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y\Desktop\GASOLINAS\"/>
    </mc:Choice>
  </mc:AlternateContent>
  <bookViews>
    <workbookView xWindow="0" yWindow="0" windowWidth="20490" windowHeight="7650"/>
  </bookViews>
  <sheets>
    <sheet name="01-05-2025" sheetId="15" r:id="rId1"/>
    <sheet name="02-05-2025" sheetId="16" r:id="rId2"/>
  </sheets>
  <definedNames>
    <definedName name="_xlnm.Print_Area" localSheetId="0">'01-05-2025'!$A$1:$P$90</definedName>
    <definedName name="_xlnm.Print_Area" localSheetId="1">'02-05-2025'!$A$1:$P$90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6" l="1"/>
  <c r="G89" i="16"/>
  <c r="K88" i="16"/>
  <c r="E88" i="16"/>
  <c r="I10" i="16" s="1"/>
  <c r="M10" i="16" s="1"/>
  <c r="O10" i="16" s="1"/>
  <c r="E87" i="16"/>
  <c r="I9" i="16" s="1"/>
  <c r="E86" i="16"/>
  <c r="I8" i="16" s="1"/>
  <c r="E85" i="16"/>
  <c r="E84" i="16"/>
  <c r="E83" i="16"/>
  <c r="I7" i="16" s="1"/>
  <c r="M78" i="16"/>
  <c r="E78" i="16"/>
  <c r="E77" i="16"/>
  <c r="O76" i="16"/>
  <c r="O78" i="16" s="1"/>
  <c r="E76" i="16"/>
  <c r="E75" i="16"/>
  <c r="E74" i="16"/>
  <c r="E73" i="16"/>
  <c r="G71" i="16"/>
  <c r="G72" i="16" s="1"/>
  <c r="G79" i="16" s="1"/>
  <c r="O70" i="16"/>
  <c r="M70" i="16"/>
  <c r="E70" i="16"/>
  <c r="E69" i="16"/>
  <c r="E68" i="16"/>
  <c r="E67" i="16"/>
  <c r="E66" i="16"/>
  <c r="E65" i="16"/>
  <c r="M64" i="16"/>
  <c r="G63" i="16"/>
  <c r="E62" i="16"/>
  <c r="O61" i="16"/>
  <c r="E61" i="16"/>
  <c r="E60" i="16"/>
  <c r="M59" i="16"/>
  <c r="E59" i="16"/>
  <c r="E58" i="16"/>
  <c r="E57" i="16"/>
  <c r="E56" i="16"/>
  <c r="G55" i="16"/>
  <c r="E54" i="16"/>
  <c r="J53" i="16"/>
  <c r="E53" i="16"/>
  <c r="E52" i="16"/>
  <c r="E51" i="16"/>
  <c r="E50" i="16"/>
  <c r="E49" i="16"/>
  <c r="E48" i="16"/>
  <c r="E47" i="16"/>
  <c r="E46" i="16"/>
  <c r="E45" i="16"/>
  <c r="J44" i="16"/>
  <c r="E44" i="16"/>
  <c r="E43" i="16"/>
  <c r="G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K11" i="16"/>
  <c r="H11" i="16"/>
  <c r="E11" i="16"/>
  <c r="C11" i="16"/>
  <c r="F10" i="16"/>
  <c r="F9" i="16"/>
  <c r="F8" i="16"/>
  <c r="F7" i="16"/>
  <c r="E63" i="16" l="1"/>
  <c r="G8" i="16"/>
  <c r="M79" i="16"/>
  <c r="E71" i="16"/>
  <c r="J9" i="16"/>
  <c r="P9" i="16" s="1"/>
  <c r="E42" i="16"/>
  <c r="G7" i="16" s="1"/>
  <c r="E55" i="16"/>
  <c r="J10" i="16"/>
  <c r="P10" i="16" s="1"/>
  <c r="G10" i="16"/>
  <c r="M9" i="16"/>
  <c r="O9" i="16" s="1"/>
  <c r="G9" i="16"/>
  <c r="M8" i="16"/>
  <c r="O8" i="16" s="1"/>
  <c r="E89" i="16"/>
  <c r="J8" i="16"/>
  <c r="P8" i="16" s="1"/>
  <c r="M7" i="16"/>
  <c r="O7" i="16" s="1"/>
  <c r="J7" i="16"/>
  <c r="P7" i="16" s="1"/>
  <c r="I11" i="16"/>
  <c r="F11" i="16"/>
  <c r="G89" i="15"/>
  <c r="K88" i="15"/>
  <c r="E88" i="15"/>
  <c r="I10" i="15" s="1"/>
  <c r="E87" i="15"/>
  <c r="I9" i="15" s="1"/>
  <c r="G9" i="15" s="1"/>
  <c r="E86" i="15"/>
  <c r="I8" i="15" s="1"/>
  <c r="E85" i="15"/>
  <c r="E84" i="15"/>
  <c r="E83" i="15"/>
  <c r="M78" i="15"/>
  <c r="E78" i="15"/>
  <c r="E77" i="15"/>
  <c r="O76" i="15"/>
  <c r="O78" i="15" s="1"/>
  <c r="E76" i="15"/>
  <c r="E75" i="15"/>
  <c r="E74" i="15"/>
  <c r="E73" i="15"/>
  <c r="G71" i="15"/>
  <c r="G72" i="15" s="1"/>
  <c r="G79" i="15" s="1"/>
  <c r="O70" i="15"/>
  <c r="M70" i="15"/>
  <c r="E70" i="15"/>
  <c r="E69" i="15"/>
  <c r="E68" i="15"/>
  <c r="E67" i="15"/>
  <c r="E66" i="15"/>
  <c r="E65" i="15"/>
  <c r="E71" i="15" s="1"/>
  <c r="M64" i="15"/>
  <c r="G63" i="15"/>
  <c r="E62" i="15"/>
  <c r="O61" i="15"/>
  <c r="E61" i="15"/>
  <c r="E60" i="15"/>
  <c r="M59" i="15"/>
  <c r="E59" i="15"/>
  <c r="E58" i="15"/>
  <c r="E57" i="15"/>
  <c r="E56" i="15"/>
  <c r="G55" i="15"/>
  <c r="E54" i="15"/>
  <c r="J53" i="15"/>
  <c r="E53" i="15"/>
  <c r="E52" i="15"/>
  <c r="E51" i="15"/>
  <c r="E50" i="15"/>
  <c r="E49" i="15"/>
  <c r="E48" i="15"/>
  <c r="E47" i="15"/>
  <c r="E46" i="15"/>
  <c r="E45" i="15"/>
  <c r="J44" i="15"/>
  <c r="E44" i="15"/>
  <c r="E43" i="15"/>
  <c r="G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K11" i="15"/>
  <c r="H11" i="15"/>
  <c r="E11" i="15"/>
  <c r="C11" i="15"/>
  <c r="B11" i="15"/>
  <c r="F10" i="15"/>
  <c r="F9" i="15"/>
  <c r="F8" i="15"/>
  <c r="I7" i="15"/>
  <c r="F7" i="15"/>
  <c r="J9" i="15" l="1"/>
  <c r="P9" i="15" s="1"/>
  <c r="E42" i="15"/>
  <c r="G7" i="15" s="1"/>
  <c r="M79" i="15"/>
  <c r="E63" i="15"/>
  <c r="G10" i="15" s="1"/>
  <c r="E55" i="15"/>
  <c r="E64" i="16"/>
  <c r="E72" i="16" s="1"/>
  <c r="E79" i="16" s="1"/>
  <c r="G11" i="16"/>
  <c r="O11" i="16"/>
  <c r="O14" i="16" s="1"/>
  <c r="O37" i="16" s="1"/>
  <c r="O79" i="16" s="1"/>
  <c r="M11" i="16"/>
  <c r="N14" i="16" s="1"/>
  <c r="J11" i="16"/>
  <c r="J10" i="15"/>
  <c r="P10" i="15" s="1"/>
  <c r="M8" i="15"/>
  <c r="O8" i="15" s="1"/>
  <c r="J8" i="15"/>
  <c r="P8" i="15" s="1"/>
  <c r="G8" i="15"/>
  <c r="I11" i="15"/>
  <c r="J7" i="15"/>
  <c r="P7" i="15" s="1"/>
  <c r="E89" i="15"/>
  <c r="F11" i="15"/>
  <c r="M9" i="15"/>
  <c r="O9" i="15" s="1"/>
  <c r="M10" i="15"/>
  <c r="O10" i="15" s="1"/>
  <c r="M7" i="15"/>
  <c r="E64" i="15" l="1"/>
  <c r="E72" i="15" s="1"/>
  <c r="E79" i="15" s="1"/>
  <c r="J11" i="15"/>
  <c r="G11" i="15"/>
  <c r="M11" i="15"/>
  <c r="N14" i="15" s="1"/>
  <c r="O7" i="15"/>
  <c r="O11" i="15" s="1"/>
  <c r="O14" i="15" s="1"/>
  <c r="O37" i="15" s="1"/>
  <c r="O79" i="15" s="1"/>
</calcChain>
</file>

<file path=xl/comments1.xml><?xml version="1.0" encoding="utf-8"?>
<comments xmlns="http://schemas.openxmlformats.org/spreadsheetml/2006/main">
  <authors>
    <author>reinaldo costa</author>
  </authors>
  <commentList>
    <comment ref="P7" authorId="0" shapeId="0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diferencia de porcentje</t>
        </r>
      </text>
    </comment>
    <comment ref="E9" authorId="0" shapeId="0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serafinado X osinergmin</t>
        </r>
      </text>
    </comment>
    <comment ref="E10" authorId="0" shapeId="0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reinaldo costa: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2" authorId="0" shapeId="0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dep CCI 25-02-2020</t>
        </r>
      </text>
    </comment>
    <comment ref="J23" authorId="0" shapeId="0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diferencia x transferencia de cuenta</t>
        </r>
      </text>
    </comment>
    <comment ref="H39" authorId="0" shapeId="0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pago a 3 dias dep banco ugel2 </t>
        </r>
      </text>
    </comment>
  </commentList>
</comments>
</file>

<file path=xl/comments2.xml><?xml version="1.0" encoding="utf-8"?>
<comments xmlns="http://schemas.openxmlformats.org/spreadsheetml/2006/main">
  <authors>
    <author>reinaldo costa</author>
  </authors>
  <commentList>
    <comment ref="P7" authorId="0" shapeId="0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diferencia de porcentje</t>
        </r>
      </text>
    </comment>
    <comment ref="E9" authorId="0" shapeId="0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serafinado X osinergmin</t>
        </r>
      </text>
    </comment>
    <comment ref="E10" authorId="0" shapeId="0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reinaldo costa: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2" authorId="0" shapeId="0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dep CCI 25-02-2020</t>
        </r>
      </text>
    </comment>
    <comment ref="J23" authorId="0" shapeId="0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diferencia x transferencia de cuenta</t>
        </r>
      </text>
    </comment>
    <comment ref="H39" authorId="0" shapeId="0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pago a 3 dias dep banco ugel2 </t>
        </r>
      </text>
    </comment>
  </commentList>
</comments>
</file>

<file path=xl/sharedStrings.xml><?xml version="1.0" encoding="utf-8"?>
<sst xmlns="http://schemas.openxmlformats.org/spreadsheetml/2006/main" count="535" uniqueCount="127">
  <si>
    <t>CONTROL DIARIO DE INVENTARIO Y VENTAS</t>
  </si>
  <si>
    <t>E.E.S.S</t>
  </si>
  <si>
    <t>GASOLINAS DE AMERICA SAC</t>
  </si>
  <si>
    <t>CODIGO</t>
  </si>
  <si>
    <t>UBICACIÓN</t>
  </si>
  <si>
    <t>PROL CESAR VALLEJO 1800</t>
  </si>
  <si>
    <t>LA RINCONADA</t>
  </si>
  <si>
    <t>FECHA</t>
  </si>
  <si>
    <t>ELABORADO</t>
  </si>
  <si>
    <t>REYNALDO  ACOSTA</t>
  </si>
  <si>
    <t>N°.</t>
  </si>
  <si>
    <t>.</t>
  </si>
  <si>
    <t>TIPO COMB</t>
  </si>
  <si>
    <t>INVENT INICIAL</t>
  </si>
  <si>
    <t>INGRESO</t>
  </si>
  <si>
    <t>SALIDAS</t>
  </si>
  <si>
    <t>INVENT FINAL</t>
  </si>
  <si>
    <t>VARILLAJE</t>
  </si>
  <si>
    <t>VENTAS AL CONTADO</t>
  </si>
  <si>
    <t>COMPR.</t>
  </si>
  <si>
    <t>CALIBRACION</t>
  </si>
  <si>
    <t>T.INGRESO</t>
  </si>
  <si>
    <t>T.VENTAS</t>
  </si>
  <si>
    <t>LIMPEIZA DE TANQUE DB5 AJUSTE DE VARILLA</t>
  </si>
  <si>
    <t>T.SALIDA</t>
  </si>
  <si>
    <t>INICIAL</t>
  </si>
  <si>
    <t>FINAL</t>
  </si>
  <si>
    <t>VENTA SOLES</t>
  </si>
  <si>
    <t>DIFERENCIA DE INVENTARIO</t>
  </si>
  <si>
    <t>GLP</t>
  </si>
  <si>
    <t>G-97</t>
  </si>
  <si>
    <t>G-95</t>
  </si>
  <si>
    <t>G-90</t>
  </si>
  <si>
    <t>G-84</t>
  </si>
  <si>
    <t>DB5</t>
  </si>
  <si>
    <t>TOTAL</t>
  </si>
  <si>
    <t>CLIENTE</t>
  </si>
  <si>
    <t>TIPO VTA</t>
  </si>
  <si>
    <t>COMB</t>
  </si>
  <si>
    <t>CANT</t>
  </si>
  <si>
    <t>PRECIO</t>
  </si>
  <si>
    <t>S/.</t>
  </si>
  <si>
    <t>DOC.Nª</t>
  </si>
  <si>
    <t>DOCUMENTOS</t>
  </si>
  <si>
    <t>DESDE</t>
  </si>
  <si>
    <t>HASTA</t>
  </si>
  <si>
    <t>GLNS</t>
  </si>
  <si>
    <t>SOLES</t>
  </si>
  <si>
    <t>CREDITO</t>
  </si>
  <si>
    <t>FACTURAS</t>
  </si>
  <si>
    <t>TOTAL VENTA</t>
  </si>
  <si>
    <t xml:space="preserve">  </t>
  </si>
  <si>
    <t>BOLETAS</t>
  </si>
  <si>
    <t xml:space="preserve"> </t>
  </si>
  <si>
    <t>DEP</t>
  </si>
  <si>
    <t/>
  </si>
  <si>
    <t>TARJETAS GLP</t>
  </si>
  <si>
    <t>TARJETAS  LIQUIDOS</t>
  </si>
  <si>
    <t>GASTOS DE OBRAS  ()</t>
  </si>
  <si>
    <t>DEP- CCI-</t>
  </si>
  <si>
    <t>CREDITO UGEL 2 LA ESPERANZA</t>
  </si>
  <si>
    <t>DEPOSITO CCI</t>
  </si>
  <si>
    <t>CONSUMO</t>
  </si>
  <si>
    <t xml:space="preserve"> RECIBOS DE SERVICIOS DE ( AGUA)</t>
  </si>
  <si>
    <t>apoyo policial</t>
  </si>
  <si>
    <t>DEPOSITO</t>
  </si>
  <si>
    <t>(devolución x calibación G-84</t>
  </si>
  <si>
    <t>Saldo actual</t>
  </si>
  <si>
    <t>(devolucion x calibracion  G-90</t>
  </si>
  <si>
    <t>(devolucion x calibracion liqidos DB5</t>
  </si>
  <si>
    <t>FLETE DE COMBUSTIBLE</t>
  </si>
  <si>
    <t>DESCUENTOS ESPECIALES  G-90</t>
  </si>
  <si>
    <t>GACELA TOURS S.A.</t>
  </si>
  <si>
    <t>DESCUENTOS ESPECIALES  DB5</t>
  </si>
  <si>
    <t xml:space="preserve">diferencia de precio B5 </t>
  </si>
  <si>
    <t xml:space="preserve">promoción GLP </t>
  </si>
  <si>
    <t>(devolucion x calibracion MASTIN GLP</t>
  </si>
  <si>
    <t>SOBRANTE X PRECIO CREDITO</t>
  </si>
  <si>
    <t>TOTAL A DEPOSITAR</t>
  </si>
  <si>
    <t>UGEL 2 LA ESPERANZA</t>
  </si>
  <si>
    <t>INFORMACION DE RECEPCION DE COMBUSTIBLES</t>
  </si>
  <si>
    <t>SALDO ACTUAL</t>
  </si>
  <si>
    <t>PETRO AMERICA</t>
  </si>
  <si>
    <t>CANTIDAD</t>
  </si>
  <si>
    <t>FACTURA</t>
  </si>
  <si>
    <t>PLACA</t>
  </si>
  <si>
    <t>PRESCINTOS</t>
  </si>
  <si>
    <t>TOTAL CREDITO GLP</t>
  </si>
  <si>
    <t>DEBE</t>
  </si>
  <si>
    <t>SALDO TOAL</t>
  </si>
  <si>
    <t>B5UV</t>
  </si>
  <si>
    <t>DEP ADELANTADO</t>
  </si>
  <si>
    <t>AGRORURAL</t>
  </si>
  <si>
    <t>PADEL</t>
  </si>
  <si>
    <t>REMESA HERMES</t>
  </si>
  <si>
    <t>TOTAL CREDITO GASOLINAS</t>
  </si>
  <si>
    <t xml:space="preserve">BILLETES </t>
  </si>
  <si>
    <t>MONEDA</t>
  </si>
  <si>
    <t>Consumo</t>
  </si>
  <si>
    <t xml:space="preserve">DEPOSITO </t>
  </si>
  <si>
    <t xml:space="preserve">TOTAL </t>
  </si>
  <si>
    <t>TOTAL CREDITO D2</t>
  </si>
  <si>
    <t>TOTAL CREDITO GLP + GAS.+ D2</t>
  </si>
  <si>
    <t>TARJETAS</t>
  </si>
  <si>
    <t xml:space="preserve">                                                                                                                                        </t>
  </si>
  <si>
    <t>DEPOSITO transf</t>
  </si>
  <si>
    <t>TOTALES</t>
  </si>
  <si>
    <t>D2</t>
  </si>
  <si>
    <t xml:space="preserve">DESC/ESPEC </t>
  </si>
  <si>
    <t>ARAGON</t>
  </si>
  <si>
    <t>DESC.ESPECIAL</t>
  </si>
  <si>
    <t>Consumo  DB5</t>
  </si>
  <si>
    <t>TOTAL PADEL</t>
  </si>
  <si>
    <t>Diferencia</t>
  </si>
  <si>
    <t>GALONES</t>
  </si>
  <si>
    <t xml:space="preserve">                                                                                              </t>
  </si>
  <si>
    <t>REMESA</t>
  </si>
  <si>
    <t>X reclamo cliente lleno 39.70 y pago 25.00 soles</t>
  </si>
  <si>
    <t xml:space="preserve"> por error de PISTOLA GLP  </t>
  </si>
  <si>
    <t>GASTOS EXTRA ORDINARIO   ( pago aranceles)</t>
  </si>
  <si>
    <t>X reclamo cliente lleno 70 y pago 35.00</t>
  </si>
  <si>
    <t>producto</t>
  </si>
  <si>
    <t>PREMIUM</t>
  </si>
  <si>
    <t>REGULAR</t>
  </si>
  <si>
    <t>PRECIO VENTA</t>
  </si>
  <si>
    <t>CANTIDAD GALONES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</si>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</sst>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 * #,##0.00_ ;_ * \-#,##0.00_ ;_ * &quot;-&quot;??_ ;_ @_ "/>
    <numFmt numFmtId="165" formatCode="_-* #,##0\ _€_-;\-* #,##0\ _€_-;_-* &quot;-&quot;??\ _€_-;_-@_-"/>
    <numFmt numFmtId="166" formatCode="_-* #,##0.00\ _€_-;\-* #,##0.00\ _€_-;_-* &quot;-&quot;??\ _€_-;_-@_-"/>
    <numFmt numFmtId="167" formatCode="#,##0.00_ ;\-#,##0.00\ "/>
    <numFmt numFmtId="168" formatCode="[$-C0A]d\-mmm;@"/>
    <numFmt numFmtId="169" formatCode="0.000"/>
    <numFmt numFmtId="170" formatCode="#,##0.000"/>
    <numFmt numFmtId="171" formatCode="_-* #,##0.00\ _P_t_s_-;\-* #,##0.00\ _P_t_s_-;_-* &quot;-&quot;??\ _P_t_s_-;_-@_-"/>
    <numFmt numFmtId="172" formatCode="&quot;S/.&quot;\ #,##0.00;[Red]&quot;S/.&quot;\ \-#,##0.00"/>
    <numFmt numFmtId="173" formatCode="_ * #,##0.000_ ;_ * \-#,##0.000_ ;_ * &quot;-&quot;??_ ;_ @_ 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6"/>
      <color indexed="8"/>
      <name val="Arial"/>
      <family val="2"/>
    </font>
    <font>
      <b/>
      <sz val="14"/>
      <color indexed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1"/>
      <color indexed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b/>
      <i/>
      <sz val="10"/>
      <color indexed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Cambria"/>
      <family val="1"/>
    </font>
    <font>
      <sz val="8"/>
      <name val="Arial"/>
      <family val="2"/>
    </font>
    <font>
      <b/>
      <sz val="11"/>
      <name val="Arial"/>
      <family val="2"/>
    </font>
    <font>
      <b/>
      <i/>
      <sz val="8"/>
      <color indexed="8"/>
      <name val="Arial"/>
      <family val="2"/>
    </font>
    <font>
      <i/>
      <sz val="8"/>
      <color indexed="8"/>
      <name val="Arial"/>
      <family val="2"/>
    </font>
    <font>
      <i/>
      <sz val="10"/>
      <color indexed="8"/>
      <name val="Arial"/>
      <family val="2"/>
    </font>
    <font>
      <sz val="9"/>
      <color indexed="10"/>
      <name val="Arial"/>
      <family val="2"/>
    </font>
    <font>
      <sz val="7"/>
      <color indexed="8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rgb="FF00206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27">
    <xf numFmtId="0" fontId="0" fillId="0" borderId="0" xfId="0"/>
    <xf numFmtId="0" fontId="5" fillId="3" borderId="4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9" xfId="0" applyFont="1" applyBorder="1"/>
    <xf numFmtId="0" fontId="5" fillId="3" borderId="12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left" vertical="center" wrapText="1"/>
    </xf>
    <xf numFmtId="14" fontId="6" fillId="3" borderId="9" xfId="0" applyNumberFormat="1" applyFont="1" applyFill="1" applyBorder="1" applyAlignment="1">
      <alignment horizontal="center" vertical="center" wrapText="1"/>
    </xf>
    <xf numFmtId="17" fontId="5" fillId="3" borderId="15" xfId="0" applyNumberFormat="1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vertical="center" wrapText="1"/>
    </xf>
    <xf numFmtId="165" fontId="5" fillId="3" borderId="9" xfId="1" applyNumberFormat="1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8" fillId="0" borderId="21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9" xfId="0" applyFont="1" applyBorder="1"/>
    <xf numFmtId="0" fontId="9" fillId="4" borderId="30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10" fillId="4" borderId="32" xfId="0" applyFont="1" applyFill="1" applyBorder="1" applyAlignment="1">
      <alignment horizontal="center" vertical="center" wrapText="1"/>
    </xf>
    <xf numFmtId="0" fontId="9" fillId="4" borderId="33" xfId="0" applyFont="1" applyFill="1" applyBorder="1" applyAlignment="1">
      <alignment horizontal="center" vertical="center" wrapText="1"/>
    </xf>
    <xf numFmtId="0" fontId="9" fillId="4" borderId="32" xfId="0" applyFont="1" applyFill="1" applyBorder="1" applyAlignment="1">
      <alignment horizontal="center" vertical="center" wrapText="1"/>
    </xf>
    <xf numFmtId="0" fontId="10" fillId="4" borderId="30" xfId="0" applyFont="1" applyFill="1" applyBorder="1" applyAlignment="1">
      <alignment horizontal="center" vertical="top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4" fontId="1" fillId="0" borderId="7" xfId="2" applyNumberFormat="1" applyFont="1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 wrapText="1"/>
    </xf>
    <xf numFmtId="164" fontId="11" fillId="0" borderId="7" xfId="1" applyFont="1" applyFill="1" applyBorder="1" applyAlignment="1">
      <alignment horizontal="center" vertical="center"/>
    </xf>
    <xf numFmtId="166" fontId="11" fillId="0" borderId="7" xfId="0" applyNumberFormat="1" applyFont="1" applyBorder="1" applyAlignment="1">
      <alignment vertical="center"/>
    </xf>
    <xf numFmtId="4" fontId="11" fillId="0" borderId="7" xfId="0" applyNumberFormat="1" applyFont="1" applyBorder="1" applyAlignment="1">
      <alignment horizontal="right" vertical="center"/>
    </xf>
    <xf numFmtId="164" fontId="11" fillId="0" borderId="9" xfId="1" applyFont="1" applyFill="1" applyBorder="1" applyAlignment="1">
      <alignment vertical="center" wrapText="1"/>
    </xf>
    <xf numFmtId="4" fontId="11" fillId="0" borderId="9" xfId="0" applyNumberFormat="1" applyFont="1" applyBorder="1" applyAlignment="1">
      <alignment horizontal="right" vertical="center"/>
    </xf>
    <xf numFmtId="3" fontId="11" fillId="0" borderId="35" xfId="0" applyNumberFormat="1" applyFont="1" applyBorder="1" applyAlignment="1">
      <alignment horizontal="center" vertical="center"/>
    </xf>
    <xf numFmtId="4" fontId="11" fillId="0" borderId="36" xfId="0" applyNumberFormat="1" applyFont="1" applyBorder="1" applyAlignment="1">
      <alignment horizontal="right" vertical="center"/>
    </xf>
    <xf numFmtId="2" fontId="7" fillId="6" borderId="14" xfId="0" applyNumberFormat="1" applyFont="1" applyFill="1" applyBorder="1" applyAlignment="1">
      <alignment horizontal="center"/>
    </xf>
    <xf numFmtId="4" fontId="11" fillId="6" borderId="37" xfId="0" applyNumberFormat="1" applyFont="1" applyFill="1" applyBorder="1" applyAlignment="1">
      <alignment horizontal="center" vertical="center"/>
    </xf>
    <xf numFmtId="4" fontId="6" fillId="6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 wrapText="1"/>
    </xf>
    <xf numFmtId="166" fontId="11" fillId="0" borderId="9" xfId="0" applyNumberFormat="1" applyFont="1" applyBorder="1" applyAlignment="1">
      <alignment vertical="center"/>
    </xf>
    <xf numFmtId="2" fontId="11" fillId="0" borderId="14" xfId="1" applyNumberFormat="1" applyFont="1" applyFill="1" applyBorder="1" applyAlignment="1">
      <alignment horizontal="center" vertical="center"/>
    </xf>
    <xf numFmtId="4" fontId="7" fillId="0" borderId="14" xfId="0" applyNumberFormat="1" applyFont="1" applyBorder="1" applyAlignment="1">
      <alignment horizontal="center" vertical="center"/>
    </xf>
    <xf numFmtId="167" fontId="11" fillId="0" borderId="9" xfId="1" applyNumberFormat="1" applyFont="1" applyFill="1" applyBorder="1" applyAlignment="1">
      <alignment horizontal="center" vertical="center"/>
    </xf>
    <xf numFmtId="4" fontId="11" fillId="0" borderId="15" xfId="0" applyNumberFormat="1" applyFont="1" applyBorder="1" applyAlignment="1">
      <alignment horizontal="center" vertical="center"/>
    </xf>
    <xf numFmtId="3" fontId="12" fillId="0" borderId="35" xfId="0" applyNumberFormat="1" applyFont="1" applyBorder="1" applyAlignment="1">
      <alignment horizontal="center" vertical="center"/>
    </xf>
    <xf numFmtId="167" fontId="11" fillId="0" borderId="42" xfId="1" applyNumberFormat="1" applyFont="1" applyFill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 wrapText="1"/>
    </xf>
    <xf numFmtId="164" fontId="11" fillId="0" borderId="42" xfId="1" applyFont="1" applyFill="1" applyBorder="1" applyAlignment="1">
      <alignment vertical="center" wrapText="1"/>
    </xf>
    <xf numFmtId="166" fontId="11" fillId="0" borderId="42" xfId="0" applyNumberFormat="1" applyFont="1" applyBorder="1" applyAlignment="1">
      <alignment vertical="center"/>
    </xf>
    <xf numFmtId="4" fontId="11" fillId="0" borderId="42" xfId="0" applyNumberFormat="1" applyFont="1" applyBorder="1" applyAlignment="1">
      <alignment horizontal="right" vertical="center"/>
    </xf>
    <xf numFmtId="4" fontId="11" fillId="6" borderId="42" xfId="0" applyNumberFormat="1" applyFont="1" applyFill="1" applyBorder="1" applyAlignment="1">
      <alignment horizontal="right" vertical="center"/>
    </xf>
    <xf numFmtId="3" fontId="12" fillId="0" borderId="43" xfId="0" applyNumberFormat="1" applyFont="1" applyBorder="1" applyAlignment="1">
      <alignment horizontal="center" vertical="center"/>
    </xf>
    <xf numFmtId="4" fontId="11" fillId="0" borderId="44" xfId="0" applyNumberFormat="1" applyFont="1" applyBorder="1" applyAlignment="1">
      <alignment horizontal="right" vertical="center"/>
    </xf>
    <xf numFmtId="2" fontId="11" fillId="0" borderId="45" xfId="1" applyNumberFormat="1" applyFont="1" applyFill="1" applyBorder="1" applyAlignment="1">
      <alignment horizontal="center" vertical="center"/>
    </xf>
    <xf numFmtId="4" fontId="11" fillId="0" borderId="46" xfId="0" applyNumberFormat="1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4" fontId="5" fillId="7" borderId="32" xfId="0" applyNumberFormat="1" applyFont="1" applyFill="1" applyBorder="1" applyAlignment="1">
      <alignment horizontal="center" vertical="center"/>
    </xf>
    <xf numFmtId="2" fontId="5" fillId="7" borderId="26" xfId="0" applyNumberFormat="1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right" vertical="center"/>
    </xf>
    <xf numFmtId="167" fontId="5" fillId="7" borderId="26" xfId="1" applyNumberFormat="1" applyFont="1" applyFill="1" applyBorder="1" applyAlignment="1">
      <alignment vertical="center"/>
    </xf>
    <xf numFmtId="166" fontId="5" fillId="7" borderId="32" xfId="1" applyNumberFormat="1" applyFont="1" applyFill="1" applyBorder="1" applyAlignment="1">
      <alignment vertical="center"/>
    </xf>
    <xf numFmtId="4" fontId="5" fillId="7" borderId="26" xfId="0" applyNumberFormat="1" applyFont="1" applyFill="1" applyBorder="1" applyAlignment="1">
      <alignment horizontal="right" vertical="center"/>
    </xf>
    <xf numFmtId="4" fontId="5" fillId="7" borderId="32" xfId="0" applyNumberFormat="1" applyFont="1" applyFill="1" applyBorder="1" applyAlignment="1">
      <alignment horizontal="right" vertical="center"/>
    </xf>
    <xf numFmtId="165" fontId="14" fillId="7" borderId="32" xfId="0" applyNumberFormat="1" applyFont="1" applyFill="1" applyBorder="1" applyAlignment="1">
      <alignment horizontal="center" vertical="center"/>
    </xf>
    <xf numFmtId="4" fontId="5" fillId="7" borderId="47" xfId="0" applyNumberFormat="1" applyFont="1" applyFill="1" applyBorder="1" applyAlignment="1">
      <alignment horizontal="right" vertical="center"/>
    </xf>
    <xf numFmtId="166" fontId="5" fillId="7" borderId="48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4" borderId="32" xfId="0" applyFont="1" applyFill="1" applyBorder="1" applyAlignment="1">
      <alignment horizontal="center" vertical="center" wrapText="1"/>
    </xf>
    <xf numFmtId="0" fontId="16" fillId="4" borderId="26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36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6" fillId="4" borderId="32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8" fillId="0" borderId="38" xfId="0" applyFont="1" applyBorder="1"/>
    <xf numFmtId="0" fontId="8" fillId="0" borderId="40" xfId="0" applyFont="1" applyBorder="1"/>
    <xf numFmtId="0" fontId="7" fillId="0" borderId="36" xfId="0" applyFont="1" applyBorder="1" applyAlignment="1">
      <alignment horizontal="center"/>
    </xf>
    <xf numFmtId="4" fontId="7" fillId="0" borderId="49" xfId="0" applyNumberFormat="1" applyFont="1" applyBorder="1"/>
    <xf numFmtId="4" fontId="7" fillId="6" borderId="9" xfId="0" applyNumberFormat="1" applyFont="1" applyFill="1" applyBorder="1" applyAlignment="1">
      <alignment horizontal="center"/>
    </xf>
    <xf numFmtId="4" fontId="7" fillId="6" borderId="40" xfId="0" applyNumberFormat="1" applyFont="1" applyFill="1" applyBorder="1"/>
    <xf numFmtId="0" fontId="17" fillId="6" borderId="50" xfId="0" applyFont="1" applyFill="1" applyBorder="1" applyAlignment="1">
      <alignment horizontal="center"/>
    </xf>
    <xf numFmtId="0" fontId="7" fillId="0" borderId="49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2" fontId="6" fillId="0" borderId="24" xfId="0" applyNumberFormat="1" applyFont="1" applyBorder="1" applyAlignment="1">
      <alignment vertical="center" wrapText="1"/>
    </xf>
    <xf numFmtId="166" fontId="6" fillId="0" borderId="3" xfId="0" applyNumberFormat="1" applyFont="1" applyBorder="1" applyAlignment="1">
      <alignment horizontal="center" vertical="center" wrapText="1"/>
    </xf>
    <xf numFmtId="0" fontId="8" fillId="0" borderId="35" xfId="0" applyFont="1" applyBorder="1"/>
    <xf numFmtId="0" fontId="7" fillId="0" borderId="44" xfId="0" applyFont="1" applyBorder="1" applyAlignment="1">
      <alignment horizontal="center"/>
    </xf>
    <xf numFmtId="4" fontId="7" fillId="0" borderId="14" xfId="0" applyNumberFormat="1" applyFont="1" applyBorder="1"/>
    <xf numFmtId="4" fontId="7" fillId="0" borderId="14" xfId="0" applyNumberFormat="1" applyFont="1" applyBorder="1" applyAlignment="1">
      <alignment horizontal="center" vertical="center" wrapText="1"/>
    </xf>
    <xf numFmtId="40" fontId="7" fillId="6" borderId="9" xfId="0" applyNumberFormat="1" applyFont="1" applyFill="1" applyBorder="1" applyAlignment="1">
      <alignment horizontal="right"/>
    </xf>
    <xf numFmtId="0" fontId="7" fillId="0" borderId="35" xfId="0" applyFont="1" applyBorder="1"/>
    <xf numFmtId="2" fontId="6" fillId="0" borderId="51" xfId="0" applyNumberFormat="1" applyFont="1" applyBorder="1"/>
    <xf numFmtId="2" fontId="6" fillId="0" borderId="11" xfId="0" applyNumberFormat="1" applyFont="1" applyBorder="1" applyAlignment="1">
      <alignment horizontal="right"/>
    </xf>
    <xf numFmtId="4" fontId="8" fillId="0" borderId="14" xfId="0" applyNumberFormat="1" applyFont="1" applyBorder="1" applyAlignment="1">
      <alignment horizontal="left" vertical="center" wrapText="1"/>
    </xf>
    <xf numFmtId="0" fontId="7" fillId="0" borderId="35" xfId="0" quotePrefix="1" applyFont="1" applyBorder="1"/>
    <xf numFmtId="0" fontId="7" fillId="6" borderId="50" xfId="0" applyFont="1" applyFill="1" applyBorder="1" applyAlignment="1">
      <alignment horizontal="center"/>
    </xf>
    <xf numFmtId="0" fontId="8" fillId="0" borderId="14" xfId="0" applyFont="1" applyBorder="1" applyAlignment="1">
      <alignment horizontal="left" vertical="center" wrapText="1"/>
    </xf>
    <xf numFmtId="17" fontId="8" fillId="0" borderId="35" xfId="0" applyNumberFormat="1" applyFont="1" applyBorder="1"/>
    <xf numFmtId="0" fontId="10" fillId="0" borderId="52" xfId="0" applyFont="1" applyBorder="1" applyAlignment="1">
      <alignment horizontal="left" vertical="center" wrapText="1"/>
    </xf>
    <xf numFmtId="40" fontId="7" fillId="6" borderId="21" xfId="0" applyNumberFormat="1" applyFont="1" applyFill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0" fontId="5" fillId="6" borderId="52" xfId="0" applyFont="1" applyFill="1" applyBorder="1" applyAlignment="1">
      <alignment vertical="center" wrapText="1"/>
    </xf>
    <xf numFmtId="0" fontId="5" fillId="6" borderId="21" xfId="0" applyFont="1" applyFill="1" applyBorder="1" applyAlignment="1">
      <alignment vertical="center" wrapText="1"/>
    </xf>
    <xf numFmtId="0" fontId="18" fillId="0" borderId="13" xfId="0" applyFont="1" applyBorder="1"/>
    <xf numFmtId="17" fontId="8" fillId="0" borderId="13" xfId="0" applyNumberFormat="1" applyFont="1" applyBorder="1"/>
    <xf numFmtId="4" fontId="7" fillId="8" borderId="40" xfId="0" applyNumberFormat="1" applyFont="1" applyFill="1" applyBorder="1"/>
    <xf numFmtId="0" fontId="8" fillId="0" borderId="13" xfId="0" applyFont="1" applyBorder="1"/>
    <xf numFmtId="14" fontId="7" fillId="0" borderId="50" xfId="0" applyNumberFormat="1" applyFont="1" applyBorder="1" applyAlignment="1">
      <alignment horizontal="center"/>
    </xf>
    <xf numFmtId="0" fontId="7" fillId="0" borderId="14" xfId="0" applyFont="1" applyBorder="1"/>
    <xf numFmtId="4" fontId="21" fillId="0" borderId="15" xfId="0" applyNumberFormat="1" applyFont="1" applyBorder="1" applyAlignment="1">
      <alignment horizontal="right"/>
    </xf>
    <xf numFmtId="0" fontId="22" fillId="0" borderId="13" xfId="0" applyFont="1" applyBorder="1"/>
    <xf numFmtId="4" fontId="22" fillId="0" borderId="15" xfId="0" applyNumberFormat="1" applyFont="1" applyBorder="1"/>
    <xf numFmtId="16" fontId="21" fillId="6" borderId="10" xfId="0" applyNumberFormat="1" applyFont="1" applyFill="1" applyBorder="1" applyAlignment="1">
      <alignment horizontal="center"/>
    </xf>
    <xf numFmtId="0" fontId="7" fillId="0" borderId="50" xfId="0" applyFont="1" applyBorder="1" applyAlignment="1">
      <alignment horizontal="center"/>
    </xf>
    <xf numFmtId="0" fontId="23" fillId="0" borderId="26" xfId="0" applyFont="1" applyBorder="1"/>
    <xf numFmtId="4" fontId="22" fillId="0" borderId="55" xfId="0" applyNumberFormat="1" applyFont="1" applyBorder="1"/>
    <xf numFmtId="2" fontId="7" fillId="0" borderId="0" xfId="0" applyNumberFormat="1" applyFont="1" applyAlignment="1">
      <alignment horizontal="right"/>
    </xf>
    <xf numFmtId="0" fontId="8" fillId="0" borderId="49" xfId="0" applyFont="1" applyBorder="1"/>
    <xf numFmtId="0" fontId="8" fillId="0" borderId="14" xfId="0" applyFont="1" applyBorder="1"/>
    <xf numFmtId="0" fontId="21" fillId="0" borderId="2" xfId="0" applyFont="1" applyBorder="1"/>
    <xf numFmtId="4" fontId="0" fillId="0" borderId="8" xfId="0" applyNumberFormat="1" applyBorder="1" applyAlignment="1">
      <alignment horizontal="right"/>
    </xf>
    <xf numFmtId="4" fontId="0" fillId="0" borderId="40" xfId="0" applyNumberFormat="1" applyBorder="1" applyAlignment="1">
      <alignment horizontal="right"/>
    </xf>
    <xf numFmtId="4" fontId="24" fillId="0" borderId="15" xfId="0" applyNumberFormat="1" applyFont="1" applyBorder="1" applyAlignment="1">
      <alignment horizontal="right"/>
    </xf>
    <xf numFmtId="4" fontId="24" fillId="0" borderId="12" xfId="0" applyNumberFormat="1" applyFont="1" applyBorder="1" applyAlignment="1">
      <alignment horizontal="right"/>
    </xf>
    <xf numFmtId="17" fontId="17" fillId="0" borderId="10" xfId="0" applyNumberFormat="1" applyFont="1" applyBorder="1"/>
    <xf numFmtId="0" fontId="17" fillId="0" borderId="0" xfId="0" applyFont="1" applyAlignment="1">
      <alignment vertical="center" wrapText="1"/>
    </xf>
    <xf numFmtId="0" fontId="8" fillId="0" borderId="3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15" xfId="0" applyFont="1" applyBorder="1" applyAlignment="1">
      <alignment vertical="center" wrapText="1"/>
    </xf>
    <xf numFmtId="0" fontId="8" fillId="0" borderId="35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2" fontId="24" fillId="0" borderId="0" xfId="0" applyNumberFormat="1" applyFont="1" applyAlignment="1">
      <alignment horizontal="right"/>
    </xf>
    <xf numFmtId="0" fontId="7" fillId="0" borderId="56" xfId="0" applyFont="1" applyBorder="1" applyAlignment="1">
      <alignment horizontal="center"/>
    </xf>
    <xf numFmtId="4" fontId="24" fillId="0" borderId="35" xfId="0" applyNumberFormat="1" applyFont="1" applyBorder="1" applyAlignment="1">
      <alignment horizontal="right"/>
    </xf>
    <xf numFmtId="0" fontId="17" fillId="0" borderId="44" xfId="0" applyFont="1" applyBorder="1" applyAlignment="1">
      <alignment horizontal="center"/>
    </xf>
    <xf numFmtId="0" fontId="8" fillId="0" borderId="45" xfId="0" applyFont="1" applyBorder="1"/>
    <xf numFmtId="4" fontId="24" fillId="0" borderId="46" xfId="0" applyNumberFormat="1" applyFont="1" applyBorder="1" applyAlignment="1">
      <alignment horizontal="right"/>
    </xf>
    <xf numFmtId="168" fontId="24" fillId="0" borderId="12" xfId="0" applyNumberFormat="1" applyFont="1" applyBorder="1" applyAlignment="1">
      <alignment horizontal="center"/>
    </xf>
    <xf numFmtId="17" fontId="17" fillId="0" borderId="57" xfId="0" applyNumberFormat="1" applyFont="1" applyBorder="1"/>
    <xf numFmtId="0" fontId="17" fillId="0" borderId="58" xfId="0" applyFont="1" applyBorder="1" applyAlignment="1">
      <alignment vertical="center" wrapText="1"/>
    </xf>
    <xf numFmtId="166" fontId="9" fillId="3" borderId="11" xfId="0" applyNumberFormat="1" applyFont="1" applyFill="1" applyBorder="1" applyAlignment="1">
      <alignment horizontal="center" vertical="center" wrapText="1"/>
    </xf>
    <xf numFmtId="0" fontId="17" fillId="0" borderId="59" xfId="0" applyFont="1" applyBorder="1" applyAlignment="1">
      <alignment horizontal="center"/>
    </xf>
    <xf numFmtId="14" fontId="7" fillId="0" borderId="44" xfId="0" applyNumberFormat="1" applyFont="1" applyBorder="1" applyAlignment="1">
      <alignment horizontal="center"/>
    </xf>
    <xf numFmtId="2" fontId="6" fillId="0" borderId="40" xfId="0" applyNumberFormat="1" applyFont="1" applyBorder="1" applyAlignment="1">
      <alignment horizontal="right" vertical="center" wrapText="1"/>
    </xf>
    <xf numFmtId="0" fontId="6" fillId="0" borderId="60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6" fillId="0" borderId="0" xfId="0" applyFont="1"/>
    <xf numFmtId="14" fontId="6" fillId="0" borderId="44" xfId="0" applyNumberFormat="1" applyFont="1" applyBorder="1" applyAlignment="1">
      <alignment horizontal="center"/>
    </xf>
    <xf numFmtId="2" fontId="21" fillId="0" borderId="2" xfId="0" applyNumberFormat="1" applyFont="1" applyBorder="1"/>
    <xf numFmtId="0" fontId="8" fillId="0" borderId="21" xfId="0" applyFont="1" applyBorder="1"/>
    <xf numFmtId="14" fontId="7" fillId="0" borderId="9" xfId="0" applyNumberFormat="1" applyFont="1" applyBorder="1" applyAlignment="1">
      <alignment horizontal="center"/>
    </xf>
    <xf numFmtId="169" fontId="21" fillId="0" borderId="2" xfId="0" applyNumberFormat="1" applyFont="1" applyBorder="1"/>
    <xf numFmtId="4" fontId="21" fillId="0" borderId="35" xfId="0" applyNumberFormat="1" applyFont="1" applyBorder="1" applyAlignment="1">
      <alignment horizontal="right"/>
    </xf>
    <xf numFmtId="0" fontId="16" fillId="4" borderId="32" xfId="0" applyFont="1" applyFill="1" applyBorder="1" applyAlignment="1">
      <alignment horizontal="center"/>
    </xf>
    <xf numFmtId="0" fontId="16" fillId="4" borderId="48" xfId="0" applyFont="1" applyFill="1" applyBorder="1" applyAlignment="1">
      <alignment horizontal="center" vertical="center" wrapText="1"/>
    </xf>
    <xf numFmtId="4" fontId="6" fillId="4" borderId="31" xfId="0" applyNumberFormat="1" applyFont="1" applyFill="1" applyBorder="1"/>
    <xf numFmtId="4" fontId="6" fillId="4" borderId="63" xfId="0" applyNumberFormat="1" applyFont="1" applyFill="1" applyBorder="1"/>
    <xf numFmtId="2" fontId="6" fillId="0" borderId="14" xfId="0" applyNumberFormat="1" applyFont="1" applyBorder="1"/>
    <xf numFmtId="0" fontId="13" fillId="0" borderId="39" xfId="0" applyFont="1" applyBorder="1" applyAlignment="1">
      <alignment horizontal="center" vertical="center" wrapText="1"/>
    </xf>
    <xf numFmtId="14" fontId="25" fillId="0" borderId="14" xfId="0" applyNumberFormat="1" applyFont="1" applyBorder="1" applyAlignment="1">
      <alignment horizontal="center"/>
    </xf>
    <xf numFmtId="19" fontId="25" fillId="0" borderId="14" xfId="0" applyNumberFormat="1" applyFont="1" applyBorder="1" applyAlignment="1">
      <alignment horizontal="center"/>
    </xf>
    <xf numFmtId="0" fontId="8" fillId="0" borderId="34" xfId="0" applyFont="1" applyBorder="1"/>
    <xf numFmtId="0" fontId="8" fillId="0" borderId="7" xfId="0" applyFont="1" applyBorder="1"/>
    <xf numFmtId="0" fontId="8" fillId="0" borderId="37" xfId="0" applyFont="1" applyBorder="1"/>
    <xf numFmtId="4" fontId="7" fillId="0" borderId="34" xfId="0" applyNumberFormat="1" applyFont="1" applyBorder="1"/>
    <xf numFmtId="4" fontId="7" fillId="0" borderId="40" xfId="0" applyNumberFormat="1" applyFont="1" applyBorder="1"/>
    <xf numFmtId="0" fontId="7" fillId="0" borderId="52" xfId="0" applyFont="1" applyBorder="1"/>
    <xf numFmtId="4" fontId="21" fillId="0" borderId="64" xfId="0" applyNumberFormat="1" applyFont="1" applyBorder="1" applyAlignment="1">
      <alignment horizontal="right"/>
    </xf>
    <xf numFmtId="4" fontId="7" fillId="0" borderId="38" xfId="0" applyNumberFormat="1" applyFont="1" applyBorder="1"/>
    <xf numFmtId="4" fontId="7" fillId="6" borderId="15" xfId="0" applyNumberFormat="1" applyFont="1" applyFill="1" applyBorder="1"/>
    <xf numFmtId="0" fontId="23" fillId="7" borderId="26" xfId="0" applyFont="1" applyFill="1" applyBorder="1"/>
    <xf numFmtId="4" fontId="22" fillId="7" borderId="25" xfId="0" applyNumberFormat="1" applyFont="1" applyFill="1" applyBorder="1"/>
    <xf numFmtId="2" fontId="25" fillId="0" borderId="44" xfId="0" applyNumberFormat="1" applyFont="1" applyBorder="1" applyAlignment="1">
      <alignment horizontal="center" vertical="center"/>
    </xf>
    <xf numFmtId="14" fontId="25" fillId="0" borderId="65" xfId="0" applyNumberFormat="1" applyFont="1" applyBorder="1" applyAlignment="1">
      <alignment horizontal="center"/>
    </xf>
    <xf numFmtId="14" fontId="26" fillId="0" borderId="14" xfId="0" applyNumberFormat="1" applyFont="1" applyBorder="1" applyAlignment="1">
      <alignment horizontal="center"/>
    </xf>
    <xf numFmtId="0" fontId="27" fillId="0" borderId="9" xfId="0" applyFont="1" applyBorder="1"/>
    <xf numFmtId="0" fontId="7" fillId="0" borderId="65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 wrapText="1"/>
    </xf>
    <xf numFmtId="166" fontId="10" fillId="0" borderId="35" xfId="1" applyNumberFormat="1" applyFont="1" applyFill="1" applyBorder="1" applyAlignment="1">
      <alignment horizontal="center"/>
    </xf>
    <xf numFmtId="0" fontId="25" fillId="0" borderId="9" xfId="0" applyFont="1" applyBorder="1" applyAlignment="1">
      <alignment horizontal="center"/>
    </xf>
    <xf numFmtId="0" fontId="25" fillId="0" borderId="9" xfId="0" applyFont="1" applyBorder="1"/>
    <xf numFmtId="16" fontId="6" fillId="0" borderId="12" xfId="0" applyNumberFormat="1" applyFont="1" applyBorder="1" applyAlignment="1">
      <alignment horizontal="center"/>
    </xf>
    <xf numFmtId="14" fontId="28" fillId="0" borderId="44" xfId="0" applyNumberFormat="1" applyFont="1" applyBorder="1" applyAlignment="1">
      <alignment horizontal="left"/>
    </xf>
    <xf numFmtId="0" fontId="8" fillId="6" borderId="38" xfId="0" applyFont="1" applyFill="1" applyBorder="1"/>
    <xf numFmtId="2" fontId="29" fillId="0" borderId="44" xfId="0" applyNumberFormat="1" applyFont="1" applyBorder="1" applyAlignment="1">
      <alignment horizontal="center" vertical="center"/>
    </xf>
    <xf numFmtId="14" fontId="8" fillId="0" borderId="65" xfId="0" applyNumberFormat="1" applyFont="1" applyBorder="1" applyAlignment="1">
      <alignment horizontal="center"/>
    </xf>
    <xf numFmtId="14" fontId="28" fillId="0" borderId="50" xfId="0" applyNumberFormat="1" applyFont="1" applyBorder="1" applyAlignment="1">
      <alignment horizontal="center"/>
    </xf>
    <xf numFmtId="4" fontId="7" fillId="6" borderId="39" xfId="0" applyNumberFormat="1" applyFont="1" applyFill="1" applyBorder="1" applyAlignment="1">
      <alignment horizontal="center"/>
    </xf>
    <xf numFmtId="4" fontId="7" fillId="0" borderId="15" xfId="0" applyNumberFormat="1" applyFont="1" applyBorder="1"/>
    <xf numFmtId="0" fontId="6" fillId="0" borderId="35" xfId="0" applyFont="1" applyBorder="1" applyAlignment="1">
      <alignment horizontal="center"/>
    </xf>
    <xf numFmtId="2" fontId="6" fillId="0" borderId="44" xfId="0" applyNumberFormat="1" applyFont="1" applyBorder="1" applyAlignment="1">
      <alignment horizontal="center"/>
    </xf>
    <xf numFmtId="14" fontId="6" fillId="0" borderId="14" xfId="0" applyNumberFormat="1" applyFont="1" applyBorder="1" applyAlignment="1">
      <alignment horizontal="center"/>
    </xf>
    <xf numFmtId="14" fontId="6" fillId="0" borderId="9" xfId="0" applyNumberFormat="1" applyFont="1" applyBorder="1" applyAlignment="1">
      <alignment horizontal="center"/>
    </xf>
    <xf numFmtId="1" fontId="25" fillId="0" borderId="9" xfId="0" applyNumberFormat="1" applyFont="1" applyBorder="1" applyAlignment="1">
      <alignment horizontal="left"/>
    </xf>
    <xf numFmtId="14" fontId="7" fillId="0" borderId="65" xfId="0" applyNumberFormat="1" applyFont="1" applyBorder="1" applyAlignment="1">
      <alignment horizontal="center"/>
    </xf>
    <xf numFmtId="16" fontId="6" fillId="0" borderId="16" xfId="0" applyNumberFormat="1" applyFont="1" applyBorder="1" applyAlignment="1">
      <alignment horizontal="center"/>
    </xf>
    <xf numFmtId="2" fontId="6" fillId="0" borderId="44" xfId="0" applyNumberFormat="1" applyFont="1" applyBorder="1" applyAlignment="1">
      <alignment horizontal="center" vertical="center"/>
    </xf>
    <xf numFmtId="14" fontId="6" fillId="0" borderId="18" xfId="0" applyNumberFormat="1" applyFont="1" applyBorder="1" applyAlignment="1">
      <alignment horizontal="center"/>
    </xf>
    <xf numFmtId="14" fontId="6" fillId="0" borderId="50" xfId="0" applyNumberFormat="1" applyFont="1" applyBorder="1" applyAlignment="1">
      <alignment horizontal="center"/>
    </xf>
    <xf numFmtId="14" fontId="16" fillId="0" borderId="50" xfId="0" applyNumberFormat="1" applyFont="1" applyBorder="1" applyAlignment="1">
      <alignment horizontal="center"/>
    </xf>
    <xf numFmtId="4" fontId="22" fillId="8" borderId="15" xfId="0" applyNumberFormat="1" applyFont="1" applyFill="1" applyBorder="1"/>
    <xf numFmtId="16" fontId="6" fillId="0" borderId="35" xfId="0" applyNumberFormat="1" applyFont="1" applyBorder="1" applyAlignment="1">
      <alignment horizontal="center"/>
    </xf>
    <xf numFmtId="14" fontId="16" fillId="0" borderId="9" xfId="0" applyNumberFormat="1" applyFont="1" applyBorder="1" applyAlignment="1">
      <alignment horizontal="center"/>
    </xf>
    <xf numFmtId="0" fontId="10" fillId="0" borderId="35" xfId="0" applyFont="1" applyBorder="1"/>
    <xf numFmtId="0" fontId="6" fillId="0" borderId="44" xfId="0" applyFont="1" applyBorder="1" applyAlignment="1">
      <alignment horizontal="center"/>
    </xf>
    <xf numFmtId="4" fontId="6" fillId="0" borderId="38" xfId="0" applyNumberFormat="1" applyFont="1" applyBorder="1"/>
    <xf numFmtId="4" fontId="6" fillId="6" borderId="39" xfId="0" applyNumberFormat="1" applyFont="1" applyFill="1" applyBorder="1" applyAlignment="1">
      <alignment horizontal="center"/>
    </xf>
    <xf numFmtId="4" fontId="6" fillId="0" borderId="61" xfId="0" applyNumberFormat="1" applyFont="1" applyBorder="1"/>
    <xf numFmtId="4" fontId="22" fillId="7" borderId="55" xfId="0" applyNumberFormat="1" applyFont="1" applyFill="1" applyBorder="1"/>
    <xf numFmtId="0" fontId="6" fillId="0" borderId="19" xfId="0" applyFont="1" applyBorder="1" applyAlignment="1">
      <alignment horizontal="center"/>
    </xf>
    <xf numFmtId="2" fontId="6" fillId="0" borderId="59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/>
    </xf>
    <xf numFmtId="14" fontId="6" fillId="0" borderId="59" xfId="0" applyNumberFormat="1" applyFont="1" applyBorder="1" applyAlignment="1">
      <alignment horizontal="center"/>
    </xf>
    <xf numFmtId="14" fontId="16" fillId="0" borderId="59" xfId="0" applyNumberFormat="1" applyFont="1" applyBorder="1" applyAlignment="1">
      <alignment horizontal="center"/>
    </xf>
    <xf numFmtId="0" fontId="10" fillId="0" borderId="41" xfId="0" applyFont="1" applyBorder="1"/>
    <xf numFmtId="0" fontId="10" fillId="0" borderId="42" xfId="0" applyFont="1" applyBorder="1"/>
    <xf numFmtId="0" fontId="10" fillId="0" borderId="43" xfId="0" applyFont="1" applyBorder="1"/>
    <xf numFmtId="0" fontId="6" fillId="0" borderId="59" xfId="0" applyFont="1" applyBorder="1" applyAlignment="1">
      <alignment horizontal="center"/>
    </xf>
    <xf numFmtId="4" fontId="6" fillId="0" borderId="41" xfId="0" applyNumberFormat="1" applyFont="1" applyBorder="1"/>
    <xf numFmtId="4" fontId="6" fillId="6" borderId="47" xfId="0" applyNumberFormat="1" applyFont="1" applyFill="1" applyBorder="1" applyAlignment="1">
      <alignment horizontal="center"/>
    </xf>
    <xf numFmtId="4" fontId="6" fillId="0" borderId="66" xfId="0" applyNumberFormat="1" applyFont="1" applyBorder="1"/>
    <xf numFmtId="0" fontId="17" fillId="0" borderId="65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4" fontId="6" fillId="4" borderId="28" xfId="0" applyNumberFormat="1" applyFont="1" applyFill="1" applyBorder="1"/>
    <xf numFmtId="170" fontId="6" fillId="4" borderId="67" xfId="0" applyNumberFormat="1" applyFont="1" applyFill="1" applyBorder="1" applyAlignment="1">
      <alignment horizontal="center"/>
    </xf>
    <xf numFmtId="4" fontId="6" fillId="4" borderId="26" xfId="0" applyNumberFormat="1" applyFont="1" applyFill="1" applyBorder="1"/>
    <xf numFmtId="0" fontId="10" fillId="0" borderId="44" xfId="0" applyFont="1" applyBorder="1" applyAlignment="1">
      <alignment horizontal="center"/>
    </xf>
    <xf numFmtId="4" fontId="0" fillId="0" borderId="37" xfId="0" applyNumberFormat="1" applyBorder="1" applyAlignment="1">
      <alignment horizontal="right"/>
    </xf>
    <xf numFmtId="0" fontId="6" fillId="6" borderId="51" xfId="0" applyFont="1" applyFill="1" applyBorder="1" applyAlignment="1">
      <alignment horizontal="center"/>
    </xf>
    <xf numFmtId="0" fontId="21" fillId="0" borderId="4" xfId="0" applyFont="1" applyBorder="1"/>
    <xf numFmtId="4" fontId="24" fillId="0" borderId="44" xfId="0" applyNumberFormat="1" applyFont="1" applyBorder="1" applyAlignment="1">
      <alignment horizontal="right"/>
    </xf>
    <xf numFmtId="0" fontId="10" fillId="0" borderId="40" xfId="0" applyFont="1" applyBorder="1"/>
    <xf numFmtId="4" fontId="7" fillId="0" borderId="17" xfId="0" applyNumberFormat="1" applyFont="1" applyBorder="1"/>
    <xf numFmtId="4" fontId="6" fillId="0" borderId="36" xfId="0" applyNumberFormat="1" applyFont="1" applyBorder="1" applyAlignment="1">
      <alignment horizontal="center"/>
    </xf>
    <xf numFmtId="14" fontId="17" fillId="0" borderId="44" xfId="0" applyNumberFormat="1" applyFont="1" applyBorder="1" applyAlignment="1">
      <alignment horizontal="center"/>
    </xf>
    <xf numFmtId="0" fontId="0" fillId="0" borderId="2" xfId="0" applyBorder="1"/>
    <xf numFmtId="0" fontId="21" fillId="0" borderId="12" xfId="0" applyFont="1" applyBorder="1"/>
    <xf numFmtId="0" fontId="16" fillId="0" borderId="35" xfId="0" applyFont="1" applyBorder="1"/>
    <xf numFmtId="4" fontId="6" fillId="0" borderId="44" xfId="0" applyNumberFormat="1" applyFont="1" applyBorder="1" applyAlignment="1">
      <alignment horizontal="center"/>
    </xf>
    <xf numFmtId="4" fontId="24" fillId="0" borderId="64" xfId="0" applyNumberFormat="1" applyFont="1" applyBorder="1" applyAlignment="1">
      <alignment horizontal="right"/>
    </xf>
    <xf numFmtId="16" fontId="21" fillId="6" borderId="51" xfId="0" applyNumberFormat="1" applyFont="1" applyFill="1" applyBorder="1" applyAlignment="1">
      <alignment horizontal="center"/>
    </xf>
    <xf numFmtId="4" fontId="7" fillId="0" borderId="13" xfId="0" applyNumberFormat="1" applyFont="1" applyBorder="1"/>
    <xf numFmtId="14" fontId="8" fillId="0" borderId="44" xfId="0" applyNumberFormat="1" applyFont="1" applyBorder="1" applyAlignment="1">
      <alignment horizontal="center"/>
    </xf>
    <xf numFmtId="0" fontId="17" fillId="0" borderId="52" xfId="0" applyFont="1" applyBorder="1"/>
    <xf numFmtId="4" fontId="24" fillId="0" borderId="23" xfId="0" applyNumberFormat="1" applyFont="1" applyBorder="1" applyAlignment="1">
      <alignment horizontal="right"/>
    </xf>
    <xf numFmtId="0" fontId="30" fillId="0" borderId="12" xfId="0" applyFont="1" applyBorder="1"/>
    <xf numFmtId="4" fontId="24" fillId="6" borderId="44" xfId="0" applyNumberFormat="1" applyFont="1" applyFill="1" applyBorder="1" applyAlignment="1">
      <alignment horizontal="right"/>
    </xf>
    <xf numFmtId="4" fontId="7" fillId="0" borderId="0" xfId="0" applyNumberFormat="1" applyFont="1"/>
    <xf numFmtId="4" fontId="6" fillId="0" borderId="13" xfId="0" applyNumberFormat="1" applyFont="1" applyBorder="1"/>
    <xf numFmtId="0" fontId="31" fillId="0" borderId="44" xfId="0" applyFont="1" applyBorder="1" applyAlignment="1">
      <alignment horizontal="center"/>
    </xf>
    <xf numFmtId="4" fontId="22" fillId="7" borderId="32" xfId="0" applyNumberFormat="1" applyFont="1" applyFill="1" applyBorder="1"/>
    <xf numFmtId="0" fontId="32" fillId="6" borderId="12" xfId="0" applyFont="1" applyFill="1" applyBorder="1" applyAlignment="1">
      <alignment horizontal="left"/>
    </xf>
    <xf numFmtId="0" fontId="24" fillId="0" borderId="44" xfId="0" applyFont="1" applyBorder="1" applyAlignment="1">
      <alignment horizontal="center"/>
    </xf>
    <xf numFmtId="4" fontId="24" fillId="0" borderId="13" xfId="0" applyNumberFormat="1" applyFont="1" applyBorder="1"/>
    <xf numFmtId="14" fontId="33" fillId="0" borderId="44" xfId="0" applyNumberFormat="1" applyFont="1" applyBorder="1" applyAlignment="1">
      <alignment horizontal="center"/>
    </xf>
    <xf numFmtId="0" fontId="10" fillId="6" borderId="68" xfId="0" applyFont="1" applyFill="1" applyBorder="1" applyAlignment="1">
      <alignment horizontal="left"/>
    </xf>
    <xf numFmtId="2" fontId="7" fillId="0" borderId="0" xfId="0" applyNumberFormat="1" applyFont="1"/>
    <xf numFmtId="0" fontId="9" fillId="7" borderId="32" xfId="0" applyFont="1" applyFill="1" applyBorder="1" applyAlignment="1">
      <alignment horizontal="center"/>
    </xf>
    <xf numFmtId="4" fontId="34" fillId="7" borderId="24" xfId="0" applyNumberFormat="1" applyFont="1" applyFill="1" applyBorder="1" applyAlignment="1">
      <alignment horizontal="right"/>
    </xf>
    <xf numFmtId="0" fontId="10" fillId="0" borderId="64" xfId="0" applyFont="1" applyBorder="1"/>
    <xf numFmtId="0" fontId="7" fillId="0" borderId="59" xfId="0" applyFont="1" applyBorder="1" applyAlignment="1">
      <alignment horizontal="center"/>
    </xf>
    <xf numFmtId="4" fontId="7" fillId="0" borderId="69" xfId="0" applyNumberFormat="1" applyFont="1" applyBorder="1"/>
    <xf numFmtId="4" fontId="6" fillId="0" borderId="59" xfId="0" applyNumberFormat="1" applyFont="1" applyBorder="1" applyAlignment="1">
      <alignment horizontal="center"/>
    </xf>
    <xf numFmtId="0" fontId="24" fillId="0" borderId="52" xfId="0" applyFont="1" applyBorder="1"/>
    <xf numFmtId="16" fontId="6" fillId="6" borderId="51" xfId="0" applyNumberFormat="1" applyFont="1" applyFill="1" applyBorder="1" applyAlignment="1">
      <alignment horizontal="center"/>
    </xf>
    <xf numFmtId="170" fontId="6" fillId="4" borderId="47" xfId="0" applyNumberFormat="1" applyFont="1" applyFill="1" applyBorder="1" applyAlignment="1">
      <alignment horizontal="center"/>
    </xf>
    <xf numFmtId="4" fontId="6" fillId="4" borderId="48" xfId="0" applyNumberFormat="1" applyFont="1" applyFill="1" applyBorder="1"/>
    <xf numFmtId="14" fontId="16" fillId="0" borderId="44" xfId="0" applyNumberFormat="1" applyFont="1" applyBorder="1" applyAlignment="1">
      <alignment horizontal="center"/>
    </xf>
    <xf numFmtId="2" fontId="17" fillId="6" borderId="0" xfId="0" applyNumberFormat="1" applyFont="1" applyFill="1" applyAlignment="1">
      <alignment horizontal="left"/>
    </xf>
    <xf numFmtId="4" fontId="9" fillId="7" borderId="70" xfId="0" applyNumberFormat="1" applyFont="1" applyFill="1" applyBorder="1"/>
    <xf numFmtId="170" fontId="9" fillId="7" borderId="70" xfId="0" applyNumberFormat="1" applyFont="1" applyFill="1" applyBorder="1" applyAlignment="1">
      <alignment horizontal="center"/>
    </xf>
    <xf numFmtId="4" fontId="9" fillId="7" borderId="48" xfId="0" applyNumberFormat="1" applyFont="1" applyFill="1" applyBorder="1"/>
    <xf numFmtId="0" fontId="35" fillId="0" borderId="37" xfId="0" applyFont="1" applyBorder="1"/>
    <xf numFmtId="0" fontId="29" fillId="0" borderId="36" xfId="0" applyFont="1" applyBorder="1" applyAlignment="1">
      <alignment horizontal="center"/>
    </xf>
    <xf numFmtId="4" fontId="29" fillId="0" borderId="71" xfId="0" applyNumberFormat="1" applyFont="1" applyBorder="1"/>
    <xf numFmtId="4" fontId="6" fillId="6" borderId="7" xfId="0" applyNumberFormat="1" applyFont="1" applyFill="1" applyBorder="1" applyAlignment="1">
      <alignment horizontal="center"/>
    </xf>
    <xf numFmtId="4" fontId="6" fillId="0" borderId="35" xfId="0" applyNumberFormat="1" applyFont="1" applyBorder="1"/>
    <xf numFmtId="14" fontId="10" fillId="0" borderId="44" xfId="0" applyNumberFormat="1" applyFont="1" applyBorder="1" applyAlignment="1">
      <alignment horizontal="center"/>
    </xf>
    <xf numFmtId="4" fontId="37" fillId="0" borderId="38" xfId="0" applyNumberFormat="1" applyFont="1" applyBorder="1"/>
    <xf numFmtId="4" fontId="6" fillId="0" borderId="9" xfId="0" applyNumberFormat="1" applyFont="1" applyBorder="1" applyAlignment="1">
      <alignment horizontal="center"/>
    </xf>
    <xf numFmtId="4" fontId="29" fillId="0" borderId="38" xfId="0" applyNumberFormat="1" applyFont="1" applyBorder="1"/>
    <xf numFmtId="0" fontId="21" fillId="0" borderId="1" xfId="0" applyFont="1" applyBorder="1"/>
    <xf numFmtId="0" fontId="36" fillId="0" borderId="35" xfId="0" applyFont="1" applyBorder="1"/>
    <xf numFmtId="0" fontId="29" fillId="0" borderId="44" xfId="0" applyFont="1" applyBorder="1" applyAlignment="1">
      <alignment horizontal="center"/>
    </xf>
    <xf numFmtId="4" fontId="29" fillId="6" borderId="9" xfId="0" applyNumberFormat="1" applyFont="1" applyFill="1" applyBorder="1" applyAlignment="1">
      <alignment horizontal="center"/>
    </xf>
    <xf numFmtId="0" fontId="23" fillId="7" borderId="2" xfId="0" applyFont="1" applyFill="1" applyBorder="1"/>
    <xf numFmtId="4" fontId="22" fillId="7" borderId="1" xfId="0" applyNumberFormat="1" applyFont="1" applyFill="1" applyBorder="1"/>
    <xf numFmtId="0" fontId="7" fillId="0" borderId="38" xfId="0" applyFont="1" applyBorder="1"/>
    <xf numFmtId="0" fontId="35" fillId="0" borderId="35" xfId="0" applyFont="1" applyBorder="1"/>
    <xf numFmtId="0" fontId="20" fillId="0" borderId="52" xfId="0" applyFont="1" applyBorder="1"/>
    <xf numFmtId="0" fontId="8" fillId="0" borderId="20" xfId="0" applyFont="1" applyBorder="1"/>
    <xf numFmtId="164" fontId="20" fillId="6" borderId="15" xfId="1" applyFont="1" applyFill="1" applyBorder="1" applyAlignment="1">
      <alignment horizontal="center"/>
    </xf>
    <xf numFmtId="14" fontId="8" fillId="0" borderId="0" xfId="0" applyNumberFormat="1" applyFont="1"/>
    <xf numFmtId="0" fontId="8" fillId="0" borderId="43" xfId="0" applyFont="1" applyBorder="1"/>
    <xf numFmtId="4" fontId="6" fillId="0" borderId="47" xfId="0" applyNumberFormat="1" applyFont="1" applyBorder="1" applyAlignment="1">
      <alignment horizontal="center"/>
    </xf>
    <xf numFmtId="4" fontId="7" fillId="0" borderId="35" xfId="0" applyNumberFormat="1" applyFont="1" applyBorder="1"/>
    <xf numFmtId="4" fontId="22" fillId="7" borderId="24" xfId="0" applyNumberFormat="1" applyFont="1" applyFill="1" applyBorder="1"/>
    <xf numFmtId="0" fontId="23" fillId="7" borderId="1" xfId="0" applyFont="1" applyFill="1" applyBorder="1"/>
    <xf numFmtId="4" fontId="6" fillId="7" borderId="70" xfId="0" applyNumberFormat="1" applyFont="1" applyFill="1" applyBorder="1"/>
    <xf numFmtId="170" fontId="6" fillId="7" borderId="70" xfId="0" applyNumberFormat="1" applyFont="1" applyFill="1" applyBorder="1" applyAlignment="1">
      <alignment horizontal="center"/>
    </xf>
    <xf numFmtId="4" fontId="6" fillId="3" borderId="9" xfId="0" applyNumberFormat="1" applyFont="1" applyFill="1" applyBorder="1"/>
    <xf numFmtId="4" fontId="7" fillId="3" borderId="9" xfId="0" applyNumberFormat="1" applyFont="1" applyFill="1" applyBorder="1"/>
    <xf numFmtId="4" fontId="6" fillId="3" borderId="35" xfId="0" applyNumberFormat="1" applyFont="1" applyFill="1" applyBorder="1"/>
    <xf numFmtId="0" fontId="8" fillId="0" borderId="44" xfId="0" applyFont="1" applyBorder="1" applyAlignment="1">
      <alignment horizontal="center"/>
    </xf>
    <xf numFmtId="0" fontId="0" fillId="0" borderId="34" xfId="0" applyBorder="1"/>
    <xf numFmtId="4" fontId="0" fillId="0" borderId="7" xfId="0" applyNumberFormat="1" applyBorder="1" applyAlignment="1">
      <alignment horizontal="right"/>
    </xf>
    <xf numFmtId="164" fontId="17" fillId="6" borderId="15" xfId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4" fontId="7" fillId="0" borderId="9" xfId="0" applyNumberFormat="1" applyFont="1" applyBorder="1"/>
    <xf numFmtId="4" fontId="7" fillId="0" borderId="9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35" fillId="0" borderId="35" xfId="0" applyFont="1" applyBorder="1" applyAlignment="1">
      <alignment vertical="center" wrapText="1"/>
    </xf>
    <xf numFmtId="164" fontId="29" fillId="0" borderId="9" xfId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4" fontId="24" fillId="0" borderId="65" xfId="0" applyNumberFormat="1" applyFont="1" applyBorder="1" applyAlignment="1">
      <alignment horizontal="right"/>
    </xf>
    <xf numFmtId="0" fontId="38" fillId="6" borderId="38" xfId="0" applyFont="1" applyFill="1" applyBorder="1" applyAlignment="1">
      <alignment horizontal="center"/>
    </xf>
    <xf numFmtId="171" fontId="38" fillId="6" borderId="15" xfId="0" applyNumberFormat="1" applyFont="1" applyFill="1" applyBorder="1" applyAlignment="1">
      <alignment horizontal="center"/>
    </xf>
    <xf numFmtId="0" fontId="8" fillId="0" borderId="35" xfId="0" applyFont="1" applyBorder="1" applyAlignment="1">
      <alignment horizontal="left" vertical="center" wrapText="1"/>
    </xf>
    <xf numFmtId="164" fontId="7" fillId="0" borderId="9" xfId="1" applyFont="1" applyFill="1" applyBorder="1" applyAlignment="1">
      <alignment horizontal="left"/>
    </xf>
    <xf numFmtId="4" fontId="24" fillId="0" borderId="9" xfId="0" applyNumberFormat="1" applyFont="1" applyBorder="1" applyAlignment="1">
      <alignment horizontal="right"/>
    </xf>
    <xf numFmtId="0" fontId="38" fillId="6" borderId="14" xfId="0" applyFont="1" applyFill="1" applyBorder="1" applyAlignment="1">
      <alignment horizontal="left"/>
    </xf>
    <xf numFmtId="0" fontId="38" fillId="6" borderId="15" xfId="0" applyFont="1" applyFill="1" applyBorder="1" applyAlignment="1">
      <alignment horizontal="center"/>
    </xf>
    <xf numFmtId="0" fontId="8" fillId="0" borderId="38" xfId="0" applyFont="1" applyBorder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23" fillId="0" borderId="9" xfId="0" applyFont="1" applyBorder="1"/>
    <xf numFmtId="4" fontId="22" fillId="0" borderId="9" xfId="0" applyNumberFormat="1" applyFont="1" applyBorder="1"/>
    <xf numFmtId="0" fontId="38" fillId="6" borderId="14" xfId="0" applyFont="1" applyFill="1" applyBorder="1" applyAlignment="1">
      <alignment horizontal="center"/>
    </xf>
    <xf numFmtId="0" fontId="24" fillId="0" borderId="69" xfId="0" applyFont="1" applyBorder="1"/>
    <xf numFmtId="164" fontId="6" fillId="6" borderId="9" xfId="1" applyFont="1" applyFill="1" applyBorder="1" applyAlignment="1">
      <alignment horizontal="center"/>
    </xf>
    <xf numFmtId="16" fontId="6" fillId="6" borderId="11" xfId="0" applyNumberFormat="1" applyFont="1" applyFill="1" applyBorder="1" applyAlignment="1">
      <alignment horizontal="center"/>
    </xf>
    <xf numFmtId="171" fontId="20" fillId="6" borderId="15" xfId="0" applyNumberFormat="1" applyFont="1" applyFill="1" applyBorder="1" applyAlignment="1">
      <alignment horizontal="center"/>
    </xf>
    <xf numFmtId="4" fontId="22" fillId="7" borderId="29" xfId="0" applyNumberFormat="1" applyFont="1" applyFill="1" applyBorder="1"/>
    <xf numFmtId="0" fontId="23" fillId="7" borderId="25" xfId="0" applyFont="1" applyFill="1" applyBorder="1"/>
    <xf numFmtId="4" fontId="22" fillId="7" borderId="32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2" fontId="6" fillId="0" borderId="43" xfId="1" applyNumberFormat="1" applyFont="1" applyFill="1" applyBorder="1" applyAlignment="1">
      <alignment horizontal="right"/>
    </xf>
    <xf numFmtId="0" fontId="6" fillId="0" borderId="42" xfId="0" applyFont="1" applyBorder="1"/>
    <xf numFmtId="0" fontId="10" fillId="0" borderId="59" xfId="0" applyFont="1" applyBorder="1"/>
    <xf numFmtId="0" fontId="7" fillId="6" borderId="65" xfId="0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6" fillId="0" borderId="72" xfId="0" applyFont="1" applyBorder="1" applyAlignment="1">
      <alignment horizontal="center"/>
    </xf>
    <xf numFmtId="4" fontId="6" fillId="0" borderId="27" xfId="0" applyNumberFormat="1" applyFont="1" applyBorder="1" applyAlignment="1">
      <alignment horizontal="center"/>
    </xf>
    <xf numFmtId="0" fontId="6" fillId="6" borderId="41" xfId="0" applyFont="1" applyFill="1" applyBorder="1" applyAlignment="1">
      <alignment horizontal="center"/>
    </xf>
    <xf numFmtId="164" fontId="6" fillId="6" borderId="46" xfId="1" applyFont="1" applyFill="1" applyBorder="1" applyAlignment="1">
      <alignment horizontal="center"/>
    </xf>
    <xf numFmtId="4" fontId="6" fillId="0" borderId="0" xfId="0" applyNumberFormat="1" applyFont="1"/>
    <xf numFmtId="0" fontId="10" fillId="0" borderId="0" xfId="0" applyFont="1"/>
    <xf numFmtId="2" fontId="6" fillId="0" borderId="0" xfId="0" applyNumberFormat="1" applyFont="1"/>
    <xf numFmtId="0" fontId="25" fillId="0" borderId="0" xfId="0" applyFont="1"/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164" fontId="6" fillId="0" borderId="9" xfId="1" applyFont="1" applyBorder="1" applyAlignment="1">
      <alignment horizontal="right"/>
    </xf>
    <xf numFmtId="164" fontId="10" fillId="0" borderId="0" xfId="1" applyFont="1" applyFill="1" applyBorder="1" applyAlignment="1">
      <alignment vertical="top"/>
    </xf>
    <xf numFmtId="164" fontId="28" fillId="0" borderId="0" xfId="1" applyFont="1" applyFill="1" applyBorder="1"/>
    <xf numFmtId="2" fontId="28" fillId="0" borderId="0" xfId="0" applyNumberFormat="1" applyFont="1"/>
    <xf numFmtId="0" fontId="28" fillId="0" borderId="0" xfId="0" applyFont="1"/>
    <xf numFmtId="0" fontId="10" fillId="0" borderId="0" xfId="0" applyFont="1" applyAlignment="1">
      <alignment horizontal="center"/>
    </xf>
    <xf numFmtId="14" fontId="6" fillId="0" borderId="0" xfId="0" applyNumberFormat="1" applyFont="1"/>
    <xf numFmtId="164" fontId="6" fillId="0" borderId="0" xfId="1" applyFont="1" applyFill="1" applyBorder="1" applyAlignment="1">
      <alignment horizontal="right"/>
    </xf>
    <xf numFmtId="164" fontId="16" fillId="0" borderId="0" xfId="1" applyFont="1" applyFill="1" applyBorder="1"/>
    <xf numFmtId="2" fontId="16" fillId="0" borderId="0" xfId="0" applyNumberFormat="1" applyFont="1"/>
    <xf numFmtId="0" fontId="16" fillId="0" borderId="0" xfId="0" applyFont="1"/>
    <xf numFmtId="0" fontId="6" fillId="0" borderId="4" xfId="0" applyFont="1" applyBorder="1"/>
    <xf numFmtId="164" fontId="6" fillId="0" borderId="38" xfId="1" applyFont="1" applyFill="1" applyBorder="1" applyAlignment="1">
      <alignment horizontal="center"/>
    </xf>
    <xf numFmtId="2" fontId="34" fillId="0" borderId="7" xfId="0" applyNumberFormat="1" applyFont="1" applyBorder="1" applyAlignment="1">
      <alignment horizontal="center"/>
    </xf>
    <xf numFmtId="164" fontId="3" fillId="0" borderId="8" xfId="1" applyFont="1" applyBorder="1"/>
    <xf numFmtId="166" fontId="6" fillId="0" borderId="0" xfId="0" applyNumberFormat="1" applyFont="1" applyAlignment="1">
      <alignment horizontal="right"/>
    </xf>
    <xf numFmtId="164" fontId="6" fillId="0" borderId="0" xfId="1" applyFont="1" applyFill="1" applyBorder="1" applyAlignment="1">
      <alignment horizontal="center" vertical="center"/>
    </xf>
    <xf numFmtId="164" fontId="6" fillId="0" borderId="0" xfId="1" applyFont="1" applyFill="1" applyBorder="1"/>
    <xf numFmtId="0" fontId="7" fillId="0" borderId="0" xfId="0" applyFont="1" applyAlignment="1">
      <alignment horizontal="left"/>
    </xf>
    <xf numFmtId="0" fontId="6" fillId="0" borderId="12" xfId="0" applyFont="1" applyBorder="1"/>
    <xf numFmtId="164" fontId="6" fillId="0" borderId="60" xfId="1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4" fontId="6" fillId="0" borderId="0" xfId="1" applyNumberFormat="1" applyFont="1" applyFill="1" applyBorder="1"/>
    <xf numFmtId="0" fontId="21" fillId="0" borderId="0" xfId="0" applyFont="1"/>
    <xf numFmtId="172" fontId="6" fillId="0" borderId="0" xfId="0" applyNumberFormat="1" applyFont="1"/>
    <xf numFmtId="14" fontId="6" fillId="0" borderId="0" xfId="0" applyNumberFormat="1" applyFont="1" applyAlignment="1">
      <alignment horizontal="left"/>
    </xf>
    <xf numFmtId="164" fontId="6" fillId="0" borderId="9" xfId="1" applyFont="1" applyFill="1" applyBorder="1" applyAlignment="1">
      <alignment horizontal="right"/>
    </xf>
    <xf numFmtId="164" fontId="3" fillId="0" borderId="8" xfId="1" applyFont="1" applyBorder="1" applyAlignment="1">
      <alignment horizontal="right"/>
    </xf>
    <xf numFmtId="2" fontId="6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/>
    </xf>
    <xf numFmtId="171" fontId="6" fillId="0" borderId="0" xfId="1" applyNumberFormat="1" applyFont="1" applyFill="1" applyBorder="1" applyAlignment="1">
      <alignment horizontal="left"/>
    </xf>
    <xf numFmtId="17" fontId="6" fillId="0" borderId="0" xfId="1" applyNumberFormat="1" applyFont="1" applyFill="1" applyBorder="1"/>
    <xf numFmtId="0" fontId="6" fillId="0" borderId="19" xfId="0" applyFont="1" applyBorder="1"/>
    <xf numFmtId="4" fontId="6" fillId="0" borderId="42" xfId="0" applyNumberFormat="1" applyFont="1" applyBorder="1" applyAlignment="1">
      <alignment horizontal="center"/>
    </xf>
    <xf numFmtId="171" fontId="6" fillId="0" borderId="0" xfId="1" applyNumberFormat="1" applyFont="1" applyBorder="1" applyAlignment="1">
      <alignment horizontal="center"/>
    </xf>
    <xf numFmtId="0" fontId="6" fillId="0" borderId="73" xfId="0" applyFont="1" applyBorder="1"/>
    <xf numFmtId="164" fontId="29" fillId="0" borderId="66" xfId="1" applyFont="1" applyFill="1" applyBorder="1" applyAlignment="1">
      <alignment horizontal="center"/>
    </xf>
    <xf numFmtId="164" fontId="6" fillId="0" borderId="29" xfId="0" applyNumberFormat="1" applyFont="1" applyBorder="1" applyAlignment="1">
      <alignment horizontal="left"/>
    </xf>
    <xf numFmtId="4" fontId="7" fillId="11" borderId="0" xfId="0" applyNumberFormat="1" applyFont="1" applyFill="1"/>
    <xf numFmtId="164" fontId="6" fillId="0" borderId="0" xfId="1" applyFont="1" applyBorder="1"/>
    <xf numFmtId="2" fontId="25" fillId="0" borderId="0" xfId="0" applyNumberFormat="1" applyFont="1" applyAlignment="1">
      <alignment horizontal="center" vertical="center"/>
    </xf>
    <xf numFmtId="14" fontId="25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/>
    </xf>
    <xf numFmtId="173" fontId="44" fillId="0" borderId="60" xfId="1" applyNumberFormat="1" applyFont="1" applyBorder="1" applyAlignment="1" applyProtection="1">
      <alignment horizontal="left" vertical="center" wrapText="1"/>
    </xf>
    <xf numFmtId="173" fontId="44" fillId="0" borderId="38" xfId="1" applyNumberFormat="1" applyFont="1" applyBorder="1" applyAlignment="1" applyProtection="1">
      <alignment horizontal="left" vertical="top"/>
    </xf>
    <xf numFmtId="173" fontId="44" fillId="0" borderId="20" xfId="1" applyNumberFormat="1" applyFont="1" applyBorder="1" applyAlignment="1" applyProtection="1">
      <alignment horizontal="left" vertical="top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62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36" fillId="0" borderId="0" xfId="0" applyFont="1"/>
    <xf numFmtId="0" fontId="36" fillId="0" borderId="12" xfId="0" applyFont="1" applyBorder="1"/>
    <xf numFmtId="0" fontId="36" fillId="0" borderId="14" xfId="0" applyFont="1" applyBorder="1"/>
    <xf numFmtId="0" fontId="6" fillId="0" borderId="2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10" borderId="25" xfId="0" applyFont="1" applyFill="1" applyBorder="1" applyAlignment="1">
      <alignment horizontal="center" vertical="center" wrapText="1"/>
    </xf>
    <xf numFmtId="0" fontId="6" fillId="10" borderId="27" xfId="0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8" fillId="0" borderId="19" xfId="0" applyFont="1" applyBorder="1"/>
    <xf numFmtId="0" fontId="8" fillId="0" borderId="45" xfId="0" applyFont="1" applyBorder="1"/>
    <xf numFmtId="0" fontId="6" fillId="7" borderId="25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6" fillId="7" borderId="28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 vertical="center" wrapText="1"/>
    </xf>
    <xf numFmtId="0" fontId="6" fillId="4" borderId="5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6" fillId="6" borderId="12" xfId="0" applyFont="1" applyFill="1" applyBorder="1" applyAlignment="1">
      <alignment horizontal="left"/>
    </xf>
    <xf numFmtId="0" fontId="16" fillId="6" borderId="14" xfId="0" applyFont="1" applyFill="1" applyBorder="1" applyAlignment="1">
      <alignment horizontal="left"/>
    </xf>
    <xf numFmtId="0" fontId="16" fillId="0" borderId="19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14" fontId="10" fillId="6" borderId="1" xfId="0" applyNumberFormat="1" applyFont="1" applyFill="1" applyBorder="1" applyAlignment="1">
      <alignment horizontal="left" wrapText="1"/>
    </xf>
    <xf numFmtId="14" fontId="10" fillId="6" borderId="3" xfId="0" applyNumberFormat="1" applyFont="1" applyFill="1" applyBorder="1" applyAlignment="1">
      <alignment horizontal="left" wrapText="1"/>
    </xf>
    <xf numFmtId="14" fontId="10" fillId="6" borderId="10" xfId="0" applyNumberFormat="1" applyFont="1" applyFill="1" applyBorder="1" applyAlignment="1">
      <alignment horizontal="left" wrapText="1"/>
    </xf>
    <xf numFmtId="14" fontId="10" fillId="6" borderId="11" xfId="0" applyNumberFormat="1" applyFont="1" applyFill="1" applyBorder="1" applyAlignment="1">
      <alignment horizontal="left" wrapText="1"/>
    </xf>
    <xf numFmtId="14" fontId="10" fillId="6" borderId="57" xfId="0" applyNumberFormat="1" applyFont="1" applyFill="1" applyBorder="1" applyAlignment="1">
      <alignment horizontal="left" wrapText="1"/>
    </xf>
    <xf numFmtId="14" fontId="10" fillId="6" borderId="58" xfId="0" applyNumberFormat="1" applyFont="1" applyFill="1" applyBorder="1" applyAlignment="1">
      <alignment horizontal="left" wrapText="1"/>
    </xf>
    <xf numFmtId="0" fontId="6" fillId="4" borderId="25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35" fillId="0" borderId="4" xfId="0" applyFont="1" applyBorder="1"/>
    <xf numFmtId="0" fontId="35" fillId="0" borderId="6" xfId="0" applyFont="1" applyBorder="1"/>
    <xf numFmtId="0" fontId="6" fillId="9" borderId="25" xfId="0" applyFont="1" applyFill="1" applyBorder="1" applyAlignment="1">
      <alignment horizontal="center" vertical="center" wrapText="1"/>
    </xf>
    <xf numFmtId="0" fontId="6" fillId="9" borderId="27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49" fontId="16" fillId="0" borderId="12" xfId="0" applyNumberFormat="1" applyFont="1" applyBorder="1" applyAlignment="1">
      <alignment horizontal="left"/>
    </xf>
    <xf numFmtId="49" fontId="16" fillId="0" borderId="14" xfId="0" applyNumberFormat="1" applyFont="1" applyBorder="1" applyAlignment="1">
      <alignment horizontal="left"/>
    </xf>
    <xf numFmtId="0" fontId="10" fillId="6" borderId="12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5" fillId="3" borderId="25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/>
    </xf>
    <xf numFmtId="0" fontId="21" fillId="4" borderId="27" xfId="0" applyFont="1" applyFill="1" applyBorder="1" applyAlignment="1">
      <alignment horizontal="center"/>
    </xf>
    <xf numFmtId="0" fontId="8" fillId="0" borderId="12" xfId="0" applyFont="1" applyBorder="1"/>
    <xf numFmtId="0" fontId="8" fillId="0" borderId="14" xfId="0" applyFont="1" applyBorder="1"/>
    <xf numFmtId="0" fontId="17" fillId="0" borderId="10" xfId="0" applyFont="1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17" fontId="17" fillId="0" borderId="10" xfId="0" applyNumberFormat="1" applyFont="1" applyBorder="1" applyAlignment="1">
      <alignment horizontal="left"/>
    </xf>
    <xf numFmtId="17" fontId="17" fillId="0" borderId="11" xfId="0" applyNumberFormat="1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6" fillId="3" borderId="25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0" fontId="6" fillId="4" borderId="62" xfId="0" applyFont="1" applyFill="1" applyBorder="1" applyAlignment="1">
      <alignment horizontal="center"/>
    </xf>
    <xf numFmtId="0" fontId="6" fillId="4" borderId="45" xfId="0" applyFont="1" applyFill="1" applyBorder="1" applyAlignment="1">
      <alignment horizontal="center"/>
    </xf>
    <xf numFmtId="0" fontId="19" fillId="3" borderId="4" xfId="0" applyFont="1" applyFill="1" applyBorder="1" applyAlignment="1">
      <alignment horizontal="center" vertical="center" wrapText="1"/>
    </xf>
    <xf numFmtId="0" fontId="19" fillId="3" borderId="53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20" fillId="0" borderId="10" xfId="0" applyFont="1" applyBorder="1" applyAlignment="1">
      <alignment vertical="top" wrapText="1"/>
    </xf>
    <xf numFmtId="0" fontId="20" fillId="0" borderId="11" xfId="0" applyFont="1" applyBorder="1" applyAlignment="1">
      <alignment vertical="top" wrapText="1"/>
    </xf>
    <xf numFmtId="0" fontId="20" fillId="0" borderId="10" xfId="0" applyFont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0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/>
    </xf>
    <xf numFmtId="0" fontId="20" fillId="0" borderId="11" xfId="0" applyFont="1" applyBorder="1" applyAlignment="1">
      <alignment horizontal="left"/>
    </xf>
    <xf numFmtId="0" fontId="9" fillId="4" borderId="25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8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9" fillId="4" borderId="27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 wrapText="1"/>
    </xf>
    <xf numFmtId="0" fontId="17" fillId="0" borderId="10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 wrapText="1"/>
    </xf>
    <xf numFmtId="14" fontId="4" fillId="3" borderId="10" xfId="0" applyNumberFormat="1" applyFont="1" applyFill="1" applyBorder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14" fontId="4" fillId="3" borderId="11" xfId="0" applyNumberFormat="1" applyFont="1" applyFill="1" applyBorder="1" applyAlignment="1">
      <alignment horizontal="center" vertical="center" wrapText="1"/>
    </xf>
    <xf numFmtId="14" fontId="4" fillId="3" borderId="16" xfId="0" applyNumberFormat="1" applyFont="1" applyFill="1" applyBorder="1" applyAlignment="1">
      <alignment horizontal="center" vertical="center" wrapText="1"/>
    </xf>
    <xf numFmtId="14" fontId="4" fillId="3" borderId="17" xfId="0" applyNumberFormat="1" applyFont="1" applyFill="1" applyBorder="1" applyAlignment="1">
      <alignment horizontal="center" vertical="center" wrapText="1"/>
    </xf>
    <xf numFmtId="14" fontId="4" fillId="3" borderId="18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</cellXfs>
  <cellStyles count="3">
    <cellStyle name="Incorrecto" xfId="2" builtinId="27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725"/>
  <sheetViews>
    <sheetView tabSelected="1" topLeftCell="B1" zoomScale="91" zoomScaleNormal="91" workbookViewId="0">
      <selection activeCell="N2" sqref="N2"/>
    </sheetView>
  </sheetViews>
  <sheetFormatPr baseColWidth="10" defaultColWidth="5.7109375" defaultRowHeight="12.75" x14ac:dyDescent="0.2"/>
  <cols>
    <col min="1" max="1" width="7.7109375" style="6" customWidth="1"/>
    <col min="2" max="2" width="12.85546875" style="6" customWidth="1"/>
    <col min="3" max="3" width="12.140625" style="6" customWidth="1"/>
    <col min="4" max="4" width="7.7109375" style="6" customWidth="1"/>
    <col min="5" max="5" width="14.42578125" style="6" customWidth="1"/>
    <col min="6" max="6" width="19" style="6" customWidth="1"/>
    <col min="7" max="7" width="14.85546875" style="6" customWidth="1"/>
    <col min="8" max="8" width="26.7109375" style="6" customWidth="1"/>
    <col min="9" max="9" width="15.7109375" style="6" customWidth="1"/>
    <col min="10" max="10" width="14.28515625" style="6" customWidth="1"/>
    <col min="11" max="11" width="13.5703125" style="6" customWidth="1"/>
    <col min="12" max="12" width="15.42578125" style="6" customWidth="1"/>
    <col min="13" max="13" width="19" style="6" customWidth="1"/>
    <col min="14" max="14" width="18.85546875" style="6" customWidth="1"/>
    <col min="15" max="15" width="16" style="6" customWidth="1"/>
    <col min="16" max="16" width="11.28515625" style="6" customWidth="1"/>
    <col min="17" max="253" width="5.7109375" style="6"/>
    <col min="254" max="254" width="7.7109375" style="6" customWidth="1"/>
    <col min="255" max="255" width="12.85546875" style="6" customWidth="1"/>
    <col min="256" max="256" width="11.28515625" style="6" customWidth="1"/>
    <col min="257" max="257" width="5.85546875" style="6" customWidth="1"/>
    <col min="258" max="259" width="14.42578125" style="6" customWidth="1"/>
    <col min="260" max="260" width="14.85546875" style="6" customWidth="1"/>
    <col min="261" max="261" width="26.7109375" style="6" customWidth="1"/>
    <col min="262" max="262" width="15.7109375" style="6" customWidth="1"/>
    <col min="263" max="263" width="14.28515625" style="6" customWidth="1"/>
    <col min="264" max="264" width="13.5703125" style="6" customWidth="1"/>
    <col min="265" max="265" width="15.42578125" style="6" customWidth="1"/>
    <col min="266" max="266" width="15.5703125" style="6" customWidth="1"/>
    <col min="267" max="267" width="18.85546875" style="6" customWidth="1"/>
    <col min="268" max="268" width="17" style="6" customWidth="1"/>
    <col min="269" max="269" width="11.28515625" style="6" customWidth="1"/>
    <col min="270" max="270" width="13.7109375" style="6" bestFit="1" customWidth="1"/>
    <col min="271" max="271" width="9.85546875" style="6" customWidth="1"/>
    <col min="272" max="509" width="5.7109375" style="6"/>
    <col min="510" max="510" width="7.7109375" style="6" customWidth="1"/>
    <col min="511" max="511" width="12.85546875" style="6" customWidth="1"/>
    <col min="512" max="512" width="11.28515625" style="6" customWidth="1"/>
    <col min="513" max="513" width="5.85546875" style="6" customWidth="1"/>
    <col min="514" max="515" width="14.42578125" style="6" customWidth="1"/>
    <col min="516" max="516" width="14.85546875" style="6" customWidth="1"/>
    <col min="517" max="517" width="26.7109375" style="6" customWidth="1"/>
    <col min="518" max="518" width="15.7109375" style="6" customWidth="1"/>
    <col min="519" max="519" width="14.28515625" style="6" customWidth="1"/>
    <col min="520" max="520" width="13.5703125" style="6" customWidth="1"/>
    <col min="521" max="521" width="15.42578125" style="6" customWidth="1"/>
    <col min="522" max="522" width="15.5703125" style="6" customWidth="1"/>
    <col min="523" max="523" width="18.85546875" style="6" customWidth="1"/>
    <col min="524" max="524" width="17" style="6" customWidth="1"/>
    <col min="525" max="525" width="11.28515625" style="6" customWidth="1"/>
    <col min="526" max="526" width="13.7109375" style="6" bestFit="1" customWidth="1"/>
    <col min="527" max="527" width="9.85546875" style="6" customWidth="1"/>
    <col min="528" max="765" width="5.7109375" style="6"/>
    <col min="766" max="766" width="7.7109375" style="6" customWidth="1"/>
    <col min="767" max="767" width="12.85546875" style="6" customWidth="1"/>
    <col min="768" max="768" width="11.28515625" style="6" customWidth="1"/>
    <col min="769" max="769" width="5.85546875" style="6" customWidth="1"/>
    <col min="770" max="771" width="14.42578125" style="6" customWidth="1"/>
    <col min="772" max="772" width="14.85546875" style="6" customWidth="1"/>
    <col min="773" max="773" width="26.7109375" style="6" customWidth="1"/>
    <col min="774" max="774" width="15.7109375" style="6" customWidth="1"/>
    <col min="775" max="775" width="14.28515625" style="6" customWidth="1"/>
    <col min="776" max="776" width="13.5703125" style="6" customWidth="1"/>
    <col min="777" max="777" width="15.42578125" style="6" customWidth="1"/>
    <col min="778" max="778" width="15.5703125" style="6" customWidth="1"/>
    <col min="779" max="779" width="18.85546875" style="6" customWidth="1"/>
    <col min="780" max="780" width="17" style="6" customWidth="1"/>
    <col min="781" max="781" width="11.28515625" style="6" customWidth="1"/>
    <col min="782" max="782" width="13.7109375" style="6" bestFit="1" customWidth="1"/>
    <col min="783" max="783" width="9.85546875" style="6" customWidth="1"/>
    <col min="784" max="1021" width="5.7109375" style="6"/>
    <col min="1022" max="1022" width="7.7109375" style="6" customWidth="1"/>
    <col min="1023" max="1023" width="12.85546875" style="6" customWidth="1"/>
    <col min="1024" max="1024" width="11.28515625" style="6" customWidth="1"/>
    <col min="1025" max="1025" width="5.85546875" style="6" customWidth="1"/>
    <col min="1026" max="1027" width="14.42578125" style="6" customWidth="1"/>
    <col min="1028" max="1028" width="14.85546875" style="6" customWidth="1"/>
    <col min="1029" max="1029" width="26.7109375" style="6" customWidth="1"/>
    <col min="1030" max="1030" width="15.7109375" style="6" customWidth="1"/>
    <col min="1031" max="1031" width="14.28515625" style="6" customWidth="1"/>
    <col min="1032" max="1032" width="13.5703125" style="6" customWidth="1"/>
    <col min="1033" max="1033" width="15.42578125" style="6" customWidth="1"/>
    <col min="1034" max="1034" width="15.5703125" style="6" customWidth="1"/>
    <col min="1035" max="1035" width="18.85546875" style="6" customWidth="1"/>
    <col min="1036" max="1036" width="17" style="6" customWidth="1"/>
    <col min="1037" max="1037" width="11.28515625" style="6" customWidth="1"/>
    <col min="1038" max="1038" width="13.7109375" style="6" bestFit="1" customWidth="1"/>
    <col min="1039" max="1039" width="9.85546875" style="6" customWidth="1"/>
    <col min="1040" max="1277" width="5.7109375" style="6"/>
    <col min="1278" max="1278" width="7.7109375" style="6" customWidth="1"/>
    <col min="1279" max="1279" width="12.85546875" style="6" customWidth="1"/>
    <col min="1280" max="1280" width="11.28515625" style="6" customWidth="1"/>
    <col min="1281" max="1281" width="5.85546875" style="6" customWidth="1"/>
    <col min="1282" max="1283" width="14.42578125" style="6" customWidth="1"/>
    <col min="1284" max="1284" width="14.85546875" style="6" customWidth="1"/>
    <col min="1285" max="1285" width="26.7109375" style="6" customWidth="1"/>
    <col min="1286" max="1286" width="15.7109375" style="6" customWidth="1"/>
    <col min="1287" max="1287" width="14.28515625" style="6" customWidth="1"/>
    <col min="1288" max="1288" width="13.5703125" style="6" customWidth="1"/>
    <col min="1289" max="1289" width="15.42578125" style="6" customWidth="1"/>
    <col min="1290" max="1290" width="15.5703125" style="6" customWidth="1"/>
    <col min="1291" max="1291" width="18.85546875" style="6" customWidth="1"/>
    <col min="1292" max="1292" width="17" style="6" customWidth="1"/>
    <col min="1293" max="1293" width="11.28515625" style="6" customWidth="1"/>
    <col min="1294" max="1294" width="13.7109375" style="6" bestFit="1" customWidth="1"/>
    <col min="1295" max="1295" width="9.85546875" style="6" customWidth="1"/>
    <col min="1296" max="1533" width="5.7109375" style="6"/>
    <col min="1534" max="1534" width="7.7109375" style="6" customWidth="1"/>
    <col min="1535" max="1535" width="12.85546875" style="6" customWidth="1"/>
    <col min="1536" max="1536" width="11.28515625" style="6" customWidth="1"/>
    <col min="1537" max="1537" width="5.85546875" style="6" customWidth="1"/>
    <col min="1538" max="1539" width="14.42578125" style="6" customWidth="1"/>
    <col min="1540" max="1540" width="14.85546875" style="6" customWidth="1"/>
    <col min="1541" max="1541" width="26.7109375" style="6" customWidth="1"/>
    <col min="1542" max="1542" width="15.7109375" style="6" customWidth="1"/>
    <col min="1543" max="1543" width="14.28515625" style="6" customWidth="1"/>
    <col min="1544" max="1544" width="13.5703125" style="6" customWidth="1"/>
    <col min="1545" max="1545" width="15.42578125" style="6" customWidth="1"/>
    <col min="1546" max="1546" width="15.5703125" style="6" customWidth="1"/>
    <col min="1547" max="1547" width="18.85546875" style="6" customWidth="1"/>
    <col min="1548" max="1548" width="17" style="6" customWidth="1"/>
    <col min="1549" max="1549" width="11.28515625" style="6" customWidth="1"/>
    <col min="1550" max="1550" width="13.7109375" style="6" bestFit="1" customWidth="1"/>
    <col min="1551" max="1551" width="9.85546875" style="6" customWidth="1"/>
    <col min="1552" max="1789" width="5.7109375" style="6"/>
    <col min="1790" max="1790" width="7.7109375" style="6" customWidth="1"/>
    <col min="1791" max="1791" width="12.85546875" style="6" customWidth="1"/>
    <col min="1792" max="1792" width="11.28515625" style="6" customWidth="1"/>
    <col min="1793" max="1793" width="5.85546875" style="6" customWidth="1"/>
    <col min="1794" max="1795" width="14.42578125" style="6" customWidth="1"/>
    <col min="1796" max="1796" width="14.85546875" style="6" customWidth="1"/>
    <col min="1797" max="1797" width="26.7109375" style="6" customWidth="1"/>
    <col min="1798" max="1798" width="15.7109375" style="6" customWidth="1"/>
    <col min="1799" max="1799" width="14.28515625" style="6" customWidth="1"/>
    <col min="1800" max="1800" width="13.5703125" style="6" customWidth="1"/>
    <col min="1801" max="1801" width="15.42578125" style="6" customWidth="1"/>
    <col min="1802" max="1802" width="15.5703125" style="6" customWidth="1"/>
    <col min="1803" max="1803" width="18.85546875" style="6" customWidth="1"/>
    <col min="1804" max="1804" width="17" style="6" customWidth="1"/>
    <col min="1805" max="1805" width="11.28515625" style="6" customWidth="1"/>
    <col min="1806" max="1806" width="13.7109375" style="6" bestFit="1" customWidth="1"/>
    <col min="1807" max="1807" width="9.85546875" style="6" customWidth="1"/>
    <col min="1808" max="2045" width="5.7109375" style="6"/>
    <col min="2046" max="2046" width="7.7109375" style="6" customWidth="1"/>
    <col min="2047" max="2047" width="12.85546875" style="6" customWidth="1"/>
    <col min="2048" max="2048" width="11.28515625" style="6" customWidth="1"/>
    <col min="2049" max="2049" width="5.85546875" style="6" customWidth="1"/>
    <col min="2050" max="2051" width="14.42578125" style="6" customWidth="1"/>
    <col min="2052" max="2052" width="14.85546875" style="6" customWidth="1"/>
    <col min="2053" max="2053" width="26.7109375" style="6" customWidth="1"/>
    <col min="2054" max="2054" width="15.7109375" style="6" customWidth="1"/>
    <col min="2055" max="2055" width="14.28515625" style="6" customWidth="1"/>
    <col min="2056" max="2056" width="13.5703125" style="6" customWidth="1"/>
    <col min="2057" max="2057" width="15.42578125" style="6" customWidth="1"/>
    <col min="2058" max="2058" width="15.5703125" style="6" customWidth="1"/>
    <col min="2059" max="2059" width="18.85546875" style="6" customWidth="1"/>
    <col min="2060" max="2060" width="17" style="6" customWidth="1"/>
    <col min="2061" max="2061" width="11.28515625" style="6" customWidth="1"/>
    <col min="2062" max="2062" width="13.7109375" style="6" bestFit="1" customWidth="1"/>
    <col min="2063" max="2063" width="9.85546875" style="6" customWidth="1"/>
    <col min="2064" max="2301" width="5.7109375" style="6"/>
    <col min="2302" max="2302" width="7.7109375" style="6" customWidth="1"/>
    <col min="2303" max="2303" width="12.85546875" style="6" customWidth="1"/>
    <col min="2304" max="2304" width="11.28515625" style="6" customWidth="1"/>
    <col min="2305" max="2305" width="5.85546875" style="6" customWidth="1"/>
    <col min="2306" max="2307" width="14.42578125" style="6" customWidth="1"/>
    <col min="2308" max="2308" width="14.85546875" style="6" customWidth="1"/>
    <col min="2309" max="2309" width="26.7109375" style="6" customWidth="1"/>
    <col min="2310" max="2310" width="15.7109375" style="6" customWidth="1"/>
    <col min="2311" max="2311" width="14.28515625" style="6" customWidth="1"/>
    <col min="2312" max="2312" width="13.5703125" style="6" customWidth="1"/>
    <col min="2313" max="2313" width="15.42578125" style="6" customWidth="1"/>
    <col min="2314" max="2314" width="15.5703125" style="6" customWidth="1"/>
    <col min="2315" max="2315" width="18.85546875" style="6" customWidth="1"/>
    <col min="2316" max="2316" width="17" style="6" customWidth="1"/>
    <col min="2317" max="2317" width="11.28515625" style="6" customWidth="1"/>
    <col min="2318" max="2318" width="13.7109375" style="6" bestFit="1" customWidth="1"/>
    <col min="2319" max="2319" width="9.85546875" style="6" customWidth="1"/>
    <col min="2320" max="2557" width="5.7109375" style="6"/>
    <col min="2558" max="2558" width="7.7109375" style="6" customWidth="1"/>
    <col min="2559" max="2559" width="12.85546875" style="6" customWidth="1"/>
    <col min="2560" max="2560" width="11.28515625" style="6" customWidth="1"/>
    <col min="2561" max="2561" width="5.85546875" style="6" customWidth="1"/>
    <col min="2562" max="2563" width="14.42578125" style="6" customWidth="1"/>
    <col min="2564" max="2564" width="14.85546875" style="6" customWidth="1"/>
    <col min="2565" max="2565" width="26.7109375" style="6" customWidth="1"/>
    <col min="2566" max="2566" width="15.7109375" style="6" customWidth="1"/>
    <col min="2567" max="2567" width="14.28515625" style="6" customWidth="1"/>
    <col min="2568" max="2568" width="13.5703125" style="6" customWidth="1"/>
    <col min="2569" max="2569" width="15.42578125" style="6" customWidth="1"/>
    <col min="2570" max="2570" width="15.5703125" style="6" customWidth="1"/>
    <col min="2571" max="2571" width="18.85546875" style="6" customWidth="1"/>
    <col min="2572" max="2572" width="17" style="6" customWidth="1"/>
    <col min="2573" max="2573" width="11.28515625" style="6" customWidth="1"/>
    <col min="2574" max="2574" width="13.7109375" style="6" bestFit="1" customWidth="1"/>
    <col min="2575" max="2575" width="9.85546875" style="6" customWidth="1"/>
    <col min="2576" max="2813" width="5.7109375" style="6"/>
    <col min="2814" max="2814" width="7.7109375" style="6" customWidth="1"/>
    <col min="2815" max="2815" width="12.85546875" style="6" customWidth="1"/>
    <col min="2816" max="2816" width="11.28515625" style="6" customWidth="1"/>
    <col min="2817" max="2817" width="5.85546875" style="6" customWidth="1"/>
    <col min="2818" max="2819" width="14.42578125" style="6" customWidth="1"/>
    <col min="2820" max="2820" width="14.85546875" style="6" customWidth="1"/>
    <col min="2821" max="2821" width="26.7109375" style="6" customWidth="1"/>
    <col min="2822" max="2822" width="15.7109375" style="6" customWidth="1"/>
    <col min="2823" max="2823" width="14.28515625" style="6" customWidth="1"/>
    <col min="2824" max="2824" width="13.5703125" style="6" customWidth="1"/>
    <col min="2825" max="2825" width="15.42578125" style="6" customWidth="1"/>
    <col min="2826" max="2826" width="15.5703125" style="6" customWidth="1"/>
    <col min="2827" max="2827" width="18.85546875" style="6" customWidth="1"/>
    <col min="2828" max="2828" width="17" style="6" customWidth="1"/>
    <col min="2829" max="2829" width="11.28515625" style="6" customWidth="1"/>
    <col min="2830" max="2830" width="13.7109375" style="6" bestFit="1" customWidth="1"/>
    <col min="2831" max="2831" width="9.85546875" style="6" customWidth="1"/>
    <col min="2832" max="3069" width="5.7109375" style="6"/>
    <col min="3070" max="3070" width="7.7109375" style="6" customWidth="1"/>
    <col min="3071" max="3071" width="12.85546875" style="6" customWidth="1"/>
    <col min="3072" max="3072" width="11.28515625" style="6" customWidth="1"/>
    <col min="3073" max="3073" width="5.85546875" style="6" customWidth="1"/>
    <col min="3074" max="3075" width="14.42578125" style="6" customWidth="1"/>
    <col min="3076" max="3076" width="14.85546875" style="6" customWidth="1"/>
    <col min="3077" max="3077" width="26.7109375" style="6" customWidth="1"/>
    <col min="3078" max="3078" width="15.7109375" style="6" customWidth="1"/>
    <col min="3079" max="3079" width="14.28515625" style="6" customWidth="1"/>
    <col min="3080" max="3080" width="13.5703125" style="6" customWidth="1"/>
    <col min="3081" max="3081" width="15.42578125" style="6" customWidth="1"/>
    <col min="3082" max="3082" width="15.5703125" style="6" customWidth="1"/>
    <col min="3083" max="3083" width="18.85546875" style="6" customWidth="1"/>
    <col min="3084" max="3084" width="17" style="6" customWidth="1"/>
    <col min="3085" max="3085" width="11.28515625" style="6" customWidth="1"/>
    <col min="3086" max="3086" width="13.7109375" style="6" bestFit="1" customWidth="1"/>
    <col min="3087" max="3087" width="9.85546875" style="6" customWidth="1"/>
    <col min="3088" max="3325" width="5.7109375" style="6"/>
    <col min="3326" max="3326" width="7.7109375" style="6" customWidth="1"/>
    <col min="3327" max="3327" width="12.85546875" style="6" customWidth="1"/>
    <col min="3328" max="3328" width="11.28515625" style="6" customWidth="1"/>
    <col min="3329" max="3329" width="5.85546875" style="6" customWidth="1"/>
    <col min="3330" max="3331" width="14.42578125" style="6" customWidth="1"/>
    <col min="3332" max="3332" width="14.85546875" style="6" customWidth="1"/>
    <col min="3333" max="3333" width="26.7109375" style="6" customWidth="1"/>
    <col min="3334" max="3334" width="15.7109375" style="6" customWidth="1"/>
    <col min="3335" max="3335" width="14.28515625" style="6" customWidth="1"/>
    <col min="3336" max="3336" width="13.5703125" style="6" customWidth="1"/>
    <col min="3337" max="3337" width="15.42578125" style="6" customWidth="1"/>
    <col min="3338" max="3338" width="15.5703125" style="6" customWidth="1"/>
    <col min="3339" max="3339" width="18.85546875" style="6" customWidth="1"/>
    <col min="3340" max="3340" width="17" style="6" customWidth="1"/>
    <col min="3341" max="3341" width="11.28515625" style="6" customWidth="1"/>
    <col min="3342" max="3342" width="13.7109375" style="6" bestFit="1" customWidth="1"/>
    <col min="3343" max="3343" width="9.85546875" style="6" customWidth="1"/>
    <col min="3344" max="3581" width="5.7109375" style="6"/>
    <col min="3582" max="3582" width="7.7109375" style="6" customWidth="1"/>
    <col min="3583" max="3583" width="12.85546875" style="6" customWidth="1"/>
    <col min="3584" max="3584" width="11.28515625" style="6" customWidth="1"/>
    <col min="3585" max="3585" width="5.85546875" style="6" customWidth="1"/>
    <col min="3586" max="3587" width="14.42578125" style="6" customWidth="1"/>
    <col min="3588" max="3588" width="14.85546875" style="6" customWidth="1"/>
    <col min="3589" max="3589" width="26.7109375" style="6" customWidth="1"/>
    <col min="3590" max="3590" width="15.7109375" style="6" customWidth="1"/>
    <col min="3591" max="3591" width="14.28515625" style="6" customWidth="1"/>
    <col min="3592" max="3592" width="13.5703125" style="6" customWidth="1"/>
    <col min="3593" max="3593" width="15.42578125" style="6" customWidth="1"/>
    <col min="3594" max="3594" width="15.5703125" style="6" customWidth="1"/>
    <col min="3595" max="3595" width="18.85546875" style="6" customWidth="1"/>
    <col min="3596" max="3596" width="17" style="6" customWidth="1"/>
    <col min="3597" max="3597" width="11.28515625" style="6" customWidth="1"/>
    <col min="3598" max="3598" width="13.7109375" style="6" bestFit="1" customWidth="1"/>
    <col min="3599" max="3599" width="9.85546875" style="6" customWidth="1"/>
    <col min="3600" max="3837" width="5.7109375" style="6"/>
    <col min="3838" max="3838" width="7.7109375" style="6" customWidth="1"/>
    <col min="3839" max="3839" width="12.85546875" style="6" customWidth="1"/>
    <col min="3840" max="3840" width="11.28515625" style="6" customWidth="1"/>
    <col min="3841" max="3841" width="5.85546875" style="6" customWidth="1"/>
    <col min="3842" max="3843" width="14.42578125" style="6" customWidth="1"/>
    <col min="3844" max="3844" width="14.85546875" style="6" customWidth="1"/>
    <col min="3845" max="3845" width="26.7109375" style="6" customWidth="1"/>
    <col min="3846" max="3846" width="15.7109375" style="6" customWidth="1"/>
    <col min="3847" max="3847" width="14.28515625" style="6" customWidth="1"/>
    <col min="3848" max="3848" width="13.5703125" style="6" customWidth="1"/>
    <col min="3849" max="3849" width="15.42578125" style="6" customWidth="1"/>
    <col min="3850" max="3850" width="15.5703125" style="6" customWidth="1"/>
    <col min="3851" max="3851" width="18.85546875" style="6" customWidth="1"/>
    <col min="3852" max="3852" width="17" style="6" customWidth="1"/>
    <col min="3853" max="3853" width="11.28515625" style="6" customWidth="1"/>
    <col min="3854" max="3854" width="13.7109375" style="6" bestFit="1" customWidth="1"/>
    <col min="3855" max="3855" width="9.85546875" style="6" customWidth="1"/>
    <col min="3856" max="4093" width="5.7109375" style="6"/>
    <col min="4094" max="4094" width="7.7109375" style="6" customWidth="1"/>
    <col min="4095" max="4095" width="12.85546875" style="6" customWidth="1"/>
    <col min="4096" max="4096" width="11.28515625" style="6" customWidth="1"/>
    <col min="4097" max="4097" width="5.85546875" style="6" customWidth="1"/>
    <col min="4098" max="4099" width="14.42578125" style="6" customWidth="1"/>
    <col min="4100" max="4100" width="14.85546875" style="6" customWidth="1"/>
    <col min="4101" max="4101" width="26.7109375" style="6" customWidth="1"/>
    <col min="4102" max="4102" width="15.7109375" style="6" customWidth="1"/>
    <col min="4103" max="4103" width="14.28515625" style="6" customWidth="1"/>
    <col min="4104" max="4104" width="13.5703125" style="6" customWidth="1"/>
    <col min="4105" max="4105" width="15.42578125" style="6" customWidth="1"/>
    <col min="4106" max="4106" width="15.5703125" style="6" customWidth="1"/>
    <col min="4107" max="4107" width="18.85546875" style="6" customWidth="1"/>
    <col min="4108" max="4108" width="17" style="6" customWidth="1"/>
    <col min="4109" max="4109" width="11.28515625" style="6" customWidth="1"/>
    <col min="4110" max="4110" width="13.7109375" style="6" bestFit="1" customWidth="1"/>
    <col min="4111" max="4111" width="9.85546875" style="6" customWidth="1"/>
    <col min="4112" max="4349" width="5.7109375" style="6"/>
    <col min="4350" max="4350" width="7.7109375" style="6" customWidth="1"/>
    <col min="4351" max="4351" width="12.85546875" style="6" customWidth="1"/>
    <col min="4352" max="4352" width="11.28515625" style="6" customWidth="1"/>
    <col min="4353" max="4353" width="5.85546875" style="6" customWidth="1"/>
    <col min="4354" max="4355" width="14.42578125" style="6" customWidth="1"/>
    <col min="4356" max="4356" width="14.85546875" style="6" customWidth="1"/>
    <col min="4357" max="4357" width="26.7109375" style="6" customWidth="1"/>
    <col min="4358" max="4358" width="15.7109375" style="6" customWidth="1"/>
    <col min="4359" max="4359" width="14.28515625" style="6" customWidth="1"/>
    <col min="4360" max="4360" width="13.5703125" style="6" customWidth="1"/>
    <col min="4361" max="4361" width="15.42578125" style="6" customWidth="1"/>
    <col min="4362" max="4362" width="15.5703125" style="6" customWidth="1"/>
    <col min="4363" max="4363" width="18.85546875" style="6" customWidth="1"/>
    <col min="4364" max="4364" width="17" style="6" customWidth="1"/>
    <col min="4365" max="4365" width="11.28515625" style="6" customWidth="1"/>
    <col min="4366" max="4366" width="13.7109375" style="6" bestFit="1" customWidth="1"/>
    <col min="4367" max="4367" width="9.85546875" style="6" customWidth="1"/>
    <col min="4368" max="4605" width="5.7109375" style="6"/>
    <col min="4606" max="4606" width="7.7109375" style="6" customWidth="1"/>
    <col min="4607" max="4607" width="12.85546875" style="6" customWidth="1"/>
    <col min="4608" max="4608" width="11.28515625" style="6" customWidth="1"/>
    <col min="4609" max="4609" width="5.85546875" style="6" customWidth="1"/>
    <col min="4610" max="4611" width="14.42578125" style="6" customWidth="1"/>
    <col min="4612" max="4612" width="14.85546875" style="6" customWidth="1"/>
    <col min="4613" max="4613" width="26.7109375" style="6" customWidth="1"/>
    <col min="4614" max="4614" width="15.7109375" style="6" customWidth="1"/>
    <col min="4615" max="4615" width="14.28515625" style="6" customWidth="1"/>
    <col min="4616" max="4616" width="13.5703125" style="6" customWidth="1"/>
    <col min="4617" max="4617" width="15.42578125" style="6" customWidth="1"/>
    <col min="4618" max="4618" width="15.5703125" style="6" customWidth="1"/>
    <col min="4619" max="4619" width="18.85546875" style="6" customWidth="1"/>
    <col min="4620" max="4620" width="17" style="6" customWidth="1"/>
    <col min="4621" max="4621" width="11.28515625" style="6" customWidth="1"/>
    <col min="4622" max="4622" width="13.7109375" style="6" bestFit="1" customWidth="1"/>
    <col min="4623" max="4623" width="9.85546875" style="6" customWidth="1"/>
    <col min="4624" max="4861" width="5.7109375" style="6"/>
    <col min="4862" max="4862" width="7.7109375" style="6" customWidth="1"/>
    <col min="4863" max="4863" width="12.85546875" style="6" customWidth="1"/>
    <col min="4864" max="4864" width="11.28515625" style="6" customWidth="1"/>
    <col min="4865" max="4865" width="5.85546875" style="6" customWidth="1"/>
    <col min="4866" max="4867" width="14.42578125" style="6" customWidth="1"/>
    <col min="4868" max="4868" width="14.85546875" style="6" customWidth="1"/>
    <col min="4869" max="4869" width="26.7109375" style="6" customWidth="1"/>
    <col min="4870" max="4870" width="15.7109375" style="6" customWidth="1"/>
    <col min="4871" max="4871" width="14.28515625" style="6" customWidth="1"/>
    <col min="4872" max="4872" width="13.5703125" style="6" customWidth="1"/>
    <col min="4873" max="4873" width="15.42578125" style="6" customWidth="1"/>
    <col min="4874" max="4874" width="15.5703125" style="6" customWidth="1"/>
    <col min="4875" max="4875" width="18.85546875" style="6" customWidth="1"/>
    <col min="4876" max="4876" width="17" style="6" customWidth="1"/>
    <col min="4877" max="4877" width="11.28515625" style="6" customWidth="1"/>
    <col min="4878" max="4878" width="13.7109375" style="6" bestFit="1" customWidth="1"/>
    <col min="4879" max="4879" width="9.85546875" style="6" customWidth="1"/>
    <col min="4880" max="5117" width="5.7109375" style="6"/>
    <col min="5118" max="5118" width="7.7109375" style="6" customWidth="1"/>
    <col min="5119" max="5119" width="12.85546875" style="6" customWidth="1"/>
    <col min="5120" max="5120" width="11.28515625" style="6" customWidth="1"/>
    <col min="5121" max="5121" width="5.85546875" style="6" customWidth="1"/>
    <col min="5122" max="5123" width="14.42578125" style="6" customWidth="1"/>
    <col min="5124" max="5124" width="14.85546875" style="6" customWidth="1"/>
    <col min="5125" max="5125" width="26.7109375" style="6" customWidth="1"/>
    <col min="5126" max="5126" width="15.7109375" style="6" customWidth="1"/>
    <col min="5127" max="5127" width="14.28515625" style="6" customWidth="1"/>
    <col min="5128" max="5128" width="13.5703125" style="6" customWidth="1"/>
    <col min="5129" max="5129" width="15.42578125" style="6" customWidth="1"/>
    <col min="5130" max="5130" width="15.5703125" style="6" customWidth="1"/>
    <col min="5131" max="5131" width="18.85546875" style="6" customWidth="1"/>
    <col min="5132" max="5132" width="17" style="6" customWidth="1"/>
    <col min="5133" max="5133" width="11.28515625" style="6" customWidth="1"/>
    <col min="5134" max="5134" width="13.7109375" style="6" bestFit="1" customWidth="1"/>
    <col min="5135" max="5135" width="9.85546875" style="6" customWidth="1"/>
    <col min="5136" max="5373" width="5.7109375" style="6"/>
    <col min="5374" max="5374" width="7.7109375" style="6" customWidth="1"/>
    <col min="5375" max="5375" width="12.85546875" style="6" customWidth="1"/>
    <col min="5376" max="5376" width="11.28515625" style="6" customWidth="1"/>
    <col min="5377" max="5377" width="5.85546875" style="6" customWidth="1"/>
    <col min="5378" max="5379" width="14.42578125" style="6" customWidth="1"/>
    <col min="5380" max="5380" width="14.85546875" style="6" customWidth="1"/>
    <col min="5381" max="5381" width="26.7109375" style="6" customWidth="1"/>
    <col min="5382" max="5382" width="15.7109375" style="6" customWidth="1"/>
    <col min="5383" max="5383" width="14.28515625" style="6" customWidth="1"/>
    <col min="5384" max="5384" width="13.5703125" style="6" customWidth="1"/>
    <col min="5385" max="5385" width="15.42578125" style="6" customWidth="1"/>
    <col min="5386" max="5386" width="15.5703125" style="6" customWidth="1"/>
    <col min="5387" max="5387" width="18.85546875" style="6" customWidth="1"/>
    <col min="5388" max="5388" width="17" style="6" customWidth="1"/>
    <col min="5389" max="5389" width="11.28515625" style="6" customWidth="1"/>
    <col min="5390" max="5390" width="13.7109375" style="6" bestFit="1" customWidth="1"/>
    <col min="5391" max="5391" width="9.85546875" style="6" customWidth="1"/>
    <col min="5392" max="5629" width="5.7109375" style="6"/>
    <col min="5630" max="5630" width="7.7109375" style="6" customWidth="1"/>
    <col min="5631" max="5631" width="12.85546875" style="6" customWidth="1"/>
    <col min="5632" max="5632" width="11.28515625" style="6" customWidth="1"/>
    <col min="5633" max="5633" width="5.85546875" style="6" customWidth="1"/>
    <col min="5634" max="5635" width="14.42578125" style="6" customWidth="1"/>
    <col min="5636" max="5636" width="14.85546875" style="6" customWidth="1"/>
    <col min="5637" max="5637" width="26.7109375" style="6" customWidth="1"/>
    <col min="5638" max="5638" width="15.7109375" style="6" customWidth="1"/>
    <col min="5639" max="5639" width="14.28515625" style="6" customWidth="1"/>
    <col min="5640" max="5640" width="13.5703125" style="6" customWidth="1"/>
    <col min="5641" max="5641" width="15.42578125" style="6" customWidth="1"/>
    <col min="5642" max="5642" width="15.5703125" style="6" customWidth="1"/>
    <col min="5643" max="5643" width="18.85546875" style="6" customWidth="1"/>
    <col min="5644" max="5644" width="17" style="6" customWidth="1"/>
    <col min="5645" max="5645" width="11.28515625" style="6" customWidth="1"/>
    <col min="5646" max="5646" width="13.7109375" style="6" bestFit="1" customWidth="1"/>
    <col min="5647" max="5647" width="9.85546875" style="6" customWidth="1"/>
    <col min="5648" max="5885" width="5.7109375" style="6"/>
    <col min="5886" max="5886" width="7.7109375" style="6" customWidth="1"/>
    <col min="5887" max="5887" width="12.85546875" style="6" customWidth="1"/>
    <col min="5888" max="5888" width="11.28515625" style="6" customWidth="1"/>
    <col min="5889" max="5889" width="5.85546875" style="6" customWidth="1"/>
    <col min="5890" max="5891" width="14.42578125" style="6" customWidth="1"/>
    <col min="5892" max="5892" width="14.85546875" style="6" customWidth="1"/>
    <col min="5893" max="5893" width="26.7109375" style="6" customWidth="1"/>
    <col min="5894" max="5894" width="15.7109375" style="6" customWidth="1"/>
    <col min="5895" max="5895" width="14.28515625" style="6" customWidth="1"/>
    <col min="5896" max="5896" width="13.5703125" style="6" customWidth="1"/>
    <col min="5897" max="5897" width="15.42578125" style="6" customWidth="1"/>
    <col min="5898" max="5898" width="15.5703125" style="6" customWidth="1"/>
    <col min="5899" max="5899" width="18.85546875" style="6" customWidth="1"/>
    <col min="5900" max="5900" width="17" style="6" customWidth="1"/>
    <col min="5901" max="5901" width="11.28515625" style="6" customWidth="1"/>
    <col min="5902" max="5902" width="13.7109375" style="6" bestFit="1" customWidth="1"/>
    <col min="5903" max="5903" width="9.85546875" style="6" customWidth="1"/>
    <col min="5904" max="6141" width="5.7109375" style="6"/>
    <col min="6142" max="6142" width="7.7109375" style="6" customWidth="1"/>
    <col min="6143" max="6143" width="12.85546875" style="6" customWidth="1"/>
    <col min="6144" max="6144" width="11.28515625" style="6" customWidth="1"/>
    <col min="6145" max="6145" width="5.85546875" style="6" customWidth="1"/>
    <col min="6146" max="6147" width="14.42578125" style="6" customWidth="1"/>
    <col min="6148" max="6148" width="14.85546875" style="6" customWidth="1"/>
    <col min="6149" max="6149" width="26.7109375" style="6" customWidth="1"/>
    <col min="6150" max="6150" width="15.7109375" style="6" customWidth="1"/>
    <col min="6151" max="6151" width="14.28515625" style="6" customWidth="1"/>
    <col min="6152" max="6152" width="13.5703125" style="6" customWidth="1"/>
    <col min="6153" max="6153" width="15.42578125" style="6" customWidth="1"/>
    <col min="6154" max="6154" width="15.5703125" style="6" customWidth="1"/>
    <col min="6155" max="6155" width="18.85546875" style="6" customWidth="1"/>
    <col min="6156" max="6156" width="17" style="6" customWidth="1"/>
    <col min="6157" max="6157" width="11.28515625" style="6" customWidth="1"/>
    <col min="6158" max="6158" width="13.7109375" style="6" bestFit="1" customWidth="1"/>
    <col min="6159" max="6159" width="9.85546875" style="6" customWidth="1"/>
    <col min="6160" max="6397" width="5.7109375" style="6"/>
    <col min="6398" max="6398" width="7.7109375" style="6" customWidth="1"/>
    <col min="6399" max="6399" width="12.85546875" style="6" customWidth="1"/>
    <col min="6400" max="6400" width="11.28515625" style="6" customWidth="1"/>
    <col min="6401" max="6401" width="5.85546875" style="6" customWidth="1"/>
    <col min="6402" max="6403" width="14.42578125" style="6" customWidth="1"/>
    <col min="6404" max="6404" width="14.85546875" style="6" customWidth="1"/>
    <col min="6405" max="6405" width="26.7109375" style="6" customWidth="1"/>
    <col min="6406" max="6406" width="15.7109375" style="6" customWidth="1"/>
    <col min="6407" max="6407" width="14.28515625" style="6" customWidth="1"/>
    <col min="6408" max="6408" width="13.5703125" style="6" customWidth="1"/>
    <col min="6409" max="6409" width="15.42578125" style="6" customWidth="1"/>
    <col min="6410" max="6410" width="15.5703125" style="6" customWidth="1"/>
    <col min="6411" max="6411" width="18.85546875" style="6" customWidth="1"/>
    <col min="6412" max="6412" width="17" style="6" customWidth="1"/>
    <col min="6413" max="6413" width="11.28515625" style="6" customWidth="1"/>
    <col min="6414" max="6414" width="13.7109375" style="6" bestFit="1" customWidth="1"/>
    <col min="6415" max="6415" width="9.85546875" style="6" customWidth="1"/>
    <col min="6416" max="6653" width="5.7109375" style="6"/>
    <col min="6654" max="6654" width="7.7109375" style="6" customWidth="1"/>
    <col min="6655" max="6655" width="12.85546875" style="6" customWidth="1"/>
    <col min="6656" max="6656" width="11.28515625" style="6" customWidth="1"/>
    <col min="6657" max="6657" width="5.85546875" style="6" customWidth="1"/>
    <col min="6658" max="6659" width="14.42578125" style="6" customWidth="1"/>
    <col min="6660" max="6660" width="14.85546875" style="6" customWidth="1"/>
    <col min="6661" max="6661" width="26.7109375" style="6" customWidth="1"/>
    <col min="6662" max="6662" width="15.7109375" style="6" customWidth="1"/>
    <col min="6663" max="6663" width="14.28515625" style="6" customWidth="1"/>
    <col min="6664" max="6664" width="13.5703125" style="6" customWidth="1"/>
    <col min="6665" max="6665" width="15.42578125" style="6" customWidth="1"/>
    <col min="6666" max="6666" width="15.5703125" style="6" customWidth="1"/>
    <col min="6667" max="6667" width="18.85546875" style="6" customWidth="1"/>
    <col min="6668" max="6668" width="17" style="6" customWidth="1"/>
    <col min="6669" max="6669" width="11.28515625" style="6" customWidth="1"/>
    <col min="6670" max="6670" width="13.7109375" style="6" bestFit="1" customWidth="1"/>
    <col min="6671" max="6671" width="9.85546875" style="6" customWidth="1"/>
    <col min="6672" max="6909" width="5.7109375" style="6"/>
    <col min="6910" max="6910" width="7.7109375" style="6" customWidth="1"/>
    <col min="6911" max="6911" width="12.85546875" style="6" customWidth="1"/>
    <col min="6912" max="6912" width="11.28515625" style="6" customWidth="1"/>
    <col min="6913" max="6913" width="5.85546875" style="6" customWidth="1"/>
    <col min="6914" max="6915" width="14.42578125" style="6" customWidth="1"/>
    <col min="6916" max="6916" width="14.85546875" style="6" customWidth="1"/>
    <col min="6917" max="6917" width="26.7109375" style="6" customWidth="1"/>
    <col min="6918" max="6918" width="15.7109375" style="6" customWidth="1"/>
    <col min="6919" max="6919" width="14.28515625" style="6" customWidth="1"/>
    <col min="6920" max="6920" width="13.5703125" style="6" customWidth="1"/>
    <col min="6921" max="6921" width="15.42578125" style="6" customWidth="1"/>
    <col min="6922" max="6922" width="15.5703125" style="6" customWidth="1"/>
    <col min="6923" max="6923" width="18.85546875" style="6" customWidth="1"/>
    <col min="6924" max="6924" width="17" style="6" customWidth="1"/>
    <col min="6925" max="6925" width="11.28515625" style="6" customWidth="1"/>
    <col min="6926" max="6926" width="13.7109375" style="6" bestFit="1" customWidth="1"/>
    <col min="6927" max="6927" width="9.85546875" style="6" customWidth="1"/>
    <col min="6928" max="7165" width="5.7109375" style="6"/>
    <col min="7166" max="7166" width="7.7109375" style="6" customWidth="1"/>
    <col min="7167" max="7167" width="12.85546875" style="6" customWidth="1"/>
    <col min="7168" max="7168" width="11.28515625" style="6" customWidth="1"/>
    <col min="7169" max="7169" width="5.85546875" style="6" customWidth="1"/>
    <col min="7170" max="7171" width="14.42578125" style="6" customWidth="1"/>
    <col min="7172" max="7172" width="14.85546875" style="6" customWidth="1"/>
    <col min="7173" max="7173" width="26.7109375" style="6" customWidth="1"/>
    <col min="7174" max="7174" width="15.7109375" style="6" customWidth="1"/>
    <col min="7175" max="7175" width="14.28515625" style="6" customWidth="1"/>
    <col min="7176" max="7176" width="13.5703125" style="6" customWidth="1"/>
    <col min="7177" max="7177" width="15.42578125" style="6" customWidth="1"/>
    <col min="7178" max="7178" width="15.5703125" style="6" customWidth="1"/>
    <col min="7179" max="7179" width="18.85546875" style="6" customWidth="1"/>
    <col min="7180" max="7180" width="17" style="6" customWidth="1"/>
    <col min="7181" max="7181" width="11.28515625" style="6" customWidth="1"/>
    <col min="7182" max="7182" width="13.7109375" style="6" bestFit="1" customWidth="1"/>
    <col min="7183" max="7183" width="9.85546875" style="6" customWidth="1"/>
    <col min="7184" max="7421" width="5.7109375" style="6"/>
    <col min="7422" max="7422" width="7.7109375" style="6" customWidth="1"/>
    <col min="7423" max="7423" width="12.85546875" style="6" customWidth="1"/>
    <col min="7424" max="7424" width="11.28515625" style="6" customWidth="1"/>
    <col min="7425" max="7425" width="5.85546875" style="6" customWidth="1"/>
    <col min="7426" max="7427" width="14.42578125" style="6" customWidth="1"/>
    <col min="7428" max="7428" width="14.85546875" style="6" customWidth="1"/>
    <col min="7429" max="7429" width="26.7109375" style="6" customWidth="1"/>
    <col min="7430" max="7430" width="15.7109375" style="6" customWidth="1"/>
    <col min="7431" max="7431" width="14.28515625" style="6" customWidth="1"/>
    <col min="7432" max="7432" width="13.5703125" style="6" customWidth="1"/>
    <col min="7433" max="7433" width="15.42578125" style="6" customWidth="1"/>
    <col min="7434" max="7434" width="15.5703125" style="6" customWidth="1"/>
    <col min="7435" max="7435" width="18.85546875" style="6" customWidth="1"/>
    <col min="7436" max="7436" width="17" style="6" customWidth="1"/>
    <col min="7437" max="7437" width="11.28515625" style="6" customWidth="1"/>
    <col min="7438" max="7438" width="13.7109375" style="6" bestFit="1" customWidth="1"/>
    <col min="7439" max="7439" width="9.85546875" style="6" customWidth="1"/>
    <col min="7440" max="7677" width="5.7109375" style="6"/>
    <col min="7678" max="7678" width="7.7109375" style="6" customWidth="1"/>
    <col min="7679" max="7679" width="12.85546875" style="6" customWidth="1"/>
    <col min="7680" max="7680" width="11.28515625" style="6" customWidth="1"/>
    <col min="7681" max="7681" width="5.85546875" style="6" customWidth="1"/>
    <col min="7682" max="7683" width="14.42578125" style="6" customWidth="1"/>
    <col min="7684" max="7684" width="14.85546875" style="6" customWidth="1"/>
    <col min="7685" max="7685" width="26.7109375" style="6" customWidth="1"/>
    <col min="7686" max="7686" width="15.7109375" style="6" customWidth="1"/>
    <col min="7687" max="7687" width="14.28515625" style="6" customWidth="1"/>
    <col min="7688" max="7688" width="13.5703125" style="6" customWidth="1"/>
    <col min="7689" max="7689" width="15.42578125" style="6" customWidth="1"/>
    <col min="7690" max="7690" width="15.5703125" style="6" customWidth="1"/>
    <col min="7691" max="7691" width="18.85546875" style="6" customWidth="1"/>
    <col min="7692" max="7692" width="17" style="6" customWidth="1"/>
    <col min="7693" max="7693" width="11.28515625" style="6" customWidth="1"/>
    <col min="7694" max="7694" width="13.7109375" style="6" bestFit="1" customWidth="1"/>
    <col min="7695" max="7695" width="9.85546875" style="6" customWidth="1"/>
    <col min="7696" max="7933" width="5.7109375" style="6"/>
    <col min="7934" max="7934" width="7.7109375" style="6" customWidth="1"/>
    <col min="7935" max="7935" width="12.85546875" style="6" customWidth="1"/>
    <col min="7936" max="7936" width="11.28515625" style="6" customWidth="1"/>
    <col min="7937" max="7937" width="5.85546875" style="6" customWidth="1"/>
    <col min="7938" max="7939" width="14.42578125" style="6" customWidth="1"/>
    <col min="7940" max="7940" width="14.85546875" style="6" customWidth="1"/>
    <col min="7941" max="7941" width="26.7109375" style="6" customWidth="1"/>
    <col min="7942" max="7942" width="15.7109375" style="6" customWidth="1"/>
    <col min="7943" max="7943" width="14.28515625" style="6" customWidth="1"/>
    <col min="7944" max="7944" width="13.5703125" style="6" customWidth="1"/>
    <col min="7945" max="7945" width="15.42578125" style="6" customWidth="1"/>
    <col min="7946" max="7946" width="15.5703125" style="6" customWidth="1"/>
    <col min="7947" max="7947" width="18.85546875" style="6" customWidth="1"/>
    <col min="7948" max="7948" width="17" style="6" customWidth="1"/>
    <col min="7949" max="7949" width="11.28515625" style="6" customWidth="1"/>
    <col min="7950" max="7950" width="13.7109375" style="6" bestFit="1" customWidth="1"/>
    <col min="7951" max="7951" width="9.85546875" style="6" customWidth="1"/>
    <col min="7952" max="8189" width="5.7109375" style="6"/>
    <col min="8190" max="8190" width="7.7109375" style="6" customWidth="1"/>
    <col min="8191" max="8191" width="12.85546875" style="6" customWidth="1"/>
    <col min="8192" max="8192" width="11.28515625" style="6" customWidth="1"/>
    <col min="8193" max="8193" width="5.85546875" style="6" customWidth="1"/>
    <col min="8194" max="8195" width="14.42578125" style="6" customWidth="1"/>
    <col min="8196" max="8196" width="14.85546875" style="6" customWidth="1"/>
    <col min="8197" max="8197" width="26.7109375" style="6" customWidth="1"/>
    <col min="8198" max="8198" width="15.7109375" style="6" customWidth="1"/>
    <col min="8199" max="8199" width="14.28515625" style="6" customWidth="1"/>
    <col min="8200" max="8200" width="13.5703125" style="6" customWidth="1"/>
    <col min="8201" max="8201" width="15.42578125" style="6" customWidth="1"/>
    <col min="8202" max="8202" width="15.5703125" style="6" customWidth="1"/>
    <col min="8203" max="8203" width="18.85546875" style="6" customWidth="1"/>
    <col min="8204" max="8204" width="17" style="6" customWidth="1"/>
    <col min="8205" max="8205" width="11.28515625" style="6" customWidth="1"/>
    <col min="8206" max="8206" width="13.7109375" style="6" bestFit="1" customWidth="1"/>
    <col min="8207" max="8207" width="9.85546875" style="6" customWidth="1"/>
    <col min="8208" max="8445" width="5.7109375" style="6"/>
    <col min="8446" max="8446" width="7.7109375" style="6" customWidth="1"/>
    <col min="8447" max="8447" width="12.85546875" style="6" customWidth="1"/>
    <col min="8448" max="8448" width="11.28515625" style="6" customWidth="1"/>
    <col min="8449" max="8449" width="5.85546875" style="6" customWidth="1"/>
    <col min="8450" max="8451" width="14.42578125" style="6" customWidth="1"/>
    <col min="8452" max="8452" width="14.85546875" style="6" customWidth="1"/>
    <col min="8453" max="8453" width="26.7109375" style="6" customWidth="1"/>
    <col min="8454" max="8454" width="15.7109375" style="6" customWidth="1"/>
    <col min="8455" max="8455" width="14.28515625" style="6" customWidth="1"/>
    <col min="8456" max="8456" width="13.5703125" style="6" customWidth="1"/>
    <col min="8457" max="8457" width="15.42578125" style="6" customWidth="1"/>
    <col min="8458" max="8458" width="15.5703125" style="6" customWidth="1"/>
    <col min="8459" max="8459" width="18.85546875" style="6" customWidth="1"/>
    <col min="8460" max="8460" width="17" style="6" customWidth="1"/>
    <col min="8461" max="8461" width="11.28515625" style="6" customWidth="1"/>
    <col min="8462" max="8462" width="13.7109375" style="6" bestFit="1" customWidth="1"/>
    <col min="8463" max="8463" width="9.85546875" style="6" customWidth="1"/>
    <col min="8464" max="8701" width="5.7109375" style="6"/>
    <col min="8702" max="8702" width="7.7109375" style="6" customWidth="1"/>
    <col min="8703" max="8703" width="12.85546875" style="6" customWidth="1"/>
    <col min="8704" max="8704" width="11.28515625" style="6" customWidth="1"/>
    <col min="8705" max="8705" width="5.85546875" style="6" customWidth="1"/>
    <col min="8706" max="8707" width="14.42578125" style="6" customWidth="1"/>
    <col min="8708" max="8708" width="14.85546875" style="6" customWidth="1"/>
    <col min="8709" max="8709" width="26.7109375" style="6" customWidth="1"/>
    <col min="8710" max="8710" width="15.7109375" style="6" customWidth="1"/>
    <col min="8711" max="8711" width="14.28515625" style="6" customWidth="1"/>
    <col min="8712" max="8712" width="13.5703125" style="6" customWidth="1"/>
    <col min="8713" max="8713" width="15.42578125" style="6" customWidth="1"/>
    <col min="8714" max="8714" width="15.5703125" style="6" customWidth="1"/>
    <col min="8715" max="8715" width="18.85546875" style="6" customWidth="1"/>
    <col min="8716" max="8716" width="17" style="6" customWidth="1"/>
    <col min="8717" max="8717" width="11.28515625" style="6" customWidth="1"/>
    <col min="8718" max="8718" width="13.7109375" style="6" bestFit="1" customWidth="1"/>
    <col min="8719" max="8719" width="9.85546875" style="6" customWidth="1"/>
    <col min="8720" max="8957" width="5.7109375" style="6"/>
    <col min="8958" max="8958" width="7.7109375" style="6" customWidth="1"/>
    <col min="8959" max="8959" width="12.85546875" style="6" customWidth="1"/>
    <col min="8960" max="8960" width="11.28515625" style="6" customWidth="1"/>
    <col min="8961" max="8961" width="5.85546875" style="6" customWidth="1"/>
    <col min="8962" max="8963" width="14.42578125" style="6" customWidth="1"/>
    <col min="8964" max="8964" width="14.85546875" style="6" customWidth="1"/>
    <col min="8965" max="8965" width="26.7109375" style="6" customWidth="1"/>
    <col min="8966" max="8966" width="15.7109375" style="6" customWidth="1"/>
    <col min="8967" max="8967" width="14.28515625" style="6" customWidth="1"/>
    <col min="8968" max="8968" width="13.5703125" style="6" customWidth="1"/>
    <col min="8969" max="8969" width="15.42578125" style="6" customWidth="1"/>
    <col min="8970" max="8970" width="15.5703125" style="6" customWidth="1"/>
    <col min="8971" max="8971" width="18.85546875" style="6" customWidth="1"/>
    <col min="8972" max="8972" width="17" style="6" customWidth="1"/>
    <col min="8973" max="8973" width="11.28515625" style="6" customWidth="1"/>
    <col min="8974" max="8974" width="13.7109375" style="6" bestFit="1" customWidth="1"/>
    <col min="8975" max="8975" width="9.85546875" style="6" customWidth="1"/>
    <col min="8976" max="9213" width="5.7109375" style="6"/>
    <col min="9214" max="9214" width="7.7109375" style="6" customWidth="1"/>
    <col min="9215" max="9215" width="12.85546875" style="6" customWidth="1"/>
    <col min="9216" max="9216" width="11.28515625" style="6" customWidth="1"/>
    <col min="9217" max="9217" width="5.85546875" style="6" customWidth="1"/>
    <col min="9218" max="9219" width="14.42578125" style="6" customWidth="1"/>
    <col min="9220" max="9220" width="14.85546875" style="6" customWidth="1"/>
    <col min="9221" max="9221" width="26.7109375" style="6" customWidth="1"/>
    <col min="9222" max="9222" width="15.7109375" style="6" customWidth="1"/>
    <col min="9223" max="9223" width="14.28515625" style="6" customWidth="1"/>
    <col min="9224" max="9224" width="13.5703125" style="6" customWidth="1"/>
    <col min="9225" max="9225" width="15.42578125" style="6" customWidth="1"/>
    <col min="9226" max="9226" width="15.5703125" style="6" customWidth="1"/>
    <col min="9227" max="9227" width="18.85546875" style="6" customWidth="1"/>
    <col min="9228" max="9228" width="17" style="6" customWidth="1"/>
    <col min="9229" max="9229" width="11.28515625" style="6" customWidth="1"/>
    <col min="9230" max="9230" width="13.7109375" style="6" bestFit="1" customWidth="1"/>
    <col min="9231" max="9231" width="9.85546875" style="6" customWidth="1"/>
    <col min="9232" max="9469" width="5.7109375" style="6"/>
    <col min="9470" max="9470" width="7.7109375" style="6" customWidth="1"/>
    <col min="9471" max="9471" width="12.85546875" style="6" customWidth="1"/>
    <col min="9472" max="9472" width="11.28515625" style="6" customWidth="1"/>
    <col min="9473" max="9473" width="5.85546875" style="6" customWidth="1"/>
    <col min="9474" max="9475" width="14.42578125" style="6" customWidth="1"/>
    <col min="9476" max="9476" width="14.85546875" style="6" customWidth="1"/>
    <col min="9477" max="9477" width="26.7109375" style="6" customWidth="1"/>
    <col min="9478" max="9478" width="15.7109375" style="6" customWidth="1"/>
    <col min="9479" max="9479" width="14.28515625" style="6" customWidth="1"/>
    <col min="9480" max="9480" width="13.5703125" style="6" customWidth="1"/>
    <col min="9481" max="9481" width="15.42578125" style="6" customWidth="1"/>
    <col min="9482" max="9482" width="15.5703125" style="6" customWidth="1"/>
    <col min="9483" max="9483" width="18.85546875" style="6" customWidth="1"/>
    <col min="9484" max="9484" width="17" style="6" customWidth="1"/>
    <col min="9485" max="9485" width="11.28515625" style="6" customWidth="1"/>
    <col min="9486" max="9486" width="13.7109375" style="6" bestFit="1" customWidth="1"/>
    <col min="9487" max="9487" width="9.85546875" style="6" customWidth="1"/>
    <col min="9488" max="9725" width="5.7109375" style="6"/>
    <col min="9726" max="9726" width="7.7109375" style="6" customWidth="1"/>
    <col min="9727" max="9727" width="12.85546875" style="6" customWidth="1"/>
    <col min="9728" max="9728" width="11.28515625" style="6" customWidth="1"/>
    <col min="9729" max="9729" width="5.85546875" style="6" customWidth="1"/>
    <col min="9730" max="9731" width="14.42578125" style="6" customWidth="1"/>
    <col min="9732" max="9732" width="14.85546875" style="6" customWidth="1"/>
    <col min="9733" max="9733" width="26.7109375" style="6" customWidth="1"/>
    <col min="9734" max="9734" width="15.7109375" style="6" customWidth="1"/>
    <col min="9735" max="9735" width="14.28515625" style="6" customWidth="1"/>
    <col min="9736" max="9736" width="13.5703125" style="6" customWidth="1"/>
    <col min="9737" max="9737" width="15.42578125" style="6" customWidth="1"/>
    <col min="9738" max="9738" width="15.5703125" style="6" customWidth="1"/>
    <col min="9739" max="9739" width="18.85546875" style="6" customWidth="1"/>
    <col min="9740" max="9740" width="17" style="6" customWidth="1"/>
    <col min="9741" max="9741" width="11.28515625" style="6" customWidth="1"/>
    <col min="9742" max="9742" width="13.7109375" style="6" bestFit="1" customWidth="1"/>
    <col min="9743" max="9743" width="9.85546875" style="6" customWidth="1"/>
    <col min="9744" max="9981" width="5.7109375" style="6"/>
    <col min="9982" max="9982" width="7.7109375" style="6" customWidth="1"/>
    <col min="9983" max="9983" width="12.85546875" style="6" customWidth="1"/>
    <col min="9984" max="9984" width="11.28515625" style="6" customWidth="1"/>
    <col min="9985" max="9985" width="5.85546875" style="6" customWidth="1"/>
    <col min="9986" max="9987" width="14.42578125" style="6" customWidth="1"/>
    <col min="9988" max="9988" width="14.85546875" style="6" customWidth="1"/>
    <col min="9989" max="9989" width="26.7109375" style="6" customWidth="1"/>
    <col min="9990" max="9990" width="15.7109375" style="6" customWidth="1"/>
    <col min="9991" max="9991" width="14.28515625" style="6" customWidth="1"/>
    <col min="9992" max="9992" width="13.5703125" style="6" customWidth="1"/>
    <col min="9993" max="9993" width="15.42578125" style="6" customWidth="1"/>
    <col min="9994" max="9994" width="15.5703125" style="6" customWidth="1"/>
    <col min="9995" max="9995" width="18.85546875" style="6" customWidth="1"/>
    <col min="9996" max="9996" width="17" style="6" customWidth="1"/>
    <col min="9997" max="9997" width="11.28515625" style="6" customWidth="1"/>
    <col min="9998" max="9998" width="13.7109375" style="6" bestFit="1" customWidth="1"/>
    <col min="9999" max="9999" width="9.85546875" style="6" customWidth="1"/>
    <col min="10000" max="10237" width="5.7109375" style="6"/>
    <col min="10238" max="10238" width="7.7109375" style="6" customWidth="1"/>
    <col min="10239" max="10239" width="12.85546875" style="6" customWidth="1"/>
    <col min="10240" max="10240" width="11.28515625" style="6" customWidth="1"/>
    <col min="10241" max="10241" width="5.85546875" style="6" customWidth="1"/>
    <col min="10242" max="10243" width="14.42578125" style="6" customWidth="1"/>
    <col min="10244" max="10244" width="14.85546875" style="6" customWidth="1"/>
    <col min="10245" max="10245" width="26.7109375" style="6" customWidth="1"/>
    <col min="10246" max="10246" width="15.7109375" style="6" customWidth="1"/>
    <col min="10247" max="10247" width="14.28515625" style="6" customWidth="1"/>
    <col min="10248" max="10248" width="13.5703125" style="6" customWidth="1"/>
    <col min="10249" max="10249" width="15.42578125" style="6" customWidth="1"/>
    <col min="10250" max="10250" width="15.5703125" style="6" customWidth="1"/>
    <col min="10251" max="10251" width="18.85546875" style="6" customWidth="1"/>
    <col min="10252" max="10252" width="17" style="6" customWidth="1"/>
    <col min="10253" max="10253" width="11.28515625" style="6" customWidth="1"/>
    <col min="10254" max="10254" width="13.7109375" style="6" bestFit="1" customWidth="1"/>
    <col min="10255" max="10255" width="9.85546875" style="6" customWidth="1"/>
    <col min="10256" max="10493" width="5.7109375" style="6"/>
    <col min="10494" max="10494" width="7.7109375" style="6" customWidth="1"/>
    <col min="10495" max="10495" width="12.85546875" style="6" customWidth="1"/>
    <col min="10496" max="10496" width="11.28515625" style="6" customWidth="1"/>
    <col min="10497" max="10497" width="5.85546875" style="6" customWidth="1"/>
    <col min="10498" max="10499" width="14.42578125" style="6" customWidth="1"/>
    <col min="10500" max="10500" width="14.85546875" style="6" customWidth="1"/>
    <col min="10501" max="10501" width="26.7109375" style="6" customWidth="1"/>
    <col min="10502" max="10502" width="15.7109375" style="6" customWidth="1"/>
    <col min="10503" max="10503" width="14.28515625" style="6" customWidth="1"/>
    <col min="10504" max="10504" width="13.5703125" style="6" customWidth="1"/>
    <col min="10505" max="10505" width="15.42578125" style="6" customWidth="1"/>
    <col min="10506" max="10506" width="15.5703125" style="6" customWidth="1"/>
    <col min="10507" max="10507" width="18.85546875" style="6" customWidth="1"/>
    <col min="10508" max="10508" width="17" style="6" customWidth="1"/>
    <col min="10509" max="10509" width="11.28515625" style="6" customWidth="1"/>
    <col min="10510" max="10510" width="13.7109375" style="6" bestFit="1" customWidth="1"/>
    <col min="10511" max="10511" width="9.85546875" style="6" customWidth="1"/>
    <col min="10512" max="10749" width="5.7109375" style="6"/>
    <col min="10750" max="10750" width="7.7109375" style="6" customWidth="1"/>
    <col min="10751" max="10751" width="12.85546875" style="6" customWidth="1"/>
    <col min="10752" max="10752" width="11.28515625" style="6" customWidth="1"/>
    <col min="10753" max="10753" width="5.85546875" style="6" customWidth="1"/>
    <col min="10754" max="10755" width="14.42578125" style="6" customWidth="1"/>
    <col min="10756" max="10756" width="14.85546875" style="6" customWidth="1"/>
    <col min="10757" max="10757" width="26.7109375" style="6" customWidth="1"/>
    <col min="10758" max="10758" width="15.7109375" style="6" customWidth="1"/>
    <col min="10759" max="10759" width="14.28515625" style="6" customWidth="1"/>
    <col min="10760" max="10760" width="13.5703125" style="6" customWidth="1"/>
    <col min="10761" max="10761" width="15.42578125" style="6" customWidth="1"/>
    <col min="10762" max="10762" width="15.5703125" style="6" customWidth="1"/>
    <col min="10763" max="10763" width="18.85546875" style="6" customWidth="1"/>
    <col min="10764" max="10764" width="17" style="6" customWidth="1"/>
    <col min="10765" max="10765" width="11.28515625" style="6" customWidth="1"/>
    <col min="10766" max="10766" width="13.7109375" style="6" bestFit="1" customWidth="1"/>
    <col min="10767" max="10767" width="9.85546875" style="6" customWidth="1"/>
    <col min="10768" max="11005" width="5.7109375" style="6"/>
    <col min="11006" max="11006" width="7.7109375" style="6" customWidth="1"/>
    <col min="11007" max="11007" width="12.85546875" style="6" customWidth="1"/>
    <col min="11008" max="11008" width="11.28515625" style="6" customWidth="1"/>
    <col min="11009" max="11009" width="5.85546875" style="6" customWidth="1"/>
    <col min="11010" max="11011" width="14.42578125" style="6" customWidth="1"/>
    <col min="11012" max="11012" width="14.85546875" style="6" customWidth="1"/>
    <col min="11013" max="11013" width="26.7109375" style="6" customWidth="1"/>
    <col min="11014" max="11014" width="15.7109375" style="6" customWidth="1"/>
    <col min="11015" max="11015" width="14.28515625" style="6" customWidth="1"/>
    <col min="11016" max="11016" width="13.5703125" style="6" customWidth="1"/>
    <col min="11017" max="11017" width="15.42578125" style="6" customWidth="1"/>
    <col min="11018" max="11018" width="15.5703125" style="6" customWidth="1"/>
    <col min="11019" max="11019" width="18.85546875" style="6" customWidth="1"/>
    <col min="11020" max="11020" width="17" style="6" customWidth="1"/>
    <col min="11021" max="11021" width="11.28515625" style="6" customWidth="1"/>
    <col min="11022" max="11022" width="13.7109375" style="6" bestFit="1" customWidth="1"/>
    <col min="11023" max="11023" width="9.85546875" style="6" customWidth="1"/>
    <col min="11024" max="11261" width="5.7109375" style="6"/>
    <col min="11262" max="11262" width="7.7109375" style="6" customWidth="1"/>
    <col min="11263" max="11263" width="12.85546875" style="6" customWidth="1"/>
    <col min="11264" max="11264" width="11.28515625" style="6" customWidth="1"/>
    <col min="11265" max="11265" width="5.85546875" style="6" customWidth="1"/>
    <col min="11266" max="11267" width="14.42578125" style="6" customWidth="1"/>
    <col min="11268" max="11268" width="14.85546875" style="6" customWidth="1"/>
    <col min="11269" max="11269" width="26.7109375" style="6" customWidth="1"/>
    <col min="11270" max="11270" width="15.7109375" style="6" customWidth="1"/>
    <col min="11271" max="11271" width="14.28515625" style="6" customWidth="1"/>
    <col min="11272" max="11272" width="13.5703125" style="6" customWidth="1"/>
    <col min="11273" max="11273" width="15.42578125" style="6" customWidth="1"/>
    <col min="11274" max="11274" width="15.5703125" style="6" customWidth="1"/>
    <col min="11275" max="11275" width="18.85546875" style="6" customWidth="1"/>
    <col min="11276" max="11276" width="17" style="6" customWidth="1"/>
    <col min="11277" max="11277" width="11.28515625" style="6" customWidth="1"/>
    <col min="11278" max="11278" width="13.7109375" style="6" bestFit="1" customWidth="1"/>
    <col min="11279" max="11279" width="9.85546875" style="6" customWidth="1"/>
    <col min="11280" max="11517" width="5.7109375" style="6"/>
    <col min="11518" max="11518" width="7.7109375" style="6" customWidth="1"/>
    <col min="11519" max="11519" width="12.85546875" style="6" customWidth="1"/>
    <col min="11520" max="11520" width="11.28515625" style="6" customWidth="1"/>
    <col min="11521" max="11521" width="5.85546875" style="6" customWidth="1"/>
    <col min="11522" max="11523" width="14.42578125" style="6" customWidth="1"/>
    <col min="11524" max="11524" width="14.85546875" style="6" customWidth="1"/>
    <col min="11525" max="11525" width="26.7109375" style="6" customWidth="1"/>
    <col min="11526" max="11526" width="15.7109375" style="6" customWidth="1"/>
    <col min="11527" max="11527" width="14.28515625" style="6" customWidth="1"/>
    <col min="11528" max="11528" width="13.5703125" style="6" customWidth="1"/>
    <col min="11529" max="11529" width="15.42578125" style="6" customWidth="1"/>
    <col min="11530" max="11530" width="15.5703125" style="6" customWidth="1"/>
    <col min="11531" max="11531" width="18.85546875" style="6" customWidth="1"/>
    <col min="11532" max="11532" width="17" style="6" customWidth="1"/>
    <col min="11533" max="11533" width="11.28515625" style="6" customWidth="1"/>
    <col min="11534" max="11534" width="13.7109375" style="6" bestFit="1" customWidth="1"/>
    <col min="11535" max="11535" width="9.85546875" style="6" customWidth="1"/>
    <col min="11536" max="11773" width="5.7109375" style="6"/>
    <col min="11774" max="11774" width="7.7109375" style="6" customWidth="1"/>
    <col min="11775" max="11775" width="12.85546875" style="6" customWidth="1"/>
    <col min="11776" max="11776" width="11.28515625" style="6" customWidth="1"/>
    <col min="11777" max="11777" width="5.85546875" style="6" customWidth="1"/>
    <col min="11778" max="11779" width="14.42578125" style="6" customWidth="1"/>
    <col min="11780" max="11780" width="14.85546875" style="6" customWidth="1"/>
    <col min="11781" max="11781" width="26.7109375" style="6" customWidth="1"/>
    <col min="11782" max="11782" width="15.7109375" style="6" customWidth="1"/>
    <col min="11783" max="11783" width="14.28515625" style="6" customWidth="1"/>
    <col min="11784" max="11784" width="13.5703125" style="6" customWidth="1"/>
    <col min="11785" max="11785" width="15.42578125" style="6" customWidth="1"/>
    <col min="11786" max="11786" width="15.5703125" style="6" customWidth="1"/>
    <col min="11787" max="11787" width="18.85546875" style="6" customWidth="1"/>
    <col min="11788" max="11788" width="17" style="6" customWidth="1"/>
    <col min="11789" max="11789" width="11.28515625" style="6" customWidth="1"/>
    <col min="11790" max="11790" width="13.7109375" style="6" bestFit="1" customWidth="1"/>
    <col min="11791" max="11791" width="9.85546875" style="6" customWidth="1"/>
    <col min="11792" max="12029" width="5.7109375" style="6"/>
    <col min="12030" max="12030" width="7.7109375" style="6" customWidth="1"/>
    <col min="12031" max="12031" width="12.85546875" style="6" customWidth="1"/>
    <col min="12032" max="12032" width="11.28515625" style="6" customWidth="1"/>
    <col min="12033" max="12033" width="5.85546875" style="6" customWidth="1"/>
    <col min="12034" max="12035" width="14.42578125" style="6" customWidth="1"/>
    <col min="12036" max="12036" width="14.85546875" style="6" customWidth="1"/>
    <col min="12037" max="12037" width="26.7109375" style="6" customWidth="1"/>
    <col min="12038" max="12038" width="15.7109375" style="6" customWidth="1"/>
    <col min="12039" max="12039" width="14.28515625" style="6" customWidth="1"/>
    <col min="12040" max="12040" width="13.5703125" style="6" customWidth="1"/>
    <col min="12041" max="12041" width="15.42578125" style="6" customWidth="1"/>
    <col min="12042" max="12042" width="15.5703125" style="6" customWidth="1"/>
    <col min="12043" max="12043" width="18.85546875" style="6" customWidth="1"/>
    <col min="12044" max="12044" width="17" style="6" customWidth="1"/>
    <col min="12045" max="12045" width="11.28515625" style="6" customWidth="1"/>
    <col min="12046" max="12046" width="13.7109375" style="6" bestFit="1" customWidth="1"/>
    <col min="12047" max="12047" width="9.85546875" style="6" customWidth="1"/>
    <col min="12048" max="12285" width="5.7109375" style="6"/>
    <col min="12286" max="12286" width="7.7109375" style="6" customWidth="1"/>
    <col min="12287" max="12287" width="12.85546875" style="6" customWidth="1"/>
    <col min="12288" max="12288" width="11.28515625" style="6" customWidth="1"/>
    <col min="12289" max="12289" width="5.85546875" style="6" customWidth="1"/>
    <col min="12290" max="12291" width="14.42578125" style="6" customWidth="1"/>
    <col min="12292" max="12292" width="14.85546875" style="6" customWidth="1"/>
    <col min="12293" max="12293" width="26.7109375" style="6" customWidth="1"/>
    <col min="12294" max="12294" width="15.7109375" style="6" customWidth="1"/>
    <col min="12295" max="12295" width="14.28515625" style="6" customWidth="1"/>
    <col min="12296" max="12296" width="13.5703125" style="6" customWidth="1"/>
    <col min="12297" max="12297" width="15.42578125" style="6" customWidth="1"/>
    <col min="12298" max="12298" width="15.5703125" style="6" customWidth="1"/>
    <col min="12299" max="12299" width="18.85546875" style="6" customWidth="1"/>
    <col min="12300" max="12300" width="17" style="6" customWidth="1"/>
    <col min="12301" max="12301" width="11.28515625" style="6" customWidth="1"/>
    <col min="12302" max="12302" width="13.7109375" style="6" bestFit="1" customWidth="1"/>
    <col min="12303" max="12303" width="9.85546875" style="6" customWidth="1"/>
    <col min="12304" max="12541" width="5.7109375" style="6"/>
    <col min="12542" max="12542" width="7.7109375" style="6" customWidth="1"/>
    <col min="12543" max="12543" width="12.85546875" style="6" customWidth="1"/>
    <col min="12544" max="12544" width="11.28515625" style="6" customWidth="1"/>
    <col min="12545" max="12545" width="5.85546875" style="6" customWidth="1"/>
    <col min="12546" max="12547" width="14.42578125" style="6" customWidth="1"/>
    <col min="12548" max="12548" width="14.85546875" style="6" customWidth="1"/>
    <col min="12549" max="12549" width="26.7109375" style="6" customWidth="1"/>
    <col min="12550" max="12550" width="15.7109375" style="6" customWidth="1"/>
    <col min="12551" max="12551" width="14.28515625" style="6" customWidth="1"/>
    <col min="12552" max="12552" width="13.5703125" style="6" customWidth="1"/>
    <col min="12553" max="12553" width="15.42578125" style="6" customWidth="1"/>
    <col min="12554" max="12554" width="15.5703125" style="6" customWidth="1"/>
    <col min="12555" max="12555" width="18.85546875" style="6" customWidth="1"/>
    <col min="12556" max="12556" width="17" style="6" customWidth="1"/>
    <col min="12557" max="12557" width="11.28515625" style="6" customWidth="1"/>
    <col min="12558" max="12558" width="13.7109375" style="6" bestFit="1" customWidth="1"/>
    <col min="12559" max="12559" width="9.85546875" style="6" customWidth="1"/>
    <col min="12560" max="12797" width="5.7109375" style="6"/>
    <col min="12798" max="12798" width="7.7109375" style="6" customWidth="1"/>
    <col min="12799" max="12799" width="12.85546875" style="6" customWidth="1"/>
    <col min="12800" max="12800" width="11.28515625" style="6" customWidth="1"/>
    <col min="12801" max="12801" width="5.85546875" style="6" customWidth="1"/>
    <col min="12802" max="12803" width="14.42578125" style="6" customWidth="1"/>
    <col min="12804" max="12804" width="14.85546875" style="6" customWidth="1"/>
    <col min="12805" max="12805" width="26.7109375" style="6" customWidth="1"/>
    <col min="12806" max="12806" width="15.7109375" style="6" customWidth="1"/>
    <col min="12807" max="12807" width="14.28515625" style="6" customWidth="1"/>
    <col min="12808" max="12808" width="13.5703125" style="6" customWidth="1"/>
    <col min="12809" max="12809" width="15.42578125" style="6" customWidth="1"/>
    <col min="12810" max="12810" width="15.5703125" style="6" customWidth="1"/>
    <col min="12811" max="12811" width="18.85546875" style="6" customWidth="1"/>
    <col min="12812" max="12812" width="17" style="6" customWidth="1"/>
    <col min="12813" max="12813" width="11.28515625" style="6" customWidth="1"/>
    <col min="12814" max="12814" width="13.7109375" style="6" bestFit="1" customWidth="1"/>
    <col min="12815" max="12815" width="9.85546875" style="6" customWidth="1"/>
    <col min="12816" max="13053" width="5.7109375" style="6"/>
    <col min="13054" max="13054" width="7.7109375" style="6" customWidth="1"/>
    <col min="13055" max="13055" width="12.85546875" style="6" customWidth="1"/>
    <col min="13056" max="13056" width="11.28515625" style="6" customWidth="1"/>
    <col min="13057" max="13057" width="5.85546875" style="6" customWidth="1"/>
    <col min="13058" max="13059" width="14.42578125" style="6" customWidth="1"/>
    <col min="13060" max="13060" width="14.85546875" style="6" customWidth="1"/>
    <col min="13061" max="13061" width="26.7109375" style="6" customWidth="1"/>
    <col min="13062" max="13062" width="15.7109375" style="6" customWidth="1"/>
    <col min="13063" max="13063" width="14.28515625" style="6" customWidth="1"/>
    <col min="13064" max="13064" width="13.5703125" style="6" customWidth="1"/>
    <col min="13065" max="13065" width="15.42578125" style="6" customWidth="1"/>
    <col min="13066" max="13066" width="15.5703125" style="6" customWidth="1"/>
    <col min="13067" max="13067" width="18.85546875" style="6" customWidth="1"/>
    <col min="13068" max="13068" width="17" style="6" customWidth="1"/>
    <col min="13069" max="13069" width="11.28515625" style="6" customWidth="1"/>
    <col min="13070" max="13070" width="13.7109375" style="6" bestFit="1" customWidth="1"/>
    <col min="13071" max="13071" width="9.85546875" style="6" customWidth="1"/>
    <col min="13072" max="13309" width="5.7109375" style="6"/>
    <col min="13310" max="13310" width="7.7109375" style="6" customWidth="1"/>
    <col min="13311" max="13311" width="12.85546875" style="6" customWidth="1"/>
    <col min="13312" max="13312" width="11.28515625" style="6" customWidth="1"/>
    <col min="13313" max="13313" width="5.85546875" style="6" customWidth="1"/>
    <col min="13314" max="13315" width="14.42578125" style="6" customWidth="1"/>
    <col min="13316" max="13316" width="14.85546875" style="6" customWidth="1"/>
    <col min="13317" max="13317" width="26.7109375" style="6" customWidth="1"/>
    <col min="13318" max="13318" width="15.7109375" style="6" customWidth="1"/>
    <col min="13319" max="13319" width="14.28515625" style="6" customWidth="1"/>
    <col min="13320" max="13320" width="13.5703125" style="6" customWidth="1"/>
    <col min="13321" max="13321" width="15.42578125" style="6" customWidth="1"/>
    <col min="13322" max="13322" width="15.5703125" style="6" customWidth="1"/>
    <col min="13323" max="13323" width="18.85546875" style="6" customWidth="1"/>
    <col min="13324" max="13324" width="17" style="6" customWidth="1"/>
    <col min="13325" max="13325" width="11.28515625" style="6" customWidth="1"/>
    <col min="13326" max="13326" width="13.7109375" style="6" bestFit="1" customWidth="1"/>
    <col min="13327" max="13327" width="9.85546875" style="6" customWidth="1"/>
    <col min="13328" max="13565" width="5.7109375" style="6"/>
    <col min="13566" max="13566" width="7.7109375" style="6" customWidth="1"/>
    <col min="13567" max="13567" width="12.85546875" style="6" customWidth="1"/>
    <col min="13568" max="13568" width="11.28515625" style="6" customWidth="1"/>
    <col min="13569" max="13569" width="5.85546875" style="6" customWidth="1"/>
    <col min="13570" max="13571" width="14.42578125" style="6" customWidth="1"/>
    <col min="13572" max="13572" width="14.85546875" style="6" customWidth="1"/>
    <col min="13573" max="13573" width="26.7109375" style="6" customWidth="1"/>
    <col min="13574" max="13574" width="15.7109375" style="6" customWidth="1"/>
    <col min="13575" max="13575" width="14.28515625" style="6" customWidth="1"/>
    <col min="13576" max="13576" width="13.5703125" style="6" customWidth="1"/>
    <col min="13577" max="13577" width="15.42578125" style="6" customWidth="1"/>
    <col min="13578" max="13578" width="15.5703125" style="6" customWidth="1"/>
    <col min="13579" max="13579" width="18.85546875" style="6" customWidth="1"/>
    <col min="13580" max="13580" width="17" style="6" customWidth="1"/>
    <col min="13581" max="13581" width="11.28515625" style="6" customWidth="1"/>
    <col min="13582" max="13582" width="13.7109375" style="6" bestFit="1" customWidth="1"/>
    <col min="13583" max="13583" width="9.85546875" style="6" customWidth="1"/>
    <col min="13584" max="13821" width="5.7109375" style="6"/>
    <col min="13822" max="13822" width="7.7109375" style="6" customWidth="1"/>
    <col min="13823" max="13823" width="12.85546875" style="6" customWidth="1"/>
    <col min="13824" max="13824" width="11.28515625" style="6" customWidth="1"/>
    <col min="13825" max="13825" width="5.85546875" style="6" customWidth="1"/>
    <col min="13826" max="13827" width="14.42578125" style="6" customWidth="1"/>
    <col min="13828" max="13828" width="14.85546875" style="6" customWidth="1"/>
    <col min="13829" max="13829" width="26.7109375" style="6" customWidth="1"/>
    <col min="13830" max="13830" width="15.7109375" style="6" customWidth="1"/>
    <col min="13831" max="13831" width="14.28515625" style="6" customWidth="1"/>
    <col min="13832" max="13832" width="13.5703125" style="6" customWidth="1"/>
    <col min="13833" max="13833" width="15.42578125" style="6" customWidth="1"/>
    <col min="13834" max="13834" width="15.5703125" style="6" customWidth="1"/>
    <col min="13835" max="13835" width="18.85546875" style="6" customWidth="1"/>
    <col min="13836" max="13836" width="17" style="6" customWidth="1"/>
    <col min="13837" max="13837" width="11.28515625" style="6" customWidth="1"/>
    <col min="13838" max="13838" width="13.7109375" style="6" bestFit="1" customWidth="1"/>
    <col min="13839" max="13839" width="9.85546875" style="6" customWidth="1"/>
    <col min="13840" max="14077" width="5.7109375" style="6"/>
    <col min="14078" max="14078" width="7.7109375" style="6" customWidth="1"/>
    <col min="14079" max="14079" width="12.85546875" style="6" customWidth="1"/>
    <col min="14080" max="14080" width="11.28515625" style="6" customWidth="1"/>
    <col min="14081" max="14081" width="5.85546875" style="6" customWidth="1"/>
    <col min="14082" max="14083" width="14.42578125" style="6" customWidth="1"/>
    <col min="14084" max="14084" width="14.85546875" style="6" customWidth="1"/>
    <col min="14085" max="14085" width="26.7109375" style="6" customWidth="1"/>
    <col min="14086" max="14086" width="15.7109375" style="6" customWidth="1"/>
    <col min="14087" max="14087" width="14.28515625" style="6" customWidth="1"/>
    <col min="14088" max="14088" width="13.5703125" style="6" customWidth="1"/>
    <col min="14089" max="14089" width="15.42578125" style="6" customWidth="1"/>
    <col min="14090" max="14090" width="15.5703125" style="6" customWidth="1"/>
    <col min="14091" max="14091" width="18.85546875" style="6" customWidth="1"/>
    <col min="14092" max="14092" width="17" style="6" customWidth="1"/>
    <col min="14093" max="14093" width="11.28515625" style="6" customWidth="1"/>
    <col min="14094" max="14094" width="13.7109375" style="6" bestFit="1" customWidth="1"/>
    <col min="14095" max="14095" width="9.85546875" style="6" customWidth="1"/>
    <col min="14096" max="14333" width="5.7109375" style="6"/>
    <col min="14334" max="14334" width="7.7109375" style="6" customWidth="1"/>
    <col min="14335" max="14335" width="12.85546875" style="6" customWidth="1"/>
    <col min="14336" max="14336" width="11.28515625" style="6" customWidth="1"/>
    <col min="14337" max="14337" width="5.85546875" style="6" customWidth="1"/>
    <col min="14338" max="14339" width="14.42578125" style="6" customWidth="1"/>
    <col min="14340" max="14340" width="14.85546875" style="6" customWidth="1"/>
    <col min="14341" max="14341" width="26.7109375" style="6" customWidth="1"/>
    <col min="14342" max="14342" width="15.7109375" style="6" customWidth="1"/>
    <col min="14343" max="14343" width="14.28515625" style="6" customWidth="1"/>
    <col min="14344" max="14344" width="13.5703125" style="6" customWidth="1"/>
    <col min="14345" max="14345" width="15.42578125" style="6" customWidth="1"/>
    <col min="14346" max="14346" width="15.5703125" style="6" customWidth="1"/>
    <col min="14347" max="14347" width="18.85546875" style="6" customWidth="1"/>
    <col min="14348" max="14348" width="17" style="6" customWidth="1"/>
    <col min="14349" max="14349" width="11.28515625" style="6" customWidth="1"/>
    <col min="14350" max="14350" width="13.7109375" style="6" bestFit="1" customWidth="1"/>
    <col min="14351" max="14351" width="9.85546875" style="6" customWidth="1"/>
    <col min="14352" max="14589" width="5.7109375" style="6"/>
    <col min="14590" max="14590" width="7.7109375" style="6" customWidth="1"/>
    <col min="14591" max="14591" width="12.85546875" style="6" customWidth="1"/>
    <col min="14592" max="14592" width="11.28515625" style="6" customWidth="1"/>
    <col min="14593" max="14593" width="5.85546875" style="6" customWidth="1"/>
    <col min="14594" max="14595" width="14.42578125" style="6" customWidth="1"/>
    <col min="14596" max="14596" width="14.85546875" style="6" customWidth="1"/>
    <col min="14597" max="14597" width="26.7109375" style="6" customWidth="1"/>
    <col min="14598" max="14598" width="15.7109375" style="6" customWidth="1"/>
    <col min="14599" max="14599" width="14.28515625" style="6" customWidth="1"/>
    <col min="14600" max="14600" width="13.5703125" style="6" customWidth="1"/>
    <col min="14601" max="14601" width="15.42578125" style="6" customWidth="1"/>
    <col min="14602" max="14602" width="15.5703125" style="6" customWidth="1"/>
    <col min="14603" max="14603" width="18.85546875" style="6" customWidth="1"/>
    <col min="14604" max="14604" width="17" style="6" customWidth="1"/>
    <col min="14605" max="14605" width="11.28515625" style="6" customWidth="1"/>
    <col min="14606" max="14606" width="13.7109375" style="6" bestFit="1" customWidth="1"/>
    <col min="14607" max="14607" width="9.85546875" style="6" customWidth="1"/>
    <col min="14608" max="14845" width="5.7109375" style="6"/>
    <col min="14846" max="14846" width="7.7109375" style="6" customWidth="1"/>
    <col min="14847" max="14847" width="12.85546875" style="6" customWidth="1"/>
    <col min="14848" max="14848" width="11.28515625" style="6" customWidth="1"/>
    <col min="14849" max="14849" width="5.85546875" style="6" customWidth="1"/>
    <col min="14850" max="14851" width="14.42578125" style="6" customWidth="1"/>
    <col min="14852" max="14852" width="14.85546875" style="6" customWidth="1"/>
    <col min="14853" max="14853" width="26.7109375" style="6" customWidth="1"/>
    <col min="14854" max="14854" width="15.7109375" style="6" customWidth="1"/>
    <col min="14855" max="14855" width="14.28515625" style="6" customWidth="1"/>
    <col min="14856" max="14856" width="13.5703125" style="6" customWidth="1"/>
    <col min="14857" max="14857" width="15.42578125" style="6" customWidth="1"/>
    <col min="14858" max="14858" width="15.5703125" style="6" customWidth="1"/>
    <col min="14859" max="14859" width="18.85546875" style="6" customWidth="1"/>
    <col min="14860" max="14860" width="17" style="6" customWidth="1"/>
    <col min="14861" max="14861" width="11.28515625" style="6" customWidth="1"/>
    <col min="14862" max="14862" width="13.7109375" style="6" bestFit="1" customWidth="1"/>
    <col min="14863" max="14863" width="9.85546875" style="6" customWidth="1"/>
    <col min="14864" max="15101" width="5.7109375" style="6"/>
    <col min="15102" max="15102" width="7.7109375" style="6" customWidth="1"/>
    <col min="15103" max="15103" width="12.85546875" style="6" customWidth="1"/>
    <col min="15104" max="15104" width="11.28515625" style="6" customWidth="1"/>
    <col min="15105" max="15105" width="5.85546875" style="6" customWidth="1"/>
    <col min="15106" max="15107" width="14.42578125" style="6" customWidth="1"/>
    <col min="15108" max="15108" width="14.85546875" style="6" customWidth="1"/>
    <col min="15109" max="15109" width="26.7109375" style="6" customWidth="1"/>
    <col min="15110" max="15110" width="15.7109375" style="6" customWidth="1"/>
    <col min="15111" max="15111" width="14.28515625" style="6" customWidth="1"/>
    <col min="15112" max="15112" width="13.5703125" style="6" customWidth="1"/>
    <col min="15113" max="15113" width="15.42578125" style="6" customWidth="1"/>
    <col min="15114" max="15114" width="15.5703125" style="6" customWidth="1"/>
    <col min="15115" max="15115" width="18.85546875" style="6" customWidth="1"/>
    <col min="15116" max="15116" width="17" style="6" customWidth="1"/>
    <col min="15117" max="15117" width="11.28515625" style="6" customWidth="1"/>
    <col min="15118" max="15118" width="13.7109375" style="6" bestFit="1" customWidth="1"/>
    <col min="15119" max="15119" width="9.85546875" style="6" customWidth="1"/>
    <col min="15120" max="15357" width="5.7109375" style="6"/>
    <col min="15358" max="15358" width="7.7109375" style="6" customWidth="1"/>
    <col min="15359" max="15359" width="12.85546875" style="6" customWidth="1"/>
    <col min="15360" max="15360" width="11.28515625" style="6" customWidth="1"/>
    <col min="15361" max="15361" width="5.85546875" style="6" customWidth="1"/>
    <col min="15362" max="15363" width="14.42578125" style="6" customWidth="1"/>
    <col min="15364" max="15364" width="14.85546875" style="6" customWidth="1"/>
    <col min="15365" max="15365" width="26.7109375" style="6" customWidth="1"/>
    <col min="15366" max="15366" width="15.7109375" style="6" customWidth="1"/>
    <col min="15367" max="15367" width="14.28515625" style="6" customWidth="1"/>
    <col min="15368" max="15368" width="13.5703125" style="6" customWidth="1"/>
    <col min="15369" max="15369" width="15.42578125" style="6" customWidth="1"/>
    <col min="15370" max="15370" width="15.5703125" style="6" customWidth="1"/>
    <col min="15371" max="15371" width="18.85546875" style="6" customWidth="1"/>
    <col min="15372" max="15372" width="17" style="6" customWidth="1"/>
    <col min="15373" max="15373" width="11.28515625" style="6" customWidth="1"/>
    <col min="15374" max="15374" width="13.7109375" style="6" bestFit="1" customWidth="1"/>
    <col min="15375" max="15375" width="9.85546875" style="6" customWidth="1"/>
    <col min="15376" max="15613" width="5.7109375" style="6"/>
    <col min="15614" max="15614" width="7.7109375" style="6" customWidth="1"/>
    <col min="15615" max="15615" width="12.85546875" style="6" customWidth="1"/>
    <col min="15616" max="15616" width="11.28515625" style="6" customWidth="1"/>
    <col min="15617" max="15617" width="5.85546875" style="6" customWidth="1"/>
    <col min="15618" max="15619" width="14.42578125" style="6" customWidth="1"/>
    <col min="15620" max="15620" width="14.85546875" style="6" customWidth="1"/>
    <col min="15621" max="15621" width="26.7109375" style="6" customWidth="1"/>
    <col min="15622" max="15622" width="15.7109375" style="6" customWidth="1"/>
    <col min="15623" max="15623" width="14.28515625" style="6" customWidth="1"/>
    <col min="15624" max="15624" width="13.5703125" style="6" customWidth="1"/>
    <col min="15625" max="15625" width="15.42578125" style="6" customWidth="1"/>
    <col min="15626" max="15626" width="15.5703125" style="6" customWidth="1"/>
    <col min="15627" max="15627" width="18.85546875" style="6" customWidth="1"/>
    <col min="15628" max="15628" width="17" style="6" customWidth="1"/>
    <col min="15629" max="15629" width="11.28515625" style="6" customWidth="1"/>
    <col min="15630" max="15630" width="13.7109375" style="6" bestFit="1" customWidth="1"/>
    <col min="15631" max="15631" width="9.85546875" style="6" customWidth="1"/>
    <col min="15632" max="15869" width="5.7109375" style="6"/>
    <col min="15870" max="15870" width="7.7109375" style="6" customWidth="1"/>
    <col min="15871" max="15871" width="12.85546875" style="6" customWidth="1"/>
    <col min="15872" max="15872" width="11.28515625" style="6" customWidth="1"/>
    <col min="15873" max="15873" width="5.85546875" style="6" customWidth="1"/>
    <col min="15874" max="15875" width="14.42578125" style="6" customWidth="1"/>
    <col min="15876" max="15876" width="14.85546875" style="6" customWidth="1"/>
    <col min="15877" max="15877" width="26.7109375" style="6" customWidth="1"/>
    <col min="15878" max="15878" width="15.7109375" style="6" customWidth="1"/>
    <col min="15879" max="15879" width="14.28515625" style="6" customWidth="1"/>
    <col min="15880" max="15880" width="13.5703125" style="6" customWidth="1"/>
    <col min="15881" max="15881" width="15.42578125" style="6" customWidth="1"/>
    <col min="15882" max="15882" width="15.5703125" style="6" customWidth="1"/>
    <col min="15883" max="15883" width="18.85546875" style="6" customWidth="1"/>
    <col min="15884" max="15884" width="17" style="6" customWidth="1"/>
    <col min="15885" max="15885" width="11.28515625" style="6" customWidth="1"/>
    <col min="15886" max="15886" width="13.7109375" style="6" bestFit="1" customWidth="1"/>
    <col min="15887" max="15887" width="9.85546875" style="6" customWidth="1"/>
    <col min="15888" max="16125" width="5.7109375" style="6"/>
    <col min="16126" max="16126" width="7.7109375" style="6" customWidth="1"/>
    <col min="16127" max="16127" width="12.85546875" style="6" customWidth="1"/>
    <col min="16128" max="16128" width="11.28515625" style="6" customWidth="1"/>
    <col min="16129" max="16129" width="5.85546875" style="6" customWidth="1"/>
    <col min="16130" max="16131" width="14.42578125" style="6" customWidth="1"/>
    <col min="16132" max="16132" width="14.85546875" style="6" customWidth="1"/>
    <col min="16133" max="16133" width="26.7109375" style="6" customWidth="1"/>
    <col min="16134" max="16134" width="15.7109375" style="6" customWidth="1"/>
    <col min="16135" max="16135" width="14.28515625" style="6" customWidth="1"/>
    <col min="16136" max="16136" width="13.5703125" style="6" customWidth="1"/>
    <col min="16137" max="16137" width="15.42578125" style="6" customWidth="1"/>
    <col min="16138" max="16138" width="15.5703125" style="6" customWidth="1"/>
    <col min="16139" max="16139" width="18.85546875" style="6" customWidth="1"/>
    <col min="16140" max="16140" width="17" style="6" customWidth="1"/>
    <col min="16141" max="16141" width="11.28515625" style="6" customWidth="1"/>
    <col min="16142" max="16142" width="13.7109375" style="6" bestFit="1" customWidth="1"/>
    <col min="16143" max="16143" width="9.85546875" style="6" customWidth="1"/>
    <col min="16144" max="16384" width="5.7109375" style="6"/>
  </cols>
  <sheetData>
    <row r="1" spans="1:47" ht="15.75" customHeight="1" x14ac:dyDescent="0.2">
      <c r="A1" s="510" t="s">
        <v>0</v>
      </c>
      <c r="B1" s="511"/>
      <c r="C1" s="511"/>
      <c r="D1" s="511"/>
      <c r="E1" s="511"/>
      <c r="F1" s="511"/>
      <c r="G1" s="511"/>
      <c r="H1" s="512"/>
      <c r="I1" s="1" t="s">
        <v>1</v>
      </c>
      <c r="J1" s="519" t="s">
        <v>2</v>
      </c>
      <c r="K1" s="519"/>
      <c r="L1" s="520"/>
      <c r="M1" s="2" t="s">
        <v>3</v>
      </c>
      <c r="N1" s="3">
        <v>22</v>
      </c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spans="1:47" ht="15.75" customHeight="1" x14ac:dyDescent="0.2">
      <c r="A2" s="513"/>
      <c r="B2" s="514"/>
      <c r="C2" s="514"/>
      <c r="D2" s="514"/>
      <c r="E2" s="514"/>
      <c r="F2" s="514"/>
      <c r="G2" s="514"/>
      <c r="H2" s="515"/>
      <c r="I2" s="7" t="s">
        <v>4</v>
      </c>
      <c r="J2" s="521" t="s">
        <v>5</v>
      </c>
      <c r="K2" s="522"/>
      <c r="L2" s="8" t="s">
        <v>6</v>
      </c>
      <c r="M2" s="9" t="s">
        <v>7</v>
      </c>
      <c r="N2" s="10">
        <v>45778</v>
      </c>
      <c r="O2" s="11" t="s">
        <v>126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32.25" thickBot="1" x14ac:dyDescent="0.25">
      <c r="A3" s="516"/>
      <c r="B3" s="517"/>
      <c r="C3" s="517"/>
      <c r="D3" s="517"/>
      <c r="E3" s="517"/>
      <c r="F3" s="517"/>
      <c r="G3" s="517"/>
      <c r="H3" s="518"/>
      <c r="I3" s="12" t="s">
        <v>8</v>
      </c>
      <c r="J3" s="523" t="s">
        <v>9</v>
      </c>
      <c r="K3" s="523"/>
      <c r="L3" s="524"/>
      <c r="M3" s="8" t="s">
        <v>10</v>
      </c>
      <c r="N3" s="13">
        <v>9</v>
      </c>
      <c r="O3" s="14">
        <v>2025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3.5" thickBot="1" x14ac:dyDescent="0.25">
      <c r="A4" s="15"/>
      <c r="B4" s="16"/>
      <c r="C4" s="16"/>
      <c r="D4" s="16"/>
      <c r="E4" s="16"/>
      <c r="F4" s="16"/>
      <c r="G4" s="16"/>
      <c r="H4" s="16"/>
      <c r="I4" s="17"/>
      <c r="J4" s="16"/>
      <c r="K4" s="16"/>
      <c r="L4" s="16"/>
      <c r="M4" s="16"/>
      <c r="N4" s="18" t="s">
        <v>11</v>
      </c>
      <c r="O4" s="19"/>
      <c r="P4" s="20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23" customFormat="1" ht="15.75" customHeight="1" thickBot="1" x14ac:dyDescent="0.25">
      <c r="A5" s="525" t="s">
        <v>12</v>
      </c>
      <c r="B5" s="525" t="s">
        <v>13</v>
      </c>
      <c r="C5" s="495" t="s">
        <v>14</v>
      </c>
      <c r="D5" s="496"/>
      <c r="E5" s="496"/>
      <c r="F5" s="503"/>
      <c r="G5" s="495" t="s">
        <v>15</v>
      </c>
      <c r="H5" s="496"/>
      <c r="I5" s="503"/>
      <c r="J5" s="525" t="s">
        <v>16</v>
      </c>
      <c r="K5" s="495" t="s">
        <v>17</v>
      </c>
      <c r="L5" s="503"/>
      <c r="M5" s="495" t="s">
        <v>18</v>
      </c>
      <c r="N5" s="496"/>
      <c r="O5" s="497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</row>
    <row r="6" spans="1:47" s="32" customFormat="1" ht="34.5" thickBot="1" x14ac:dyDescent="0.3">
      <c r="A6" s="526"/>
      <c r="B6" s="526"/>
      <c r="C6" s="24" t="s">
        <v>19</v>
      </c>
      <c r="D6" s="25"/>
      <c r="E6" s="26" t="s">
        <v>20</v>
      </c>
      <c r="F6" s="27" t="s">
        <v>21</v>
      </c>
      <c r="G6" s="28" t="s">
        <v>22</v>
      </c>
      <c r="H6" s="29" t="s">
        <v>23</v>
      </c>
      <c r="I6" s="28" t="s">
        <v>24</v>
      </c>
      <c r="J6" s="526"/>
      <c r="K6" s="28" t="s">
        <v>25</v>
      </c>
      <c r="L6" s="28" t="s">
        <v>26</v>
      </c>
      <c r="M6" s="30" t="s">
        <v>125</v>
      </c>
      <c r="N6" s="28" t="s">
        <v>124</v>
      </c>
      <c r="O6" s="31" t="s">
        <v>27</v>
      </c>
      <c r="P6" s="21" t="s">
        <v>28</v>
      </c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</row>
    <row r="7" spans="1:47" s="47" customFormat="1" ht="15.75" thickBot="1" x14ac:dyDescent="0.25">
      <c r="A7" s="408" t="s">
        <v>29</v>
      </c>
      <c r="B7" s="33">
        <v>2661.1289078613609</v>
      </c>
      <c r="C7" s="34">
        <v>0</v>
      </c>
      <c r="D7" s="35"/>
      <c r="E7" s="36">
        <v>0</v>
      </c>
      <c r="F7" s="37">
        <f t="shared" ref="F7:F10" si="0">B7+C7+E7</f>
        <v>2661.1289078613609</v>
      </c>
      <c r="G7" s="38">
        <f>I7-E42-E65</f>
        <v>576.89551641313051</v>
      </c>
      <c r="H7" s="39">
        <v>0</v>
      </c>
      <c r="I7" s="40">
        <f>E83</f>
        <v>576.89551641313051</v>
      </c>
      <c r="J7" s="33">
        <f t="shared" ref="J7:J10" si="1">F7-I7-H7</f>
        <v>2084.2333914482306</v>
      </c>
      <c r="K7" s="41">
        <v>2969</v>
      </c>
      <c r="L7" s="41">
        <v>2852</v>
      </c>
      <c r="M7" s="42">
        <f>I7</f>
        <v>576.89551641313051</v>
      </c>
      <c r="N7" s="43">
        <v>4.9960000000000004</v>
      </c>
      <c r="O7" s="44">
        <f t="shared" ref="O7:O10" si="2">M7*N7</f>
        <v>2882.17</v>
      </c>
      <c r="P7" s="45">
        <f t="shared" ref="P7:P10" si="3">L7-J7</f>
        <v>767.76660855176942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</row>
    <row r="8" spans="1:47" s="47" customFormat="1" ht="34.5" thickBot="1" x14ac:dyDescent="0.3">
      <c r="A8" s="408" t="s">
        <v>122</v>
      </c>
      <c r="B8" s="52">
        <v>624.87788971884879</v>
      </c>
      <c r="C8" s="34">
        <v>0</v>
      </c>
      <c r="D8" s="48"/>
      <c r="E8" s="39">
        <v>0</v>
      </c>
      <c r="F8" s="49">
        <f t="shared" si="0"/>
        <v>624.87788971884879</v>
      </c>
      <c r="G8" s="40">
        <f>I8-E54-E68-E51-E52</f>
        <v>49.483568075117368</v>
      </c>
      <c r="H8" s="39">
        <v>0</v>
      </c>
      <c r="I8" s="40">
        <f>E86</f>
        <v>49.483568075117368</v>
      </c>
      <c r="J8" s="33">
        <f t="shared" si="1"/>
        <v>575.39432164373147</v>
      </c>
      <c r="K8" s="41">
        <v>615</v>
      </c>
      <c r="L8" s="41">
        <v>560</v>
      </c>
      <c r="M8" s="42">
        <f t="shared" ref="M8:M10" si="4">I8</f>
        <v>49.483568075117368</v>
      </c>
      <c r="N8" s="50">
        <v>12.78</v>
      </c>
      <c r="O8" s="53">
        <f t="shared" si="2"/>
        <v>632.4</v>
      </c>
      <c r="P8" s="51">
        <f t="shared" si="3"/>
        <v>-15.394321643731473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</row>
    <row r="9" spans="1:47" s="47" customFormat="1" ht="15.75" thickBot="1" x14ac:dyDescent="0.3">
      <c r="A9" s="409" t="s">
        <v>123</v>
      </c>
      <c r="B9" s="52">
        <v>536.77409362274773</v>
      </c>
      <c r="C9" s="34">
        <v>0</v>
      </c>
      <c r="D9" s="48"/>
      <c r="E9" s="39">
        <v>0</v>
      </c>
      <c r="F9" s="49">
        <f t="shared" si="0"/>
        <v>536.77409362274773</v>
      </c>
      <c r="G9" s="40">
        <f>I9-E69</f>
        <v>7.6152623211446739</v>
      </c>
      <c r="H9" s="39">
        <v>0</v>
      </c>
      <c r="I9" s="40">
        <f>E87</f>
        <v>7.6152623211446739</v>
      </c>
      <c r="J9" s="33">
        <f t="shared" si="1"/>
        <v>529.15883130160307</v>
      </c>
      <c r="K9" s="54">
        <v>540</v>
      </c>
      <c r="L9" s="54">
        <v>525</v>
      </c>
      <c r="M9" s="42">
        <f t="shared" si="4"/>
        <v>7.6152623211446739</v>
      </c>
      <c r="N9" s="50">
        <v>12.58</v>
      </c>
      <c r="O9" s="53">
        <f t="shared" si="2"/>
        <v>95.8</v>
      </c>
      <c r="P9" s="51">
        <f t="shared" si="3"/>
        <v>-4.1588313016030725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</row>
    <row r="10" spans="1:47" s="47" customFormat="1" ht="15.75" thickBot="1" x14ac:dyDescent="0.3">
      <c r="A10" s="410" t="s">
        <v>34</v>
      </c>
      <c r="B10" s="55">
        <v>1819.7528880693503</v>
      </c>
      <c r="C10" s="34">
        <v>0</v>
      </c>
      <c r="D10" s="56"/>
      <c r="E10" s="57">
        <v>0</v>
      </c>
      <c r="F10" s="58">
        <f t="shared" si="0"/>
        <v>1819.7528880693503</v>
      </c>
      <c r="G10" s="59">
        <f>I10-E63-E70</f>
        <v>371.56486042692939</v>
      </c>
      <c r="H10" s="39">
        <v>0</v>
      </c>
      <c r="I10" s="60">
        <f>E88</f>
        <v>371.56486042692939</v>
      </c>
      <c r="J10" s="33">
        <f t="shared" si="1"/>
        <v>1448.1880276424208</v>
      </c>
      <c r="K10" s="61">
        <v>1833</v>
      </c>
      <c r="L10" s="61">
        <v>1449</v>
      </c>
      <c r="M10" s="62">
        <f t="shared" si="4"/>
        <v>371.56486042692939</v>
      </c>
      <c r="N10" s="63">
        <v>12.18</v>
      </c>
      <c r="O10" s="64">
        <f t="shared" si="2"/>
        <v>4525.66</v>
      </c>
      <c r="P10" s="51">
        <f t="shared" si="3"/>
        <v>0.81197235757917952</v>
      </c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</row>
    <row r="11" spans="1:47" s="77" customFormat="1" ht="16.5" thickBot="1" x14ac:dyDescent="0.3">
      <c r="A11" s="65" t="s">
        <v>35</v>
      </c>
      <c r="B11" s="66" t="e">
        <f>B7+#REF!+#REF!+B8+B9+#REF!+B10</f>
        <v>#REF!</v>
      </c>
      <c r="C11" s="67">
        <f>SUM(C7:C10)</f>
        <v>0</v>
      </c>
      <c r="D11" s="68"/>
      <c r="E11" s="69" t="e">
        <f>E7+#REF!+#REF!+E8+E9+#REF!+E10</f>
        <v>#REF!</v>
      </c>
      <c r="F11" s="70">
        <f>SUM(F7:F10)</f>
        <v>5642.5337792723076</v>
      </c>
      <c r="G11" s="71">
        <f>SUM(G7:G10)</f>
        <v>1005.5592072363219</v>
      </c>
      <c r="H11" s="66" t="e">
        <f>H8+H9+#REF!+H10</f>
        <v>#REF!</v>
      </c>
      <c r="I11" s="72">
        <f>SUM(I7:I10)</f>
        <v>1005.5592072363219</v>
      </c>
      <c r="J11" s="66">
        <f>SUM(J7:J10)</f>
        <v>4636.9745720359861</v>
      </c>
      <c r="K11" s="73">
        <f>SUM(K7:K10)</f>
        <v>5957</v>
      </c>
      <c r="L11" s="73"/>
      <c r="M11" s="74">
        <f>SUM(M7:M10)</f>
        <v>1005.5592072363219</v>
      </c>
      <c r="N11" s="75"/>
      <c r="O11" s="66">
        <f>SUM(O7:O10)</f>
        <v>8136.0300000000007</v>
      </c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</row>
    <row r="12" spans="1:47" ht="13.5" thickBot="1" x14ac:dyDescent="0.25">
      <c r="A12" s="498"/>
      <c r="B12" s="499"/>
      <c r="C12" s="499"/>
      <c r="D12" s="499"/>
      <c r="E12" s="499"/>
      <c r="F12" s="499"/>
      <c r="G12" s="499"/>
      <c r="H12" s="500"/>
      <c r="I12" s="501"/>
      <c r="J12" s="499"/>
      <c r="K12" s="500"/>
      <c r="L12" s="501"/>
      <c r="M12" s="499"/>
      <c r="N12" s="499"/>
      <c r="O12" s="502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s="32" customFormat="1" ht="24.75" customHeight="1" thickBot="1" x14ac:dyDescent="0.3">
      <c r="A13" s="495" t="s">
        <v>36</v>
      </c>
      <c r="B13" s="503"/>
      <c r="C13" s="78" t="s">
        <v>37</v>
      </c>
      <c r="D13" s="78" t="s">
        <v>38</v>
      </c>
      <c r="E13" s="79" t="s">
        <v>39</v>
      </c>
      <c r="F13" s="80" t="s">
        <v>40</v>
      </c>
      <c r="G13" s="81" t="s">
        <v>41</v>
      </c>
      <c r="H13" s="82" t="s">
        <v>42</v>
      </c>
      <c r="I13" s="83" t="s">
        <v>43</v>
      </c>
      <c r="J13" s="84" t="s">
        <v>44</v>
      </c>
      <c r="K13" s="85" t="s">
        <v>45</v>
      </c>
      <c r="L13" s="424"/>
      <c r="M13" s="425"/>
      <c r="N13" s="86" t="s">
        <v>46</v>
      </c>
      <c r="O13" s="87" t="s">
        <v>47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</row>
    <row r="14" spans="1:47" ht="14.25" x14ac:dyDescent="0.2">
      <c r="A14" s="88"/>
      <c r="B14" s="23"/>
      <c r="C14" s="89" t="s">
        <v>48</v>
      </c>
      <c r="D14" s="90" t="s">
        <v>29</v>
      </c>
      <c r="E14" s="91">
        <f t="shared" ref="E14:E40" si="5">G14/F14</f>
        <v>0</v>
      </c>
      <c r="F14" s="92">
        <v>6.06</v>
      </c>
      <c r="G14" s="93">
        <v>0</v>
      </c>
      <c r="H14" s="94"/>
      <c r="I14" s="95" t="s">
        <v>49</v>
      </c>
      <c r="J14" s="96">
        <v>423517</v>
      </c>
      <c r="K14" s="96"/>
      <c r="L14" s="504" t="s">
        <v>50</v>
      </c>
      <c r="M14" s="505"/>
      <c r="N14" s="97">
        <f>+M11</f>
        <v>1005.5592072363219</v>
      </c>
      <c r="O14" s="98">
        <f>+O11</f>
        <v>8136.0300000000007</v>
      </c>
      <c r="P14" s="5" t="s">
        <v>51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spans="1:47" ht="12.75" customHeight="1" x14ac:dyDescent="0.2">
      <c r="A15" s="88"/>
      <c r="B15" s="23"/>
      <c r="C15" s="99" t="s">
        <v>48</v>
      </c>
      <c r="D15" s="100" t="s">
        <v>29</v>
      </c>
      <c r="E15" s="101">
        <f t="shared" si="5"/>
        <v>0</v>
      </c>
      <c r="F15" s="92">
        <v>6.06</v>
      </c>
      <c r="G15" s="93">
        <v>0</v>
      </c>
      <c r="H15" s="94"/>
      <c r="I15" s="102" t="s">
        <v>52</v>
      </c>
      <c r="J15" s="103"/>
      <c r="K15" s="104" t="s">
        <v>53</v>
      </c>
      <c r="L15" s="506" t="s">
        <v>54</v>
      </c>
      <c r="M15" s="507"/>
      <c r="N15" s="105">
        <v>0</v>
      </c>
      <c r="O15" s="106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x14ac:dyDescent="0.2">
      <c r="A16" s="88"/>
      <c r="B16" s="23"/>
      <c r="C16" s="99" t="s">
        <v>48</v>
      </c>
      <c r="D16" s="100" t="s">
        <v>29</v>
      </c>
      <c r="E16" s="101">
        <f>G16/F16</f>
        <v>0</v>
      </c>
      <c r="F16" s="92">
        <v>6.06</v>
      </c>
      <c r="G16" s="93">
        <v>0</v>
      </c>
      <c r="H16" s="94"/>
      <c r="I16" s="107"/>
      <c r="J16" s="103"/>
      <c r="K16" s="108" t="s">
        <v>55</v>
      </c>
      <c r="L16" s="506" t="s">
        <v>56</v>
      </c>
      <c r="M16" s="507"/>
      <c r="N16" s="105">
        <v>0</v>
      </c>
      <c r="O16" s="106">
        <v>124.8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spans="1:47" s="23" customFormat="1" ht="12.75" customHeight="1" x14ac:dyDescent="0.2">
      <c r="A17" s="88"/>
      <c r="C17" s="99" t="s">
        <v>48</v>
      </c>
      <c r="D17" s="100" t="s">
        <v>29</v>
      </c>
      <c r="E17" s="101">
        <f t="shared" si="5"/>
        <v>0</v>
      </c>
      <c r="F17" s="92">
        <v>6.06</v>
      </c>
      <c r="G17" s="93">
        <v>0</v>
      </c>
      <c r="H17" s="109"/>
      <c r="I17" s="110"/>
      <c r="J17" s="103"/>
      <c r="K17" s="111"/>
      <c r="L17" s="508" t="s">
        <v>57</v>
      </c>
      <c r="M17" s="509"/>
      <c r="N17" s="105">
        <v>0</v>
      </c>
      <c r="O17" s="106">
        <v>951.1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</row>
    <row r="18" spans="1:47" s="23" customFormat="1" ht="12.75" customHeight="1" x14ac:dyDescent="0.2">
      <c r="A18" s="88"/>
      <c r="C18" s="99" t="s">
        <v>48</v>
      </c>
      <c r="D18" s="100" t="s">
        <v>29</v>
      </c>
      <c r="E18" s="101">
        <f t="shared" si="5"/>
        <v>0</v>
      </c>
      <c r="F18" s="92">
        <v>6.06</v>
      </c>
      <c r="G18" s="93">
        <v>0</v>
      </c>
      <c r="H18" s="109"/>
      <c r="I18" s="112"/>
      <c r="J18" s="113"/>
      <c r="K18" s="111"/>
      <c r="L18" s="508" t="s">
        <v>58</v>
      </c>
      <c r="M18" s="509"/>
      <c r="N18" s="114">
        <v>0</v>
      </c>
      <c r="O18" s="106">
        <v>0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</row>
    <row r="19" spans="1:47" s="23" customFormat="1" ht="16.5" customHeight="1" thickBot="1" x14ac:dyDescent="0.25">
      <c r="A19" s="88"/>
      <c r="C19" s="99" t="s">
        <v>48</v>
      </c>
      <c r="D19" s="100" t="s">
        <v>29</v>
      </c>
      <c r="E19" s="101">
        <f t="shared" si="5"/>
        <v>0</v>
      </c>
      <c r="F19" s="92">
        <v>6.06</v>
      </c>
      <c r="G19" s="93">
        <v>0</v>
      </c>
      <c r="H19" s="109"/>
      <c r="I19" s="115"/>
      <c r="J19" s="116"/>
      <c r="K19" s="117"/>
      <c r="L19" s="467" t="s">
        <v>59</v>
      </c>
      <c r="M19" s="468"/>
      <c r="N19" s="114">
        <v>0</v>
      </c>
      <c r="O19" s="106">
        <v>0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</row>
    <row r="20" spans="1:47" s="23" customFormat="1" ht="13.5" customHeight="1" x14ac:dyDescent="0.2">
      <c r="A20" s="88"/>
      <c r="C20" s="99" t="s">
        <v>48</v>
      </c>
      <c r="D20" s="100" t="s">
        <v>29</v>
      </c>
      <c r="E20" s="101">
        <f t="shared" si="5"/>
        <v>0</v>
      </c>
      <c r="F20" s="92">
        <v>6.06</v>
      </c>
      <c r="G20" s="93">
        <v>0</v>
      </c>
      <c r="H20" s="109"/>
      <c r="I20" s="483"/>
      <c r="J20" s="484"/>
      <c r="K20" s="118"/>
      <c r="L20" s="467" t="s">
        <v>60</v>
      </c>
      <c r="M20" s="468"/>
      <c r="N20" s="114">
        <v>0</v>
      </c>
      <c r="O20" s="106">
        <v>0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</row>
    <row r="21" spans="1:47" s="23" customFormat="1" ht="13.5" customHeight="1" thickBot="1" x14ac:dyDescent="0.25">
      <c r="A21" s="88"/>
      <c r="C21" s="99" t="s">
        <v>48</v>
      </c>
      <c r="D21" s="100" t="s">
        <v>29</v>
      </c>
      <c r="E21" s="101">
        <f t="shared" si="5"/>
        <v>0</v>
      </c>
      <c r="F21" s="92">
        <v>6.06</v>
      </c>
      <c r="G21" s="119">
        <v>0</v>
      </c>
      <c r="H21" s="109"/>
      <c r="I21" s="485" t="s">
        <v>61</v>
      </c>
      <c r="J21" s="486"/>
      <c r="K21" s="120"/>
      <c r="L21" s="487" t="s">
        <v>119</v>
      </c>
      <c r="M21" s="488"/>
      <c r="N21" s="114">
        <v>0</v>
      </c>
      <c r="O21" s="106">
        <v>0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</row>
    <row r="22" spans="1:47" s="23" customFormat="1" ht="15" customHeight="1" x14ac:dyDescent="0.2">
      <c r="A22" s="88"/>
      <c r="C22" s="99" t="s">
        <v>48</v>
      </c>
      <c r="D22" s="100" t="s">
        <v>29</v>
      </c>
      <c r="E22" s="101">
        <f t="shared" si="5"/>
        <v>0</v>
      </c>
      <c r="F22" s="92">
        <v>6.06</v>
      </c>
      <c r="G22" s="93">
        <v>0</v>
      </c>
      <c r="H22" s="121"/>
      <c r="I22" s="122" t="s">
        <v>62</v>
      </c>
      <c r="J22" s="123">
        <v>0</v>
      </c>
      <c r="K22" s="118"/>
      <c r="L22" s="489" t="s">
        <v>63</v>
      </c>
      <c r="M22" s="490"/>
      <c r="N22" s="114">
        <v>0</v>
      </c>
      <c r="O22" s="106">
        <v>0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</row>
    <row r="23" spans="1:47" s="23" customFormat="1" x14ac:dyDescent="0.2">
      <c r="A23" s="88"/>
      <c r="C23" s="99" t="s">
        <v>48</v>
      </c>
      <c r="D23" s="100" t="s">
        <v>29</v>
      </c>
      <c r="E23" s="101">
        <f t="shared" si="5"/>
        <v>0</v>
      </c>
      <c r="F23" s="92">
        <v>6.06</v>
      </c>
      <c r="G23" s="93">
        <v>0</v>
      </c>
      <c r="H23" s="121"/>
      <c r="I23" s="122"/>
      <c r="J23" s="123">
        <v>0</v>
      </c>
      <c r="K23" s="118"/>
      <c r="L23" s="491" t="s">
        <v>64</v>
      </c>
      <c r="M23" s="492"/>
      <c r="N23" s="114">
        <v>0</v>
      </c>
      <c r="O23" s="106">
        <v>0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</row>
    <row r="24" spans="1:47" s="23" customFormat="1" ht="15" customHeight="1" thickBot="1" x14ac:dyDescent="0.25">
      <c r="A24" s="88"/>
      <c r="C24" s="99" t="s">
        <v>48</v>
      </c>
      <c r="D24" s="100" t="s">
        <v>29</v>
      </c>
      <c r="E24" s="101">
        <f>G24/F24</f>
        <v>0</v>
      </c>
      <c r="F24" s="92">
        <v>6.06</v>
      </c>
      <c r="G24" s="93">
        <v>0</v>
      </c>
      <c r="H24" s="121"/>
      <c r="I24" s="124" t="s">
        <v>65</v>
      </c>
      <c r="J24" s="125">
        <v>0</v>
      </c>
      <c r="K24" s="126"/>
      <c r="L24" s="491" t="s">
        <v>66</v>
      </c>
      <c r="M24" s="492"/>
      <c r="N24" s="114">
        <v>0</v>
      </c>
      <c r="O24" s="106">
        <v>0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</row>
    <row r="25" spans="1:47" s="23" customFormat="1" ht="15" customHeight="1" thickBot="1" x14ac:dyDescent="0.25">
      <c r="A25" s="88"/>
      <c r="C25" s="99" t="s">
        <v>48</v>
      </c>
      <c r="D25" s="100" t="s">
        <v>29</v>
      </c>
      <c r="E25" s="101">
        <f t="shared" si="5"/>
        <v>0</v>
      </c>
      <c r="F25" s="92">
        <v>6.06</v>
      </c>
      <c r="G25" s="93">
        <v>0</v>
      </c>
      <c r="H25" s="127"/>
      <c r="I25" s="128" t="s">
        <v>67</v>
      </c>
      <c r="J25" s="129">
        <v>0</v>
      </c>
      <c r="K25" s="118"/>
      <c r="L25" s="467" t="s">
        <v>68</v>
      </c>
      <c r="M25" s="468"/>
      <c r="N25" s="114">
        <v>0</v>
      </c>
      <c r="O25" s="106">
        <v>0</v>
      </c>
      <c r="P25" s="130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131"/>
    </row>
    <row r="26" spans="1:47" s="23" customFormat="1" ht="13.5" customHeight="1" thickBot="1" x14ac:dyDescent="0.25">
      <c r="A26" s="88"/>
      <c r="C26" s="99" t="s">
        <v>48</v>
      </c>
      <c r="D26" s="100" t="s">
        <v>29</v>
      </c>
      <c r="E26" s="101">
        <f t="shared" si="5"/>
        <v>0</v>
      </c>
      <c r="F26" s="92">
        <v>6.06</v>
      </c>
      <c r="G26" s="93">
        <v>0</v>
      </c>
      <c r="H26" s="127"/>
      <c r="I26" s="420"/>
      <c r="J26" s="421"/>
      <c r="K26" s="120"/>
      <c r="L26" s="467" t="s">
        <v>69</v>
      </c>
      <c r="M26" s="468"/>
      <c r="N26" s="114">
        <v>0</v>
      </c>
      <c r="O26" s="106">
        <v>0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132"/>
    </row>
    <row r="27" spans="1:47" s="23" customFormat="1" ht="15" x14ac:dyDescent="0.25">
      <c r="A27" s="88"/>
      <c r="C27" s="99" t="s">
        <v>48</v>
      </c>
      <c r="D27" s="100" t="s">
        <v>29</v>
      </c>
      <c r="E27" s="101">
        <f t="shared" si="5"/>
        <v>0</v>
      </c>
      <c r="F27" s="92">
        <v>6.06</v>
      </c>
      <c r="G27" s="93">
        <v>0</v>
      </c>
      <c r="H27" s="100"/>
      <c r="I27" s="133"/>
      <c r="J27" s="134"/>
      <c r="K27" s="135"/>
      <c r="L27" s="493" t="s">
        <v>70</v>
      </c>
      <c r="M27" s="494"/>
      <c r="N27" s="114">
        <v>0</v>
      </c>
      <c r="O27" s="106">
        <v>0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132"/>
    </row>
    <row r="28" spans="1:47" s="23" customFormat="1" x14ac:dyDescent="0.2">
      <c r="A28" s="471"/>
      <c r="B28" s="472"/>
      <c r="C28" s="99" t="s">
        <v>48</v>
      </c>
      <c r="D28" s="100" t="s">
        <v>29</v>
      </c>
      <c r="E28" s="101">
        <f t="shared" si="5"/>
        <v>0</v>
      </c>
      <c r="F28" s="92">
        <v>6.06</v>
      </c>
      <c r="G28" s="93">
        <v>0</v>
      </c>
      <c r="H28" s="100"/>
      <c r="I28" s="122"/>
      <c r="J28" s="136"/>
      <c r="K28" s="137"/>
      <c r="L28" s="138" t="s">
        <v>71</v>
      </c>
      <c r="M28" s="139"/>
      <c r="N28" s="114">
        <v>0</v>
      </c>
      <c r="O28" s="106">
        <v>0</v>
      </c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132"/>
    </row>
    <row r="29" spans="1:47" s="23" customFormat="1" x14ac:dyDescent="0.2">
      <c r="A29" s="140" t="s">
        <v>72</v>
      </c>
      <c r="B29" s="141"/>
      <c r="C29" s="99" t="s">
        <v>48</v>
      </c>
      <c r="D29" s="100" t="s">
        <v>29</v>
      </c>
      <c r="E29" s="101">
        <f t="shared" si="5"/>
        <v>0</v>
      </c>
      <c r="F29" s="92">
        <v>6.06</v>
      </c>
      <c r="G29" s="93">
        <v>0</v>
      </c>
      <c r="H29" s="127"/>
      <c r="I29" s="88"/>
      <c r="J29" s="142"/>
      <c r="K29" s="143"/>
      <c r="L29" s="138" t="s">
        <v>73</v>
      </c>
      <c r="M29" s="144"/>
      <c r="N29" s="114">
        <v>0</v>
      </c>
      <c r="O29" s="106">
        <v>63.5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132"/>
    </row>
    <row r="30" spans="1:47" s="23" customFormat="1" x14ac:dyDescent="0.2">
      <c r="A30" s="140" t="s">
        <v>72</v>
      </c>
      <c r="B30" s="141"/>
      <c r="C30" s="99" t="s">
        <v>48</v>
      </c>
      <c r="D30" s="100" t="s">
        <v>29</v>
      </c>
      <c r="E30" s="101">
        <f t="shared" si="5"/>
        <v>0</v>
      </c>
      <c r="F30" s="92">
        <v>6.06</v>
      </c>
      <c r="G30" s="93">
        <v>0</v>
      </c>
      <c r="H30" s="100"/>
      <c r="I30" s="88"/>
      <c r="J30" s="142"/>
      <c r="K30" s="143"/>
      <c r="L30" s="138" t="s">
        <v>74</v>
      </c>
      <c r="M30" s="144"/>
      <c r="N30" s="114">
        <v>0</v>
      </c>
      <c r="O30" s="106">
        <v>0</v>
      </c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132"/>
    </row>
    <row r="31" spans="1:47" s="23" customFormat="1" x14ac:dyDescent="0.2">
      <c r="A31" s="140" t="s">
        <v>72</v>
      </c>
      <c r="B31" s="141"/>
      <c r="C31" s="99" t="s">
        <v>48</v>
      </c>
      <c r="D31" s="100" t="s">
        <v>29</v>
      </c>
      <c r="E31" s="101">
        <f t="shared" si="5"/>
        <v>0</v>
      </c>
      <c r="F31" s="92">
        <v>6.06</v>
      </c>
      <c r="G31" s="93">
        <v>0</v>
      </c>
      <c r="H31" s="100"/>
      <c r="I31" s="88"/>
      <c r="J31" s="142"/>
      <c r="K31" s="143"/>
      <c r="L31" s="138" t="s">
        <v>75</v>
      </c>
      <c r="M31" s="144"/>
      <c r="N31" s="114">
        <v>0</v>
      </c>
      <c r="O31" s="106">
        <v>0</v>
      </c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132"/>
    </row>
    <row r="32" spans="1:47" s="23" customFormat="1" ht="12.75" customHeight="1" x14ac:dyDescent="0.2">
      <c r="A32" s="140" t="s">
        <v>72</v>
      </c>
      <c r="B32" s="141"/>
      <c r="C32" s="99" t="s">
        <v>48</v>
      </c>
      <c r="D32" s="100" t="s">
        <v>29</v>
      </c>
      <c r="E32" s="101">
        <f t="shared" si="5"/>
        <v>0</v>
      </c>
      <c r="F32" s="92">
        <v>6.06</v>
      </c>
      <c r="G32" s="93">
        <v>0</v>
      </c>
      <c r="H32" s="100"/>
      <c r="I32" s="88"/>
      <c r="J32" s="142"/>
      <c r="K32" s="143"/>
      <c r="L32" s="467" t="s">
        <v>76</v>
      </c>
      <c r="M32" s="468"/>
      <c r="N32" s="114">
        <v>0</v>
      </c>
      <c r="O32" s="106">
        <v>0</v>
      </c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132"/>
    </row>
    <row r="33" spans="1:47" s="23" customFormat="1" x14ac:dyDescent="0.2">
      <c r="A33" s="140"/>
      <c r="B33" s="141"/>
      <c r="C33" s="99" t="s">
        <v>48</v>
      </c>
      <c r="D33" s="100" t="s">
        <v>29</v>
      </c>
      <c r="E33" s="101">
        <f t="shared" si="5"/>
        <v>0</v>
      </c>
      <c r="F33" s="92">
        <v>6.06</v>
      </c>
      <c r="G33" s="93">
        <v>0</v>
      </c>
      <c r="H33" s="100"/>
      <c r="I33" s="88"/>
      <c r="J33" s="142"/>
      <c r="K33" s="143"/>
      <c r="L33" s="469" t="s">
        <v>118</v>
      </c>
      <c r="M33" s="470"/>
      <c r="N33" s="114">
        <v>0</v>
      </c>
      <c r="O33" s="106">
        <v>0</v>
      </c>
      <c r="P33" s="145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32"/>
    </row>
    <row r="34" spans="1:47" s="23" customFormat="1" x14ac:dyDescent="0.2">
      <c r="A34" s="140" t="s">
        <v>72</v>
      </c>
      <c r="B34" s="141"/>
      <c r="C34" s="99" t="s">
        <v>48</v>
      </c>
      <c r="D34" s="100" t="s">
        <v>29</v>
      </c>
      <c r="E34" s="101">
        <f t="shared" si="5"/>
        <v>0</v>
      </c>
      <c r="F34" s="92">
        <v>6.06</v>
      </c>
      <c r="G34" s="93">
        <v>0</v>
      </c>
      <c r="H34" s="146"/>
      <c r="I34" s="88"/>
      <c r="J34" s="142"/>
      <c r="K34" s="143"/>
      <c r="L34" s="138" t="s">
        <v>117</v>
      </c>
      <c r="M34" s="144"/>
      <c r="N34" s="114">
        <v>2.9420000000000002</v>
      </c>
      <c r="O34" s="106">
        <v>0</v>
      </c>
      <c r="P34" s="130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32"/>
    </row>
    <row r="35" spans="1:47" s="23" customFormat="1" x14ac:dyDescent="0.2">
      <c r="A35" s="140"/>
      <c r="B35" s="141"/>
      <c r="C35" s="99" t="s">
        <v>48</v>
      </c>
      <c r="D35" s="100" t="s">
        <v>29</v>
      </c>
      <c r="E35" s="101">
        <f>G35/F35</f>
        <v>0</v>
      </c>
      <c r="F35" s="92">
        <v>6.06</v>
      </c>
      <c r="G35" s="93">
        <v>0</v>
      </c>
      <c r="H35" s="100"/>
      <c r="I35" s="122"/>
      <c r="J35" s="136"/>
      <c r="K35" s="147"/>
      <c r="L35" s="138" t="s">
        <v>77</v>
      </c>
      <c r="M35" s="144"/>
      <c r="N35" s="114">
        <v>0</v>
      </c>
      <c r="O35" s="106">
        <v>0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132"/>
    </row>
    <row r="36" spans="1:47" s="23" customFormat="1" ht="13.5" thickBot="1" x14ac:dyDescent="0.25">
      <c r="A36" s="140"/>
      <c r="B36" s="141"/>
      <c r="C36" s="99" t="s">
        <v>48</v>
      </c>
      <c r="D36" s="100" t="s">
        <v>29</v>
      </c>
      <c r="E36" s="101">
        <f t="shared" si="5"/>
        <v>0</v>
      </c>
      <c r="F36" s="92">
        <v>6.06</v>
      </c>
      <c r="G36" s="93">
        <v>0</v>
      </c>
      <c r="H36" s="148"/>
      <c r="I36" s="149"/>
      <c r="J36" s="150"/>
      <c r="K36" s="151"/>
      <c r="L36" s="152"/>
      <c r="M36" s="153"/>
      <c r="N36" s="114">
        <v>0</v>
      </c>
      <c r="O36" s="106">
        <v>0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132"/>
    </row>
    <row r="37" spans="1:47" s="23" customFormat="1" ht="15.75" customHeight="1" thickBot="1" x14ac:dyDescent="0.25">
      <c r="A37" s="471"/>
      <c r="B37" s="472"/>
      <c r="C37" s="99" t="s">
        <v>48</v>
      </c>
      <c r="D37" s="100" t="s">
        <v>29</v>
      </c>
      <c r="E37" s="101">
        <f t="shared" si="5"/>
        <v>0</v>
      </c>
      <c r="F37" s="92">
        <v>6.06</v>
      </c>
      <c r="G37" s="93">
        <v>0</v>
      </c>
      <c r="H37" s="100"/>
      <c r="I37" s="128"/>
      <c r="J37" s="129"/>
      <c r="K37" s="22"/>
      <c r="L37" s="473" t="s">
        <v>78</v>
      </c>
      <c r="M37" s="474"/>
      <c r="N37" s="114">
        <v>0</v>
      </c>
      <c r="O37" s="154">
        <f>O14-O15-O16-O17-O18-O19-O20-O21-O22-O23-O24-O25-O26-O27-O28-O29-O30-O31-O32-O33-O34-O35-O36</f>
        <v>6996.63</v>
      </c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132"/>
    </row>
    <row r="38" spans="1:47" ht="13.5" customHeight="1" thickBot="1" x14ac:dyDescent="0.25">
      <c r="A38" s="471"/>
      <c r="B38" s="472"/>
      <c r="C38" s="99" t="s">
        <v>48</v>
      </c>
      <c r="D38" s="100" t="s">
        <v>29</v>
      </c>
      <c r="E38" s="101">
        <f>G38/F38</f>
        <v>0</v>
      </c>
      <c r="F38" s="92">
        <v>6.06</v>
      </c>
      <c r="G38" s="93">
        <v>0</v>
      </c>
      <c r="H38" s="155"/>
      <c r="I38" s="420" t="s">
        <v>79</v>
      </c>
      <c r="J38" s="421"/>
      <c r="K38" s="424" t="s">
        <v>80</v>
      </c>
      <c r="L38" s="475"/>
      <c r="M38" s="475"/>
      <c r="N38" s="475"/>
      <c r="O38" s="42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122"/>
    </row>
    <row r="39" spans="1:47" ht="13.5" thickBot="1" x14ac:dyDescent="0.25">
      <c r="A39" s="476" t="s">
        <v>72</v>
      </c>
      <c r="B39" s="477"/>
      <c r="C39" s="99" t="s">
        <v>48</v>
      </c>
      <c r="D39" s="100" t="s">
        <v>29</v>
      </c>
      <c r="E39" s="101">
        <f t="shared" si="5"/>
        <v>0</v>
      </c>
      <c r="F39" s="92">
        <v>6.06</v>
      </c>
      <c r="G39" s="93">
        <v>0</v>
      </c>
      <c r="H39" s="156"/>
      <c r="I39" s="133" t="s">
        <v>81</v>
      </c>
      <c r="J39" s="157">
        <v>0</v>
      </c>
      <c r="K39" s="158"/>
      <c r="L39" s="159"/>
      <c r="M39" s="159"/>
      <c r="N39" s="159"/>
      <c r="O39" s="160"/>
      <c r="P39" s="161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122"/>
    </row>
    <row r="40" spans="1:47" ht="13.5" thickBot="1" x14ac:dyDescent="0.25">
      <c r="A40" s="88" t="s">
        <v>82</v>
      </c>
      <c r="B40" s="23"/>
      <c r="C40" s="99" t="s">
        <v>48</v>
      </c>
      <c r="D40" s="100" t="s">
        <v>29</v>
      </c>
      <c r="E40" s="101">
        <f t="shared" si="5"/>
        <v>0</v>
      </c>
      <c r="F40" s="92">
        <v>6.06</v>
      </c>
      <c r="G40" s="93">
        <v>0</v>
      </c>
      <c r="H40" s="162"/>
      <c r="I40" s="162" t="s">
        <v>62</v>
      </c>
      <c r="J40" s="163">
        <v>194.9</v>
      </c>
      <c r="K40" s="157">
        <v>194.4</v>
      </c>
      <c r="L40" s="18"/>
      <c r="M40" s="164"/>
      <c r="N40" s="18"/>
      <c r="O40" s="19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122"/>
    </row>
    <row r="41" spans="1:47" ht="13.5" thickBot="1" x14ac:dyDescent="0.25">
      <c r="A41" s="88"/>
      <c r="B41" s="23"/>
      <c r="C41" s="99" t="s">
        <v>48</v>
      </c>
      <c r="D41" s="100" t="s">
        <v>29</v>
      </c>
      <c r="E41" s="101">
        <f>G41/F41</f>
        <v>0</v>
      </c>
      <c r="F41" s="92">
        <v>6.06</v>
      </c>
      <c r="G41" s="93">
        <v>0</v>
      </c>
      <c r="H41" s="165">
        <v>43901</v>
      </c>
      <c r="I41" s="166">
        <v>194.9</v>
      </c>
      <c r="J41" s="167">
        <v>0</v>
      </c>
      <c r="K41" s="78" t="s">
        <v>38</v>
      </c>
      <c r="L41" s="79" t="s">
        <v>83</v>
      </c>
      <c r="M41" s="168" t="s">
        <v>84</v>
      </c>
      <c r="N41" s="169" t="s">
        <v>85</v>
      </c>
      <c r="O41" s="78" t="s">
        <v>86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122"/>
    </row>
    <row r="42" spans="1:47" ht="15.75" thickBot="1" x14ac:dyDescent="0.25">
      <c r="A42" s="478" t="s">
        <v>87</v>
      </c>
      <c r="B42" s="479"/>
      <c r="C42" s="479"/>
      <c r="D42" s="480"/>
      <c r="E42" s="170">
        <f>+E14+E15+E16+E17+E18+E19+E20+E21+E22+E23+E24+E25+E26+E27+E28+E35+E36+E37+E38+E41</f>
        <v>0</v>
      </c>
      <c r="F42" s="171"/>
      <c r="G42" s="170">
        <f>SUM(G14:G41)</f>
        <v>0</v>
      </c>
      <c r="H42" s="162"/>
      <c r="I42" s="172">
        <v>6.7</v>
      </c>
      <c r="J42" s="167">
        <v>0</v>
      </c>
      <c r="K42" s="158" t="s">
        <v>29</v>
      </c>
      <c r="L42" s="173"/>
      <c r="M42" s="173"/>
      <c r="N42" s="174"/>
      <c r="O42" s="175"/>
      <c r="P42" s="22"/>
      <c r="Q42" s="5" t="s">
        <v>53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122"/>
    </row>
    <row r="43" spans="1:47" ht="15.75" thickBot="1" x14ac:dyDescent="0.25">
      <c r="A43" s="176"/>
      <c r="B43" s="177"/>
      <c r="C43" s="178" t="s">
        <v>48</v>
      </c>
      <c r="D43" s="90">
        <v>95</v>
      </c>
      <c r="E43" s="179">
        <f>G43/F43</f>
        <v>0</v>
      </c>
      <c r="F43" s="92">
        <v>14.19</v>
      </c>
      <c r="G43" s="180">
        <v>0</v>
      </c>
      <c r="H43" s="165"/>
      <c r="I43" s="181" t="s">
        <v>65</v>
      </c>
      <c r="J43" s="182">
        <v>0</v>
      </c>
      <c r="K43" s="158" t="s">
        <v>29</v>
      </c>
      <c r="L43" s="173"/>
      <c r="M43" s="173"/>
      <c r="N43" s="174"/>
      <c r="O43" s="175"/>
      <c r="P43" s="22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122"/>
    </row>
    <row r="44" spans="1:47" ht="15" thickBot="1" x14ac:dyDescent="0.25">
      <c r="A44" s="88"/>
      <c r="B44" s="23"/>
      <c r="C44" s="99" t="s">
        <v>48</v>
      </c>
      <c r="D44" s="100">
        <v>95</v>
      </c>
      <c r="E44" s="183">
        <f t="shared" ref="E44:E54" si="6">G44/F44</f>
        <v>0</v>
      </c>
      <c r="F44" s="92">
        <v>14.19</v>
      </c>
      <c r="G44" s="184">
        <v>0</v>
      </c>
      <c r="H44" s="162" t="s">
        <v>88</v>
      </c>
      <c r="I44" s="185" t="s">
        <v>89</v>
      </c>
      <c r="J44" s="186">
        <f>J40+J42-J43</f>
        <v>194.9</v>
      </c>
      <c r="K44" s="158" t="s">
        <v>32</v>
      </c>
      <c r="L44" s="187"/>
      <c r="M44" s="188"/>
      <c r="N44" s="189"/>
      <c r="O44" s="190"/>
      <c r="P44" s="22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122"/>
    </row>
    <row r="45" spans="1:47" x14ac:dyDescent="0.2">
      <c r="A45" s="88" t="s">
        <v>72</v>
      </c>
      <c r="B45" s="23"/>
      <c r="C45" s="99" t="s">
        <v>48</v>
      </c>
      <c r="D45" s="100">
        <v>90</v>
      </c>
      <c r="E45" s="183">
        <f t="shared" si="6"/>
        <v>0</v>
      </c>
      <c r="F45" s="92">
        <v>14.19</v>
      </c>
      <c r="G45" s="184">
        <v>0</v>
      </c>
      <c r="H45" s="191"/>
      <c r="I45" s="192"/>
      <c r="J45" s="193"/>
      <c r="K45" s="158" t="s">
        <v>33</v>
      </c>
      <c r="L45" s="194"/>
      <c r="M45" s="195"/>
      <c r="N45" s="189"/>
      <c r="O45" s="195"/>
      <c r="P45" s="22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122"/>
    </row>
    <row r="46" spans="1:47" x14ac:dyDescent="0.2">
      <c r="A46" s="88"/>
      <c r="B46" s="23"/>
      <c r="C46" s="99" t="s">
        <v>48</v>
      </c>
      <c r="D46" s="100">
        <v>90</v>
      </c>
      <c r="E46" s="183">
        <f t="shared" si="6"/>
        <v>0</v>
      </c>
      <c r="F46" s="92">
        <v>14.19</v>
      </c>
      <c r="G46" s="184">
        <v>0</v>
      </c>
      <c r="H46" s="191"/>
      <c r="I46" s="192"/>
      <c r="J46" s="193"/>
      <c r="K46" s="196"/>
      <c r="L46" s="187"/>
      <c r="M46" s="188"/>
      <c r="N46" s="174"/>
      <c r="O46" s="197"/>
      <c r="P46" s="22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122"/>
    </row>
    <row r="47" spans="1:47" ht="13.5" thickBot="1" x14ac:dyDescent="0.25">
      <c r="A47" s="198" t="s">
        <v>72</v>
      </c>
      <c r="B47" s="23"/>
      <c r="C47" s="99" t="s">
        <v>48</v>
      </c>
      <c r="D47" s="100">
        <v>90</v>
      </c>
      <c r="E47" s="183">
        <f t="shared" si="6"/>
        <v>0</v>
      </c>
      <c r="F47" s="92">
        <v>14.19</v>
      </c>
      <c r="G47" s="184">
        <v>0</v>
      </c>
      <c r="H47" s="191"/>
      <c r="I47" s="192"/>
      <c r="J47" s="193"/>
      <c r="K47" s="196" t="s">
        <v>90</v>
      </c>
      <c r="L47" s="187"/>
      <c r="M47" s="188"/>
      <c r="N47" s="189"/>
      <c r="O47" s="190"/>
      <c r="P47" s="22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122"/>
    </row>
    <row r="48" spans="1:47" ht="13.5" customHeight="1" x14ac:dyDescent="0.2">
      <c r="A48" s="88"/>
      <c r="B48" s="23"/>
      <c r="C48" s="99" t="s">
        <v>48</v>
      </c>
      <c r="D48" s="100">
        <v>95</v>
      </c>
      <c r="E48" s="183">
        <f>G48/F48</f>
        <v>0</v>
      </c>
      <c r="F48" s="92">
        <v>14.19</v>
      </c>
      <c r="G48" s="184">
        <v>0</v>
      </c>
      <c r="H48" s="191"/>
      <c r="I48" s="481" t="s">
        <v>91</v>
      </c>
      <c r="J48" s="482"/>
      <c r="K48" s="196"/>
      <c r="L48" s="199"/>
      <c r="M48" s="189"/>
      <c r="N48" s="189"/>
      <c r="O48" s="189"/>
      <c r="P48" s="22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122"/>
    </row>
    <row r="49" spans="1:47" ht="13.5" customHeight="1" thickBot="1" x14ac:dyDescent="0.25">
      <c r="A49" s="198"/>
      <c r="B49" s="23"/>
      <c r="C49" s="99" t="s">
        <v>48</v>
      </c>
      <c r="D49" s="100">
        <v>95</v>
      </c>
      <c r="E49" s="183">
        <f>G49/F49</f>
        <v>0</v>
      </c>
      <c r="F49" s="92">
        <v>14.19</v>
      </c>
      <c r="G49" s="184">
        <v>0</v>
      </c>
      <c r="H49" s="200"/>
      <c r="I49" s="431"/>
      <c r="J49" s="432"/>
      <c r="K49" s="196" t="s">
        <v>90</v>
      </c>
      <c r="L49" s="187"/>
      <c r="M49" s="189"/>
      <c r="N49" s="189"/>
      <c r="O49" s="201"/>
      <c r="P49" s="22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122"/>
    </row>
    <row r="50" spans="1:47" x14ac:dyDescent="0.2">
      <c r="A50" s="198"/>
      <c r="B50" s="23"/>
      <c r="C50" s="99" t="s">
        <v>48</v>
      </c>
      <c r="D50" s="100">
        <v>90</v>
      </c>
      <c r="E50" s="183">
        <f t="shared" si="6"/>
        <v>0</v>
      </c>
      <c r="F50" s="202">
        <v>15.59</v>
      </c>
      <c r="G50" s="203">
        <v>0</v>
      </c>
      <c r="H50" s="200"/>
      <c r="I50" s="122" t="s">
        <v>67</v>
      </c>
      <c r="J50" s="123"/>
      <c r="K50" s="204"/>
      <c r="L50" s="205"/>
      <c r="M50" s="206"/>
      <c r="N50" s="207"/>
      <c r="O50" s="208"/>
      <c r="P50" s="22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122"/>
    </row>
    <row r="51" spans="1:47" x14ac:dyDescent="0.2">
      <c r="A51" s="465" t="s">
        <v>92</v>
      </c>
      <c r="B51" s="466"/>
      <c r="C51" s="99" t="s">
        <v>48</v>
      </c>
      <c r="D51" s="100">
        <v>90</v>
      </c>
      <c r="E51" s="183">
        <f t="shared" si="6"/>
        <v>0</v>
      </c>
      <c r="F51" s="202">
        <v>12.05</v>
      </c>
      <c r="G51" s="184">
        <v>0</v>
      </c>
      <c r="H51" s="209"/>
      <c r="I51" s="122" t="s">
        <v>62</v>
      </c>
      <c r="J51" s="123"/>
      <c r="K51" s="210"/>
      <c r="L51" s="211"/>
      <c r="M51" s="212"/>
      <c r="N51" s="213"/>
      <c r="O51" s="214"/>
      <c r="P51" s="22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122"/>
    </row>
    <row r="52" spans="1:47" ht="15" thickBot="1" x14ac:dyDescent="0.25">
      <c r="A52" s="465"/>
      <c r="B52" s="466"/>
      <c r="C52" s="99" t="s">
        <v>48</v>
      </c>
      <c r="D52" s="100">
        <v>90</v>
      </c>
      <c r="E52" s="183">
        <f t="shared" si="6"/>
        <v>0</v>
      </c>
      <c r="F52" s="202">
        <v>12.29</v>
      </c>
      <c r="G52" s="203">
        <v>0</v>
      </c>
      <c r="H52" s="209"/>
      <c r="I52" s="124" t="s">
        <v>65</v>
      </c>
      <c r="J52" s="215"/>
      <c r="K52" s="216"/>
      <c r="L52" s="211"/>
      <c r="M52" s="206"/>
      <c r="N52" s="207"/>
      <c r="O52" s="217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122"/>
    </row>
    <row r="53" spans="1:47" ht="15" thickBot="1" x14ac:dyDescent="0.25">
      <c r="A53" s="459"/>
      <c r="B53" s="460"/>
      <c r="C53" s="218" t="s">
        <v>48</v>
      </c>
      <c r="D53" s="219">
        <v>95</v>
      </c>
      <c r="E53" s="220">
        <f>G53/F53</f>
        <v>0</v>
      </c>
      <c r="F53" s="221">
        <v>14.19</v>
      </c>
      <c r="G53" s="222">
        <v>0</v>
      </c>
      <c r="H53" s="200"/>
      <c r="I53" s="185" t="s">
        <v>67</v>
      </c>
      <c r="J53" s="223">
        <f>J50-J51+J52</f>
        <v>0</v>
      </c>
      <c r="K53" s="224"/>
      <c r="L53" s="225"/>
      <c r="M53" s="226"/>
      <c r="N53" s="227"/>
      <c r="O53" s="228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122"/>
    </row>
    <row r="54" spans="1:47" ht="16.5" thickBot="1" x14ac:dyDescent="0.25">
      <c r="A54" s="229"/>
      <c r="B54" s="230"/>
      <c r="C54" s="231" t="s">
        <v>48</v>
      </c>
      <c r="D54" s="232">
        <v>90</v>
      </c>
      <c r="E54" s="233">
        <f t="shared" si="6"/>
        <v>0</v>
      </c>
      <c r="F54" s="234">
        <v>12.29</v>
      </c>
      <c r="G54" s="235">
        <v>0</v>
      </c>
      <c r="H54" s="236"/>
      <c r="I54" s="424"/>
      <c r="J54" s="425"/>
      <c r="K54" s="237"/>
      <c r="L54" s="461" t="s">
        <v>93</v>
      </c>
      <c r="M54" s="462"/>
      <c r="N54" s="463" t="s">
        <v>94</v>
      </c>
      <c r="O54" s="464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122"/>
    </row>
    <row r="55" spans="1:47" ht="15.75" thickBot="1" x14ac:dyDescent="0.3">
      <c r="A55" s="446" t="s">
        <v>95</v>
      </c>
      <c r="B55" s="447"/>
      <c r="C55" s="447"/>
      <c r="D55" s="448"/>
      <c r="E55" s="238">
        <f>+E43+E44+E48+E49+E51+E52+E53+E54</f>
        <v>0</v>
      </c>
      <c r="F55" s="239"/>
      <c r="G55" s="240">
        <f>+G43+G44+G48+G49+G51+G52+G53+G54</f>
        <v>0</v>
      </c>
      <c r="H55" s="241"/>
      <c r="I55" s="133"/>
      <c r="J55" s="242"/>
      <c r="K55" s="243"/>
      <c r="L55" s="424"/>
      <c r="M55" s="425"/>
      <c r="N55" s="244" t="s">
        <v>96</v>
      </c>
      <c r="O55" s="245">
        <v>4239.3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122"/>
    </row>
    <row r="56" spans="1:47" ht="15" x14ac:dyDescent="0.25">
      <c r="A56" s="453"/>
      <c r="B56" s="454"/>
      <c r="C56" s="246" t="s">
        <v>48</v>
      </c>
      <c r="D56" s="90" t="s">
        <v>34</v>
      </c>
      <c r="E56" s="247">
        <f t="shared" ref="E56:E62" si="7">+G56/F56</f>
        <v>0</v>
      </c>
      <c r="F56" s="248">
        <v>9.6999999999999993</v>
      </c>
      <c r="G56" s="247">
        <v>0</v>
      </c>
      <c r="H56" s="249"/>
      <c r="I56" s="122"/>
      <c r="J56" s="147"/>
      <c r="K56" s="243"/>
      <c r="L56" s="250" t="s">
        <v>67</v>
      </c>
      <c r="M56" s="134">
        <v>0</v>
      </c>
      <c r="N56" s="251" t="s">
        <v>97</v>
      </c>
      <c r="O56" s="24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122"/>
    </row>
    <row r="57" spans="1:47" ht="13.5" thickBot="1" x14ac:dyDescent="0.25">
      <c r="A57" s="455"/>
      <c r="B57" s="456"/>
      <c r="C57" s="252" t="s">
        <v>48</v>
      </c>
      <c r="D57" s="100" t="s">
        <v>34</v>
      </c>
      <c r="E57" s="247">
        <f t="shared" si="7"/>
        <v>0</v>
      </c>
      <c r="F57" s="253">
        <v>10.09</v>
      </c>
      <c r="G57" s="247">
        <v>0</v>
      </c>
      <c r="H57" s="249"/>
      <c r="I57" s="181"/>
      <c r="J57" s="254"/>
      <c r="K57" s="255"/>
      <c r="L57" s="122" t="s">
        <v>98</v>
      </c>
      <c r="M57" s="136">
        <v>0</v>
      </c>
      <c r="N57" s="251" t="s">
        <v>29</v>
      </c>
      <c r="O57" s="245">
        <v>2757.4</v>
      </c>
      <c r="P57" s="5"/>
      <c r="Q57" s="5" t="s">
        <v>53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122"/>
    </row>
    <row r="58" spans="1:47" ht="15" thickBot="1" x14ac:dyDescent="0.25">
      <c r="A58" s="457"/>
      <c r="B58" s="458"/>
      <c r="C58" s="218" t="s">
        <v>48</v>
      </c>
      <c r="D58" s="100" t="s">
        <v>34</v>
      </c>
      <c r="E58" s="256">
        <f t="shared" si="7"/>
        <v>0</v>
      </c>
      <c r="F58" s="253">
        <v>10.09</v>
      </c>
      <c r="G58" s="256">
        <v>0</v>
      </c>
      <c r="H58" s="257"/>
      <c r="I58" s="185"/>
      <c r="J58" s="186"/>
      <c r="K58" s="243" t="s">
        <v>53</v>
      </c>
      <c r="L58" s="258" t="s">
        <v>99</v>
      </c>
      <c r="M58" s="259">
        <v>0</v>
      </c>
      <c r="N58" s="260"/>
      <c r="O58" s="261"/>
      <c r="P58" s="262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122"/>
    </row>
    <row r="59" spans="1:47" ht="15" thickBot="1" x14ac:dyDescent="0.25">
      <c r="A59" s="436"/>
      <c r="B59" s="437"/>
      <c r="C59" s="218" t="s">
        <v>48</v>
      </c>
      <c r="D59" s="219" t="s">
        <v>34</v>
      </c>
      <c r="E59" s="263">
        <f t="shared" si="7"/>
        <v>0</v>
      </c>
      <c r="F59" s="253">
        <v>10.09</v>
      </c>
      <c r="G59" s="263">
        <v>0</v>
      </c>
      <c r="H59" s="264"/>
      <c r="I59" s="424"/>
      <c r="J59" s="425"/>
      <c r="K59" s="243"/>
      <c r="L59" s="185" t="s">
        <v>67</v>
      </c>
      <c r="M59" s="265">
        <f>+M56-M57+M58</f>
        <v>0</v>
      </c>
      <c r="N59" s="266"/>
      <c r="O59" s="261"/>
      <c r="P59" s="262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122"/>
    </row>
    <row r="60" spans="1:47" ht="15.75" thickBot="1" x14ac:dyDescent="0.3">
      <c r="A60" s="436"/>
      <c r="B60" s="437"/>
      <c r="C60" s="218" t="s">
        <v>48</v>
      </c>
      <c r="D60" s="267" t="s">
        <v>34</v>
      </c>
      <c r="E60" s="268">
        <f t="shared" si="7"/>
        <v>0</v>
      </c>
      <c r="F60" s="253">
        <v>10.09</v>
      </c>
      <c r="G60" s="256">
        <v>0</v>
      </c>
      <c r="H60" s="269"/>
      <c r="I60" s="133"/>
      <c r="J60" s="242"/>
      <c r="K60" s="243"/>
      <c r="L60" s="424"/>
      <c r="M60" s="425"/>
      <c r="N60" s="270"/>
      <c r="O60" s="261"/>
      <c r="P60" s="271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122"/>
    </row>
    <row r="61" spans="1:47" ht="15.75" thickBot="1" x14ac:dyDescent="0.3">
      <c r="A61" s="436"/>
      <c r="B61" s="437"/>
      <c r="C61" s="218" t="s">
        <v>48</v>
      </c>
      <c r="D61" s="100" t="s">
        <v>34</v>
      </c>
      <c r="E61" s="256">
        <f t="shared" si="7"/>
        <v>0</v>
      </c>
      <c r="F61" s="253">
        <v>10.09</v>
      </c>
      <c r="G61" s="256">
        <v>0</v>
      </c>
      <c r="H61" s="249"/>
      <c r="I61" s="122"/>
      <c r="J61" s="147"/>
      <c r="K61" s="243"/>
      <c r="L61" s="250" t="s">
        <v>67</v>
      </c>
      <c r="M61" s="134">
        <v>0</v>
      </c>
      <c r="N61" s="272" t="s">
        <v>100</v>
      </c>
      <c r="O61" s="273">
        <f>O55+O56+O57</f>
        <v>6996.7000000000007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122"/>
    </row>
    <row r="62" spans="1:47" ht="13.5" thickBot="1" x14ac:dyDescent="0.25">
      <c r="A62" s="438"/>
      <c r="B62" s="439"/>
      <c r="C62" s="274" t="s">
        <v>48</v>
      </c>
      <c r="D62" s="275" t="s">
        <v>34</v>
      </c>
      <c r="E62" s="276">
        <f t="shared" si="7"/>
        <v>0</v>
      </c>
      <c r="F62" s="277">
        <v>10.09</v>
      </c>
      <c r="G62" s="247">
        <v>0</v>
      </c>
      <c r="H62" s="249"/>
      <c r="I62" s="278"/>
      <c r="J62" s="254"/>
      <c r="K62" s="279"/>
      <c r="L62" s="122" t="s">
        <v>98</v>
      </c>
      <c r="M62" s="136">
        <v>0</v>
      </c>
      <c r="N62" s="440"/>
      <c r="O62" s="441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122"/>
    </row>
    <row r="63" spans="1:47" ht="15" thickBot="1" x14ac:dyDescent="0.25">
      <c r="A63" s="446" t="s">
        <v>101</v>
      </c>
      <c r="B63" s="447"/>
      <c r="C63" s="447"/>
      <c r="D63" s="448"/>
      <c r="E63" s="238">
        <f>SUM(E56:E62)</f>
        <v>0</v>
      </c>
      <c r="F63" s="280"/>
      <c r="G63" s="281">
        <f>+G56+G57+G58+G59+G60+G61+G62</f>
        <v>0</v>
      </c>
      <c r="H63" s="282"/>
      <c r="I63" s="185"/>
      <c r="J63" s="186"/>
      <c r="K63" s="243" t="s">
        <v>53</v>
      </c>
      <c r="L63" s="258" t="s">
        <v>99</v>
      </c>
      <c r="M63" s="259">
        <v>0</v>
      </c>
      <c r="N63" s="442"/>
      <c r="O63" s="443"/>
      <c r="P63" s="283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122"/>
    </row>
    <row r="64" spans="1:47" ht="15.75" customHeight="1" thickBot="1" x14ac:dyDescent="0.3">
      <c r="A64" s="428" t="s">
        <v>102</v>
      </c>
      <c r="B64" s="429"/>
      <c r="C64" s="429"/>
      <c r="D64" s="430"/>
      <c r="E64" s="284">
        <f>+E42+E55+E63</f>
        <v>0</v>
      </c>
      <c r="F64" s="285">
        <v>5.1849999999999996</v>
      </c>
      <c r="G64" s="286">
        <v>0</v>
      </c>
      <c r="H64" s="241"/>
      <c r="I64" s="424"/>
      <c r="J64" s="425"/>
      <c r="K64" s="243"/>
      <c r="L64" s="185" t="s">
        <v>67</v>
      </c>
      <c r="M64" s="265">
        <f>+M61-M62+M63</f>
        <v>0</v>
      </c>
      <c r="N64" s="442"/>
      <c r="O64" s="443"/>
      <c r="P64" s="271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122"/>
    </row>
    <row r="65" spans="1:47" ht="15.75" thickBot="1" x14ac:dyDescent="0.3">
      <c r="A65" s="449" t="s">
        <v>103</v>
      </c>
      <c r="B65" s="450"/>
      <c r="C65" s="287"/>
      <c r="D65" s="288" t="s">
        <v>29</v>
      </c>
      <c r="E65" s="289">
        <f t="shared" ref="E65:E70" si="8">G65/F65</f>
        <v>0</v>
      </c>
      <c r="F65" s="290">
        <v>5.98</v>
      </c>
      <c r="G65" s="291">
        <v>0</v>
      </c>
      <c r="H65" s="292"/>
      <c r="I65" s="133"/>
      <c r="J65" s="242"/>
      <c r="K65" s="243" t="s">
        <v>104</v>
      </c>
      <c r="L65" s="451"/>
      <c r="M65" s="452"/>
      <c r="N65" s="444"/>
      <c r="O65" s="445"/>
      <c r="P65" s="22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122"/>
    </row>
    <row r="66" spans="1:47" ht="13.5" thickBot="1" x14ac:dyDescent="0.25">
      <c r="A66" s="418" t="s">
        <v>103</v>
      </c>
      <c r="B66" s="419"/>
      <c r="C66" s="218"/>
      <c r="D66" s="219">
        <v>97</v>
      </c>
      <c r="E66" s="293">
        <f t="shared" si="8"/>
        <v>0</v>
      </c>
      <c r="F66" s="294">
        <v>15.1</v>
      </c>
      <c r="G66" s="291">
        <v>0</v>
      </c>
      <c r="H66" s="241"/>
      <c r="I66" s="122"/>
      <c r="J66" s="147"/>
      <c r="K66" s="243"/>
      <c r="L66" s="420"/>
      <c r="M66" s="421"/>
      <c r="N66" s="422"/>
      <c r="O66" s="423"/>
      <c r="P66" s="22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122"/>
    </row>
    <row r="67" spans="1:47" ht="15.75" thickBot="1" x14ac:dyDescent="0.3">
      <c r="A67" s="418" t="s">
        <v>103</v>
      </c>
      <c r="B67" s="419"/>
      <c r="C67" s="99"/>
      <c r="D67" s="219">
        <v>95</v>
      </c>
      <c r="E67" s="295">
        <f t="shared" si="8"/>
        <v>0</v>
      </c>
      <c r="F67" s="294">
        <v>14.19</v>
      </c>
      <c r="G67" s="291">
        <v>0</v>
      </c>
      <c r="H67" s="219"/>
      <c r="I67" s="181"/>
      <c r="J67" s="254"/>
      <c r="K67" s="255"/>
      <c r="L67" s="250" t="s">
        <v>67</v>
      </c>
      <c r="M67" s="134">
        <v>0</v>
      </c>
      <c r="N67" s="296" t="s">
        <v>67</v>
      </c>
      <c r="O67" s="134">
        <v>0</v>
      </c>
      <c r="P67" s="22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122"/>
    </row>
    <row r="68" spans="1:47" ht="15" thickBot="1" x14ac:dyDescent="0.25">
      <c r="A68" s="418" t="s">
        <v>103</v>
      </c>
      <c r="B68" s="419"/>
      <c r="C68" s="297"/>
      <c r="D68" s="298">
        <v>90</v>
      </c>
      <c r="E68" s="295">
        <f t="shared" si="8"/>
        <v>0</v>
      </c>
      <c r="F68" s="299">
        <v>11.97</v>
      </c>
      <c r="G68" s="291">
        <v>0</v>
      </c>
      <c r="H68" s="100"/>
      <c r="I68" s="300"/>
      <c r="J68" s="301"/>
      <c r="K68" s="243"/>
      <c r="L68" s="122" t="s">
        <v>62</v>
      </c>
      <c r="M68" s="136">
        <v>0</v>
      </c>
      <c r="N68" s="302" t="s">
        <v>62</v>
      </c>
      <c r="O68" s="136">
        <v>0</v>
      </c>
      <c r="P68" s="22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122"/>
    </row>
    <row r="69" spans="1:47" ht="13.5" thickBot="1" x14ac:dyDescent="0.25">
      <c r="A69" s="418" t="s">
        <v>103</v>
      </c>
      <c r="B69" s="419"/>
      <c r="C69" s="303"/>
      <c r="D69" s="219">
        <v>84</v>
      </c>
      <c r="E69" s="295">
        <f t="shared" si="8"/>
        <v>0</v>
      </c>
      <c r="F69" s="294">
        <v>11.3</v>
      </c>
      <c r="G69" s="291">
        <v>0</v>
      </c>
      <c r="H69" s="100"/>
      <c r="I69" s="424"/>
      <c r="J69" s="425"/>
      <c r="K69" s="243"/>
      <c r="L69" s="304" t="s">
        <v>105</v>
      </c>
      <c r="M69" s="259">
        <v>0</v>
      </c>
      <c r="N69" s="305" t="s">
        <v>65</v>
      </c>
      <c r="O69" s="306">
        <v>0</v>
      </c>
      <c r="P69" s="307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122"/>
    </row>
    <row r="70" spans="1:47" ht="15.75" thickBot="1" x14ac:dyDescent="0.3">
      <c r="A70" s="426" t="s">
        <v>103</v>
      </c>
      <c r="B70" s="427"/>
      <c r="C70" s="308"/>
      <c r="D70" s="232" t="s">
        <v>34</v>
      </c>
      <c r="E70" s="295">
        <f t="shared" si="8"/>
        <v>0</v>
      </c>
      <c r="F70" s="309">
        <v>9.3800000000000008</v>
      </c>
      <c r="G70" s="310">
        <v>0</v>
      </c>
      <c r="H70" s="257"/>
      <c r="I70" s="133"/>
      <c r="J70" s="242"/>
      <c r="K70" s="243"/>
      <c r="L70" s="300" t="s">
        <v>67</v>
      </c>
      <c r="M70" s="311">
        <f>+M67-M68+M69</f>
        <v>0</v>
      </c>
      <c r="N70" s="312" t="s">
        <v>67</v>
      </c>
      <c r="O70" s="311">
        <f>+O67+O68-O69</f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122"/>
    </row>
    <row r="71" spans="1:47" ht="13.5" thickBot="1" x14ac:dyDescent="0.25">
      <c r="A71" s="428"/>
      <c r="B71" s="429"/>
      <c r="C71" s="429"/>
      <c r="D71" s="430"/>
      <c r="E71" s="313">
        <f>+E65+E66+E67+E68+E69+E70</f>
        <v>0</v>
      </c>
      <c r="F71" s="314"/>
      <c r="G71" s="313">
        <f>+G65+G66+G67+G68+G69+G70</f>
        <v>0</v>
      </c>
      <c r="H71" s="257"/>
      <c r="I71" s="122"/>
      <c r="J71" s="147"/>
      <c r="K71" s="243"/>
      <c r="L71" s="431"/>
      <c r="M71" s="432"/>
      <c r="N71" s="422"/>
      <c r="O71" s="423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122"/>
    </row>
    <row r="72" spans="1:47" ht="15" customHeight="1" x14ac:dyDescent="0.25">
      <c r="A72" s="433" t="s">
        <v>106</v>
      </c>
      <c r="B72" s="434"/>
      <c r="C72" s="434"/>
      <c r="D72" s="435"/>
      <c r="E72" s="315">
        <f>+E64+E71</f>
        <v>0</v>
      </c>
      <c r="F72" s="316"/>
      <c r="G72" s="317">
        <f>+G64+G71</f>
        <v>0</v>
      </c>
      <c r="H72" s="318"/>
      <c r="I72" s="302"/>
      <c r="J72" s="147"/>
      <c r="K72" s="243"/>
      <c r="L72" s="319" t="s">
        <v>67</v>
      </c>
      <c r="M72" s="320">
        <v>0</v>
      </c>
      <c r="N72" s="296"/>
      <c r="O72" s="321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122"/>
    </row>
    <row r="73" spans="1:47" x14ac:dyDescent="0.2">
      <c r="A73" s="411"/>
      <c r="B73" s="412"/>
      <c r="C73" s="413"/>
      <c r="D73" s="322" t="s">
        <v>29</v>
      </c>
      <c r="E73" s="323">
        <f t="shared" ref="E73:E78" si="9">G73/F73</f>
        <v>0</v>
      </c>
      <c r="F73" s="324">
        <v>6.4349999999999996</v>
      </c>
      <c r="G73" s="310">
        <v>0</v>
      </c>
      <c r="H73" s="325"/>
      <c r="I73" s="326"/>
      <c r="J73" s="327"/>
      <c r="K73" s="328"/>
      <c r="M73" s="329">
        <v>0</v>
      </c>
      <c r="N73" s="330"/>
      <c r="O73" s="331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122"/>
    </row>
    <row r="74" spans="1:47" x14ac:dyDescent="0.2">
      <c r="A74" s="411"/>
      <c r="B74" s="412"/>
      <c r="C74" s="413"/>
      <c r="D74" s="322" t="s">
        <v>107</v>
      </c>
      <c r="E74" s="323">
        <f t="shared" si="9"/>
        <v>0</v>
      </c>
      <c r="F74" s="324">
        <v>10.39</v>
      </c>
      <c r="G74" s="310">
        <v>0</v>
      </c>
      <c r="H74" s="325"/>
      <c r="I74" s="332"/>
      <c r="J74" s="333"/>
      <c r="K74" s="328"/>
      <c r="M74" s="334"/>
      <c r="N74" s="335"/>
      <c r="O74" s="336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122"/>
    </row>
    <row r="75" spans="1:47" ht="14.25" x14ac:dyDescent="0.2">
      <c r="A75" s="337"/>
      <c r="B75" s="32" t="s">
        <v>108</v>
      </c>
      <c r="C75" s="338" t="s">
        <v>109</v>
      </c>
      <c r="D75" s="322" t="s">
        <v>107</v>
      </c>
      <c r="E75" s="323">
        <f t="shared" si="9"/>
        <v>0</v>
      </c>
      <c r="F75" s="324">
        <v>9.85</v>
      </c>
      <c r="G75" s="310">
        <v>0</v>
      </c>
      <c r="H75" s="325"/>
      <c r="I75" s="332"/>
      <c r="J75" s="333"/>
      <c r="K75" s="328"/>
      <c r="L75" s="339"/>
      <c r="M75" s="340"/>
      <c r="N75" s="341"/>
      <c r="O75" s="336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122"/>
    </row>
    <row r="76" spans="1:47" ht="13.5" customHeight="1" thickBot="1" x14ac:dyDescent="0.25">
      <c r="A76" s="411" t="s">
        <v>110</v>
      </c>
      <c r="B76" s="412"/>
      <c r="C76" s="413"/>
      <c r="D76" s="322" t="s">
        <v>34</v>
      </c>
      <c r="E76" s="323">
        <f>G76/F76</f>
        <v>0</v>
      </c>
      <c r="F76" s="324">
        <v>10.09</v>
      </c>
      <c r="G76" s="310">
        <v>0</v>
      </c>
      <c r="H76" s="257"/>
      <c r="I76" s="342"/>
      <c r="J76" s="343"/>
      <c r="K76" s="344"/>
      <c r="L76" s="122" t="s">
        <v>98</v>
      </c>
      <c r="M76" s="334">
        <v>0</v>
      </c>
      <c r="N76" s="302" t="s">
        <v>111</v>
      </c>
      <c r="O76" s="345">
        <f>G58</f>
        <v>0</v>
      </c>
      <c r="P76" s="22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122"/>
    </row>
    <row r="77" spans="1:47" ht="15" customHeight="1" thickBot="1" x14ac:dyDescent="0.25">
      <c r="A77" s="411" t="s">
        <v>110</v>
      </c>
      <c r="B77" s="412"/>
      <c r="C77" s="413"/>
      <c r="D77" s="322" t="s">
        <v>29</v>
      </c>
      <c r="E77" s="323">
        <f t="shared" si="9"/>
        <v>0</v>
      </c>
      <c r="F77" s="324">
        <v>1.6</v>
      </c>
      <c r="G77" s="310">
        <v>0</v>
      </c>
      <c r="H77" s="257"/>
      <c r="I77" s="185"/>
      <c r="J77" s="346"/>
      <c r="K77" s="243"/>
      <c r="L77" s="258" t="s">
        <v>99</v>
      </c>
      <c r="M77" s="334">
        <v>0</v>
      </c>
      <c r="N77" s="15" t="s">
        <v>65</v>
      </c>
      <c r="O77" s="306">
        <v>0</v>
      </c>
      <c r="P77" s="22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122"/>
    </row>
    <row r="78" spans="1:47" ht="15" thickBot="1" x14ac:dyDescent="0.25">
      <c r="A78" s="302"/>
      <c r="D78" s="322" t="s">
        <v>107</v>
      </c>
      <c r="E78" s="323">
        <f t="shared" si="9"/>
        <v>0</v>
      </c>
      <c r="F78" s="324">
        <v>10.09</v>
      </c>
      <c r="G78" s="310">
        <v>0</v>
      </c>
      <c r="H78" s="318"/>
      <c r="I78" s="5"/>
      <c r="J78" s="5"/>
      <c r="K78" s="243"/>
      <c r="L78" s="300" t="s">
        <v>67</v>
      </c>
      <c r="M78" s="311">
        <f>+M72-M76+M77</f>
        <v>0</v>
      </c>
      <c r="N78" s="347" t="s">
        <v>67</v>
      </c>
      <c r="O78" s="348">
        <f>+O72+O76-O77</f>
        <v>0</v>
      </c>
      <c r="P78" s="22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122"/>
    </row>
    <row r="79" spans="1:47" ht="13.5" thickBot="1" x14ac:dyDescent="0.25">
      <c r="A79" s="414"/>
      <c r="B79" s="415"/>
      <c r="C79" s="416"/>
      <c r="D79" s="349"/>
      <c r="E79" s="350">
        <f>E72+E76+E77</f>
        <v>0</v>
      </c>
      <c r="F79" s="351"/>
      <c r="G79" s="350">
        <f>G72+G76+G77</f>
        <v>0</v>
      </c>
      <c r="H79" s="352"/>
      <c r="I79" s="122"/>
      <c r="J79" s="353"/>
      <c r="K79" s="354"/>
      <c r="L79" s="355" t="s">
        <v>112</v>
      </c>
      <c r="M79" s="356">
        <f>M59+M64+M70+M78</f>
        <v>0</v>
      </c>
      <c r="N79" s="357" t="s">
        <v>113</v>
      </c>
      <c r="O79" s="358">
        <f>O61-O37</f>
        <v>7.0000000000618456E-2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122"/>
    </row>
    <row r="80" spans="1:47" x14ac:dyDescent="0.2">
      <c r="A80" s="161"/>
      <c r="B80" s="161"/>
      <c r="C80" s="161"/>
      <c r="D80" s="161"/>
      <c r="E80" s="359"/>
      <c r="F80" s="161"/>
      <c r="G80" s="359"/>
      <c r="H80" s="161"/>
      <c r="I80" s="161"/>
      <c r="J80" s="360"/>
      <c r="K80" s="161"/>
      <c r="L80" s="161"/>
      <c r="M80" s="361"/>
      <c r="N80" s="362"/>
      <c r="O80" s="362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122"/>
    </row>
    <row r="81" spans="1:47" x14ac:dyDescent="0.2">
      <c r="A81" s="417"/>
      <c r="B81" s="417"/>
      <c r="C81" s="360"/>
      <c r="D81" s="363"/>
      <c r="E81" s="262"/>
      <c r="F81" s="364"/>
      <c r="G81" s="262"/>
      <c r="H81" s="161"/>
      <c r="I81" s="161"/>
      <c r="J81" s="361"/>
      <c r="K81" s="365">
        <v>6439.9</v>
      </c>
      <c r="L81" s="366"/>
      <c r="M81" s="367"/>
      <c r="N81" s="368"/>
      <c r="O81" s="369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122"/>
    </row>
    <row r="82" spans="1:47" ht="13.5" thickBot="1" x14ac:dyDescent="0.25">
      <c r="A82" s="161"/>
      <c r="B82" s="360"/>
      <c r="C82" s="360"/>
      <c r="D82" s="370" t="s">
        <v>121</v>
      </c>
      <c r="E82" s="370" t="s">
        <v>114</v>
      </c>
      <c r="F82" s="370" t="s">
        <v>40</v>
      </c>
      <c r="G82" s="370"/>
      <c r="H82" s="161"/>
      <c r="I82" s="371"/>
      <c r="J82" s="361"/>
      <c r="K82" s="365">
        <v>6632.8</v>
      </c>
      <c r="L82" s="372"/>
      <c r="M82" s="373"/>
      <c r="N82" s="374"/>
      <c r="O82" s="37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122"/>
    </row>
    <row r="83" spans="1:47" ht="15.75" thickBot="1" x14ac:dyDescent="0.3">
      <c r="A83" s="161"/>
      <c r="B83" s="360"/>
      <c r="C83" s="360"/>
      <c r="D83" s="376" t="s">
        <v>29</v>
      </c>
      <c r="E83" s="377">
        <f>G83/F83</f>
        <v>576.89551641313051</v>
      </c>
      <c r="F83" s="378">
        <v>4.9960000000000004</v>
      </c>
      <c r="G83" s="379">
        <v>2882.17</v>
      </c>
      <c r="H83" s="161"/>
      <c r="I83" s="371"/>
      <c r="J83" s="380"/>
      <c r="K83" s="365">
        <v>6662.2</v>
      </c>
      <c r="L83" s="381"/>
      <c r="M83" s="382"/>
      <c r="N83" s="361"/>
      <c r="O83" s="383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122"/>
    </row>
    <row r="84" spans="1:47" ht="15.75" thickBot="1" x14ac:dyDescent="0.3">
      <c r="A84" s="161" t="s">
        <v>53</v>
      </c>
      <c r="B84" s="161"/>
      <c r="C84" s="161"/>
      <c r="D84" s="384" t="s">
        <v>30</v>
      </c>
      <c r="E84" s="385">
        <f>+G84/F84</f>
        <v>0</v>
      </c>
      <c r="F84" s="294">
        <v>15.1</v>
      </c>
      <c r="G84" s="379">
        <v>0</v>
      </c>
      <c r="H84" s="161"/>
      <c r="I84" s="371"/>
      <c r="J84" s="386"/>
      <c r="K84" s="365">
        <v>6996.7</v>
      </c>
      <c r="L84" s="381"/>
      <c r="M84" s="387"/>
      <c r="N84" s="388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122"/>
    </row>
    <row r="85" spans="1:47" ht="15.75" thickBot="1" x14ac:dyDescent="0.3">
      <c r="A85" s="161"/>
      <c r="B85" s="161"/>
      <c r="C85" s="161"/>
      <c r="D85" s="384" t="s">
        <v>31</v>
      </c>
      <c r="E85" s="377">
        <f>+G85/F85</f>
        <v>0</v>
      </c>
      <c r="F85" s="294">
        <v>14.44</v>
      </c>
      <c r="G85" s="379">
        <v>0</v>
      </c>
      <c r="H85" s="389"/>
      <c r="I85" s="371"/>
      <c r="J85" s="390"/>
      <c r="K85" s="391">
        <v>0</v>
      </c>
      <c r="L85" s="386"/>
      <c r="M85" s="161"/>
      <c r="N85" s="161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122"/>
    </row>
    <row r="86" spans="1:47" ht="15.75" thickBot="1" x14ac:dyDescent="0.3">
      <c r="A86" s="161"/>
      <c r="B86" s="161"/>
      <c r="C86" s="161"/>
      <c r="D86" s="384" t="s">
        <v>32</v>
      </c>
      <c r="E86" s="377">
        <f>G86/F86</f>
        <v>49.483568075117368</v>
      </c>
      <c r="F86" s="299">
        <v>12.78</v>
      </c>
      <c r="G86" s="392">
        <v>632.4</v>
      </c>
      <c r="H86" s="161"/>
      <c r="I86" s="371"/>
      <c r="J86" s="393"/>
      <c r="K86" s="365"/>
      <c r="L86" s="386"/>
      <c r="M86" s="381"/>
      <c r="N86" s="161"/>
      <c r="O86" s="161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122"/>
    </row>
    <row r="87" spans="1:47" ht="15.75" thickBot="1" x14ac:dyDescent="0.3">
      <c r="A87" s="161"/>
      <c r="B87" s="161"/>
      <c r="C87" s="161"/>
      <c r="D87" s="384" t="s">
        <v>33</v>
      </c>
      <c r="E87" s="377">
        <f>G87/F87</f>
        <v>7.6152623211446739</v>
      </c>
      <c r="F87" s="294">
        <v>12.58</v>
      </c>
      <c r="G87" s="392">
        <v>95.8</v>
      </c>
      <c r="H87" s="161"/>
      <c r="I87" s="394"/>
      <c r="J87" s="395"/>
      <c r="K87" s="391"/>
      <c r="L87" s="396"/>
      <c r="M87" s="372"/>
      <c r="N87" s="161"/>
      <c r="O87" s="161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122"/>
    </row>
    <row r="88" spans="1:47" ht="15.75" thickBot="1" x14ac:dyDescent="0.3">
      <c r="A88" s="161"/>
      <c r="B88" s="161"/>
      <c r="C88" s="161"/>
      <c r="D88" s="397" t="s">
        <v>34</v>
      </c>
      <c r="E88" s="377">
        <f>+G88/F88</f>
        <v>371.56486042692939</v>
      </c>
      <c r="F88" s="398">
        <v>12.18</v>
      </c>
      <c r="G88" s="392">
        <v>4525.66</v>
      </c>
      <c r="H88" s="161"/>
      <c r="I88" s="399">
        <v>0</v>
      </c>
      <c r="J88" s="371"/>
      <c r="K88" s="391">
        <f>SUM(K81:K87)</f>
        <v>26731.600000000002</v>
      </c>
      <c r="L88" s="161" t="s">
        <v>116</v>
      </c>
      <c r="M88" s="363"/>
      <c r="N88" s="161"/>
      <c r="O88" s="161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122"/>
    </row>
    <row r="89" spans="1:47" ht="15.75" thickBot="1" x14ac:dyDescent="0.3">
      <c r="A89" s="161"/>
      <c r="B89" s="161"/>
      <c r="C89" s="161"/>
      <c r="D89" s="400"/>
      <c r="E89" s="401">
        <f>E83+E84+E85+E86+E87+E88</f>
        <v>1005.5592072363219</v>
      </c>
      <c r="F89" s="402"/>
      <c r="G89" s="392">
        <f>SUM(G83:G88)</f>
        <v>8136.0300000000007</v>
      </c>
      <c r="H89" s="161"/>
      <c r="I89" s="161"/>
      <c r="J89" s="161"/>
      <c r="K89" s="161"/>
      <c r="L89" s="161"/>
      <c r="M89" s="5"/>
      <c r="N89" s="161"/>
      <c r="O89" s="161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122"/>
    </row>
    <row r="90" spans="1:47" x14ac:dyDescent="0.2">
      <c r="A90" s="161"/>
      <c r="B90" s="161"/>
      <c r="C90" s="161"/>
      <c r="D90" s="161"/>
      <c r="E90" s="161"/>
      <c r="F90" s="161"/>
      <c r="G90" s="262"/>
      <c r="H90" s="161"/>
      <c r="I90" s="161"/>
      <c r="J90" s="161"/>
      <c r="K90" s="161"/>
      <c r="L90" s="161"/>
      <c r="M90" s="161"/>
      <c r="N90" s="161"/>
      <c r="O90" s="161"/>
      <c r="P90" s="403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122"/>
    </row>
    <row r="91" spans="1:47" x14ac:dyDescent="0.2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122"/>
    </row>
    <row r="92" spans="1:47" x14ac:dyDescent="0.2">
      <c r="A92" s="161"/>
      <c r="B92" s="161"/>
      <c r="C92" s="161"/>
      <c r="D92" s="161"/>
      <c r="E92" s="161"/>
      <c r="F92" s="161"/>
      <c r="G92" s="161"/>
      <c r="H92" s="161"/>
      <c r="I92" s="404"/>
      <c r="J92" s="161"/>
      <c r="K92" s="161"/>
      <c r="L92" s="161"/>
      <c r="M92" s="161"/>
      <c r="N92" s="161"/>
      <c r="O92" s="161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122"/>
    </row>
    <row r="93" spans="1:47" x14ac:dyDescent="0.2">
      <c r="A93" s="161"/>
      <c r="B93" s="161"/>
      <c r="C93" s="161"/>
      <c r="D93" s="161"/>
      <c r="E93" s="161"/>
      <c r="F93" s="161"/>
      <c r="G93" s="161"/>
      <c r="H93" s="161"/>
      <c r="I93" s="404"/>
      <c r="J93" s="161"/>
      <c r="K93" s="161"/>
      <c r="L93" s="161"/>
      <c r="M93" s="161"/>
      <c r="N93" s="161"/>
      <c r="O93" s="161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122"/>
    </row>
    <row r="94" spans="1:47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405"/>
      <c r="M94" s="406"/>
      <c r="N94" s="407"/>
      <c r="O94" s="407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122"/>
    </row>
    <row r="95" spans="1:47" x14ac:dyDescent="0.2">
      <c r="A95" s="161"/>
      <c r="B95" s="161"/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122"/>
    </row>
    <row r="96" spans="1:47" x14ac:dyDescent="0.2">
      <c r="A96" s="161"/>
      <c r="B96" s="161"/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122"/>
    </row>
    <row r="97" spans="1:47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122"/>
    </row>
    <row r="98" spans="1:47" x14ac:dyDescent="0.2">
      <c r="A98" s="161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122"/>
    </row>
    <row r="99" spans="1:47" x14ac:dyDescent="0.2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122"/>
    </row>
    <row r="100" spans="1:47" x14ac:dyDescent="0.2">
      <c r="A100" s="161"/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 t="s">
        <v>115</v>
      </c>
      <c r="M100" s="161" t="s">
        <v>53</v>
      </c>
      <c r="N100" s="161"/>
      <c r="O100" s="161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122"/>
    </row>
    <row r="101" spans="1:47" x14ac:dyDescent="0.2">
      <c r="A101" s="161"/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122"/>
    </row>
    <row r="102" spans="1:47" x14ac:dyDescent="0.2">
      <c r="A102" s="161"/>
      <c r="B102" s="161"/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122"/>
    </row>
    <row r="103" spans="1:47" x14ac:dyDescent="0.2">
      <c r="A103" s="161"/>
      <c r="B103" s="161"/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122"/>
    </row>
    <row r="104" spans="1:47" x14ac:dyDescent="0.2">
      <c r="A104" s="161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122"/>
    </row>
    <row r="105" spans="1:47" x14ac:dyDescent="0.2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122"/>
    </row>
    <row r="106" spans="1:47" x14ac:dyDescent="0.2">
      <c r="A106" s="161"/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122"/>
    </row>
    <row r="107" spans="1:47" x14ac:dyDescent="0.2">
      <c r="A107" s="161"/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122"/>
    </row>
    <row r="108" spans="1:47" x14ac:dyDescent="0.2">
      <c r="A108" s="161"/>
      <c r="B108" s="161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122"/>
    </row>
    <row r="109" spans="1:47" x14ac:dyDescent="0.2">
      <c r="A109" s="161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122"/>
    </row>
    <row r="110" spans="1:47" x14ac:dyDescent="0.2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122"/>
    </row>
    <row r="111" spans="1:47" x14ac:dyDescent="0.2">
      <c r="A111" s="161"/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122"/>
    </row>
    <row r="112" spans="1:47" x14ac:dyDescent="0.2">
      <c r="A112" s="161"/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122"/>
    </row>
    <row r="113" spans="1:47" x14ac:dyDescent="0.2">
      <c r="A113" s="161"/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122"/>
    </row>
    <row r="114" spans="1:47" x14ac:dyDescent="0.2">
      <c r="A114" s="161"/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122"/>
    </row>
    <row r="115" spans="1:47" x14ac:dyDescent="0.2">
      <c r="A115" s="161"/>
      <c r="B115" s="161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122"/>
    </row>
    <row r="116" spans="1:47" x14ac:dyDescent="0.2">
      <c r="A116" s="161"/>
      <c r="B116" s="161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122"/>
    </row>
    <row r="117" spans="1:47" x14ac:dyDescent="0.2">
      <c r="A117" s="161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122"/>
    </row>
    <row r="118" spans="1:47" x14ac:dyDescent="0.2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122"/>
    </row>
    <row r="119" spans="1:47" x14ac:dyDescent="0.2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122"/>
    </row>
    <row r="120" spans="1:47" x14ac:dyDescent="0.2">
      <c r="A120" s="161"/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122"/>
    </row>
    <row r="121" spans="1:47" x14ac:dyDescent="0.2">
      <c r="A121" s="161"/>
      <c r="B121" s="161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122"/>
    </row>
    <row r="122" spans="1:47" x14ac:dyDescent="0.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122"/>
    </row>
    <row r="123" spans="1:47" x14ac:dyDescent="0.2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122"/>
    </row>
    <row r="124" spans="1:47" x14ac:dyDescent="0.2">
      <c r="A124" s="161"/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122"/>
    </row>
    <row r="125" spans="1:47" x14ac:dyDescent="0.2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122"/>
    </row>
    <row r="126" spans="1:47" x14ac:dyDescent="0.2">
      <c r="A126" s="161"/>
      <c r="B126" s="161"/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122"/>
    </row>
    <row r="127" spans="1:47" x14ac:dyDescent="0.2">
      <c r="A127" s="161"/>
      <c r="B127" s="161"/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122"/>
    </row>
    <row r="128" spans="1:47" x14ac:dyDescent="0.2">
      <c r="A128" s="161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122"/>
    </row>
    <row r="129" spans="1:47" x14ac:dyDescent="0.2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122"/>
    </row>
    <row r="130" spans="1:47" x14ac:dyDescent="0.2">
      <c r="A130" s="161"/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122"/>
    </row>
    <row r="131" spans="1:47" x14ac:dyDescent="0.2">
      <c r="A131" s="161"/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122"/>
    </row>
    <row r="132" spans="1:47" x14ac:dyDescent="0.2">
      <c r="A132" s="161"/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122"/>
    </row>
    <row r="133" spans="1:47" x14ac:dyDescent="0.2">
      <c r="A133" s="161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122"/>
    </row>
    <row r="134" spans="1:47" x14ac:dyDescent="0.2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122"/>
    </row>
    <row r="135" spans="1:47" x14ac:dyDescent="0.2">
      <c r="A135" s="161"/>
      <c r="B135" s="161"/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122"/>
    </row>
    <row r="136" spans="1:47" x14ac:dyDescent="0.2">
      <c r="A136" s="161"/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122"/>
    </row>
    <row r="137" spans="1:47" x14ac:dyDescent="0.2">
      <c r="A137" s="161"/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122"/>
    </row>
    <row r="138" spans="1:47" x14ac:dyDescent="0.2">
      <c r="A138" s="161"/>
      <c r="B138" s="161"/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122"/>
    </row>
    <row r="139" spans="1:47" x14ac:dyDescent="0.2">
      <c r="A139" s="161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122"/>
    </row>
    <row r="140" spans="1:47" x14ac:dyDescent="0.2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122"/>
    </row>
    <row r="141" spans="1:47" x14ac:dyDescent="0.2">
      <c r="A141" s="161"/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122"/>
    </row>
    <row r="142" spans="1:47" x14ac:dyDescent="0.2">
      <c r="A142" s="161"/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122"/>
    </row>
    <row r="143" spans="1:47" x14ac:dyDescent="0.2">
      <c r="A143" s="161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122"/>
    </row>
    <row r="144" spans="1:47" x14ac:dyDescent="0.2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122"/>
    </row>
    <row r="145" spans="1:47" x14ac:dyDescent="0.2">
      <c r="A145" s="161"/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122"/>
    </row>
    <row r="146" spans="1:47" x14ac:dyDescent="0.2">
      <c r="A146" s="161"/>
      <c r="B146" s="161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122"/>
    </row>
    <row r="147" spans="1:47" x14ac:dyDescent="0.2">
      <c r="A147" s="161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122"/>
    </row>
    <row r="148" spans="1:47" x14ac:dyDescent="0.2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122"/>
    </row>
    <row r="149" spans="1:47" x14ac:dyDescent="0.2">
      <c r="A149" s="161"/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122"/>
    </row>
    <row r="150" spans="1:47" x14ac:dyDescent="0.2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122"/>
    </row>
    <row r="151" spans="1:47" x14ac:dyDescent="0.2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122"/>
    </row>
    <row r="152" spans="1:47" x14ac:dyDescent="0.2">
      <c r="A152" s="161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122"/>
    </row>
    <row r="153" spans="1:47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122"/>
    </row>
    <row r="154" spans="1:47" x14ac:dyDescent="0.2">
      <c r="A154" s="161"/>
      <c r="B154" s="161"/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122"/>
    </row>
    <row r="155" spans="1:47" x14ac:dyDescent="0.2">
      <c r="A155" s="161"/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122"/>
    </row>
    <row r="156" spans="1:47" x14ac:dyDescent="0.2">
      <c r="A156" s="161"/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122"/>
    </row>
    <row r="157" spans="1:47" x14ac:dyDescent="0.2">
      <c r="A157" s="161"/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122"/>
    </row>
    <row r="158" spans="1:47" x14ac:dyDescent="0.2">
      <c r="A158" s="161"/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122"/>
    </row>
    <row r="159" spans="1:47" x14ac:dyDescent="0.2">
      <c r="A159" s="161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122"/>
    </row>
    <row r="160" spans="1:47" x14ac:dyDescent="0.2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122"/>
    </row>
    <row r="161" spans="1:47" x14ac:dyDescent="0.2">
      <c r="A161" s="161"/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122"/>
    </row>
    <row r="162" spans="1:47" x14ac:dyDescent="0.2">
      <c r="A162" s="161"/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122"/>
    </row>
    <row r="163" spans="1:47" x14ac:dyDescent="0.2">
      <c r="A163" s="161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122"/>
    </row>
    <row r="164" spans="1:47" x14ac:dyDescent="0.2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122"/>
    </row>
    <row r="165" spans="1:47" x14ac:dyDescent="0.2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122"/>
    </row>
    <row r="166" spans="1:47" x14ac:dyDescent="0.2">
      <c r="A166" s="161"/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122"/>
    </row>
    <row r="167" spans="1:47" x14ac:dyDescent="0.2">
      <c r="A167" s="161"/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122"/>
    </row>
    <row r="168" spans="1:47" x14ac:dyDescent="0.2">
      <c r="A168" s="161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122"/>
    </row>
    <row r="169" spans="1:47" x14ac:dyDescent="0.2">
      <c r="A169" s="161"/>
      <c r="B169" s="161"/>
      <c r="C169" s="161"/>
      <c r="D169" s="5"/>
      <c r="E169" s="5"/>
      <c r="F169" s="5"/>
      <c r="G169" s="5"/>
      <c r="H169" s="161"/>
      <c r="I169" s="5"/>
      <c r="J169" s="5"/>
      <c r="K169" s="161"/>
      <c r="L169" s="161"/>
      <c r="M169" s="161"/>
      <c r="N169" s="161"/>
      <c r="O169" s="161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122"/>
    </row>
    <row r="170" spans="1:47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122"/>
    </row>
    <row r="171" spans="1:47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122"/>
    </row>
    <row r="172" spans="1:47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122"/>
    </row>
    <row r="173" spans="1:47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122"/>
    </row>
    <row r="174" spans="1:47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122"/>
    </row>
    <row r="175" spans="1:47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122"/>
    </row>
    <row r="176" spans="1:47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122"/>
    </row>
    <row r="177" spans="1:47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122"/>
    </row>
    <row r="178" spans="1:47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122"/>
    </row>
    <row r="179" spans="1:47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122"/>
    </row>
    <row r="180" spans="1:47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122"/>
    </row>
    <row r="181" spans="1:47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122"/>
    </row>
    <row r="182" spans="1:47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122"/>
    </row>
    <row r="183" spans="1:47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122"/>
    </row>
    <row r="184" spans="1:47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122"/>
    </row>
    <row r="185" spans="1:47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122"/>
    </row>
    <row r="186" spans="1:47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122"/>
    </row>
    <row r="187" spans="1:47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122"/>
    </row>
    <row r="188" spans="1:47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122"/>
    </row>
    <row r="189" spans="1:47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122"/>
    </row>
    <row r="190" spans="1:47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122"/>
    </row>
    <row r="191" spans="1:47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122"/>
    </row>
    <row r="192" spans="1:47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122"/>
    </row>
    <row r="193" spans="1:47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122"/>
    </row>
    <row r="194" spans="1:47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122"/>
    </row>
    <row r="195" spans="1:47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122"/>
    </row>
    <row r="196" spans="1:47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122"/>
    </row>
    <row r="197" spans="1:47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122"/>
    </row>
    <row r="198" spans="1:47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122"/>
    </row>
    <row r="199" spans="1:47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122"/>
    </row>
    <row r="200" spans="1:47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122"/>
    </row>
    <row r="201" spans="1:47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122"/>
    </row>
    <row r="202" spans="1:47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122"/>
    </row>
    <row r="203" spans="1:47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122"/>
    </row>
    <row r="204" spans="1:47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122"/>
    </row>
    <row r="205" spans="1:47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122"/>
    </row>
    <row r="206" spans="1:47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122"/>
    </row>
    <row r="207" spans="1:47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122"/>
    </row>
    <row r="208" spans="1:47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122"/>
    </row>
    <row r="209" spans="1:47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122"/>
    </row>
    <row r="210" spans="1:47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122"/>
    </row>
    <row r="211" spans="1:47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122"/>
    </row>
    <row r="212" spans="1:47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122"/>
    </row>
    <row r="213" spans="1:47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122"/>
    </row>
    <row r="214" spans="1:47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122"/>
    </row>
    <row r="215" spans="1:47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122"/>
    </row>
    <row r="216" spans="1:47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122"/>
    </row>
    <row r="217" spans="1:47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122"/>
    </row>
    <row r="218" spans="1:47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122"/>
    </row>
    <row r="219" spans="1:47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122"/>
    </row>
    <row r="220" spans="1:47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122"/>
    </row>
    <row r="221" spans="1:47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122"/>
    </row>
    <row r="222" spans="1:47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122"/>
    </row>
    <row r="223" spans="1:47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122"/>
    </row>
    <row r="224" spans="1:47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122"/>
    </row>
    <row r="225" spans="1:47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122"/>
    </row>
    <row r="226" spans="1:47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122"/>
    </row>
    <row r="227" spans="1:47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122"/>
    </row>
    <row r="228" spans="1:47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122"/>
    </row>
    <row r="229" spans="1:47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122"/>
    </row>
    <row r="230" spans="1:47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122"/>
    </row>
    <row r="231" spans="1:47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122"/>
    </row>
    <row r="232" spans="1:47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122"/>
    </row>
    <row r="233" spans="1:47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122"/>
    </row>
    <row r="234" spans="1:47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122"/>
    </row>
    <row r="235" spans="1:47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122"/>
    </row>
    <row r="236" spans="1:47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122"/>
    </row>
    <row r="237" spans="1:47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122"/>
    </row>
    <row r="238" spans="1:47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122"/>
    </row>
    <row r="239" spans="1:47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122"/>
    </row>
    <row r="240" spans="1:47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122"/>
    </row>
    <row r="241" spans="1:47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122"/>
    </row>
    <row r="242" spans="1:47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122"/>
    </row>
    <row r="243" spans="1:47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122"/>
    </row>
    <row r="244" spans="1:47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122"/>
    </row>
    <row r="245" spans="1:47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122"/>
    </row>
    <row r="246" spans="1:47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122"/>
    </row>
    <row r="247" spans="1:47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122"/>
    </row>
    <row r="248" spans="1:47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122"/>
    </row>
    <row r="249" spans="1:47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122"/>
    </row>
    <row r="250" spans="1:47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122"/>
    </row>
    <row r="251" spans="1:47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122"/>
    </row>
    <row r="252" spans="1:47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122"/>
    </row>
    <row r="253" spans="1:47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122"/>
    </row>
    <row r="254" spans="1:47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122"/>
    </row>
    <row r="255" spans="1:47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122"/>
    </row>
    <row r="256" spans="1:47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122"/>
    </row>
    <row r="257" spans="1:47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122"/>
    </row>
    <row r="258" spans="1:47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122"/>
    </row>
    <row r="259" spans="1:47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122"/>
    </row>
    <row r="260" spans="1:47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122"/>
    </row>
    <row r="261" spans="1:47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122"/>
    </row>
    <row r="262" spans="1:47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122"/>
    </row>
    <row r="263" spans="1:47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122"/>
    </row>
    <row r="264" spans="1:47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122"/>
    </row>
    <row r="265" spans="1:47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122"/>
    </row>
    <row r="266" spans="1:47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122"/>
    </row>
    <row r="267" spans="1:47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122"/>
    </row>
    <row r="268" spans="1:47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122"/>
    </row>
    <row r="269" spans="1:47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122"/>
    </row>
    <row r="270" spans="1:47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122"/>
    </row>
    <row r="271" spans="1:47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122"/>
    </row>
    <row r="272" spans="1:47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122"/>
    </row>
    <row r="273" spans="1:47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122"/>
    </row>
    <row r="274" spans="1:47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122"/>
    </row>
    <row r="275" spans="1:47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122"/>
    </row>
    <row r="276" spans="1:47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122"/>
    </row>
    <row r="277" spans="1:47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122"/>
    </row>
    <row r="278" spans="1:47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122"/>
    </row>
    <row r="279" spans="1:47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122"/>
    </row>
    <row r="280" spans="1:47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122"/>
    </row>
    <row r="281" spans="1:47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122"/>
    </row>
    <row r="282" spans="1:47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122"/>
    </row>
    <row r="283" spans="1:47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122"/>
    </row>
    <row r="284" spans="1:47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122"/>
    </row>
    <row r="285" spans="1:47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122"/>
    </row>
    <row r="286" spans="1:47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122"/>
    </row>
    <row r="287" spans="1:47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122"/>
    </row>
    <row r="288" spans="1:47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122"/>
    </row>
    <row r="289" spans="1:47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122"/>
    </row>
    <row r="290" spans="1:47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122"/>
    </row>
    <row r="291" spans="1:47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122"/>
    </row>
    <row r="292" spans="1:47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122"/>
    </row>
    <row r="293" spans="1:47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122"/>
    </row>
    <row r="294" spans="1:47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122"/>
    </row>
    <row r="295" spans="1:47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122"/>
    </row>
    <row r="296" spans="1:47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122"/>
    </row>
    <row r="297" spans="1:47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122"/>
    </row>
    <row r="298" spans="1:47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122"/>
    </row>
    <row r="299" spans="1:47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122"/>
    </row>
    <row r="300" spans="1:47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122"/>
    </row>
    <row r="301" spans="1:47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122"/>
    </row>
    <row r="302" spans="1:47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122"/>
    </row>
    <row r="303" spans="1:47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122"/>
    </row>
    <row r="304" spans="1:47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122"/>
    </row>
    <row r="305" spans="1:47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122"/>
    </row>
    <row r="306" spans="1:47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122"/>
    </row>
    <row r="307" spans="1:47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122"/>
    </row>
    <row r="308" spans="1:47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122"/>
    </row>
    <row r="309" spans="1:47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122"/>
    </row>
    <row r="310" spans="1:47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122"/>
    </row>
    <row r="311" spans="1:47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122"/>
    </row>
    <row r="312" spans="1:47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122"/>
    </row>
    <row r="313" spans="1:47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122"/>
    </row>
    <row r="314" spans="1:47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122"/>
    </row>
    <row r="315" spans="1:47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122"/>
    </row>
    <row r="316" spans="1:47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122"/>
    </row>
    <row r="317" spans="1:47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122"/>
    </row>
    <row r="318" spans="1:47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122"/>
    </row>
    <row r="319" spans="1:47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122"/>
    </row>
    <row r="320" spans="1:47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122"/>
    </row>
    <row r="321" spans="1:47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122"/>
    </row>
    <row r="322" spans="1:47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122"/>
    </row>
    <row r="323" spans="1:47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122"/>
    </row>
    <row r="324" spans="1:47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122"/>
    </row>
    <row r="325" spans="1:47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122"/>
    </row>
    <row r="326" spans="1:47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122"/>
    </row>
    <row r="327" spans="1:47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122"/>
    </row>
    <row r="328" spans="1:47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122"/>
    </row>
    <row r="329" spans="1:47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122"/>
    </row>
    <row r="330" spans="1:47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122"/>
    </row>
    <row r="331" spans="1:47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122"/>
    </row>
    <row r="332" spans="1:47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122"/>
    </row>
    <row r="333" spans="1:47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122"/>
    </row>
    <row r="334" spans="1:47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122"/>
    </row>
    <row r="335" spans="1:47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122"/>
    </row>
    <row r="336" spans="1:47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122"/>
    </row>
    <row r="337" spans="1:47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122"/>
    </row>
    <row r="338" spans="1:47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122"/>
    </row>
    <row r="339" spans="1:47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122"/>
    </row>
    <row r="340" spans="1:47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122"/>
    </row>
    <row r="341" spans="1:47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122"/>
    </row>
    <row r="342" spans="1:47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122"/>
    </row>
    <row r="343" spans="1:47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122"/>
    </row>
    <row r="344" spans="1:47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122"/>
    </row>
    <row r="345" spans="1:47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122"/>
    </row>
    <row r="346" spans="1:47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122"/>
    </row>
    <row r="347" spans="1:47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122"/>
    </row>
    <row r="348" spans="1:47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122"/>
    </row>
    <row r="349" spans="1:47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122"/>
    </row>
    <row r="350" spans="1:47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122"/>
    </row>
    <row r="351" spans="1:47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122"/>
    </row>
    <row r="352" spans="1:47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122"/>
    </row>
    <row r="353" spans="1:47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122"/>
    </row>
    <row r="354" spans="1:47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122"/>
    </row>
    <row r="355" spans="1:47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122"/>
    </row>
    <row r="356" spans="1:47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122"/>
    </row>
    <row r="357" spans="1:47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122"/>
    </row>
    <row r="358" spans="1:47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122"/>
    </row>
    <row r="359" spans="1:47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122"/>
    </row>
    <row r="360" spans="1:47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122"/>
    </row>
    <row r="361" spans="1:47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122"/>
    </row>
    <row r="362" spans="1:47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122"/>
    </row>
    <row r="363" spans="1:47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122"/>
    </row>
    <row r="364" spans="1:47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122"/>
    </row>
    <row r="365" spans="1:47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122"/>
    </row>
    <row r="366" spans="1:47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122"/>
    </row>
    <row r="367" spans="1:47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122"/>
    </row>
    <row r="368" spans="1:47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122"/>
    </row>
    <row r="369" spans="1:47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122"/>
    </row>
    <row r="370" spans="1:47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122"/>
    </row>
    <row r="371" spans="1:47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122"/>
    </row>
    <row r="372" spans="1:47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122"/>
    </row>
    <row r="373" spans="1:47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122"/>
    </row>
    <row r="374" spans="1:47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122"/>
    </row>
    <row r="375" spans="1:47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122"/>
    </row>
    <row r="376" spans="1:47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122"/>
    </row>
    <row r="377" spans="1:47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122"/>
    </row>
    <row r="378" spans="1:47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122"/>
    </row>
    <row r="379" spans="1:47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122"/>
    </row>
    <row r="380" spans="1:47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122"/>
    </row>
    <row r="381" spans="1:47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122"/>
    </row>
    <row r="382" spans="1:47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122"/>
    </row>
    <row r="383" spans="1:47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122"/>
    </row>
    <row r="384" spans="1:47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122"/>
    </row>
    <row r="385" spans="1:47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122"/>
    </row>
    <row r="386" spans="1:47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122"/>
    </row>
    <row r="387" spans="1:47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122"/>
    </row>
    <row r="388" spans="1:47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122"/>
    </row>
    <row r="389" spans="1:47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122"/>
    </row>
    <row r="390" spans="1:47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122"/>
    </row>
    <row r="391" spans="1:47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122"/>
    </row>
    <row r="392" spans="1:47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122"/>
    </row>
    <row r="393" spans="1:47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122"/>
    </row>
    <row r="394" spans="1:47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122"/>
    </row>
    <row r="395" spans="1:47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122"/>
    </row>
    <row r="396" spans="1:47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122"/>
    </row>
    <row r="397" spans="1:47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122"/>
    </row>
    <row r="398" spans="1:47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122"/>
    </row>
    <row r="399" spans="1:47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122"/>
    </row>
    <row r="400" spans="1:47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122"/>
    </row>
    <row r="401" spans="1:47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122"/>
    </row>
    <row r="402" spans="1:47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122"/>
    </row>
    <row r="403" spans="1:47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122"/>
    </row>
    <row r="404" spans="1:47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122"/>
    </row>
    <row r="405" spans="1:47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122"/>
    </row>
    <row r="406" spans="1:47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122"/>
    </row>
    <row r="407" spans="1:47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122"/>
    </row>
    <row r="408" spans="1:47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122"/>
    </row>
    <row r="409" spans="1:47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122"/>
    </row>
    <row r="410" spans="1:47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122"/>
    </row>
    <row r="411" spans="1:47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122"/>
    </row>
    <row r="412" spans="1:47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122"/>
    </row>
    <row r="413" spans="1:47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122"/>
    </row>
    <row r="414" spans="1:47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122"/>
    </row>
    <row r="415" spans="1:47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122"/>
    </row>
    <row r="416" spans="1:47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122"/>
    </row>
    <row r="417" spans="1:47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122"/>
    </row>
    <row r="418" spans="1:47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122"/>
    </row>
    <row r="419" spans="1:47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122"/>
    </row>
    <row r="420" spans="1:47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122"/>
    </row>
    <row r="421" spans="1:47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122"/>
    </row>
    <row r="422" spans="1:47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122"/>
    </row>
    <row r="423" spans="1:47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122"/>
    </row>
    <row r="424" spans="1:47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122"/>
    </row>
    <row r="425" spans="1:47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122"/>
    </row>
    <row r="426" spans="1:47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122"/>
    </row>
    <row r="427" spans="1:47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122"/>
    </row>
    <row r="428" spans="1:47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122"/>
    </row>
    <row r="429" spans="1:47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122"/>
    </row>
    <row r="430" spans="1:47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122"/>
    </row>
    <row r="431" spans="1:47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122"/>
    </row>
    <row r="432" spans="1:47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122"/>
    </row>
    <row r="433" spans="1:47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122"/>
    </row>
    <row r="434" spans="1:47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122"/>
    </row>
    <row r="435" spans="1:47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122"/>
    </row>
    <row r="436" spans="1:47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122"/>
    </row>
    <row r="437" spans="1:47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122"/>
    </row>
    <row r="438" spans="1:47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122"/>
    </row>
    <row r="439" spans="1:47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122"/>
    </row>
    <row r="440" spans="1:47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122"/>
    </row>
    <row r="441" spans="1:47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122"/>
    </row>
    <row r="442" spans="1:47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122"/>
    </row>
    <row r="443" spans="1:47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122"/>
    </row>
    <row r="444" spans="1:47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122"/>
    </row>
    <row r="445" spans="1:47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122"/>
    </row>
    <row r="446" spans="1:47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122"/>
    </row>
    <row r="447" spans="1:47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122"/>
    </row>
    <row r="448" spans="1:47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122"/>
    </row>
    <row r="449" spans="1:47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122"/>
    </row>
    <row r="450" spans="1:47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122"/>
    </row>
    <row r="451" spans="1:47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122"/>
    </row>
    <row r="452" spans="1:47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122"/>
    </row>
    <row r="453" spans="1:47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122"/>
    </row>
    <row r="454" spans="1:47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122"/>
    </row>
    <row r="455" spans="1:47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122"/>
    </row>
    <row r="456" spans="1:47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122"/>
    </row>
    <row r="457" spans="1:47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122"/>
    </row>
    <row r="458" spans="1:47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122"/>
    </row>
    <row r="459" spans="1:47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122"/>
    </row>
    <row r="460" spans="1:47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122"/>
    </row>
    <row r="461" spans="1:47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122"/>
    </row>
    <row r="462" spans="1:47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122"/>
    </row>
    <row r="463" spans="1:47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122"/>
    </row>
    <row r="464" spans="1:47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122"/>
    </row>
    <row r="465" spans="1:47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122"/>
    </row>
    <row r="466" spans="1:47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122"/>
    </row>
    <row r="467" spans="1:47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122"/>
    </row>
    <row r="468" spans="1:47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122"/>
    </row>
    <row r="469" spans="1:47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122"/>
    </row>
    <row r="470" spans="1:47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122"/>
    </row>
    <row r="471" spans="1:47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122"/>
    </row>
    <row r="472" spans="1:47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122"/>
    </row>
    <row r="473" spans="1:47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122"/>
    </row>
    <row r="474" spans="1:47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122"/>
    </row>
    <row r="475" spans="1:47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122"/>
    </row>
    <row r="476" spans="1:47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122"/>
    </row>
    <row r="477" spans="1:47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122"/>
    </row>
    <row r="478" spans="1:47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122"/>
    </row>
    <row r="479" spans="1:47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122"/>
    </row>
    <row r="480" spans="1:47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122"/>
    </row>
    <row r="481" spans="1:47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122"/>
    </row>
    <row r="482" spans="1:47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122"/>
    </row>
    <row r="483" spans="1:47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122"/>
    </row>
    <row r="484" spans="1:47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122"/>
    </row>
    <row r="485" spans="1:47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122"/>
    </row>
    <row r="486" spans="1:47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122"/>
    </row>
    <row r="487" spans="1:47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122"/>
    </row>
    <row r="488" spans="1:47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122"/>
    </row>
    <row r="489" spans="1:47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122"/>
    </row>
    <row r="490" spans="1:47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122"/>
    </row>
    <row r="491" spans="1:47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122"/>
    </row>
    <row r="492" spans="1:47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122"/>
    </row>
    <row r="493" spans="1:47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122"/>
    </row>
    <row r="494" spans="1:47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122"/>
    </row>
    <row r="495" spans="1:47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122"/>
    </row>
    <row r="496" spans="1:47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122"/>
    </row>
    <row r="497" spans="1:47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122"/>
    </row>
    <row r="498" spans="1:47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122"/>
    </row>
    <row r="499" spans="1:47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122"/>
    </row>
    <row r="500" spans="1:47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122"/>
    </row>
    <row r="501" spans="1:47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122"/>
    </row>
    <row r="502" spans="1:47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122"/>
    </row>
    <row r="503" spans="1:47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122"/>
    </row>
    <row r="504" spans="1:47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122"/>
    </row>
    <row r="505" spans="1:47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122"/>
    </row>
    <row r="506" spans="1:47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122"/>
    </row>
    <row r="507" spans="1:47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122"/>
    </row>
    <row r="508" spans="1:47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122"/>
    </row>
    <row r="509" spans="1:47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122"/>
    </row>
    <row r="510" spans="1:47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122"/>
    </row>
    <row r="511" spans="1:47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122"/>
    </row>
    <row r="512" spans="1:47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122"/>
    </row>
    <row r="513" spans="1:47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122"/>
    </row>
    <row r="514" spans="1:47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122"/>
    </row>
    <row r="515" spans="1:47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122"/>
    </row>
    <row r="516" spans="1:47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122"/>
    </row>
    <row r="517" spans="1:47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122"/>
    </row>
    <row r="518" spans="1:47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122"/>
    </row>
    <row r="519" spans="1:47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122"/>
    </row>
    <row r="520" spans="1:47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122"/>
    </row>
    <row r="521" spans="1:47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122"/>
    </row>
    <row r="522" spans="1:47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122"/>
    </row>
    <row r="523" spans="1:47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122"/>
    </row>
    <row r="524" spans="1:47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122"/>
    </row>
    <row r="525" spans="1:47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122"/>
    </row>
    <row r="526" spans="1:47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122"/>
    </row>
    <row r="527" spans="1:47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122"/>
    </row>
    <row r="528" spans="1:47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122"/>
    </row>
    <row r="529" spans="1:47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122"/>
    </row>
    <row r="530" spans="1:47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122"/>
    </row>
    <row r="531" spans="1:47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122"/>
    </row>
    <row r="532" spans="1:47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122"/>
    </row>
    <row r="533" spans="1:47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122"/>
    </row>
    <row r="534" spans="1:47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122"/>
    </row>
    <row r="535" spans="1:47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122"/>
    </row>
    <row r="536" spans="1:47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122"/>
    </row>
    <row r="537" spans="1:47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122"/>
    </row>
    <row r="538" spans="1:47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122"/>
    </row>
    <row r="539" spans="1:47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122"/>
    </row>
    <row r="540" spans="1:47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122"/>
    </row>
    <row r="541" spans="1:47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122"/>
    </row>
    <row r="542" spans="1:47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122"/>
    </row>
    <row r="543" spans="1:47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122"/>
    </row>
    <row r="544" spans="1:47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122"/>
    </row>
    <row r="545" spans="1:47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122"/>
    </row>
    <row r="546" spans="1:47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122"/>
    </row>
    <row r="547" spans="1:47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122"/>
    </row>
    <row r="548" spans="1:47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122"/>
    </row>
    <row r="549" spans="1:47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122"/>
    </row>
    <row r="550" spans="1:47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122"/>
    </row>
    <row r="551" spans="1:47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122"/>
    </row>
    <row r="552" spans="1:47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122"/>
    </row>
    <row r="553" spans="1:47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122"/>
    </row>
    <row r="554" spans="1:47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122"/>
    </row>
    <row r="555" spans="1:47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122"/>
    </row>
    <row r="556" spans="1:47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122"/>
    </row>
    <row r="557" spans="1:47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122"/>
    </row>
    <row r="558" spans="1:47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122"/>
    </row>
    <row r="559" spans="1:47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122"/>
    </row>
    <row r="560" spans="1:47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122"/>
    </row>
    <row r="561" spans="1:47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122"/>
    </row>
    <row r="562" spans="1:47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122"/>
    </row>
    <row r="563" spans="1:47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122"/>
    </row>
    <row r="564" spans="1:47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122"/>
    </row>
    <row r="565" spans="1:47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122"/>
    </row>
    <row r="566" spans="1:47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122"/>
    </row>
    <row r="567" spans="1:47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122"/>
    </row>
    <row r="568" spans="1:47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122"/>
    </row>
    <row r="569" spans="1:47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122"/>
    </row>
    <row r="570" spans="1:47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122"/>
    </row>
    <row r="571" spans="1:47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122"/>
    </row>
    <row r="572" spans="1:47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122"/>
    </row>
    <row r="573" spans="1:47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122"/>
    </row>
    <row r="574" spans="1:47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122"/>
    </row>
    <row r="575" spans="1:47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122"/>
    </row>
    <row r="576" spans="1:47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122"/>
    </row>
    <row r="577" spans="1:47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122"/>
    </row>
    <row r="578" spans="1:47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122"/>
    </row>
    <row r="579" spans="1:47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122"/>
    </row>
    <row r="580" spans="1:47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122"/>
    </row>
    <row r="581" spans="1:47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122"/>
    </row>
    <row r="582" spans="1:47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122"/>
    </row>
    <row r="583" spans="1:47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122"/>
    </row>
    <row r="584" spans="1:47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122"/>
    </row>
    <row r="585" spans="1:47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122"/>
    </row>
    <row r="586" spans="1:47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122"/>
    </row>
    <row r="587" spans="1:47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122"/>
    </row>
    <row r="588" spans="1:47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122"/>
    </row>
    <row r="589" spans="1:47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122"/>
    </row>
    <row r="590" spans="1:47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122"/>
    </row>
    <row r="591" spans="1:47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122"/>
    </row>
    <row r="592" spans="1:47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122"/>
    </row>
    <row r="593" spans="1:47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122"/>
    </row>
    <row r="594" spans="1:47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122"/>
    </row>
    <row r="595" spans="1:47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122"/>
    </row>
    <row r="596" spans="1:47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122"/>
    </row>
    <row r="597" spans="1:47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122"/>
    </row>
    <row r="598" spans="1:47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122"/>
    </row>
    <row r="599" spans="1:47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122"/>
    </row>
    <row r="600" spans="1:47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122"/>
    </row>
    <row r="601" spans="1:47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122"/>
    </row>
    <row r="602" spans="1:47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122"/>
    </row>
    <row r="603" spans="1:47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122"/>
    </row>
    <row r="604" spans="1:47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122"/>
    </row>
    <row r="605" spans="1:47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122"/>
    </row>
    <row r="606" spans="1:47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122"/>
    </row>
    <row r="607" spans="1:47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122"/>
    </row>
    <row r="608" spans="1:47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122"/>
    </row>
    <row r="609" spans="1:47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122"/>
    </row>
    <row r="610" spans="1:47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122"/>
    </row>
    <row r="611" spans="1:47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122"/>
    </row>
    <row r="612" spans="1:47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122"/>
    </row>
    <row r="613" spans="1:47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122"/>
    </row>
    <row r="614" spans="1:47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122"/>
    </row>
    <row r="615" spans="1:47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122"/>
    </row>
    <row r="616" spans="1:47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122"/>
    </row>
    <row r="617" spans="1:47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122"/>
    </row>
    <row r="618" spans="1:47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122"/>
    </row>
    <row r="619" spans="1:47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122"/>
    </row>
    <row r="620" spans="1:47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122"/>
    </row>
    <row r="621" spans="1:47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122"/>
    </row>
    <row r="622" spans="1:47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122"/>
    </row>
    <row r="623" spans="1:47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122"/>
    </row>
    <row r="624" spans="1:47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122"/>
    </row>
    <row r="625" spans="1:47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122"/>
    </row>
    <row r="626" spans="1:47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122"/>
    </row>
    <row r="627" spans="1:47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122"/>
    </row>
    <row r="628" spans="1:47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122"/>
    </row>
    <row r="629" spans="1:47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122"/>
    </row>
    <row r="630" spans="1:47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122"/>
    </row>
    <row r="631" spans="1:47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122"/>
    </row>
    <row r="632" spans="1:47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122"/>
    </row>
    <row r="633" spans="1:47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122"/>
    </row>
    <row r="634" spans="1:47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122"/>
    </row>
    <row r="635" spans="1:47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122"/>
    </row>
    <row r="636" spans="1:47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122"/>
    </row>
    <row r="637" spans="1:47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122"/>
    </row>
    <row r="638" spans="1:47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122"/>
    </row>
    <row r="639" spans="1:47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122"/>
    </row>
    <row r="640" spans="1:47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122"/>
    </row>
    <row r="641" spans="1:47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122"/>
    </row>
    <row r="642" spans="1:47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122"/>
    </row>
    <row r="643" spans="1:47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122"/>
    </row>
    <row r="644" spans="1:47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122"/>
    </row>
    <row r="645" spans="1:47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122"/>
    </row>
    <row r="646" spans="1:47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122"/>
    </row>
    <row r="647" spans="1:47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122"/>
    </row>
    <row r="648" spans="1:47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122"/>
    </row>
    <row r="649" spans="1:47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122"/>
    </row>
    <row r="650" spans="1:47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122"/>
    </row>
    <row r="651" spans="1:47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122"/>
    </row>
    <row r="652" spans="1:47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122"/>
    </row>
    <row r="653" spans="1:47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122"/>
    </row>
    <row r="654" spans="1:47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122"/>
    </row>
    <row r="655" spans="1:47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122"/>
    </row>
    <row r="656" spans="1:47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122"/>
    </row>
    <row r="657" spans="1:47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122"/>
    </row>
    <row r="658" spans="1:47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122"/>
    </row>
    <row r="659" spans="1:47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122"/>
    </row>
    <row r="660" spans="1:47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122"/>
    </row>
    <row r="661" spans="1:47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122"/>
    </row>
    <row r="662" spans="1:47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122"/>
    </row>
    <row r="663" spans="1:47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122"/>
    </row>
    <row r="664" spans="1:47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122"/>
    </row>
    <row r="665" spans="1:47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122"/>
    </row>
    <row r="666" spans="1:47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122"/>
    </row>
    <row r="667" spans="1:47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122"/>
    </row>
    <row r="668" spans="1:47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122"/>
    </row>
    <row r="669" spans="1:47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122"/>
    </row>
    <row r="670" spans="1:47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122"/>
    </row>
    <row r="671" spans="1:47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122"/>
    </row>
    <row r="672" spans="1:47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122"/>
    </row>
    <row r="673" spans="1:47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122"/>
    </row>
    <row r="674" spans="1:47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122"/>
    </row>
    <row r="675" spans="1:47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122"/>
    </row>
    <row r="676" spans="1:47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122"/>
    </row>
    <row r="677" spans="1:47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122"/>
    </row>
    <row r="678" spans="1:47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122"/>
    </row>
    <row r="679" spans="1:47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122"/>
    </row>
    <row r="680" spans="1:47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122"/>
    </row>
    <row r="681" spans="1:47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122"/>
    </row>
    <row r="682" spans="1:47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122"/>
    </row>
    <row r="683" spans="1:47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122"/>
    </row>
    <row r="684" spans="1:47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122"/>
    </row>
    <row r="685" spans="1:47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122"/>
    </row>
    <row r="686" spans="1:47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122"/>
    </row>
    <row r="687" spans="1:47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122"/>
    </row>
    <row r="688" spans="1:47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122"/>
    </row>
    <row r="689" spans="1:47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122"/>
    </row>
    <row r="690" spans="1:47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122"/>
    </row>
    <row r="691" spans="1:47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122"/>
    </row>
    <row r="692" spans="1:47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122"/>
    </row>
    <row r="693" spans="1:47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122"/>
    </row>
    <row r="694" spans="1:47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122"/>
    </row>
    <row r="695" spans="1:47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122"/>
    </row>
    <row r="696" spans="1:47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122"/>
    </row>
    <row r="697" spans="1:47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122"/>
    </row>
    <row r="698" spans="1:47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122"/>
    </row>
    <row r="699" spans="1:47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122"/>
    </row>
    <row r="700" spans="1:47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122"/>
    </row>
    <row r="701" spans="1:47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122"/>
    </row>
    <row r="702" spans="1:47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122"/>
    </row>
    <row r="703" spans="1:47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122"/>
    </row>
    <row r="704" spans="1:47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122"/>
    </row>
    <row r="705" spans="1:47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122"/>
    </row>
    <row r="706" spans="1:47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122"/>
    </row>
    <row r="707" spans="1:47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122"/>
    </row>
    <row r="708" spans="1:47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122"/>
    </row>
    <row r="709" spans="1:47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122"/>
    </row>
    <row r="710" spans="1:47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122"/>
    </row>
    <row r="711" spans="1:47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122"/>
    </row>
    <row r="712" spans="1:47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122"/>
    </row>
    <row r="713" spans="1:47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122"/>
    </row>
    <row r="714" spans="1:47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122"/>
    </row>
    <row r="715" spans="1:47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122"/>
    </row>
    <row r="716" spans="1:47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122"/>
    </row>
    <row r="717" spans="1:47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122"/>
    </row>
    <row r="718" spans="1:47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122"/>
    </row>
    <row r="719" spans="1:47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122"/>
    </row>
    <row r="720" spans="1:47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122"/>
    </row>
    <row r="721" spans="1:47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122"/>
    </row>
    <row r="722" spans="1:47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122"/>
    </row>
    <row r="723" spans="1:47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122"/>
    </row>
    <row r="724" spans="1:47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122"/>
    </row>
    <row r="725" spans="1:47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122"/>
    </row>
    <row r="726" spans="1:47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122"/>
    </row>
    <row r="727" spans="1:47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122"/>
    </row>
    <row r="728" spans="1:47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122"/>
    </row>
    <row r="729" spans="1:47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122"/>
    </row>
    <row r="730" spans="1:47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122"/>
    </row>
    <row r="731" spans="1:47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122"/>
    </row>
    <row r="732" spans="1:47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122"/>
    </row>
    <row r="733" spans="1:47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122"/>
    </row>
    <row r="734" spans="1:47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122"/>
    </row>
    <row r="735" spans="1:47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122"/>
    </row>
    <row r="736" spans="1:47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122"/>
    </row>
    <row r="737" spans="1:47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122"/>
    </row>
    <row r="738" spans="1:47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122"/>
    </row>
    <row r="739" spans="1:47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122"/>
    </row>
    <row r="740" spans="1:47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122"/>
    </row>
    <row r="741" spans="1:47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122"/>
    </row>
    <row r="742" spans="1:47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122"/>
    </row>
    <row r="743" spans="1:47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122"/>
    </row>
    <row r="744" spans="1:47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122"/>
    </row>
    <row r="745" spans="1:47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122"/>
    </row>
    <row r="746" spans="1:47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122"/>
    </row>
    <row r="747" spans="1:47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122"/>
    </row>
    <row r="748" spans="1:47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122"/>
    </row>
    <row r="749" spans="1:47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122"/>
    </row>
    <row r="750" spans="1:47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122"/>
    </row>
    <row r="751" spans="1:47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122"/>
    </row>
    <row r="752" spans="1:47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122"/>
    </row>
    <row r="753" spans="1:47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122"/>
    </row>
    <row r="754" spans="1:47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122"/>
    </row>
    <row r="755" spans="1:47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122"/>
    </row>
    <row r="756" spans="1:47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122"/>
    </row>
    <row r="757" spans="1:47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122"/>
    </row>
    <row r="758" spans="1:47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122"/>
    </row>
    <row r="759" spans="1:47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122"/>
    </row>
    <row r="760" spans="1:47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122"/>
    </row>
    <row r="761" spans="1:47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122"/>
    </row>
    <row r="762" spans="1:47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122"/>
    </row>
    <row r="763" spans="1:47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122"/>
    </row>
    <row r="764" spans="1:47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122"/>
    </row>
    <row r="765" spans="1:47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122"/>
    </row>
    <row r="766" spans="1:47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122"/>
    </row>
    <row r="767" spans="1:47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122"/>
    </row>
    <row r="768" spans="1:47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122"/>
    </row>
    <row r="769" spans="1:47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122"/>
    </row>
    <row r="770" spans="1:47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122"/>
    </row>
    <row r="771" spans="1:47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122"/>
    </row>
    <row r="772" spans="1:47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122"/>
    </row>
    <row r="773" spans="1:47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122"/>
    </row>
    <row r="774" spans="1:47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122"/>
    </row>
    <row r="775" spans="1:47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122"/>
    </row>
    <row r="776" spans="1:47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122"/>
    </row>
    <row r="777" spans="1:47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122"/>
    </row>
    <row r="778" spans="1:47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122"/>
    </row>
    <row r="779" spans="1:47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122"/>
    </row>
    <row r="780" spans="1:47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122"/>
    </row>
    <row r="781" spans="1:47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122"/>
    </row>
    <row r="782" spans="1:47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122"/>
    </row>
    <row r="783" spans="1:47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122"/>
    </row>
    <row r="784" spans="1:47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122"/>
    </row>
    <row r="785" spans="1:47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122"/>
    </row>
    <row r="786" spans="1:47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122"/>
    </row>
    <row r="787" spans="1:47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122"/>
    </row>
    <row r="788" spans="1:47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122"/>
    </row>
    <row r="789" spans="1:47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122"/>
    </row>
    <row r="790" spans="1:47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122"/>
    </row>
    <row r="791" spans="1:47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122"/>
    </row>
    <row r="792" spans="1:47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122"/>
    </row>
    <row r="793" spans="1:47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122"/>
    </row>
    <row r="794" spans="1:47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122"/>
    </row>
    <row r="795" spans="1:47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122"/>
    </row>
    <row r="796" spans="1:47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122"/>
    </row>
    <row r="797" spans="1:47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122"/>
    </row>
    <row r="798" spans="1:47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122"/>
    </row>
    <row r="799" spans="1:47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122"/>
    </row>
    <row r="800" spans="1:47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122"/>
    </row>
    <row r="801" spans="1:47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122"/>
    </row>
    <row r="802" spans="1:47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122"/>
    </row>
    <row r="803" spans="1:47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122"/>
    </row>
    <row r="804" spans="1:47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122"/>
    </row>
    <row r="805" spans="1:47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122"/>
    </row>
    <row r="806" spans="1:47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122"/>
    </row>
    <row r="807" spans="1:47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122"/>
    </row>
    <row r="808" spans="1:47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122"/>
    </row>
    <row r="809" spans="1:47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122"/>
    </row>
    <row r="810" spans="1:47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122"/>
    </row>
    <row r="811" spans="1:47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122"/>
    </row>
    <row r="812" spans="1:47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122"/>
    </row>
    <row r="813" spans="1:47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122"/>
    </row>
    <row r="814" spans="1:47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122"/>
    </row>
    <row r="815" spans="1:47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122"/>
    </row>
    <row r="816" spans="1:47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122"/>
    </row>
    <row r="817" spans="1:47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122"/>
    </row>
    <row r="818" spans="1:47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122"/>
    </row>
    <row r="819" spans="1:47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122"/>
    </row>
    <row r="820" spans="1:47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122"/>
    </row>
    <row r="821" spans="1:47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122"/>
    </row>
    <row r="822" spans="1:47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122"/>
    </row>
    <row r="823" spans="1:47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122"/>
    </row>
    <row r="824" spans="1:47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122"/>
    </row>
    <row r="825" spans="1:47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122"/>
    </row>
    <row r="826" spans="1:47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122"/>
    </row>
    <row r="827" spans="1:47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122"/>
    </row>
    <row r="828" spans="1:47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122"/>
    </row>
    <row r="829" spans="1:47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122"/>
    </row>
    <row r="830" spans="1:47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122"/>
    </row>
    <row r="831" spans="1:47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122"/>
    </row>
    <row r="832" spans="1:47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122"/>
    </row>
    <row r="833" spans="1:47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122"/>
    </row>
    <row r="834" spans="1:47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122"/>
    </row>
    <row r="835" spans="1:47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122"/>
    </row>
    <row r="836" spans="1:47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122"/>
    </row>
    <row r="837" spans="1:47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122"/>
    </row>
    <row r="838" spans="1:47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122"/>
    </row>
    <row r="839" spans="1:47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122"/>
    </row>
    <row r="840" spans="1:47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122"/>
    </row>
    <row r="841" spans="1:47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122"/>
    </row>
    <row r="842" spans="1:47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122"/>
    </row>
    <row r="843" spans="1:47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122"/>
    </row>
    <row r="844" spans="1:47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122"/>
    </row>
    <row r="845" spans="1:47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122"/>
    </row>
    <row r="846" spans="1:47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122"/>
    </row>
    <row r="847" spans="1:47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122"/>
    </row>
    <row r="848" spans="1:47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122"/>
    </row>
    <row r="849" spans="1:47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122"/>
    </row>
    <row r="850" spans="1:47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122"/>
    </row>
    <row r="851" spans="1:47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122"/>
    </row>
    <row r="852" spans="1:47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122"/>
    </row>
    <row r="853" spans="1:47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122"/>
    </row>
    <row r="854" spans="1:47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122"/>
    </row>
    <row r="855" spans="1:47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122"/>
    </row>
    <row r="856" spans="1:47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122"/>
    </row>
    <row r="857" spans="1:47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122"/>
    </row>
    <row r="858" spans="1:47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122"/>
    </row>
    <row r="859" spans="1:47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122"/>
    </row>
    <row r="860" spans="1:47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122"/>
    </row>
    <row r="861" spans="1:47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122"/>
    </row>
    <row r="862" spans="1:47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122"/>
    </row>
    <row r="863" spans="1:47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122"/>
    </row>
    <row r="864" spans="1:47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122"/>
    </row>
    <row r="865" spans="1:47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122"/>
    </row>
    <row r="866" spans="1:47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122"/>
    </row>
    <row r="867" spans="1:47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122"/>
    </row>
    <row r="868" spans="1:47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122"/>
    </row>
    <row r="869" spans="1:47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122"/>
    </row>
    <row r="870" spans="1:47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122"/>
    </row>
    <row r="871" spans="1:47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122"/>
    </row>
    <row r="872" spans="1:47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122"/>
    </row>
    <row r="873" spans="1:47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122"/>
    </row>
    <row r="874" spans="1:47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122"/>
    </row>
    <row r="875" spans="1:47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122"/>
    </row>
    <row r="876" spans="1:47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122"/>
    </row>
    <row r="877" spans="1:47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122"/>
    </row>
    <row r="878" spans="1:47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122"/>
    </row>
    <row r="879" spans="1:47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122"/>
    </row>
    <row r="880" spans="1:47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122"/>
    </row>
    <row r="881" spans="1:47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122"/>
    </row>
    <row r="882" spans="1:47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122"/>
    </row>
    <row r="883" spans="1:47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122"/>
    </row>
    <row r="884" spans="1:47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122"/>
    </row>
    <row r="885" spans="1:47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122"/>
    </row>
    <row r="886" spans="1:47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122"/>
    </row>
    <row r="887" spans="1:47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122"/>
    </row>
    <row r="888" spans="1:47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122"/>
    </row>
    <row r="889" spans="1:47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122"/>
    </row>
    <row r="890" spans="1:47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122"/>
    </row>
    <row r="891" spans="1:47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122"/>
    </row>
    <row r="892" spans="1:47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122"/>
    </row>
    <row r="893" spans="1:47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122"/>
    </row>
    <row r="894" spans="1:47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122"/>
    </row>
    <row r="895" spans="1:47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122"/>
    </row>
    <row r="896" spans="1:47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122"/>
    </row>
    <row r="897" spans="1:47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122"/>
    </row>
    <row r="898" spans="1:47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122"/>
    </row>
    <row r="899" spans="1:47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122"/>
    </row>
    <row r="900" spans="1:47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122"/>
    </row>
    <row r="901" spans="1:47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122"/>
    </row>
    <row r="902" spans="1:47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122"/>
    </row>
    <row r="903" spans="1:47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122"/>
    </row>
    <row r="904" spans="1:47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122"/>
    </row>
    <row r="905" spans="1:47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122"/>
    </row>
    <row r="906" spans="1:47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122"/>
    </row>
    <row r="907" spans="1:47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122"/>
    </row>
    <row r="908" spans="1:47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122"/>
    </row>
    <row r="909" spans="1:47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122"/>
    </row>
    <row r="910" spans="1:47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122"/>
    </row>
    <row r="911" spans="1:47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122"/>
    </row>
    <row r="912" spans="1:47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122"/>
    </row>
    <row r="913" spans="1:47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122"/>
    </row>
    <row r="914" spans="1:47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122"/>
    </row>
    <row r="915" spans="1:47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122"/>
    </row>
    <row r="916" spans="1:47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122"/>
    </row>
    <row r="917" spans="1:47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122"/>
    </row>
    <row r="918" spans="1:47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122"/>
    </row>
    <row r="919" spans="1:47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122"/>
    </row>
    <row r="920" spans="1:47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122"/>
    </row>
    <row r="921" spans="1:47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122"/>
    </row>
    <row r="922" spans="1:47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122"/>
    </row>
    <row r="923" spans="1:47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122"/>
    </row>
    <row r="924" spans="1:47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122"/>
    </row>
    <row r="925" spans="1:47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122"/>
    </row>
    <row r="926" spans="1:47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122"/>
    </row>
    <row r="927" spans="1:47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122"/>
    </row>
    <row r="928" spans="1:47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122"/>
    </row>
    <row r="929" spans="1:47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122"/>
    </row>
    <row r="930" spans="1:47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122"/>
    </row>
    <row r="931" spans="1:47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122"/>
    </row>
    <row r="932" spans="1:47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122"/>
    </row>
    <row r="933" spans="1:47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122"/>
    </row>
    <row r="934" spans="1:47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122"/>
    </row>
    <row r="935" spans="1:47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122"/>
    </row>
    <row r="936" spans="1:47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122"/>
    </row>
    <row r="937" spans="1:47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122"/>
    </row>
    <row r="938" spans="1:47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122"/>
    </row>
    <row r="939" spans="1:47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122"/>
    </row>
    <row r="940" spans="1:47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122"/>
    </row>
    <row r="941" spans="1:47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122"/>
    </row>
    <row r="942" spans="1:47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122"/>
    </row>
    <row r="943" spans="1:47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122"/>
    </row>
    <row r="944" spans="1:47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122"/>
    </row>
    <row r="945" spans="1:47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122"/>
    </row>
    <row r="946" spans="1:47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122"/>
    </row>
    <row r="947" spans="1:47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122"/>
    </row>
    <row r="948" spans="1:47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122"/>
    </row>
    <row r="949" spans="1:47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122"/>
    </row>
    <row r="950" spans="1:47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122"/>
    </row>
    <row r="951" spans="1:47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122"/>
    </row>
    <row r="952" spans="1:47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122"/>
    </row>
    <row r="953" spans="1:47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122"/>
    </row>
    <row r="954" spans="1:47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122"/>
    </row>
    <row r="955" spans="1:47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122"/>
    </row>
    <row r="956" spans="1:47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122"/>
    </row>
    <row r="957" spans="1:47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122"/>
    </row>
    <row r="958" spans="1:47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122"/>
    </row>
    <row r="959" spans="1:47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122"/>
    </row>
    <row r="960" spans="1:47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122"/>
    </row>
    <row r="961" spans="1:47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122"/>
    </row>
    <row r="962" spans="1:47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122"/>
    </row>
    <row r="963" spans="1:47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122"/>
    </row>
    <row r="964" spans="1:47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122"/>
    </row>
    <row r="965" spans="1:47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122"/>
    </row>
    <row r="966" spans="1:47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122"/>
    </row>
    <row r="967" spans="1:47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122"/>
    </row>
    <row r="968" spans="1:47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122"/>
    </row>
    <row r="969" spans="1:47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122"/>
    </row>
    <row r="970" spans="1:47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122"/>
    </row>
    <row r="971" spans="1:47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122"/>
    </row>
    <row r="972" spans="1:47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122"/>
    </row>
    <row r="973" spans="1:47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122"/>
    </row>
    <row r="974" spans="1:47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122"/>
    </row>
    <row r="975" spans="1:47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122"/>
    </row>
    <row r="976" spans="1:47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122"/>
    </row>
    <row r="977" spans="1:47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122"/>
    </row>
    <row r="978" spans="1:47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122"/>
    </row>
    <row r="979" spans="1:47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122"/>
    </row>
    <row r="980" spans="1:47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122"/>
    </row>
    <row r="981" spans="1:47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122"/>
    </row>
    <row r="982" spans="1:47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122"/>
    </row>
    <row r="983" spans="1:47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122"/>
    </row>
    <row r="984" spans="1:47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122"/>
    </row>
    <row r="985" spans="1:47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122"/>
    </row>
    <row r="986" spans="1:47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122"/>
    </row>
    <row r="987" spans="1:47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122"/>
    </row>
    <row r="988" spans="1:47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122"/>
    </row>
    <row r="989" spans="1:47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122"/>
    </row>
    <row r="990" spans="1:47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122"/>
    </row>
    <row r="991" spans="1:47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122"/>
    </row>
    <row r="992" spans="1:47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122"/>
    </row>
    <row r="993" spans="1:47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122"/>
    </row>
    <row r="994" spans="1:47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122"/>
    </row>
    <row r="995" spans="1:47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122"/>
    </row>
    <row r="996" spans="1:47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122"/>
    </row>
    <row r="997" spans="1:47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122"/>
    </row>
    <row r="998" spans="1:47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122"/>
    </row>
    <row r="999" spans="1:47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122"/>
    </row>
    <row r="1000" spans="1:47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122"/>
    </row>
    <row r="1001" spans="1:47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122"/>
    </row>
    <row r="1002" spans="1:47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122"/>
    </row>
    <row r="1003" spans="1:47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122"/>
    </row>
    <row r="1004" spans="1:47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122"/>
    </row>
    <row r="1005" spans="1:47" x14ac:dyDescent="0.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122"/>
    </row>
    <row r="1006" spans="1:47" x14ac:dyDescent="0.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122"/>
    </row>
    <row r="1007" spans="1:47" x14ac:dyDescent="0.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122"/>
    </row>
    <row r="1008" spans="1:47" x14ac:dyDescent="0.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122"/>
    </row>
    <row r="1009" spans="1:47" x14ac:dyDescent="0.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122"/>
    </row>
    <row r="1010" spans="1:47" x14ac:dyDescent="0.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122"/>
    </row>
    <row r="1011" spans="1:47" x14ac:dyDescent="0.2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122"/>
    </row>
    <row r="1012" spans="1:47" x14ac:dyDescent="0.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122"/>
    </row>
    <row r="1013" spans="1:47" x14ac:dyDescent="0.2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122"/>
    </row>
    <row r="1014" spans="1:47" x14ac:dyDescent="0.2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122"/>
    </row>
    <row r="1015" spans="1:47" x14ac:dyDescent="0.2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122"/>
    </row>
    <row r="1016" spans="1:47" x14ac:dyDescent="0.2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122"/>
    </row>
    <row r="1017" spans="1:47" x14ac:dyDescent="0.2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122"/>
    </row>
    <row r="1018" spans="1:47" x14ac:dyDescent="0.2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122"/>
    </row>
    <row r="1019" spans="1:47" x14ac:dyDescent="0.2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122"/>
    </row>
    <row r="1020" spans="1:47" x14ac:dyDescent="0.2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122"/>
    </row>
    <row r="1021" spans="1:47" x14ac:dyDescent="0.2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122"/>
    </row>
    <row r="1022" spans="1:47" x14ac:dyDescent="0.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122"/>
    </row>
    <row r="1023" spans="1:47" x14ac:dyDescent="0.2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122"/>
    </row>
    <row r="1024" spans="1:47" x14ac:dyDescent="0.2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122"/>
    </row>
    <row r="1025" spans="1:47" x14ac:dyDescent="0.2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122"/>
    </row>
    <row r="1026" spans="1:47" x14ac:dyDescent="0.2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122"/>
    </row>
    <row r="1027" spans="1:47" x14ac:dyDescent="0.2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122"/>
    </row>
    <row r="1028" spans="1:47" x14ac:dyDescent="0.2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122"/>
    </row>
    <row r="1029" spans="1:47" x14ac:dyDescent="0.2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122"/>
    </row>
    <row r="1030" spans="1:47" x14ac:dyDescent="0.2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122"/>
    </row>
    <row r="1031" spans="1:47" x14ac:dyDescent="0.2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122"/>
    </row>
    <row r="1032" spans="1:47" x14ac:dyDescent="0.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122"/>
    </row>
    <row r="1033" spans="1:47" x14ac:dyDescent="0.2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122"/>
    </row>
    <row r="1034" spans="1:47" x14ac:dyDescent="0.2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122"/>
    </row>
    <row r="1035" spans="1:47" x14ac:dyDescent="0.2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122"/>
    </row>
    <row r="1036" spans="1:47" x14ac:dyDescent="0.2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122"/>
    </row>
    <row r="1037" spans="1:47" x14ac:dyDescent="0.2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122"/>
    </row>
    <row r="1038" spans="1:47" x14ac:dyDescent="0.2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122"/>
    </row>
    <row r="1039" spans="1:47" x14ac:dyDescent="0.2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122"/>
    </row>
    <row r="1040" spans="1:47" x14ac:dyDescent="0.2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122"/>
    </row>
    <row r="1041" spans="1:47" x14ac:dyDescent="0.2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122"/>
    </row>
    <row r="1042" spans="1:47" x14ac:dyDescent="0.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122"/>
    </row>
    <row r="1043" spans="1:47" x14ac:dyDescent="0.2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122"/>
    </row>
    <row r="1044" spans="1:47" x14ac:dyDescent="0.2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122"/>
    </row>
    <row r="1045" spans="1:47" x14ac:dyDescent="0.2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122"/>
    </row>
    <row r="1046" spans="1:47" x14ac:dyDescent="0.2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122"/>
    </row>
    <row r="1047" spans="1:47" x14ac:dyDescent="0.2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122"/>
    </row>
    <row r="1048" spans="1:47" x14ac:dyDescent="0.2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122"/>
    </row>
    <row r="1049" spans="1:47" x14ac:dyDescent="0.2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122"/>
    </row>
    <row r="1050" spans="1:47" x14ac:dyDescent="0.2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122"/>
    </row>
    <row r="1051" spans="1:47" x14ac:dyDescent="0.2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122"/>
    </row>
    <row r="1052" spans="1:47" x14ac:dyDescent="0.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122"/>
    </row>
    <row r="1053" spans="1:47" x14ac:dyDescent="0.2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122"/>
    </row>
    <row r="1054" spans="1:47" x14ac:dyDescent="0.2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122"/>
    </row>
    <row r="1055" spans="1:47" x14ac:dyDescent="0.2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122"/>
    </row>
    <row r="1056" spans="1:47" x14ac:dyDescent="0.2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122"/>
    </row>
    <row r="1057" spans="1:47" x14ac:dyDescent="0.2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122"/>
    </row>
    <row r="1058" spans="1:47" x14ac:dyDescent="0.2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122"/>
    </row>
    <row r="1059" spans="1:47" x14ac:dyDescent="0.2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122"/>
    </row>
    <row r="1060" spans="1:47" x14ac:dyDescent="0.2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122"/>
    </row>
    <row r="1061" spans="1:47" x14ac:dyDescent="0.2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122"/>
    </row>
    <row r="1062" spans="1:47" x14ac:dyDescent="0.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122"/>
    </row>
    <row r="1063" spans="1:47" x14ac:dyDescent="0.2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122"/>
    </row>
    <row r="1064" spans="1:47" x14ac:dyDescent="0.2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122"/>
    </row>
    <row r="1065" spans="1:47" x14ac:dyDescent="0.2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122"/>
    </row>
    <row r="1066" spans="1:47" x14ac:dyDescent="0.2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122"/>
    </row>
    <row r="1067" spans="1:47" x14ac:dyDescent="0.2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122"/>
    </row>
    <row r="1068" spans="1:47" x14ac:dyDescent="0.2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122"/>
    </row>
    <row r="1069" spans="1:47" x14ac:dyDescent="0.2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122"/>
    </row>
    <row r="1070" spans="1:47" x14ac:dyDescent="0.2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122"/>
    </row>
    <row r="1071" spans="1:47" x14ac:dyDescent="0.2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122"/>
    </row>
    <row r="1072" spans="1:47" x14ac:dyDescent="0.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122"/>
    </row>
    <row r="1073" spans="1:47" x14ac:dyDescent="0.2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122"/>
    </row>
    <row r="1074" spans="1:47" x14ac:dyDescent="0.2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122"/>
    </row>
    <row r="1075" spans="1:47" x14ac:dyDescent="0.2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122"/>
    </row>
    <row r="1076" spans="1:47" x14ac:dyDescent="0.2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122"/>
    </row>
    <row r="1077" spans="1:47" x14ac:dyDescent="0.2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122"/>
    </row>
    <row r="1078" spans="1:47" x14ac:dyDescent="0.2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122"/>
    </row>
    <row r="1079" spans="1:47" x14ac:dyDescent="0.2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122"/>
    </row>
    <row r="1080" spans="1:47" x14ac:dyDescent="0.2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122"/>
    </row>
    <row r="1081" spans="1:47" x14ac:dyDescent="0.2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122"/>
    </row>
    <row r="1082" spans="1:47" x14ac:dyDescent="0.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122"/>
    </row>
    <row r="1083" spans="1:47" x14ac:dyDescent="0.2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122"/>
    </row>
    <row r="1084" spans="1:47" x14ac:dyDescent="0.2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122"/>
    </row>
    <row r="1085" spans="1:47" x14ac:dyDescent="0.2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122"/>
    </row>
    <row r="1086" spans="1:47" x14ac:dyDescent="0.2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122"/>
    </row>
    <row r="1087" spans="1:47" x14ac:dyDescent="0.2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122"/>
    </row>
    <row r="1088" spans="1:47" x14ac:dyDescent="0.2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122"/>
    </row>
    <row r="1089" spans="1:47" x14ac:dyDescent="0.2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122"/>
    </row>
    <row r="1090" spans="1:47" x14ac:dyDescent="0.2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122"/>
    </row>
    <row r="1091" spans="1:47" x14ac:dyDescent="0.2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122"/>
    </row>
    <row r="1092" spans="1:47" x14ac:dyDescent="0.2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122"/>
    </row>
    <row r="1093" spans="1:47" x14ac:dyDescent="0.2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122"/>
    </row>
    <row r="1094" spans="1:47" x14ac:dyDescent="0.2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122"/>
    </row>
    <row r="1095" spans="1:47" x14ac:dyDescent="0.2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122"/>
    </row>
    <row r="1096" spans="1:47" x14ac:dyDescent="0.2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122"/>
    </row>
    <row r="1097" spans="1:47" x14ac:dyDescent="0.2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122"/>
    </row>
    <row r="1098" spans="1:47" x14ac:dyDescent="0.2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122"/>
    </row>
    <row r="1099" spans="1:47" x14ac:dyDescent="0.2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122"/>
    </row>
    <row r="1100" spans="1:47" x14ac:dyDescent="0.2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122"/>
    </row>
    <row r="1101" spans="1:47" x14ac:dyDescent="0.2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122"/>
    </row>
    <row r="1102" spans="1:47" x14ac:dyDescent="0.2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122"/>
    </row>
    <row r="1103" spans="1:47" x14ac:dyDescent="0.2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122"/>
    </row>
    <row r="1104" spans="1:47" x14ac:dyDescent="0.2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122"/>
    </row>
    <row r="1105" spans="1:47" x14ac:dyDescent="0.2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122"/>
    </row>
    <row r="1106" spans="1:47" x14ac:dyDescent="0.2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122"/>
    </row>
    <row r="1107" spans="1:47" x14ac:dyDescent="0.2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122"/>
    </row>
    <row r="1108" spans="1:47" x14ac:dyDescent="0.2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122"/>
    </row>
    <row r="1109" spans="1:47" x14ac:dyDescent="0.2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122"/>
    </row>
    <row r="1110" spans="1:47" x14ac:dyDescent="0.2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122"/>
    </row>
    <row r="1111" spans="1:47" x14ac:dyDescent="0.2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122"/>
    </row>
    <row r="1112" spans="1:47" x14ac:dyDescent="0.2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122"/>
    </row>
    <row r="1113" spans="1:47" x14ac:dyDescent="0.2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122"/>
    </row>
    <row r="1114" spans="1:47" x14ac:dyDescent="0.2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122"/>
    </row>
    <row r="1115" spans="1:47" x14ac:dyDescent="0.2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122"/>
    </row>
    <row r="1116" spans="1:47" x14ac:dyDescent="0.2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122"/>
    </row>
    <row r="1117" spans="1:47" x14ac:dyDescent="0.2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122"/>
    </row>
    <row r="1118" spans="1:47" x14ac:dyDescent="0.2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122"/>
    </row>
    <row r="1119" spans="1:47" x14ac:dyDescent="0.2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122"/>
    </row>
    <row r="1120" spans="1:47" x14ac:dyDescent="0.2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122"/>
    </row>
    <row r="1121" spans="1:47" x14ac:dyDescent="0.2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122"/>
    </row>
    <row r="1122" spans="1:47" x14ac:dyDescent="0.2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122"/>
    </row>
    <row r="1123" spans="1:47" x14ac:dyDescent="0.2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122"/>
    </row>
    <row r="1124" spans="1:47" x14ac:dyDescent="0.2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122"/>
    </row>
    <row r="1125" spans="1:47" x14ac:dyDescent="0.2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122"/>
    </row>
    <row r="1126" spans="1:47" x14ac:dyDescent="0.2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122"/>
    </row>
    <row r="1127" spans="1:47" x14ac:dyDescent="0.2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122"/>
    </row>
    <row r="1128" spans="1:47" x14ac:dyDescent="0.2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122"/>
    </row>
    <row r="1129" spans="1:47" x14ac:dyDescent="0.2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122"/>
    </row>
    <row r="1130" spans="1:47" x14ac:dyDescent="0.2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122"/>
    </row>
    <row r="1131" spans="1:47" x14ac:dyDescent="0.2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122"/>
    </row>
    <row r="1132" spans="1:47" x14ac:dyDescent="0.2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122"/>
    </row>
    <row r="1133" spans="1:47" x14ac:dyDescent="0.2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122"/>
    </row>
    <row r="1134" spans="1:47" x14ac:dyDescent="0.2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122"/>
    </row>
    <row r="1135" spans="1:47" x14ac:dyDescent="0.2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122"/>
    </row>
    <row r="1136" spans="1:47" x14ac:dyDescent="0.2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122"/>
    </row>
    <row r="1137" spans="1:47" x14ac:dyDescent="0.2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122"/>
    </row>
    <row r="1138" spans="1:47" x14ac:dyDescent="0.2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122"/>
    </row>
    <row r="1139" spans="1:47" x14ac:dyDescent="0.2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122"/>
    </row>
    <row r="1140" spans="1:47" x14ac:dyDescent="0.2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122"/>
    </row>
    <row r="1141" spans="1:47" x14ac:dyDescent="0.2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122"/>
    </row>
    <row r="1142" spans="1:47" x14ac:dyDescent="0.2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122"/>
    </row>
    <row r="1143" spans="1:47" x14ac:dyDescent="0.2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122"/>
    </row>
    <row r="1144" spans="1:47" x14ac:dyDescent="0.2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122"/>
    </row>
    <row r="1145" spans="1:47" x14ac:dyDescent="0.2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122"/>
    </row>
    <row r="1146" spans="1:47" x14ac:dyDescent="0.2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122"/>
    </row>
    <row r="1147" spans="1:47" x14ac:dyDescent="0.2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122"/>
    </row>
    <row r="1148" spans="1:47" x14ac:dyDescent="0.2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122"/>
    </row>
    <row r="1149" spans="1:47" x14ac:dyDescent="0.2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122"/>
    </row>
    <row r="1150" spans="1:47" x14ac:dyDescent="0.2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122"/>
    </row>
    <row r="1151" spans="1:47" x14ac:dyDescent="0.2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122"/>
    </row>
    <row r="1152" spans="1:47" x14ac:dyDescent="0.2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122"/>
    </row>
    <row r="1153" spans="1:47" x14ac:dyDescent="0.2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122"/>
    </row>
    <row r="1154" spans="1:47" x14ac:dyDescent="0.2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122"/>
    </row>
    <row r="1155" spans="1:47" x14ac:dyDescent="0.2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122"/>
    </row>
    <row r="1156" spans="1:47" x14ac:dyDescent="0.2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122"/>
    </row>
    <row r="1157" spans="1:47" x14ac:dyDescent="0.2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122"/>
    </row>
    <row r="1158" spans="1:47" x14ac:dyDescent="0.2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122"/>
    </row>
    <row r="1159" spans="1:47" x14ac:dyDescent="0.2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122"/>
    </row>
    <row r="1160" spans="1:47" x14ac:dyDescent="0.2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122"/>
    </row>
    <row r="1161" spans="1:47" x14ac:dyDescent="0.2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122"/>
    </row>
    <row r="1162" spans="1:47" x14ac:dyDescent="0.2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122"/>
    </row>
    <row r="1163" spans="1:47" x14ac:dyDescent="0.2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122"/>
    </row>
    <row r="1164" spans="1:47" x14ac:dyDescent="0.2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122"/>
    </row>
    <row r="1165" spans="1:47" x14ac:dyDescent="0.2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122"/>
    </row>
    <row r="1166" spans="1:47" x14ac:dyDescent="0.2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122"/>
    </row>
    <row r="1167" spans="1:47" x14ac:dyDescent="0.2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122"/>
    </row>
    <row r="1168" spans="1:47" x14ac:dyDescent="0.2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122"/>
    </row>
    <row r="1169" spans="1:47" x14ac:dyDescent="0.2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122"/>
    </row>
    <row r="1170" spans="1:47" x14ac:dyDescent="0.2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122"/>
    </row>
    <row r="1171" spans="1:47" x14ac:dyDescent="0.2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122"/>
    </row>
    <row r="1172" spans="1:47" x14ac:dyDescent="0.2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122"/>
    </row>
    <row r="1173" spans="1:47" x14ac:dyDescent="0.2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122"/>
    </row>
    <row r="1174" spans="1:47" x14ac:dyDescent="0.2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122"/>
    </row>
    <row r="1175" spans="1:47" x14ac:dyDescent="0.2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122"/>
    </row>
    <row r="1176" spans="1:47" x14ac:dyDescent="0.2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122"/>
    </row>
    <row r="1177" spans="1:47" x14ac:dyDescent="0.2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122"/>
    </row>
    <row r="1178" spans="1:47" x14ac:dyDescent="0.2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122"/>
    </row>
    <row r="1179" spans="1:47" x14ac:dyDescent="0.2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122"/>
    </row>
    <row r="1180" spans="1:47" x14ac:dyDescent="0.2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122"/>
    </row>
    <row r="1181" spans="1:47" x14ac:dyDescent="0.2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122"/>
    </row>
    <row r="1182" spans="1:47" x14ac:dyDescent="0.2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122"/>
    </row>
    <row r="1183" spans="1:47" x14ac:dyDescent="0.2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122"/>
    </row>
    <row r="1184" spans="1:47" x14ac:dyDescent="0.2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122"/>
    </row>
    <row r="1185" spans="1:47" x14ac:dyDescent="0.2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122"/>
    </row>
    <row r="1186" spans="1:47" x14ac:dyDescent="0.2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122"/>
    </row>
    <row r="1187" spans="1:47" x14ac:dyDescent="0.2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122"/>
    </row>
    <row r="1188" spans="1:47" x14ac:dyDescent="0.2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122"/>
    </row>
    <row r="1189" spans="1:47" x14ac:dyDescent="0.2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122"/>
    </row>
    <row r="1190" spans="1:47" x14ac:dyDescent="0.2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122"/>
    </row>
    <row r="1191" spans="1:47" x14ac:dyDescent="0.2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122"/>
    </row>
    <row r="1192" spans="1:47" x14ac:dyDescent="0.2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122"/>
    </row>
    <row r="1193" spans="1:47" x14ac:dyDescent="0.2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122"/>
    </row>
    <row r="1194" spans="1:47" x14ac:dyDescent="0.2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122"/>
    </row>
    <row r="1195" spans="1:47" x14ac:dyDescent="0.2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122"/>
    </row>
    <row r="1196" spans="1:47" x14ac:dyDescent="0.2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122"/>
    </row>
    <row r="1197" spans="1:47" x14ac:dyDescent="0.2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122"/>
    </row>
    <row r="1198" spans="1:47" x14ac:dyDescent="0.2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122"/>
    </row>
    <row r="1199" spans="1:47" x14ac:dyDescent="0.2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122"/>
    </row>
    <row r="1200" spans="1:47" x14ac:dyDescent="0.2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122"/>
    </row>
    <row r="1201" spans="1:47" x14ac:dyDescent="0.2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122"/>
    </row>
    <row r="1202" spans="1:47" x14ac:dyDescent="0.2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122"/>
    </row>
    <row r="1203" spans="1:47" x14ac:dyDescent="0.2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122"/>
    </row>
    <row r="1204" spans="1:47" x14ac:dyDescent="0.2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122"/>
    </row>
    <row r="1205" spans="1:47" x14ac:dyDescent="0.2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122"/>
    </row>
    <row r="1206" spans="1:47" x14ac:dyDescent="0.2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122"/>
    </row>
    <row r="1207" spans="1:47" x14ac:dyDescent="0.2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122"/>
    </row>
    <row r="1208" spans="1:47" x14ac:dyDescent="0.2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122"/>
    </row>
    <row r="1209" spans="1:47" x14ac:dyDescent="0.2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122"/>
    </row>
    <row r="1210" spans="1:47" x14ac:dyDescent="0.2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122"/>
    </row>
    <row r="1211" spans="1:47" x14ac:dyDescent="0.2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122"/>
    </row>
    <row r="1212" spans="1:47" x14ac:dyDescent="0.2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122"/>
    </row>
    <row r="1213" spans="1:47" x14ac:dyDescent="0.2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122"/>
    </row>
    <row r="1214" spans="1:47" x14ac:dyDescent="0.2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122"/>
    </row>
    <row r="1215" spans="1:47" x14ac:dyDescent="0.2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122"/>
    </row>
    <row r="1216" spans="1:47" x14ac:dyDescent="0.2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122"/>
    </row>
    <row r="1217" spans="1:47" x14ac:dyDescent="0.2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122"/>
    </row>
    <row r="1218" spans="1:47" x14ac:dyDescent="0.2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122"/>
    </row>
    <row r="1219" spans="1:47" x14ac:dyDescent="0.2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122"/>
    </row>
    <row r="1220" spans="1:47" x14ac:dyDescent="0.2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122"/>
    </row>
    <row r="1221" spans="1:47" x14ac:dyDescent="0.2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122"/>
    </row>
    <row r="1222" spans="1:47" x14ac:dyDescent="0.2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122"/>
    </row>
    <row r="1223" spans="1:47" x14ac:dyDescent="0.2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122"/>
    </row>
    <row r="1224" spans="1:47" x14ac:dyDescent="0.2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122"/>
    </row>
    <row r="1225" spans="1:47" x14ac:dyDescent="0.2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122"/>
    </row>
    <row r="1226" spans="1:47" x14ac:dyDescent="0.2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122"/>
    </row>
    <row r="1227" spans="1:47" x14ac:dyDescent="0.2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122"/>
    </row>
    <row r="1228" spans="1:47" x14ac:dyDescent="0.2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122"/>
    </row>
    <row r="1229" spans="1:47" x14ac:dyDescent="0.2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122"/>
    </row>
    <row r="1230" spans="1:47" x14ac:dyDescent="0.2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122"/>
    </row>
    <row r="1231" spans="1:47" x14ac:dyDescent="0.2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122"/>
    </row>
    <row r="1232" spans="1:47" x14ac:dyDescent="0.2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122"/>
    </row>
    <row r="1233" spans="1:47" x14ac:dyDescent="0.2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122"/>
    </row>
    <row r="1234" spans="1:47" x14ac:dyDescent="0.2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122"/>
    </row>
    <row r="1235" spans="1:47" x14ac:dyDescent="0.2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122"/>
    </row>
    <row r="1236" spans="1:47" x14ac:dyDescent="0.2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122"/>
    </row>
    <row r="1237" spans="1:47" x14ac:dyDescent="0.2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122"/>
    </row>
    <row r="1238" spans="1:47" x14ac:dyDescent="0.2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122"/>
    </row>
    <row r="1239" spans="1:47" x14ac:dyDescent="0.2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122"/>
    </row>
    <row r="1240" spans="1:47" x14ac:dyDescent="0.2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122"/>
    </row>
    <row r="1241" spans="1:47" x14ac:dyDescent="0.2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122"/>
    </row>
    <row r="1242" spans="1:47" x14ac:dyDescent="0.2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122"/>
    </row>
    <row r="1243" spans="1:47" x14ac:dyDescent="0.2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122"/>
    </row>
    <row r="1244" spans="1:47" x14ac:dyDescent="0.2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122"/>
    </row>
    <row r="1245" spans="1:47" x14ac:dyDescent="0.2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122"/>
    </row>
    <row r="1246" spans="1:47" x14ac:dyDescent="0.2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122"/>
    </row>
    <row r="1247" spans="1:47" x14ac:dyDescent="0.2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122"/>
    </row>
    <row r="1248" spans="1:47" x14ac:dyDescent="0.2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122"/>
    </row>
    <row r="1249" spans="1:47" x14ac:dyDescent="0.2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122"/>
    </row>
    <row r="1250" spans="1:47" x14ac:dyDescent="0.2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122"/>
    </row>
    <row r="1251" spans="1:47" x14ac:dyDescent="0.2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122"/>
    </row>
    <row r="1252" spans="1:47" x14ac:dyDescent="0.2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122"/>
    </row>
    <row r="1253" spans="1:47" x14ac:dyDescent="0.2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122"/>
    </row>
    <row r="1254" spans="1:47" x14ac:dyDescent="0.2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122"/>
    </row>
    <row r="1255" spans="1:47" x14ac:dyDescent="0.2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122"/>
    </row>
    <row r="1256" spans="1:47" x14ac:dyDescent="0.2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122"/>
    </row>
    <row r="1257" spans="1:47" x14ac:dyDescent="0.2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122"/>
    </row>
    <row r="1258" spans="1:47" x14ac:dyDescent="0.2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122"/>
    </row>
    <row r="1259" spans="1:47" x14ac:dyDescent="0.2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122"/>
    </row>
    <row r="1260" spans="1:47" x14ac:dyDescent="0.2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122"/>
    </row>
    <row r="1261" spans="1:47" x14ac:dyDescent="0.2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122"/>
    </row>
    <row r="1262" spans="1:47" x14ac:dyDescent="0.2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122"/>
    </row>
    <row r="1263" spans="1:47" x14ac:dyDescent="0.2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  <c r="AQ1263" s="5"/>
      <c r="AR1263" s="5"/>
      <c r="AS1263" s="5"/>
      <c r="AT1263" s="5"/>
      <c r="AU1263" s="122"/>
    </row>
    <row r="1264" spans="1:47" x14ac:dyDescent="0.2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122"/>
    </row>
    <row r="1265" spans="1:14" x14ac:dyDescent="0.2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122"/>
    </row>
    <row r="1266" spans="1:14" x14ac:dyDescent="0.2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122"/>
    </row>
    <row r="1267" spans="1:14" x14ac:dyDescent="0.2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122"/>
    </row>
    <row r="1268" spans="1:14" x14ac:dyDescent="0.2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122"/>
    </row>
    <row r="1269" spans="1:14" x14ac:dyDescent="0.2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122"/>
    </row>
    <row r="1270" spans="1:14" x14ac:dyDescent="0.2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122"/>
    </row>
    <row r="1271" spans="1:14" x14ac:dyDescent="0.2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122"/>
    </row>
    <row r="1272" spans="1:14" x14ac:dyDescent="0.2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122"/>
    </row>
    <row r="1273" spans="1:14" x14ac:dyDescent="0.2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122"/>
    </row>
    <row r="1274" spans="1:14" x14ac:dyDescent="0.2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122"/>
    </row>
    <row r="1275" spans="1:14" x14ac:dyDescent="0.2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122"/>
    </row>
    <row r="1276" spans="1:14" x14ac:dyDescent="0.2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122"/>
    </row>
    <row r="1277" spans="1:14" x14ac:dyDescent="0.2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122"/>
    </row>
    <row r="1278" spans="1:14" x14ac:dyDescent="0.2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122"/>
    </row>
    <row r="1279" spans="1:14" x14ac:dyDescent="0.2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122"/>
    </row>
    <row r="1280" spans="1:14" x14ac:dyDescent="0.2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122"/>
    </row>
    <row r="1281" spans="1:14" x14ac:dyDescent="0.2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122"/>
    </row>
    <row r="1282" spans="1:14" x14ac:dyDescent="0.2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122"/>
    </row>
    <row r="1283" spans="1:14" x14ac:dyDescent="0.2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122"/>
    </row>
    <row r="1284" spans="1:14" x14ac:dyDescent="0.2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122"/>
    </row>
    <row r="1285" spans="1:14" x14ac:dyDescent="0.2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122"/>
    </row>
    <row r="1286" spans="1:14" x14ac:dyDescent="0.2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122"/>
    </row>
    <row r="1287" spans="1:14" x14ac:dyDescent="0.2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122"/>
    </row>
    <row r="1288" spans="1:14" x14ac:dyDescent="0.2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122"/>
    </row>
    <row r="1289" spans="1:14" x14ac:dyDescent="0.2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122"/>
    </row>
    <row r="1290" spans="1:14" x14ac:dyDescent="0.2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122"/>
    </row>
    <row r="1291" spans="1:14" x14ac:dyDescent="0.2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122"/>
    </row>
    <row r="1292" spans="1:14" x14ac:dyDescent="0.2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122"/>
    </row>
    <row r="1293" spans="1:14" x14ac:dyDescent="0.2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122"/>
    </row>
    <row r="1294" spans="1:14" x14ac:dyDescent="0.2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122"/>
    </row>
    <row r="1295" spans="1:14" x14ac:dyDescent="0.2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122"/>
    </row>
    <row r="1296" spans="1:14" x14ac:dyDescent="0.2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122"/>
    </row>
    <row r="1297" spans="1:14" x14ac:dyDescent="0.2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122"/>
    </row>
    <row r="1298" spans="1:14" x14ac:dyDescent="0.2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122"/>
    </row>
    <row r="1299" spans="1:14" x14ac:dyDescent="0.2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122"/>
    </row>
    <row r="1300" spans="1:14" x14ac:dyDescent="0.2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122"/>
    </row>
    <row r="1301" spans="1:14" x14ac:dyDescent="0.2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122"/>
    </row>
    <row r="1302" spans="1:14" x14ac:dyDescent="0.2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122"/>
    </row>
    <row r="1303" spans="1:14" x14ac:dyDescent="0.2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122"/>
    </row>
    <row r="1304" spans="1:14" x14ac:dyDescent="0.2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122"/>
    </row>
    <row r="1305" spans="1:14" x14ac:dyDescent="0.2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122"/>
    </row>
    <row r="1306" spans="1:14" x14ac:dyDescent="0.2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122"/>
    </row>
    <row r="1307" spans="1:14" x14ac:dyDescent="0.2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122"/>
    </row>
    <row r="1308" spans="1:14" x14ac:dyDescent="0.2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122"/>
    </row>
    <row r="1309" spans="1:14" x14ac:dyDescent="0.2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122"/>
    </row>
    <row r="1310" spans="1:14" x14ac:dyDescent="0.2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122"/>
    </row>
    <row r="1311" spans="1:14" x14ac:dyDescent="0.2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122"/>
    </row>
    <row r="1312" spans="1:14" x14ac:dyDescent="0.2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122"/>
    </row>
    <row r="1313" spans="1:14" x14ac:dyDescent="0.2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122"/>
    </row>
    <row r="1314" spans="1:14" x14ac:dyDescent="0.2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122"/>
    </row>
    <row r="1315" spans="1:14" x14ac:dyDescent="0.2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122"/>
    </row>
    <row r="1316" spans="1:14" x14ac:dyDescent="0.2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122"/>
    </row>
    <row r="1317" spans="1:14" x14ac:dyDescent="0.2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122"/>
    </row>
    <row r="1318" spans="1:14" x14ac:dyDescent="0.2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122"/>
    </row>
    <row r="1319" spans="1:14" x14ac:dyDescent="0.2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122"/>
    </row>
    <row r="1320" spans="1:14" x14ac:dyDescent="0.2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122"/>
    </row>
    <row r="1321" spans="1:14" x14ac:dyDescent="0.2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122"/>
    </row>
    <row r="1322" spans="1:14" x14ac:dyDescent="0.2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122"/>
    </row>
    <row r="1323" spans="1:14" x14ac:dyDescent="0.2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122"/>
    </row>
    <row r="1324" spans="1:14" x14ac:dyDescent="0.2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122"/>
    </row>
    <row r="1325" spans="1:14" x14ac:dyDescent="0.2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122"/>
    </row>
    <row r="1326" spans="1:14" x14ac:dyDescent="0.2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122"/>
    </row>
    <row r="1327" spans="1:14" x14ac:dyDescent="0.2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122"/>
    </row>
    <row r="1328" spans="1:14" x14ac:dyDescent="0.2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122"/>
    </row>
    <row r="1329" spans="1:14" x14ac:dyDescent="0.2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122"/>
    </row>
    <row r="1330" spans="1:14" x14ac:dyDescent="0.2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122"/>
    </row>
    <row r="1331" spans="1:14" x14ac:dyDescent="0.2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122"/>
    </row>
    <row r="1332" spans="1:14" x14ac:dyDescent="0.2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122"/>
    </row>
    <row r="1333" spans="1:14" x14ac:dyDescent="0.2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122"/>
    </row>
    <row r="1334" spans="1:14" x14ac:dyDescent="0.2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122"/>
    </row>
    <row r="1335" spans="1:14" x14ac:dyDescent="0.2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122"/>
    </row>
    <row r="1336" spans="1:14" x14ac:dyDescent="0.2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122"/>
    </row>
    <row r="1337" spans="1:14" x14ac:dyDescent="0.2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122"/>
    </row>
    <row r="1338" spans="1:14" x14ac:dyDescent="0.2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122"/>
    </row>
    <row r="1339" spans="1:14" x14ac:dyDescent="0.2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122"/>
    </row>
    <row r="1340" spans="1:14" x14ac:dyDescent="0.2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122"/>
    </row>
    <row r="1341" spans="1:14" x14ac:dyDescent="0.2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122"/>
    </row>
    <row r="1342" spans="1:14" x14ac:dyDescent="0.2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122"/>
    </row>
    <row r="1343" spans="1:14" x14ac:dyDescent="0.2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122"/>
    </row>
    <row r="1344" spans="1:14" x14ac:dyDescent="0.2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122"/>
    </row>
    <row r="1345" spans="1:14" x14ac:dyDescent="0.2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122"/>
    </row>
    <row r="1346" spans="1:14" x14ac:dyDescent="0.2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122"/>
    </row>
    <row r="1347" spans="1:14" x14ac:dyDescent="0.2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122"/>
    </row>
    <row r="1348" spans="1:14" x14ac:dyDescent="0.2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122"/>
    </row>
    <row r="1349" spans="1:14" x14ac:dyDescent="0.2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122"/>
    </row>
    <row r="1350" spans="1:14" x14ac:dyDescent="0.2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122"/>
    </row>
    <row r="1351" spans="1:14" x14ac:dyDescent="0.2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122"/>
    </row>
    <row r="1352" spans="1:14" x14ac:dyDescent="0.2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122"/>
    </row>
    <row r="1353" spans="1:14" x14ac:dyDescent="0.2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122"/>
    </row>
    <row r="1354" spans="1:14" x14ac:dyDescent="0.2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122"/>
    </row>
    <row r="1355" spans="1:14" x14ac:dyDescent="0.2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122"/>
    </row>
    <row r="1356" spans="1:14" x14ac:dyDescent="0.2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122"/>
    </row>
    <row r="1357" spans="1:14" x14ac:dyDescent="0.2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122"/>
    </row>
    <row r="1358" spans="1:14" x14ac:dyDescent="0.2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122"/>
    </row>
    <row r="1359" spans="1:14" x14ac:dyDescent="0.2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122"/>
    </row>
    <row r="1360" spans="1:14" x14ac:dyDescent="0.2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122"/>
    </row>
    <row r="1361" spans="1:14" x14ac:dyDescent="0.2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122"/>
    </row>
    <row r="1362" spans="1:14" x14ac:dyDescent="0.2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122"/>
    </row>
    <row r="1363" spans="1:14" x14ac:dyDescent="0.2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122"/>
    </row>
    <row r="1364" spans="1:14" x14ac:dyDescent="0.2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122"/>
    </row>
    <row r="1365" spans="1:14" x14ac:dyDescent="0.2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122"/>
    </row>
    <row r="1366" spans="1:14" x14ac:dyDescent="0.2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122"/>
    </row>
    <row r="1367" spans="1:14" x14ac:dyDescent="0.2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122"/>
    </row>
    <row r="1368" spans="1:14" x14ac:dyDescent="0.2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122"/>
    </row>
    <row r="1369" spans="1:14" x14ac:dyDescent="0.2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122"/>
    </row>
    <row r="1370" spans="1:14" x14ac:dyDescent="0.2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122"/>
    </row>
    <row r="1371" spans="1:14" x14ac:dyDescent="0.2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122"/>
    </row>
    <row r="1372" spans="1:14" x14ac:dyDescent="0.2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122"/>
    </row>
    <row r="1373" spans="1:14" x14ac:dyDescent="0.2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122"/>
    </row>
    <row r="1374" spans="1:14" x14ac:dyDescent="0.2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122"/>
    </row>
    <row r="1375" spans="1:14" x14ac:dyDescent="0.2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122"/>
    </row>
    <row r="1376" spans="1:14" x14ac:dyDescent="0.2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122"/>
    </row>
    <row r="1377" spans="1:14" x14ac:dyDescent="0.2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122"/>
    </row>
    <row r="1378" spans="1:14" x14ac:dyDescent="0.2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122"/>
    </row>
    <row r="1379" spans="1:14" x14ac:dyDescent="0.2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122"/>
    </row>
    <row r="1380" spans="1:14" x14ac:dyDescent="0.2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122"/>
    </row>
    <row r="1381" spans="1:14" x14ac:dyDescent="0.2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122"/>
    </row>
    <row r="1382" spans="1:14" x14ac:dyDescent="0.2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122"/>
    </row>
    <row r="1383" spans="1:14" x14ac:dyDescent="0.2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122"/>
    </row>
    <row r="1384" spans="1:14" x14ac:dyDescent="0.2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122"/>
    </row>
    <row r="1385" spans="1:14" x14ac:dyDescent="0.2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122"/>
    </row>
    <row r="1386" spans="1:14" x14ac:dyDescent="0.2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122"/>
    </row>
    <row r="1387" spans="1:14" x14ac:dyDescent="0.2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122"/>
    </row>
    <row r="1388" spans="1:14" x14ac:dyDescent="0.2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122"/>
    </row>
    <row r="1389" spans="1:14" x14ac:dyDescent="0.2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122"/>
    </row>
    <row r="1390" spans="1:14" x14ac:dyDescent="0.2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122"/>
    </row>
    <row r="1391" spans="1:14" x14ac:dyDescent="0.2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122"/>
    </row>
    <row r="1392" spans="1:14" x14ac:dyDescent="0.2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122"/>
    </row>
    <row r="1393" spans="1:14" x14ac:dyDescent="0.2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122"/>
    </row>
    <row r="1394" spans="1:14" x14ac:dyDescent="0.2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122"/>
    </row>
    <row r="1395" spans="1:14" x14ac:dyDescent="0.2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122"/>
    </row>
    <row r="1396" spans="1:14" x14ac:dyDescent="0.2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122"/>
    </row>
    <row r="1397" spans="1:14" x14ac:dyDescent="0.2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122"/>
    </row>
    <row r="1398" spans="1:14" x14ac:dyDescent="0.2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122"/>
    </row>
    <row r="1399" spans="1:14" x14ac:dyDescent="0.2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122"/>
    </row>
    <row r="1400" spans="1:14" x14ac:dyDescent="0.2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122"/>
    </row>
    <row r="1401" spans="1:14" x14ac:dyDescent="0.2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122"/>
    </row>
    <row r="1402" spans="1:14" x14ac:dyDescent="0.2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122"/>
    </row>
    <row r="1403" spans="1:14" x14ac:dyDescent="0.2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122"/>
    </row>
    <row r="1404" spans="1:14" x14ac:dyDescent="0.2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122"/>
    </row>
    <row r="1405" spans="1:14" x14ac:dyDescent="0.2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122"/>
    </row>
    <row r="1406" spans="1:14" x14ac:dyDescent="0.2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122"/>
    </row>
    <row r="1407" spans="1:14" x14ac:dyDescent="0.2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122"/>
    </row>
    <row r="1408" spans="1:14" x14ac:dyDescent="0.2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122"/>
    </row>
    <row r="1409" spans="1:14" x14ac:dyDescent="0.2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122"/>
    </row>
    <row r="1410" spans="1:14" x14ac:dyDescent="0.2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122"/>
    </row>
    <row r="1411" spans="1:14" x14ac:dyDescent="0.2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122"/>
    </row>
    <row r="1412" spans="1:14" x14ac:dyDescent="0.2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122"/>
    </row>
    <row r="1413" spans="1:14" x14ac:dyDescent="0.2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122"/>
    </row>
    <row r="1414" spans="1:14" x14ac:dyDescent="0.2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122"/>
    </row>
    <row r="1415" spans="1:14" x14ac:dyDescent="0.2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122"/>
    </row>
    <row r="1416" spans="1:14" x14ac:dyDescent="0.2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122"/>
    </row>
    <row r="1417" spans="1:14" x14ac:dyDescent="0.2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122"/>
    </row>
    <row r="1418" spans="1:14" x14ac:dyDescent="0.2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122"/>
    </row>
    <row r="1419" spans="1:14" x14ac:dyDescent="0.2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122"/>
    </row>
    <row r="1420" spans="1:14" x14ac:dyDescent="0.2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122"/>
    </row>
    <row r="1421" spans="1:14" x14ac:dyDescent="0.2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122"/>
    </row>
    <row r="1422" spans="1:14" x14ac:dyDescent="0.2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122"/>
    </row>
    <row r="1423" spans="1:14" x14ac:dyDescent="0.2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122"/>
    </row>
    <row r="1424" spans="1:14" x14ac:dyDescent="0.2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122"/>
    </row>
    <row r="1425" spans="1:14" x14ac:dyDescent="0.2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122"/>
    </row>
    <row r="1426" spans="1:14" x14ac:dyDescent="0.2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122"/>
    </row>
    <row r="1427" spans="1:14" x14ac:dyDescent="0.2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122"/>
    </row>
    <row r="1428" spans="1:14" x14ac:dyDescent="0.2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122"/>
    </row>
    <row r="1429" spans="1:14" x14ac:dyDescent="0.2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122"/>
    </row>
    <row r="1430" spans="1:14" x14ac:dyDescent="0.2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122"/>
    </row>
    <row r="1431" spans="1:14" x14ac:dyDescent="0.2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122"/>
    </row>
    <row r="1432" spans="1:14" x14ac:dyDescent="0.2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122"/>
    </row>
    <row r="1433" spans="1:14" x14ac:dyDescent="0.2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122"/>
    </row>
    <row r="1434" spans="1:14" x14ac:dyDescent="0.2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122"/>
    </row>
    <row r="1435" spans="1:14" x14ac:dyDescent="0.2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122"/>
    </row>
    <row r="1436" spans="1:14" x14ac:dyDescent="0.2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122"/>
    </row>
    <row r="1437" spans="1:14" x14ac:dyDescent="0.2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122"/>
    </row>
    <row r="1438" spans="1:14" x14ac:dyDescent="0.2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122"/>
    </row>
    <row r="1439" spans="1:14" x14ac:dyDescent="0.2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122"/>
    </row>
    <row r="1440" spans="1:14" x14ac:dyDescent="0.2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122"/>
    </row>
    <row r="1441" spans="1:14" x14ac:dyDescent="0.2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122"/>
    </row>
    <row r="1442" spans="1:14" x14ac:dyDescent="0.2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122"/>
    </row>
    <row r="1443" spans="1:14" x14ac:dyDescent="0.2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122"/>
    </row>
    <row r="1444" spans="1:14" x14ac:dyDescent="0.2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122"/>
    </row>
    <row r="1445" spans="1:14" x14ac:dyDescent="0.2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122"/>
    </row>
    <row r="1446" spans="1:14" x14ac:dyDescent="0.2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122"/>
    </row>
    <row r="1447" spans="1:14" x14ac:dyDescent="0.2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122"/>
    </row>
    <row r="1448" spans="1:14" x14ac:dyDescent="0.2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122"/>
    </row>
    <row r="1449" spans="1:14" x14ac:dyDescent="0.2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122"/>
    </row>
    <row r="1450" spans="1:14" x14ac:dyDescent="0.2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122"/>
    </row>
    <row r="1451" spans="1:14" x14ac:dyDescent="0.2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122"/>
    </row>
    <row r="1452" spans="1:14" x14ac:dyDescent="0.2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122"/>
    </row>
    <row r="1453" spans="1:14" x14ac:dyDescent="0.2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122"/>
    </row>
    <row r="1454" spans="1:14" x14ac:dyDescent="0.2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122"/>
    </row>
    <row r="1455" spans="1:14" x14ac:dyDescent="0.2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122"/>
    </row>
    <row r="1456" spans="1:14" x14ac:dyDescent="0.2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122"/>
    </row>
    <row r="1457" spans="1:14" x14ac:dyDescent="0.2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122"/>
    </row>
    <row r="1458" spans="1:14" x14ac:dyDescent="0.2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122"/>
    </row>
    <row r="1459" spans="1:14" x14ac:dyDescent="0.2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122"/>
    </row>
    <row r="1460" spans="1:14" x14ac:dyDescent="0.2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122"/>
    </row>
    <row r="1461" spans="1:14" x14ac:dyDescent="0.2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122"/>
    </row>
    <row r="1462" spans="1:14" x14ac:dyDescent="0.2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122"/>
    </row>
    <row r="1463" spans="1:14" x14ac:dyDescent="0.2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122"/>
    </row>
    <row r="1464" spans="1:14" x14ac:dyDescent="0.2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122"/>
    </row>
    <row r="1465" spans="1:14" x14ac:dyDescent="0.2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122"/>
    </row>
    <row r="1466" spans="1:14" x14ac:dyDescent="0.2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122"/>
    </row>
    <row r="1467" spans="1:14" x14ac:dyDescent="0.2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122"/>
    </row>
    <row r="1468" spans="1:14" x14ac:dyDescent="0.2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122"/>
    </row>
    <row r="1469" spans="1:14" x14ac:dyDescent="0.2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122"/>
    </row>
    <row r="1470" spans="1:14" x14ac:dyDescent="0.2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122"/>
    </row>
    <row r="1471" spans="1:14" x14ac:dyDescent="0.2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122"/>
    </row>
    <row r="1472" spans="1:14" x14ac:dyDescent="0.2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122"/>
    </row>
    <row r="1473" spans="1:14" x14ac:dyDescent="0.2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122"/>
    </row>
    <row r="1474" spans="1:14" x14ac:dyDescent="0.2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122"/>
    </row>
    <row r="1475" spans="1:14" x14ac:dyDescent="0.2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122"/>
    </row>
    <row r="1476" spans="1:14" x14ac:dyDescent="0.2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122"/>
    </row>
    <row r="1477" spans="1:14" x14ac:dyDescent="0.2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122"/>
    </row>
    <row r="1478" spans="1:14" x14ac:dyDescent="0.2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122"/>
    </row>
    <row r="1479" spans="1:14" x14ac:dyDescent="0.2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122"/>
    </row>
    <row r="1480" spans="1:14" x14ac:dyDescent="0.2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122"/>
    </row>
    <row r="1481" spans="1:14" x14ac:dyDescent="0.2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122"/>
    </row>
    <row r="1482" spans="1:14" x14ac:dyDescent="0.2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122"/>
    </row>
    <row r="1483" spans="1:14" x14ac:dyDescent="0.2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122"/>
    </row>
    <row r="1484" spans="1:14" x14ac:dyDescent="0.2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122"/>
    </row>
    <row r="1485" spans="1:14" x14ac:dyDescent="0.2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122"/>
    </row>
    <row r="1486" spans="1:14" x14ac:dyDescent="0.2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122"/>
    </row>
    <row r="1487" spans="1:14" x14ac:dyDescent="0.2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122"/>
    </row>
    <row r="1488" spans="1:14" x14ac:dyDescent="0.2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122"/>
    </row>
    <row r="1489" spans="1:14" x14ac:dyDescent="0.2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122"/>
    </row>
    <row r="1490" spans="1:14" x14ac:dyDescent="0.2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122"/>
    </row>
    <row r="1491" spans="1:14" x14ac:dyDescent="0.2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122"/>
    </row>
    <row r="1492" spans="1:14" x14ac:dyDescent="0.2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122"/>
    </row>
    <row r="1493" spans="1:14" x14ac:dyDescent="0.2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122"/>
    </row>
    <row r="1494" spans="1:14" x14ac:dyDescent="0.2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122"/>
    </row>
    <row r="1495" spans="1:14" x14ac:dyDescent="0.2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122"/>
    </row>
    <row r="1496" spans="1:14" x14ac:dyDescent="0.2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122"/>
    </row>
    <row r="1497" spans="1:14" x14ac:dyDescent="0.2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122"/>
    </row>
    <row r="1498" spans="1:14" x14ac:dyDescent="0.2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122"/>
    </row>
    <row r="1499" spans="1:14" x14ac:dyDescent="0.2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122"/>
    </row>
    <row r="1500" spans="1:14" x14ac:dyDescent="0.2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122"/>
    </row>
    <row r="1501" spans="1:14" x14ac:dyDescent="0.2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122"/>
    </row>
    <row r="1502" spans="1:14" x14ac:dyDescent="0.2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122"/>
    </row>
    <row r="1503" spans="1:14" x14ac:dyDescent="0.2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122"/>
    </row>
    <row r="1504" spans="1:14" x14ac:dyDescent="0.2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122"/>
    </row>
    <row r="1505" spans="1:14" x14ac:dyDescent="0.2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122"/>
    </row>
    <row r="1506" spans="1:14" x14ac:dyDescent="0.2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122"/>
    </row>
    <row r="1507" spans="1:14" x14ac:dyDescent="0.2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122"/>
    </row>
    <row r="1508" spans="1:14" x14ac:dyDescent="0.2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122"/>
    </row>
    <row r="1509" spans="1:14" x14ac:dyDescent="0.2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122"/>
    </row>
    <row r="1510" spans="1:14" x14ac:dyDescent="0.2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122"/>
    </row>
    <row r="1511" spans="1:14" x14ac:dyDescent="0.2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122"/>
    </row>
    <row r="1512" spans="1:14" x14ac:dyDescent="0.2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122"/>
    </row>
    <row r="1513" spans="1:14" x14ac:dyDescent="0.2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122"/>
    </row>
    <row r="1514" spans="1:14" x14ac:dyDescent="0.2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122"/>
    </row>
    <row r="1515" spans="1:14" x14ac:dyDescent="0.2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122"/>
    </row>
    <row r="1516" spans="1:14" x14ac:dyDescent="0.2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122"/>
    </row>
    <row r="1517" spans="1:14" x14ac:dyDescent="0.2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122"/>
    </row>
    <row r="1518" spans="1:14" x14ac:dyDescent="0.2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122"/>
    </row>
    <row r="1519" spans="1:14" x14ac:dyDescent="0.2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122"/>
    </row>
    <row r="1520" spans="1:14" x14ac:dyDescent="0.2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122"/>
    </row>
    <row r="1521" spans="1:14" x14ac:dyDescent="0.2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122"/>
    </row>
    <row r="1522" spans="1:14" x14ac:dyDescent="0.2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122"/>
    </row>
    <row r="1523" spans="1:14" x14ac:dyDescent="0.2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122"/>
    </row>
    <row r="1524" spans="1:14" x14ac:dyDescent="0.2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122"/>
    </row>
    <row r="1525" spans="1:14" x14ac:dyDescent="0.2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122"/>
    </row>
    <row r="1526" spans="1:14" x14ac:dyDescent="0.2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122"/>
    </row>
    <row r="1527" spans="1:14" x14ac:dyDescent="0.2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122"/>
    </row>
    <row r="1528" spans="1:14" x14ac:dyDescent="0.2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122"/>
    </row>
    <row r="1529" spans="1:14" x14ac:dyDescent="0.2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122"/>
    </row>
    <row r="1530" spans="1:14" x14ac:dyDescent="0.2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122"/>
    </row>
    <row r="1531" spans="1:14" x14ac:dyDescent="0.2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122"/>
    </row>
    <row r="1532" spans="1:14" x14ac:dyDescent="0.2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122"/>
    </row>
    <row r="1533" spans="1:14" x14ac:dyDescent="0.2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122"/>
    </row>
    <row r="1534" spans="1:14" x14ac:dyDescent="0.2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122"/>
    </row>
    <row r="1535" spans="1:14" x14ac:dyDescent="0.2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122"/>
    </row>
    <row r="1536" spans="1:14" x14ac:dyDescent="0.2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122"/>
    </row>
    <row r="1537" spans="1:14" x14ac:dyDescent="0.2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122"/>
    </row>
    <row r="1538" spans="1:14" x14ac:dyDescent="0.2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122"/>
    </row>
    <row r="1539" spans="1:14" x14ac:dyDescent="0.2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122"/>
    </row>
    <row r="1540" spans="1:14" x14ac:dyDescent="0.2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122"/>
    </row>
    <row r="1541" spans="1:14" x14ac:dyDescent="0.2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122"/>
    </row>
    <row r="1542" spans="1:14" x14ac:dyDescent="0.2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122"/>
    </row>
    <row r="1543" spans="1:14" x14ac:dyDescent="0.2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122"/>
    </row>
    <row r="1544" spans="1:14" x14ac:dyDescent="0.2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122"/>
    </row>
    <row r="1545" spans="1:14" x14ac:dyDescent="0.2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122"/>
    </row>
    <row r="1546" spans="1:14" x14ac:dyDescent="0.2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122"/>
    </row>
    <row r="1547" spans="1:14" x14ac:dyDescent="0.2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122"/>
    </row>
    <row r="1548" spans="1:14" x14ac:dyDescent="0.2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122"/>
    </row>
    <row r="1549" spans="1:14" x14ac:dyDescent="0.2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122"/>
    </row>
    <row r="1550" spans="1:14" x14ac:dyDescent="0.2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122"/>
    </row>
    <row r="1551" spans="1:14" x14ac:dyDescent="0.2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122"/>
    </row>
    <row r="1552" spans="1:14" x14ac:dyDescent="0.2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122"/>
    </row>
    <row r="1553" spans="1:14" x14ac:dyDescent="0.2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122"/>
    </row>
    <row r="1554" spans="1:14" x14ac:dyDescent="0.2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122"/>
    </row>
    <row r="1555" spans="1:14" x14ac:dyDescent="0.2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122"/>
    </row>
    <row r="1556" spans="1:14" x14ac:dyDescent="0.2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122"/>
    </row>
    <row r="1557" spans="1:14" x14ac:dyDescent="0.2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122"/>
    </row>
    <row r="1558" spans="1:14" x14ac:dyDescent="0.2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122"/>
    </row>
    <row r="1559" spans="1:14" x14ac:dyDescent="0.2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122"/>
    </row>
    <row r="1560" spans="1:14" x14ac:dyDescent="0.2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122"/>
    </row>
    <row r="1561" spans="1:14" x14ac:dyDescent="0.2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122"/>
    </row>
    <row r="1562" spans="1:14" x14ac:dyDescent="0.2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122"/>
    </row>
    <row r="1563" spans="1:14" x14ac:dyDescent="0.2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122"/>
    </row>
    <row r="1564" spans="1:14" x14ac:dyDescent="0.2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122"/>
    </row>
    <row r="1565" spans="1:14" x14ac:dyDescent="0.2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122"/>
    </row>
    <row r="1566" spans="1:14" x14ac:dyDescent="0.2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122"/>
    </row>
    <row r="1567" spans="1:14" x14ac:dyDescent="0.2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122"/>
    </row>
    <row r="1568" spans="1:14" x14ac:dyDescent="0.2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122"/>
    </row>
    <row r="1569" spans="1:14" x14ac:dyDescent="0.2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122"/>
    </row>
    <row r="1570" spans="1:14" x14ac:dyDescent="0.2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122"/>
    </row>
    <row r="1571" spans="1:14" x14ac:dyDescent="0.2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122"/>
    </row>
    <row r="1572" spans="1:14" x14ac:dyDescent="0.2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122"/>
    </row>
    <row r="1573" spans="1:14" x14ac:dyDescent="0.2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122"/>
    </row>
    <row r="1574" spans="1:14" x14ac:dyDescent="0.2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122"/>
    </row>
    <row r="1575" spans="1:14" x14ac:dyDescent="0.2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122"/>
    </row>
    <row r="1576" spans="1:14" x14ac:dyDescent="0.2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122"/>
    </row>
    <row r="1577" spans="1:14" x14ac:dyDescent="0.2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122"/>
    </row>
    <row r="1578" spans="1:14" x14ac:dyDescent="0.2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122"/>
    </row>
    <row r="1579" spans="1:14" x14ac:dyDescent="0.2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122"/>
    </row>
    <row r="1580" spans="1:14" x14ac:dyDescent="0.2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122"/>
    </row>
    <row r="1581" spans="1:14" x14ac:dyDescent="0.2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122"/>
    </row>
    <row r="1582" spans="1:14" x14ac:dyDescent="0.2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122"/>
    </row>
    <row r="1583" spans="1:14" x14ac:dyDescent="0.2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122"/>
    </row>
    <row r="1584" spans="1:14" x14ac:dyDescent="0.2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122"/>
    </row>
    <row r="1585" spans="1:14" x14ac:dyDescent="0.2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122"/>
    </row>
    <row r="1586" spans="1:14" x14ac:dyDescent="0.2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122"/>
    </row>
    <row r="1587" spans="1:14" x14ac:dyDescent="0.2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122"/>
    </row>
    <row r="1588" spans="1:14" x14ac:dyDescent="0.2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122"/>
    </row>
    <row r="1589" spans="1:14" x14ac:dyDescent="0.2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122"/>
    </row>
    <row r="1590" spans="1:14" x14ac:dyDescent="0.2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122"/>
    </row>
    <row r="1591" spans="1:14" x14ac:dyDescent="0.2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122"/>
    </row>
    <row r="1592" spans="1:14" x14ac:dyDescent="0.2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122"/>
    </row>
    <row r="1593" spans="1:14" x14ac:dyDescent="0.2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122"/>
    </row>
    <row r="1594" spans="1:14" x14ac:dyDescent="0.2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122"/>
    </row>
    <row r="1595" spans="1:14" x14ac:dyDescent="0.2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122"/>
    </row>
    <row r="1596" spans="1:14" x14ac:dyDescent="0.2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122"/>
    </row>
    <row r="1597" spans="1:14" x14ac:dyDescent="0.2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122"/>
    </row>
    <row r="1598" spans="1:14" x14ac:dyDescent="0.2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122"/>
    </row>
    <row r="1599" spans="1:14" x14ac:dyDescent="0.2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122"/>
    </row>
    <row r="1600" spans="1:14" x14ac:dyDescent="0.2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122"/>
    </row>
    <row r="1601" spans="1:14" x14ac:dyDescent="0.2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122"/>
    </row>
    <row r="1602" spans="1:14" x14ac:dyDescent="0.2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122"/>
    </row>
    <row r="1603" spans="1:14" x14ac:dyDescent="0.2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122"/>
    </row>
    <row r="1604" spans="1:14" x14ac:dyDescent="0.2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122"/>
    </row>
    <row r="1605" spans="1:14" x14ac:dyDescent="0.2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122"/>
    </row>
    <row r="1606" spans="1:14" x14ac:dyDescent="0.2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122"/>
    </row>
    <row r="1607" spans="1:14" x14ac:dyDescent="0.2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122"/>
    </row>
    <row r="1608" spans="1:14" x14ac:dyDescent="0.2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122"/>
    </row>
    <row r="1609" spans="1:14" x14ac:dyDescent="0.2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122"/>
    </row>
    <row r="1610" spans="1:14" x14ac:dyDescent="0.2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122"/>
    </row>
    <row r="1611" spans="1:14" x14ac:dyDescent="0.2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122"/>
    </row>
    <row r="1612" spans="1:14" x14ac:dyDescent="0.2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122"/>
    </row>
    <row r="1613" spans="1:14" x14ac:dyDescent="0.2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122"/>
    </row>
    <row r="1614" spans="1:14" x14ac:dyDescent="0.2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122"/>
    </row>
    <row r="1615" spans="1:14" x14ac:dyDescent="0.2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122"/>
    </row>
    <row r="1616" spans="1:14" x14ac:dyDescent="0.2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122"/>
    </row>
    <row r="1617" spans="1:14" x14ac:dyDescent="0.2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122"/>
    </row>
    <row r="1618" spans="1:14" x14ac:dyDescent="0.2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122"/>
    </row>
    <row r="1619" spans="1:14" x14ac:dyDescent="0.2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122"/>
    </row>
    <row r="1620" spans="1:14" x14ac:dyDescent="0.2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122"/>
    </row>
    <row r="1621" spans="1:14" x14ac:dyDescent="0.2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122"/>
    </row>
    <row r="1622" spans="1:14" x14ac:dyDescent="0.2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122"/>
    </row>
    <row r="1623" spans="1:14" x14ac:dyDescent="0.2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122"/>
    </row>
    <row r="1624" spans="1:14" x14ac:dyDescent="0.2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122"/>
    </row>
    <row r="1625" spans="1:14" x14ac:dyDescent="0.2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122"/>
    </row>
    <row r="1626" spans="1:14" x14ac:dyDescent="0.2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122"/>
    </row>
    <row r="1627" spans="1:14" x14ac:dyDescent="0.2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122"/>
    </row>
    <row r="1628" spans="1:14" x14ac:dyDescent="0.2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122"/>
    </row>
    <row r="1629" spans="1:14" x14ac:dyDescent="0.2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122"/>
    </row>
    <row r="1630" spans="1:14" x14ac:dyDescent="0.2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122"/>
    </row>
    <row r="1631" spans="1:14" x14ac:dyDescent="0.2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122"/>
    </row>
    <row r="1632" spans="1:14" x14ac:dyDescent="0.2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122"/>
    </row>
    <row r="1633" spans="1:14" x14ac:dyDescent="0.2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122"/>
    </row>
    <row r="1634" spans="1:14" x14ac:dyDescent="0.2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122"/>
    </row>
    <row r="1635" spans="1:14" x14ac:dyDescent="0.2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122"/>
    </row>
    <row r="1636" spans="1:14" x14ac:dyDescent="0.2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122"/>
    </row>
    <row r="1637" spans="1:14" x14ac:dyDescent="0.2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122"/>
    </row>
    <row r="1638" spans="1:14" x14ac:dyDescent="0.2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122"/>
    </row>
    <row r="1639" spans="1:14" x14ac:dyDescent="0.2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122"/>
    </row>
    <row r="1640" spans="1:14" x14ac:dyDescent="0.2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122"/>
    </row>
    <row r="1641" spans="1:14" x14ac:dyDescent="0.2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122"/>
    </row>
    <row r="1642" spans="1:14" x14ac:dyDescent="0.2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122"/>
    </row>
    <row r="1643" spans="1:14" x14ac:dyDescent="0.2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122"/>
    </row>
    <row r="1644" spans="1:14" x14ac:dyDescent="0.2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122"/>
    </row>
    <row r="1645" spans="1:14" x14ac:dyDescent="0.2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122"/>
    </row>
    <row r="1646" spans="1:14" x14ac:dyDescent="0.2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122"/>
    </row>
    <row r="1647" spans="1:14" x14ac:dyDescent="0.2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122"/>
    </row>
    <row r="1648" spans="1:14" x14ac:dyDescent="0.2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122"/>
    </row>
    <row r="1649" spans="1:14" x14ac:dyDescent="0.2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122"/>
    </row>
    <row r="1650" spans="1:14" x14ac:dyDescent="0.2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122"/>
    </row>
    <row r="1651" spans="1:14" x14ac:dyDescent="0.2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122"/>
    </row>
    <row r="1652" spans="1:14" x14ac:dyDescent="0.2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122"/>
    </row>
    <row r="1653" spans="1:14" x14ac:dyDescent="0.2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122"/>
    </row>
    <row r="1654" spans="1:14" x14ac:dyDescent="0.2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122"/>
    </row>
    <row r="1655" spans="1:14" x14ac:dyDescent="0.2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122"/>
    </row>
    <row r="1656" spans="1:14" x14ac:dyDescent="0.2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122"/>
    </row>
    <row r="1657" spans="1:14" x14ac:dyDescent="0.2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122"/>
    </row>
    <row r="1658" spans="1:14" x14ac:dyDescent="0.2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122"/>
    </row>
    <row r="1659" spans="1:14" x14ac:dyDescent="0.2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122"/>
    </row>
    <row r="1660" spans="1:14" x14ac:dyDescent="0.2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122"/>
    </row>
    <row r="1661" spans="1:14" x14ac:dyDescent="0.2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122"/>
    </row>
    <row r="1662" spans="1:14" x14ac:dyDescent="0.2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122"/>
    </row>
    <row r="1663" spans="1:14" x14ac:dyDescent="0.2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122"/>
    </row>
    <row r="1664" spans="1:14" x14ac:dyDescent="0.2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122"/>
    </row>
    <row r="1665" spans="1:14" x14ac:dyDescent="0.2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122"/>
    </row>
    <row r="1666" spans="1:14" x14ac:dyDescent="0.2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122"/>
    </row>
    <row r="1667" spans="1:14" x14ac:dyDescent="0.2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122"/>
    </row>
    <row r="1668" spans="1:14" x14ac:dyDescent="0.2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122"/>
    </row>
    <row r="1669" spans="1:14" x14ac:dyDescent="0.2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122"/>
    </row>
    <row r="1670" spans="1:14" x14ac:dyDescent="0.2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122"/>
    </row>
    <row r="1671" spans="1:14" x14ac:dyDescent="0.2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122"/>
    </row>
    <row r="1672" spans="1:14" x14ac:dyDescent="0.2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122"/>
    </row>
    <row r="1673" spans="1:14" x14ac:dyDescent="0.2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122"/>
    </row>
    <row r="1674" spans="1:14" x14ac:dyDescent="0.2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122"/>
    </row>
    <row r="1675" spans="1:14" x14ac:dyDescent="0.2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122"/>
    </row>
    <row r="1676" spans="1:14" x14ac:dyDescent="0.2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122"/>
    </row>
    <row r="1677" spans="1:14" x14ac:dyDescent="0.2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122"/>
    </row>
    <row r="1678" spans="1:14" x14ac:dyDescent="0.2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122"/>
    </row>
    <row r="1679" spans="1:14" x14ac:dyDescent="0.2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122"/>
    </row>
    <row r="1680" spans="1:14" x14ac:dyDescent="0.2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122"/>
    </row>
    <row r="1681" spans="1:14" x14ac:dyDescent="0.2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122"/>
    </row>
    <row r="1682" spans="1:14" x14ac:dyDescent="0.2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122"/>
    </row>
    <row r="1683" spans="1:14" x14ac:dyDescent="0.2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122"/>
    </row>
    <row r="1684" spans="1:14" x14ac:dyDescent="0.2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122"/>
    </row>
    <row r="1685" spans="1:14" x14ac:dyDescent="0.2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122"/>
    </row>
    <row r="1686" spans="1:14" x14ac:dyDescent="0.2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122"/>
    </row>
    <row r="1687" spans="1:14" x14ac:dyDescent="0.2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122"/>
    </row>
    <row r="1688" spans="1:14" x14ac:dyDescent="0.2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122"/>
    </row>
    <row r="1689" spans="1:14" x14ac:dyDescent="0.2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122"/>
    </row>
    <row r="1690" spans="1:14" x14ac:dyDescent="0.2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122"/>
    </row>
    <row r="1691" spans="1:14" x14ac:dyDescent="0.2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122"/>
    </row>
    <row r="1692" spans="1:14" x14ac:dyDescent="0.2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122"/>
    </row>
    <row r="1693" spans="1:14" x14ac:dyDescent="0.2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122"/>
    </row>
    <row r="1694" spans="1:14" x14ac:dyDescent="0.2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122"/>
    </row>
    <row r="1695" spans="1:14" x14ac:dyDescent="0.2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122"/>
    </row>
    <row r="1696" spans="1:14" x14ac:dyDescent="0.2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122"/>
    </row>
    <row r="1697" spans="1:14" x14ac:dyDescent="0.2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122"/>
    </row>
    <row r="1698" spans="1:14" x14ac:dyDescent="0.2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122"/>
    </row>
    <row r="1699" spans="1:14" x14ac:dyDescent="0.2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122"/>
    </row>
    <row r="1700" spans="1:14" x14ac:dyDescent="0.2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122"/>
    </row>
    <row r="1701" spans="1:14" x14ac:dyDescent="0.2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122"/>
    </row>
    <row r="1702" spans="1:14" x14ac:dyDescent="0.2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122"/>
    </row>
    <row r="1703" spans="1:14" x14ac:dyDescent="0.2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122"/>
    </row>
    <row r="1704" spans="1:14" x14ac:dyDescent="0.2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122"/>
    </row>
    <row r="1705" spans="1:14" x14ac:dyDescent="0.2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122"/>
    </row>
    <row r="1706" spans="1:14" x14ac:dyDescent="0.2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122"/>
    </row>
    <row r="1707" spans="1:14" x14ac:dyDescent="0.2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122"/>
    </row>
    <row r="1708" spans="1:14" x14ac:dyDescent="0.2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122"/>
    </row>
    <row r="1709" spans="1:14" x14ac:dyDescent="0.2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122"/>
    </row>
    <row r="1710" spans="1:14" x14ac:dyDescent="0.2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122"/>
    </row>
    <row r="1711" spans="1:14" x14ac:dyDescent="0.2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122"/>
    </row>
    <row r="1712" spans="1:14" x14ac:dyDescent="0.2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122"/>
    </row>
    <row r="1713" spans="1:14" x14ac:dyDescent="0.2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122"/>
    </row>
    <row r="1714" spans="1:14" x14ac:dyDescent="0.2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122"/>
    </row>
    <row r="1715" spans="1:14" x14ac:dyDescent="0.2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122"/>
    </row>
    <row r="1716" spans="1:14" x14ac:dyDescent="0.2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122"/>
    </row>
    <row r="1717" spans="1:14" x14ac:dyDescent="0.2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122"/>
    </row>
    <row r="1718" spans="1:14" x14ac:dyDescent="0.2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122"/>
    </row>
    <row r="1719" spans="1:14" x14ac:dyDescent="0.2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122"/>
    </row>
    <row r="1720" spans="1:14" x14ac:dyDescent="0.2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122"/>
    </row>
    <row r="1721" spans="1:14" x14ac:dyDescent="0.2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122"/>
    </row>
    <row r="1722" spans="1:14" x14ac:dyDescent="0.2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122"/>
    </row>
    <row r="1723" spans="1:14" x14ac:dyDescent="0.2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122"/>
    </row>
    <row r="1724" spans="1:14" x14ac:dyDescent="0.2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122"/>
    </row>
    <row r="1725" spans="1:14" x14ac:dyDescent="0.2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122"/>
    </row>
  </sheetData>
  <mergeCells count="86"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L19:M19"/>
    <mergeCell ref="M5:O5"/>
    <mergeCell ref="A12:H12"/>
    <mergeCell ref="I12:K12"/>
    <mergeCell ref="L12:O12"/>
    <mergeCell ref="A13:B13"/>
    <mergeCell ref="L13:M13"/>
    <mergeCell ref="L14:M14"/>
    <mergeCell ref="L15:M15"/>
    <mergeCell ref="L16:M16"/>
    <mergeCell ref="L17:M17"/>
    <mergeCell ref="L18:M18"/>
    <mergeCell ref="A28:B28"/>
    <mergeCell ref="I20:J20"/>
    <mergeCell ref="L20:M20"/>
    <mergeCell ref="I21:J21"/>
    <mergeCell ref="L21:M21"/>
    <mergeCell ref="L22:M22"/>
    <mergeCell ref="L23:M23"/>
    <mergeCell ref="L24:M24"/>
    <mergeCell ref="L25:M25"/>
    <mergeCell ref="I26:J26"/>
    <mergeCell ref="L26:M26"/>
    <mergeCell ref="L27:M27"/>
    <mergeCell ref="A52:B52"/>
    <mergeCell ref="L32:M32"/>
    <mergeCell ref="L33:M33"/>
    <mergeCell ref="A37:B37"/>
    <mergeCell ref="L37:M37"/>
    <mergeCell ref="A38:B38"/>
    <mergeCell ref="I38:J38"/>
    <mergeCell ref="K38:O38"/>
    <mergeCell ref="A39:B39"/>
    <mergeCell ref="A42:D42"/>
    <mergeCell ref="I48:J48"/>
    <mergeCell ref="I49:J49"/>
    <mergeCell ref="A51:B51"/>
    <mergeCell ref="A53:B53"/>
    <mergeCell ref="I54:J54"/>
    <mergeCell ref="L54:M54"/>
    <mergeCell ref="N54:O54"/>
    <mergeCell ref="A55:D55"/>
    <mergeCell ref="L55:M55"/>
    <mergeCell ref="A56:B56"/>
    <mergeCell ref="A57:B57"/>
    <mergeCell ref="A58:B58"/>
    <mergeCell ref="A59:B59"/>
    <mergeCell ref="I59:J59"/>
    <mergeCell ref="L60:M60"/>
    <mergeCell ref="A61:B61"/>
    <mergeCell ref="A62:B62"/>
    <mergeCell ref="N62:O65"/>
    <mergeCell ref="A63:D63"/>
    <mergeCell ref="A64:D64"/>
    <mergeCell ref="I64:J64"/>
    <mergeCell ref="A65:B65"/>
    <mergeCell ref="L65:M65"/>
    <mergeCell ref="A60:B60"/>
    <mergeCell ref="A73:C73"/>
    <mergeCell ref="A66:B66"/>
    <mergeCell ref="L66:M66"/>
    <mergeCell ref="N66:O66"/>
    <mergeCell ref="A67:B67"/>
    <mergeCell ref="A68:B68"/>
    <mergeCell ref="A69:B69"/>
    <mergeCell ref="I69:J69"/>
    <mergeCell ref="A70:B70"/>
    <mergeCell ref="A71:D71"/>
    <mergeCell ref="L71:M71"/>
    <mergeCell ref="N71:O71"/>
    <mergeCell ref="A72:D72"/>
    <mergeCell ref="A74:C74"/>
    <mergeCell ref="A76:C76"/>
    <mergeCell ref="A77:C77"/>
    <mergeCell ref="A79:C79"/>
    <mergeCell ref="A81:B81"/>
  </mergeCells>
  <pageMargins left="0.7" right="0.7" top="0.75" bottom="0.75" header="0.3" footer="0.3"/>
  <pageSetup paperSize="9" scale="3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725"/>
  <sheetViews>
    <sheetView zoomScale="84" zoomScaleNormal="84" workbookViewId="0">
      <selection activeCell="E65" sqref="E65"/>
    </sheetView>
  </sheetViews>
  <sheetFormatPr baseColWidth="10" defaultColWidth="5.7109375" defaultRowHeight="12.75" x14ac:dyDescent="0.2"/>
  <cols>
    <col min="1" max="1" width="11.5703125" style="6" customWidth="1"/>
    <col min="2" max="2" width="12.85546875" style="6" customWidth="1"/>
    <col min="3" max="3" width="12.140625" style="6" customWidth="1"/>
    <col min="4" max="4" width="11.5703125" style="6" customWidth="1"/>
    <col min="5" max="5" width="14.42578125" style="6" customWidth="1"/>
    <col min="6" max="6" width="19" style="6" customWidth="1"/>
    <col min="7" max="7" width="14.85546875" style="6" customWidth="1"/>
    <col min="8" max="8" width="26.7109375" style="6" customWidth="1"/>
    <col min="9" max="9" width="15.7109375" style="6" customWidth="1"/>
    <col min="10" max="10" width="14.28515625" style="6" customWidth="1"/>
    <col min="11" max="11" width="13.5703125" style="6" customWidth="1"/>
    <col min="12" max="12" width="15.42578125" style="6" customWidth="1"/>
    <col min="13" max="13" width="19" style="6" customWidth="1"/>
    <col min="14" max="14" width="18.85546875" style="6" customWidth="1"/>
    <col min="15" max="15" width="16" style="6" customWidth="1"/>
    <col min="16" max="16" width="11.28515625" style="6" customWidth="1"/>
    <col min="17" max="253" width="5.7109375" style="6"/>
    <col min="254" max="254" width="7.7109375" style="6" customWidth="1"/>
    <col min="255" max="255" width="12.85546875" style="6" customWidth="1"/>
    <col min="256" max="256" width="11.28515625" style="6" customWidth="1"/>
    <col min="257" max="257" width="5.85546875" style="6" customWidth="1"/>
    <col min="258" max="259" width="14.42578125" style="6" customWidth="1"/>
    <col min="260" max="260" width="14.85546875" style="6" customWidth="1"/>
    <col min="261" max="261" width="26.7109375" style="6" customWidth="1"/>
    <col min="262" max="262" width="15.7109375" style="6" customWidth="1"/>
    <col min="263" max="263" width="14.28515625" style="6" customWidth="1"/>
    <col min="264" max="264" width="13.5703125" style="6" customWidth="1"/>
    <col min="265" max="265" width="15.42578125" style="6" customWidth="1"/>
    <col min="266" max="266" width="15.5703125" style="6" customWidth="1"/>
    <col min="267" max="267" width="18.85546875" style="6" customWidth="1"/>
    <col min="268" max="268" width="17" style="6" customWidth="1"/>
    <col min="269" max="269" width="11.28515625" style="6" customWidth="1"/>
    <col min="270" max="270" width="13.7109375" style="6" bestFit="1" customWidth="1"/>
    <col min="271" max="271" width="9.85546875" style="6" customWidth="1"/>
    <col min="272" max="509" width="5.7109375" style="6"/>
    <col min="510" max="510" width="7.7109375" style="6" customWidth="1"/>
    <col min="511" max="511" width="12.85546875" style="6" customWidth="1"/>
    <col min="512" max="512" width="11.28515625" style="6" customWidth="1"/>
    <col min="513" max="513" width="5.85546875" style="6" customWidth="1"/>
    <col min="514" max="515" width="14.42578125" style="6" customWidth="1"/>
    <col min="516" max="516" width="14.85546875" style="6" customWidth="1"/>
    <col min="517" max="517" width="26.7109375" style="6" customWidth="1"/>
    <col min="518" max="518" width="15.7109375" style="6" customWidth="1"/>
    <col min="519" max="519" width="14.28515625" style="6" customWidth="1"/>
    <col min="520" max="520" width="13.5703125" style="6" customWidth="1"/>
    <col min="521" max="521" width="15.42578125" style="6" customWidth="1"/>
    <col min="522" max="522" width="15.5703125" style="6" customWidth="1"/>
    <col min="523" max="523" width="18.85546875" style="6" customWidth="1"/>
    <col min="524" max="524" width="17" style="6" customWidth="1"/>
    <col min="525" max="525" width="11.28515625" style="6" customWidth="1"/>
    <col min="526" max="526" width="13.7109375" style="6" bestFit="1" customWidth="1"/>
    <col min="527" max="527" width="9.85546875" style="6" customWidth="1"/>
    <col min="528" max="765" width="5.7109375" style="6"/>
    <col min="766" max="766" width="7.7109375" style="6" customWidth="1"/>
    <col min="767" max="767" width="12.85546875" style="6" customWidth="1"/>
    <col min="768" max="768" width="11.28515625" style="6" customWidth="1"/>
    <col min="769" max="769" width="5.85546875" style="6" customWidth="1"/>
    <col min="770" max="771" width="14.42578125" style="6" customWidth="1"/>
    <col min="772" max="772" width="14.85546875" style="6" customWidth="1"/>
    <col min="773" max="773" width="26.7109375" style="6" customWidth="1"/>
    <col min="774" max="774" width="15.7109375" style="6" customWidth="1"/>
    <col min="775" max="775" width="14.28515625" style="6" customWidth="1"/>
    <col min="776" max="776" width="13.5703125" style="6" customWidth="1"/>
    <col min="777" max="777" width="15.42578125" style="6" customWidth="1"/>
    <col min="778" max="778" width="15.5703125" style="6" customWidth="1"/>
    <col min="779" max="779" width="18.85546875" style="6" customWidth="1"/>
    <col min="780" max="780" width="17" style="6" customWidth="1"/>
    <col min="781" max="781" width="11.28515625" style="6" customWidth="1"/>
    <col min="782" max="782" width="13.7109375" style="6" bestFit="1" customWidth="1"/>
    <col min="783" max="783" width="9.85546875" style="6" customWidth="1"/>
    <col min="784" max="1021" width="5.7109375" style="6"/>
    <col min="1022" max="1022" width="7.7109375" style="6" customWidth="1"/>
    <col min="1023" max="1023" width="12.85546875" style="6" customWidth="1"/>
    <col min="1024" max="1024" width="11.28515625" style="6" customWidth="1"/>
    <col min="1025" max="1025" width="5.85546875" style="6" customWidth="1"/>
    <col min="1026" max="1027" width="14.42578125" style="6" customWidth="1"/>
    <col min="1028" max="1028" width="14.85546875" style="6" customWidth="1"/>
    <col min="1029" max="1029" width="26.7109375" style="6" customWidth="1"/>
    <col min="1030" max="1030" width="15.7109375" style="6" customWidth="1"/>
    <col min="1031" max="1031" width="14.28515625" style="6" customWidth="1"/>
    <col min="1032" max="1032" width="13.5703125" style="6" customWidth="1"/>
    <col min="1033" max="1033" width="15.42578125" style="6" customWidth="1"/>
    <col min="1034" max="1034" width="15.5703125" style="6" customWidth="1"/>
    <col min="1035" max="1035" width="18.85546875" style="6" customWidth="1"/>
    <col min="1036" max="1036" width="17" style="6" customWidth="1"/>
    <col min="1037" max="1037" width="11.28515625" style="6" customWidth="1"/>
    <col min="1038" max="1038" width="13.7109375" style="6" bestFit="1" customWidth="1"/>
    <col min="1039" max="1039" width="9.85546875" style="6" customWidth="1"/>
    <col min="1040" max="1277" width="5.7109375" style="6"/>
    <col min="1278" max="1278" width="7.7109375" style="6" customWidth="1"/>
    <col min="1279" max="1279" width="12.85546875" style="6" customWidth="1"/>
    <col min="1280" max="1280" width="11.28515625" style="6" customWidth="1"/>
    <col min="1281" max="1281" width="5.85546875" style="6" customWidth="1"/>
    <col min="1282" max="1283" width="14.42578125" style="6" customWidth="1"/>
    <col min="1284" max="1284" width="14.85546875" style="6" customWidth="1"/>
    <col min="1285" max="1285" width="26.7109375" style="6" customWidth="1"/>
    <col min="1286" max="1286" width="15.7109375" style="6" customWidth="1"/>
    <col min="1287" max="1287" width="14.28515625" style="6" customWidth="1"/>
    <col min="1288" max="1288" width="13.5703125" style="6" customWidth="1"/>
    <col min="1289" max="1289" width="15.42578125" style="6" customWidth="1"/>
    <col min="1290" max="1290" width="15.5703125" style="6" customWidth="1"/>
    <col min="1291" max="1291" width="18.85546875" style="6" customWidth="1"/>
    <col min="1292" max="1292" width="17" style="6" customWidth="1"/>
    <col min="1293" max="1293" width="11.28515625" style="6" customWidth="1"/>
    <col min="1294" max="1294" width="13.7109375" style="6" bestFit="1" customWidth="1"/>
    <col min="1295" max="1295" width="9.85546875" style="6" customWidth="1"/>
    <col min="1296" max="1533" width="5.7109375" style="6"/>
    <col min="1534" max="1534" width="7.7109375" style="6" customWidth="1"/>
    <col min="1535" max="1535" width="12.85546875" style="6" customWidth="1"/>
    <col min="1536" max="1536" width="11.28515625" style="6" customWidth="1"/>
    <col min="1537" max="1537" width="5.85546875" style="6" customWidth="1"/>
    <col min="1538" max="1539" width="14.42578125" style="6" customWidth="1"/>
    <col min="1540" max="1540" width="14.85546875" style="6" customWidth="1"/>
    <col min="1541" max="1541" width="26.7109375" style="6" customWidth="1"/>
    <col min="1542" max="1542" width="15.7109375" style="6" customWidth="1"/>
    <col min="1543" max="1543" width="14.28515625" style="6" customWidth="1"/>
    <col min="1544" max="1544" width="13.5703125" style="6" customWidth="1"/>
    <col min="1545" max="1545" width="15.42578125" style="6" customWidth="1"/>
    <col min="1546" max="1546" width="15.5703125" style="6" customWidth="1"/>
    <col min="1547" max="1547" width="18.85546875" style="6" customWidth="1"/>
    <col min="1548" max="1548" width="17" style="6" customWidth="1"/>
    <col min="1549" max="1549" width="11.28515625" style="6" customWidth="1"/>
    <col min="1550" max="1550" width="13.7109375" style="6" bestFit="1" customWidth="1"/>
    <col min="1551" max="1551" width="9.85546875" style="6" customWidth="1"/>
    <col min="1552" max="1789" width="5.7109375" style="6"/>
    <col min="1790" max="1790" width="7.7109375" style="6" customWidth="1"/>
    <col min="1791" max="1791" width="12.85546875" style="6" customWidth="1"/>
    <col min="1792" max="1792" width="11.28515625" style="6" customWidth="1"/>
    <col min="1793" max="1793" width="5.85546875" style="6" customWidth="1"/>
    <col min="1794" max="1795" width="14.42578125" style="6" customWidth="1"/>
    <col min="1796" max="1796" width="14.85546875" style="6" customWidth="1"/>
    <col min="1797" max="1797" width="26.7109375" style="6" customWidth="1"/>
    <col min="1798" max="1798" width="15.7109375" style="6" customWidth="1"/>
    <col min="1799" max="1799" width="14.28515625" style="6" customWidth="1"/>
    <col min="1800" max="1800" width="13.5703125" style="6" customWidth="1"/>
    <col min="1801" max="1801" width="15.42578125" style="6" customWidth="1"/>
    <col min="1802" max="1802" width="15.5703125" style="6" customWidth="1"/>
    <col min="1803" max="1803" width="18.85546875" style="6" customWidth="1"/>
    <col min="1804" max="1804" width="17" style="6" customWidth="1"/>
    <col min="1805" max="1805" width="11.28515625" style="6" customWidth="1"/>
    <col min="1806" max="1806" width="13.7109375" style="6" bestFit="1" customWidth="1"/>
    <col min="1807" max="1807" width="9.85546875" style="6" customWidth="1"/>
    <col min="1808" max="2045" width="5.7109375" style="6"/>
    <col min="2046" max="2046" width="7.7109375" style="6" customWidth="1"/>
    <col min="2047" max="2047" width="12.85546875" style="6" customWidth="1"/>
    <col min="2048" max="2048" width="11.28515625" style="6" customWidth="1"/>
    <col min="2049" max="2049" width="5.85546875" style="6" customWidth="1"/>
    <col min="2050" max="2051" width="14.42578125" style="6" customWidth="1"/>
    <col min="2052" max="2052" width="14.85546875" style="6" customWidth="1"/>
    <col min="2053" max="2053" width="26.7109375" style="6" customWidth="1"/>
    <col min="2054" max="2054" width="15.7109375" style="6" customWidth="1"/>
    <col min="2055" max="2055" width="14.28515625" style="6" customWidth="1"/>
    <col min="2056" max="2056" width="13.5703125" style="6" customWidth="1"/>
    <col min="2057" max="2057" width="15.42578125" style="6" customWidth="1"/>
    <col min="2058" max="2058" width="15.5703125" style="6" customWidth="1"/>
    <col min="2059" max="2059" width="18.85546875" style="6" customWidth="1"/>
    <col min="2060" max="2060" width="17" style="6" customWidth="1"/>
    <col min="2061" max="2061" width="11.28515625" style="6" customWidth="1"/>
    <col min="2062" max="2062" width="13.7109375" style="6" bestFit="1" customWidth="1"/>
    <col min="2063" max="2063" width="9.85546875" style="6" customWidth="1"/>
    <col min="2064" max="2301" width="5.7109375" style="6"/>
    <col min="2302" max="2302" width="7.7109375" style="6" customWidth="1"/>
    <col min="2303" max="2303" width="12.85546875" style="6" customWidth="1"/>
    <col min="2304" max="2304" width="11.28515625" style="6" customWidth="1"/>
    <col min="2305" max="2305" width="5.85546875" style="6" customWidth="1"/>
    <col min="2306" max="2307" width="14.42578125" style="6" customWidth="1"/>
    <col min="2308" max="2308" width="14.85546875" style="6" customWidth="1"/>
    <col min="2309" max="2309" width="26.7109375" style="6" customWidth="1"/>
    <col min="2310" max="2310" width="15.7109375" style="6" customWidth="1"/>
    <col min="2311" max="2311" width="14.28515625" style="6" customWidth="1"/>
    <col min="2312" max="2312" width="13.5703125" style="6" customWidth="1"/>
    <col min="2313" max="2313" width="15.42578125" style="6" customWidth="1"/>
    <col min="2314" max="2314" width="15.5703125" style="6" customWidth="1"/>
    <col min="2315" max="2315" width="18.85546875" style="6" customWidth="1"/>
    <col min="2316" max="2316" width="17" style="6" customWidth="1"/>
    <col min="2317" max="2317" width="11.28515625" style="6" customWidth="1"/>
    <col min="2318" max="2318" width="13.7109375" style="6" bestFit="1" customWidth="1"/>
    <col min="2319" max="2319" width="9.85546875" style="6" customWidth="1"/>
    <col min="2320" max="2557" width="5.7109375" style="6"/>
    <col min="2558" max="2558" width="7.7109375" style="6" customWidth="1"/>
    <col min="2559" max="2559" width="12.85546875" style="6" customWidth="1"/>
    <col min="2560" max="2560" width="11.28515625" style="6" customWidth="1"/>
    <col min="2561" max="2561" width="5.85546875" style="6" customWidth="1"/>
    <col min="2562" max="2563" width="14.42578125" style="6" customWidth="1"/>
    <col min="2564" max="2564" width="14.85546875" style="6" customWidth="1"/>
    <col min="2565" max="2565" width="26.7109375" style="6" customWidth="1"/>
    <col min="2566" max="2566" width="15.7109375" style="6" customWidth="1"/>
    <col min="2567" max="2567" width="14.28515625" style="6" customWidth="1"/>
    <col min="2568" max="2568" width="13.5703125" style="6" customWidth="1"/>
    <col min="2569" max="2569" width="15.42578125" style="6" customWidth="1"/>
    <col min="2570" max="2570" width="15.5703125" style="6" customWidth="1"/>
    <col min="2571" max="2571" width="18.85546875" style="6" customWidth="1"/>
    <col min="2572" max="2572" width="17" style="6" customWidth="1"/>
    <col min="2573" max="2573" width="11.28515625" style="6" customWidth="1"/>
    <col min="2574" max="2574" width="13.7109375" style="6" bestFit="1" customWidth="1"/>
    <col min="2575" max="2575" width="9.85546875" style="6" customWidth="1"/>
    <col min="2576" max="2813" width="5.7109375" style="6"/>
    <col min="2814" max="2814" width="7.7109375" style="6" customWidth="1"/>
    <col min="2815" max="2815" width="12.85546875" style="6" customWidth="1"/>
    <col min="2816" max="2816" width="11.28515625" style="6" customWidth="1"/>
    <col min="2817" max="2817" width="5.85546875" style="6" customWidth="1"/>
    <col min="2818" max="2819" width="14.42578125" style="6" customWidth="1"/>
    <col min="2820" max="2820" width="14.85546875" style="6" customWidth="1"/>
    <col min="2821" max="2821" width="26.7109375" style="6" customWidth="1"/>
    <col min="2822" max="2822" width="15.7109375" style="6" customWidth="1"/>
    <col min="2823" max="2823" width="14.28515625" style="6" customWidth="1"/>
    <col min="2824" max="2824" width="13.5703125" style="6" customWidth="1"/>
    <col min="2825" max="2825" width="15.42578125" style="6" customWidth="1"/>
    <col min="2826" max="2826" width="15.5703125" style="6" customWidth="1"/>
    <col min="2827" max="2827" width="18.85546875" style="6" customWidth="1"/>
    <col min="2828" max="2828" width="17" style="6" customWidth="1"/>
    <col min="2829" max="2829" width="11.28515625" style="6" customWidth="1"/>
    <col min="2830" max="2830" width="13.7109375" style="6" bestFit="1" customWidth="1"/>
    <col min="2831" max="2831" width="9.85546875" style="6" customWidth="1"/>
    <col min="2832" max="3069" width="5.7109375" style="6"/>
    <col min="3070" max="3070" width="7.7109375" style="6" customWidth="1"/>
    <col min="3071" max="3071" width="12.85546875" style="6" customWidth="1"/>
    <col min="3072" max="3072" width="11.28515625" style="6" customWidth="1"/>
    <col min="3073" max="3073" width="5.85546875" style="6" customWidth="1"/>
    <col min="3074" max="3075" width="14.42578125" style="6" customWidth="1"/>
    <col min="3076" max="3076" width="14.85546875" style="6" customWidth="1"/>
    <col min="3077" max="3077" width="26.7109375" style="6" customWidth="1"/>
    <col min="3078" max="3078" width="15.7109375" style="6" customWidth="1"/>
    <col min="3079" max="3079" width="14.28515625" style="6" customWidth="1"/>
    <col min="3080" max="3080" width="13.5703125" style="6" customWidth="1"/>
    <col min="3081" max="3081" width="15.42578125" style="6" customWidth="1"/>
    <col min="3082" max="3082" width="15.5703125" style="6" customWidth="1"/>
    <col min="3083" max="3083" width="18.85546875" style="6" customWidth="1"/>
    <col min="3084" max="3084" width="17" style="6" customWidth="1"/>
    <col min="3085" max="3085" width="11.28515625" style="6" customWidth="1"/>
    <col min="3086" max="3086" width="13.7109375" style="6" bestFit="1" customWidth="1"/>
    <col min="3087" max="3087" width="9.85546875" style="6" customWidth="1"/>
    <col min="3088" max="3325" width="5.7109375" style="6"/>
    <col min="3326" max="3326" width="7.7109375" style="6" customWidth="1"/>
    <col min="3327" max="3327" width="12.85546875" style="6" customWidth="1"/>
    <col min="3328" max="3328" width="11.28515625" style="6" customWidth="1"/>
    <col min="3329" max="3329" width="5.85546875" style="6" customWidth="1"/>
    <col min="3330" max="3331" width="14.42578125" style="6" customWidth="1"/>
    <col min="3332" max="3332" width="14.85546875" style="6" customWidth="1"/>
    <col min="3333" max="3333" width="26.7109375" style="6" customWidth="1"/>
    <col min="3334" max="3334" width="15.7109375" style="6" customWidth="1"/>
    <col min="3335" max="3335" width="14.28515625" style="6" customWidth="1"/>
    <col min="3336" max="3336" width="13.5703125" style="6" customWidth="1"/>
    <col min="3337" max="3337" width="15.42578125" style="6" customWidth="1"/>
    <col min="3338" max="3338" width="15.5703125" style="6" customWidth="1"/>
    <col min="3339" max="3339" width="18.85546875" style="6" customWidth="1"/>
    <col min="3340" max="3340" width="17" style="6" customWidth="1"/>
    <col min="3341" max="3341" width="11.28515625" style="6" customWidth="1"/>
    <col min="3342" max="3342" width="13.7109375" style="6" bestFit="1" customWidth="1"/>
    <col min="3343" max="3343" width="9.85546875" style="6" customWidth="1"/>
    <col min="3344" max="3581" width="5.7109375" style="6"/>
    <col min="3582" max="3582" width="7.7109375" style="6" customWidth="1"/>
    <col min="3583" max="3583" width="12.85546875" style="6" customWidth="1"/>
    <col min="3584" max="3584" width="11.28515625" style="6" customWidth="1"/>
    <col min="3585" max="3585" width="5.85546875" style="6" customWidth="1"/>
    <col min="3586" max="3587" width="14.42578125" style="6" customWidth="1"/>
    <col min="3588" max="3588" width="14.85546875" style="6" customWidth="1"/>
    <col min="3589" max="3589" width="26.7109375" style="6" customWidth="1"/>
    <col min="3590" max="3590" width="15.7109375" style="6" customWidth="1"/>
    <col min="3591" max="3591" width="14.28515625" style="6" customWidth="1"/>
    <col min="3592" max="3592" width="13.5703125" style="6" customWidth="1"/>
    <col min="3593" max="3593" width="15.42578125" style="6" customWidth="1"/>
    <col min="3594" max="3594" width="15.5703125" style="6" customWidth="1"/>
    <col min="3595" max="3595" width="18.85546875" style="6" customWidth="1"/>
    <col min="3596" max="3596" width="17" style="6" customWidth="1"/>
    <col min="3597" max="3597" width="11.28515625" style="6" customWidth="1"/>
    <col min="3598" max="3598" width="13.7109375" style="6" bestFit="1" customWidth="1"/>
    <col min="3599" max="3599" width="9.85546875" style="6" customWidth="1"/>
    <col min="3600" max="3837" width="5.7109375" style="6"/>
    <col min="3838" max="3838" width="7.7109375" style="6" customWidth="1"/>
    <col min="3839" max="3839" width="12.85546875" style="6" customWidth="1"/>
    <col min="3840" max="3840" width="11.28515625" style="6" customWidth="1"/>
    <col min="3841" max="3841" width="5.85546875" style="6" customWidth="1"/>
    <col min="3842" max="3843" width="14.42578125" style="6" customWidth="1"/>
    <col min="3844" max="3844" width="14.85546875" style="6" customWidth="1"/>
    <col min="3845" max="3845" width="26.7109375" style="6" customWidth="1"/>
    <col min="3846" max="3846" width="15.7109375" style="6" customWidth="1"/>
    <col min="3847" max="3847" width="14.28515625" style="6" customWidth="1"/>
    <col min="3848" max="3848" width="13.5703125" style="6" customWidth="1"/>
    <col min="3849" max="3849" width="15.42578125" style="6" customWidth="1"/>
    <col min="3850" max="3850" width="15.5703125" style="6" customWidth="1"/>
    <col min="3851" max="3851" width="18.85546875" style="6" customWidth="1"/>
    <col min="3852" max="3852" width="17" style="6" customWidth="1"/>
    <col min="3853" max="3853" width="11.28515625" style="6" customWidth="1"/>
    <col min="3854" max="3854" width="13.7109375" style="6" bestFit="1" customWidth="1"/>
    <col min="3855" max="3855" width="9.85546875" style="6" customWidth="1"/>
    <col min="3856" max="4093" width="5.7109375" style="6"/>
    <col min="4094" max="4094" width="7.7109375" style="6" customWidth="1"/>
    <col min="4095" max="4095" width="12.85546875" style="6" customWidth="1"/>
    <col min="4096" max="4096" width="11.28515625" style="6" customWidth="1"/>
    <col min="4097" max="4097" width="5.85546875" style="6" customWidth="1"/>
    <col min="4098" max="4099" width="14.42578125" style="6" customWidth="1"/>
    <col min="4100" max="4100" width="14.85546875" style="6" customWidth="1"/>
    <col min="4101" max="4101" width="26.7109375" style="6" customWidth="1"/>
    <col min="4102" max="4102" width="15.7109375" style="6" customWidth="1"/>
    <col min="4103" max="4103" width="14.28515625" style="6" customWidth="1"/>
    <col min="4104" max="4104" width="13.5703125" style="6" customWidth="1"/>
    <col min="4105" max="4105" width="15.42578125" style="6" customWidth="1"/>
    <col min="4106" max="4106" width="15.5703125" style="6" customWidth="1"/>
    <col min="4107" max="4107" width="18.85546875" style="6" customWidth="1"/>
    <col min="4108" max="4108" width="17" style="6" customWidth="1"/>
    <col min="4109" max="4109" width="11.28515625" style="6" customWidth="1"/>
    <col min="4110" max="4110" width="13.7109375" style="6" bestFit="1" customWidth="1"/>
    <col min="4111" max="4111" width="9.85546875" style="6" customWidth="1"/>
    <col min="4112" max="4349" width="5.7109375" style="6"/>
    <col min="4350" max="4350" width="7.7109375" style="6" customWidth="1"/>
    <col min="4351" max="4351" width="12.85546875" style="6" customWidth="1"/>
    <col min="4352" max="4352" width="11.28515625" style="6" customWidth="1"/>
    <col min="4353" max="4353" width="5.85546875" style="6" customWidth="1"/>
    <col min="4354" max="4355" width="14.42578125" style="6" customWidth="1"/>
    <col min="4356" max="4356" width="14.85546875" style="6" customWidth="1"/>
    <col min="4357" max="4357" width="26.7109375" style="6" customWidth="1"/>
    <col min="4358" max="4358" width="15.7109375" style="6" customWidth="1"/>
    <col min="4359" max="4359" width="14.28515625" style="6" customWidth="1"/>
    <col min="4360" max="4360" width="13.5703125" style="6" customWidth="1"/>
    <col min="4361" max="4361" width="15.42578125" style="6" customWidth="1"/>
    <col min="4362" max="4362" width="15.5703125" style="6" customWidth="1"/>
    <col min="4363" max="4363" width="18.85546875" style="6" customWidth="1"/>
    <col min="4364" max="4364" width="17" style="6" customWidth="1"/>
    <col min="4365" max="4365" width="11.28515625" style="6" customWidth="1"/>
    <col min="4366" max="4366" width="13.7109375" style="6" bestFit="1" customWidth="1"/>
    <col min="4367" max="4367" width="9.85546875" style="6" customWidth="1"/>
    <col min="4368" max="4605" width="5.7109375" style="6"/>
    <col min="4606" max="4606" width="7.7109375" style="6" customWidth="1"/>
    <col min="4607" max="4607" width="12.85546875" style="6" customWidth="1"/>
    <col min="4608" max="4608" width="11.28515625" style="6" customWidth="1"/>
    <col min="4609" max="4609" width="5.85546875" style="6" customWidth="1"/>
    <col min="4610" max="4611" width="14.42578125" style="6" customWidth="1"/>
    <col min="4612" max="4612" width="14.85546875" style="6" customWidth="1"/>
    <col min="4613" max="4613" width="26.7109375" style="6" customWidth="1"/>
    <col min="4614" max="4614" width="15.7109375" style="6" customWidth="1"/>
    <col min="4615" max="4615" width="14.28515625" style="6" customWidth="1"/>
    <col min="4616" max="4616" width="13.5703125" style="6" customWidth="1"/>
    <col min="4617" max="4617" width="15.42578125" style="6" customWidth="1"/>
    <col min="4618" max="4618" width="15.5703125" style="6" customWidth="1"/>
    <col min="4619" max="4619" width="18.85546875" style="6" customWidth="1"/>
    <col min="4620" max="4620" width="17" style="6" customWidth="1"/>
    <col min="4621" max="4621" width="11.28515625" style="6" customWidth="1"/>
    <col min="4622" max="4622" width="13.7109375" style="6" bestFit="1" customWidth="1"/>
    <col min="4623" max="4623" width="9.85546875" style="6" customWidth="1"/>
    <col min="4624" max="4861" width="5.7109375" style="6"/>
    <col min="4862" max="4862" width="7.7109375" style="6" customWidth="1"/>
    <col min="4863" max="4863" width="12.85546875" style="6" customWidth="1"/>
    <col min="4864" max="4864" width="11.28515625" style="6" customWidth="1"/>
    <col min="4865" max="4865" width="5.85546875" style="6" customWidth="1"/>
    <col min="4866" max="4867" width="14.42578125" style="6" customWidth="1"/>
    <col min="4868" max="4868" width="14.85546875" style="6" customWidth="1"/>
    <col min="4869" max="4869" width="26.7109375" style="6" customWidth="1"/>
    <col min="4870" max="4870" width="15.7109375" style="6" customWidth="1"/>
    <col min="4871" max="4871" width="14.28515625" style="6" customWidth="1"/>
    <col min="4872" max="4872" width="13.5703125" style="6" customWidth="1"/>
    <col min="4873" max="4873" width="15.42578125" style="6" customWidth="1"/>
    <col min="4874" max="4874" width="15.5703125" style="6" customWidth="1"/>
    <col min="4875" max="4875" width="18.85546875" style="6" customWidth="1"/>
    <col min="4876" max="4876" width="17" style="6" customWidth="1"/>
    <col min="4877" max="4877" width="11.28515625" style="6" customWidth="1"/>
    <col min="4878" max="4878" width="13.7109375" style="6" bestFit="1" customWidth="1"/>
    <col min="4879" max="4879" width="9.85546875" style="6" customWidth="1"/>
    <col min="4880" max="5117" width="5.7109375" style="6"/>
    <col min="5118" max="5118" width="7.7109375" style="6" customWidth="1"/>
    <col min="5119" max="5119" width="12.85546875" style="6" customWidth="1"/>
    <col min="5120" max="5120" width="11.28515625" style="6" customWidth="1"/>
    <col min="5121" max="5121" width="5.85546875" style="6" customWidth="1"/>
    <col min="5122" max="5123" width="14.42578125" style="6" customWidth="1"/>
    <col min="5124" max="5124" width="14.85546875" style="6" customWidth="1"/>
    <col min="5125" max="5125" width="26.7109375" style="6" customWidth="1"/>
    <col min="5126" max="5126" width="15.7109375" style="6" customWidth="1"/>
    <col min="5127" max="5127" width="14.28515625" style="6" customWidth="1"/>
    <col min="5128" max="5128" width="13.5703125" style="6" customWidth="1"/>
    <col min="5129" max="5129" width="15.42578125" style="6" customWidth="1"/>
    <col min="5130" max="5130" width="15.5703125" style="6" customWidth="1"/>
    <col min="5131" max="5131" width="18.85546875" style="6" customWidth="1"/>
    <col min="5132" max="5132" width="17" style="6" customWidth="1"/>
    <col min="5133" max="5133" width="11.28515625" style="6" customWidth="1"/>
    <col min="5134" max="5134" width="13.7109375" style="6" bestFit="1" customWidth="1"/>
    <col min="5135" max="5135" width="9.85546875" style="6" customWidth="1"/>
    <col min="5136" max="5373" width="5.7109375" style="6"/>
    <col min="5374" max="5374" width="7.7109375" style="6" customWidth="1"/>
    <col min="5375" max="5375" width="12.85546875" style="6" customWidth="1"/>
    <col min="5376" max="5376" width="11.28515625" style="6" customWidth="1"/>
    <col min="5377" max="5377" width="5.85546875" style="6" customWidth="1"/>
    <col min="5378" max="5379" width="14.42578125" style="6" customWidth="1"/>
    <col min="5380" max="5380" width="14.85546875" style="6" customWidth="1"/>
    <col min="5381" max="5381" width="26.7109375" style="6" customWidth="1"/>
    <col min="5382" max="5382" width="15.7109375" style="6" customWidth="1"/>
    <col min="5383" max="5383" width="14.28515625" style="6" customWidth="1"/>
    <col min="5384" max="5384" width="13.5703125" style="6" customWidth="1"/>
    <col min="5385" max="5385" width="15.42578125" style="6" customWidth="1"/>
    <col min="5386" max="5386" width="15.5703125" style="6" customWidth="1"/>
    <col min="5387" max="5387" width="18.85546875" style="6" customWidth="1"/>
    <col min="5388" max="5388" width="17" style="6" customWidth="1"/>
    <col min="5389" max="5389" width="11.28515625" style="6" customWidth="1"/>
    <col min="5390" max="5390" width="13.7109375" style="6" bestFit="1" customWidth="1"/>
    <col min="5391" max="5391" width="9.85546875" style="6" customWidth="1"/>
    <col min="5392" max="5629" width="5.7109375" style="6"/>
    <col min="5630" max="5630" width="7.7109375" style="6" customWidth="1"/>
    <col min="5631" max="5631" width="12.85546875" style="6" customWidth="1"/>
    <col min="5632" max="5632" width="11.28515625" style="6" customWidth="1"/>
    <col min="5633" max="5633" width="5.85546875" style="6" customWidth="1"/>
    <col min="5634" max="5635" width="14.42578125" style="6" customWidth="1"/>
    <col min="5636" max="5636" width="14.85546875" style="6" customWidth="1"/>
    <col min="5637" max="5637" width="26.7109375" style="6" customWidth="1"/>
    <col min="5638" max="5638" width="15.7109375" style="6" customWidth="1"/>
    <col min="5639" max="5639" width="14.28515625" style="6" customWidth="1"/>
    <col min="5640" max="5640" width="13.5703125" style="6" customWidth="1"/>
    <col min="5641" max="5641" width="15.42578125" style="6" customWidth="1"/>
    <col min="5642" max="5642" width="15.5703125" style="6" customWidth="1"/>
    <col min="5643" max="5643" width="18.85546875" style="6" customWidth="1"/>
    <col min="5644" max="5644" width="17" style="6" customWidth="1"/>
    <col min="5645" max="5645" width="11.28515625" style="6" customWidth="1"/>
    <col min="5646" max="5646" width="13.7109375" style="6" bestFit="1" customWidth="1"/>
    <col min="5647" max="5647" width="9.85546875" style="6" customWidth="1"/>
    <col min="5648" max="5885" width="5.7109375" style="6"/>
    <col min="5886" max="5886" width="7.7109375" style="6" customWidth="1"/>
    <col min="5887" max="5887" width="12.85546875" style="6" customWidth="1"/>
    <col min="5888" max="5888" width="11.28515625" style="6" customWidth="1"/>
    <col min="5889" max="5889" width="5.85546875" style="6" customWidth="1"/>
    <col min="5890" max="5891" width="14.42578125" style="6" customWidth="1"/>
    <col min="5892" max="5892" width="14.85546875" style="6" customWidth="1"/>
    <col min="5893" max="5893" width="26.7109375" style="6" customWidth="1"/>
    <col min="5894" max="5894" width="15.7109375" style="6" customWidth="1"/>
    <col min="5895" max="5895" width="14.28515625" style="6" customWidth="1"/>
    <col min="5896" max="5896" width="13.5703125" style="6" customWidth="1"/>
    <col min="5897" max="5897" width="15.42578125" style="6" customWidth="1"/>
    <col min="5898" max="5898" width="15.5703125" style="6" customWidth="1"/>
    <col min="5899" max="5899" width="18.85546875" style="6" customWidth="1"/>
    <col min="5900" max="5900" width="17" style="6" customWidth="1"/>
    <col min="5901" max="5901" width="11.28515625" style="6" customWidth="1"/>
    <col min="5902" max="5902" width="13.7109375" style="6" bestFit="1" customWidth="1"/>
    <col min="5903" max="5903" width="9.85546875" style="6" customWidth="1"/>
    <col min="5904" max="6141" width="5.7109375" style="6"/>
    <col min="6142" max="6142" width="7.7109375" style="6" customWidth="1"/>
    <col min="6143" max="6143" width="12.85546875" style="6" customWidth="1"/>
    <col min="6144" max="6144" width="11.28515625" style="6" customWidth="1"/>
    <col min="6145" max="6145" width="5.85546875" style="6" customWidth="1"/>
    <col min="6146" max="6147" width="14.42578125" style="6" customWidth="1"/>
    <col min="6148" max="6148" width="14.85546875" style="6" customWidth="1"/>
    <col min="6149" max="6149" width="26.7109375" style="6" customWidth="1"/>
    <col min="6150" max="6150" width="15.7109375" style="6" customWidth="1"/>
    <col min="6151" max="6151" width="14.28515625" style="6" customWidth="1"/>
    <col min="6152" max="6152" width="13.5703125" style="6" customWidth="1"/>
    <col min="6153" max="6153" width="15.42578125" style="6" customWidth="1"/>
    <col min="6154" max="6154" width="15.5703125" style="6" customWidth="1"/>
    <col min="6155" max="6155" width="18.85546875" style="6" customWidth="1"/>
    <col min="6156" max="6156" width="17" style="6" customWidth="1"/>
    <col min="6157" max="6157" width="11.28515625" style="6" customWidth="1"/>
    <col min="6158" max="6158" width="13.7109375" style="6" bestFit="1" customWidth="1"/>
    <col min="6159" max="6159" width="9.85546875" style="6" customWidth="1"/>
    <col min="6160" max="6397" width="5.7109375" style="6"/>
    <col min="6398" max="6398" width="7.7109375" style="6" customWidth="1"/>
    <col min="6399" max="6399" width="12.85546875" style="6" customWidth="1"/>
    <col min="6400" max="6400" width="11.28515625" style="6" customWidth="1"/>
    <col min="6401" max="6401" width="5.85546875" style="6" customWidth="1"/>
    <col min="6402" max="6403" width="14.42578125" style="6" customWidth="1"/>
    <col min="6404" max="6404" width="14.85546875" style="6" customWidth="1"/>
    <col min="6405" max="6405" width="26.7109375" style="6" customWidth="1"/>
    <col min="6406" max="6406" width="15.7109375" style="6" customWidth="1"/>
    <col min="6407" max="6407" width="14.28515625" style="6" customWidth="1"/>
    <col min="6408" max="6408" width="13.5703125" style="6" customWidth="1"/>
    <col min="6409" max="6409" width="15.42578125" style="6" customWidth="1"/>
    <col min="6410" max="6410" width="15.5703125" style="6" customWidth="1"/>
    <col min="6411" max="6411" width="18.85546875" style="6" customWidth="1"/>
    <col min="6412" max="6412" width="17" style="6" customWidth="1"/>
    <col min="6413" max="6413" width="11.28515625" style="6" customWidth="1"/>
    <col min="6414" max="6414" width="13.7109375" style="6" bestFit="1" customWidth="1"/>
    <col min="6415" max="6415" width="9.85546875" style="6" customWidth="1"/>
    <col min="6416" max="6653" width="5.7109375" style="6"/>
    <col min="6654" max="6654" width="7.7109375" style="6" customWidth="1"/>
    <col min="6655" max="6655" width="12.85546875" style="6" customWidth="1"/>
    <col min="6656" max="6656" width="11.28515625" style="6" customWidth="1"/>
    <col min="6657" max="6657" width="5.85546875" style="6" customWidth="1"/>
    <col min="6658" max="6659" width="14.42578125" style="6" customWidth="1"/>
    <col min="6660" max="6660" width="14.85546875" style="6" customWidth="1"/>
    <col min="6661" max="6661" width="26.7109375" style="6" customWidth="1"/>
    <col min="6662" max="6662" width="15.7109375" style="6" customWidth="1"/>
    <col min="6663" max="6663" width="14.28515625" style="6" customWidth="1"/>
    <col min="6664" max="6664" width="13.5703125" style="6" customWidth="1"/>
    <col min="6665" max="6665" width="15.42578125" style="6" customWidth="1"/>
    <col min="6666" max="6666" width="15.5703125" style="6" customWidth="1"/>
    <col min="6667" max="6667" width="18.85546875" style="6" customWidth="1"/>
    <col min="6668" max="6668" width="17" style="6" customWidth="1"/>
    <col min="6669" max="6669" width="11.28515625" style="6" customWidth="1"/>
    <col min="6670" max="6670" width="13.7109375" style="6" bestFit="1" customWidth="1"/>
    <col min="6671" max="6671" width="9.85546875" style="6" customWidth="1"/>
    <col min="6672" max="6909" width="5.7109375" style="6"/>
    <col min="6910" max="6910" width="7.7109375" style="6" customWidth="1"/>
    <col min="6911" max="6911" width="12.85546875" style="6" customWidth="1"/>
    <col min="6912" max="6912" width="11.28515625" style="6" customWidth="1"/>
    <col min="6913" max="6913" width="5.85546875" style="6" customWidth="1"/>
    <col min="6914" max="6915" width="14.42578125" style="6" customWidth="1"/>
    <col min="6916" max="6916" width="14.85546875" style="6" customWidth="1"/>
    <col min="6917" max="6917" width="26.7109375" style="6" customWidth="1"/>
    <col min="6918" max="6918" width="15.7109375" style="6" customWidth="1"/>
    <col min="6919" max="6919" width="14.28515625" style="6" customWidth="1"/>
    <col min="6920" max="6920" width="13.5703125" style="6" customWidth="1"/>
    <col min="6921" max="6921" width="15.42578125" style="6" customWidth="1"/>
    <col min="6922" max="6922" width="15.5703125" style="6" customWidth="1"/>
    <col min="6923" max="6923" width="18.85546875" style="6" customWidth="1"/>
    <col min="6924" max="6924" width="17" style="6" customWidth="1"/>
    <col min="6925" max="6925" width="11.28515625" style="6" customWidth="1"/>
    <col min="6926" max="6926" width="13.7109375" style="6" bestFit="1" customWidth="1"/>
    <col min="6927" max="6927" width="9.85546875" style="6" customWidth="1"/>
    <col min="6928" max="7165" width="5.7109375" style="6"/>
    <col min="7166" max="7166" width="7.7109375" style="6" customWidth="1"/>
    <col min="7167" max="7167" width="12.85546875" style="6" customWidth="1"/>
    <col min="7168" max="7168" width="11.28515625" style="6" customWidth="1"/>
    <col min="7169" max="7169" width="5.85546875" style="6" customWidth="1"/>
    <col min="7170" max="7171" width="14.42578125" style="6" customWidth="1"/>
    <col min="7172" max="7172" width="14.85546875" style="6" customWidth="1"/>
    <col min="7173" max="7173" width="26.7109375" style="6" customWidth="1"/>
    <col min="7174" max="7174" width="15.7109375" style="6" customWidth="1"/>
    <col min="7175" max="7175" width="14.28515625" style="6" customWidth="1"/>
    <col min="7176" max="7176" width="13.5703125" style="6" customWidth="1"/>
    <col min="7177" max="7177" width="15.42578125" style="6" customWidth="1"/>
    <col min="7178" max="7178" width="15.5703125" style="6" customWidth="1"/>
    <col min="7179" max="7179" width="18.85546875" style="6" customWidth="1"/>
    <col min="7180" max="7180" width="17" style="6" customWidth="1"/>
    <col min="7181" max="7181" width="11.28515625" style="6" customWidth="1"/>
    <col min="7182" max="7182" width="13.7109375" style="6" bestFit="1" customWidth="1"/>
    <col min="7183" max="7183" width="9.85546875" style="6" customWidth="1"/>
    <col min="7184" max="7421" width="5.7109375" style="6"/>
    <col min="7422" max="7422" width="7.7109375" style="6" customWidth="1"/>
    <col min="7423" max="7423" width="12.85546875" style="6" customWidth="1"/>
    <col min="7424" max="7424" width="11.28515625" style="6" customWidth="1"/>
    <col min="7425" max="7425" width="5.85546875" style="6" customWidth="1"/>
    <col min="7426" max="7427" width="14.42578125" style="6" customWidth="1"/>
    <col min="7428" max="7428" width="14.85546875" style="6" customWidth="1"/>
    <col min="7429" max="7429" width="26.7109375" style="6" customWidth="1"/>
    <col min="7430" max="7430" width="15.7109375" style="6" customWidth="1"/>
    <col min="7431" max="7431" width="14.28515625" style="6" customWidth="1"/>
    <col min="7432" max="7432" width="13.5703125" style="6" customWidth="1"/>
    <col min="7433" max="7433" width="15.42578125" style="6" customWidth="1"/>
    <col min="7434" max="7434" width="15.5703125" style="6" customWidth="1"/>
    <col min="7435" max="7435" width="18.85546875" style="6" customWidth="1"/>
    <col min="7436" max="7436" width="17" style="6" customWidth="1"/>
    <col min="7437" max="7437" width="11.28515625" style="6" customWidth="1"/>
    <col min="7438" max="7438" width="13.7109375" style="6" bestFit="1" customWidth="1"/>
    <col min="7439" max="7439" width="9.85546875" style="6" customWidth="1"/>
    <col min="7440" max="7677" width="5.7109375" style="6"/>
    <col min="7678" max="7678" width="7.7109375" style="6" customWidth="1"/>
    <col min="7679" max="7679" width="12.85546875" style="6" customWidth="1"/>
    <col min="7680" max="7680" width="11.28515625" style="6" customWidth="1"/>
    <col min="7681" max="7681" width="5.85546875" style="6" customWidth="1"/>
    <col min="7682" max="7683" width="14.42578125" style="6" customWidth="1"/>
    <col min="7684" max="7684" width="14.85546875" style="6" customWidth="1"/>
    <col min="7685" max="7685" width="26.7109375" style="6" customWidth="1"/>
    <col min="7686" max="7686" width="15.7109375" style="6" customWidth="1"/>
    <col min="7687" max="7687" width="14.28515625" style="6" customWidth="1"/>
    <col min="7688" max="7688" width="13.5703125" style="6" customWidth="1"/>
    <col min="7689" max="7689" width="15.42578125" style="6" customWidth="1"/>
    <col min="7690" max="7690" width="15.5703125" style="6" customWidth="1"/>
    <col min="7691" max="7691" width="18.85546875" style="6" customWidth="1"/>
    <col min="7692" max="7692" width="17" style="6" customWidth="1"/>
    <col min="7693" max="7693" width="11.28515625" style="6" customWidth="1"/>
    <col min="7694" max="7694" width="13.7109375" style="6" bestFit="1" customWidth="1"/>
    <col min="7695" max="7695" width="9.85546875" style="6" customWidth="1"/>
    <col min="7696" max="7933" width="5.7109375" style="6"/>
    <col min="7934" max="7934" width="7.7109375" style="6" customWidth="1"/>
    <col min="7935" max="7935" width="12.85546875" style="6" customWidth="1"/>
    <col min="7936" max="7936" width="11.28515625" style="6" customWidth="1"/>
    <col min="7937" max="7937" width="5.85546875" style="6" customWidth="1"/>
    <col min="7938" max="7939" width="14.42578125" style="6" customWidth="1"/>
    <col min="7940" max="7940" width="14.85546875" style="6" customWidth="1"/>
    <col min="7941" max="7941" width="26.7109375" style="6" customWidth="1"/>
    <col min="7942" max="7942" width="15.7109375" style="6" customWidth="1"/>
    <col min="7943" max="7943" width="14.28515625" style="6" customWidth="1"/>
    <col min="7944" max="7944" width="13.5703125" style="6" customWidth="1"/>
    <col min="7945" max="7945" width="15.42578125" style="6" customWidth="1"/>
    <col min="7946" max="7946" width="15.5703125" style="6" customWidth="1"/>
    <col min="7947" max="7947" width="18.85546875" style="6" customWidth="1"/>
    <col min="7948" max="7948" width="17" style="6" customWidth="1"/>
    <col min="7949" max="7949" width="11.28515625" style="6" customWidth="1"/>
    <col min="7950" max="7950" width="13.7109375" style="6" bestFit="1" customWidth="1"/>
    <col min="7951" max="7951" width="9.85546875" style="6" customWidth="1"/>
    <col min="7952" max="8189" width="5.7109375" style="6"/>
    <col min="8190" max="8190" width="7.7109375" style="6" customWidth="1"/>
    <col min="8191" max="8191" width="12.85546875" style="6" customWidth="1"/>
    <col min="8192" max="8192" width="11.28515625" style="6" customWidth="1"/>
    <col min="8193" max="8193" width="5.85546875" style="6" customWidth="1"/>
    <col min="8194" max="8195" width="14.42578125" style="6" customWidth="1"/>
    <col min="8196" max="8196" width="14.85546875" style="6" customWidth="1"/>
    <col min="8197" max="8197" width="26.7109375" style="6" customWidth="1"/>
    <col min="8198" max="8198" width="15.7109375" style="6" customWidth="1"/>
    <col min="8199" max="8199" width="14.28515625" style="6" customWidth="1"/>
    <col min="8200" max="8200" width="13.5703125" style="6" customWidth="1"/>
    <col min="8201" max="8201" width="15.42578125" style="6" customWidth="1"/>
    <col min="8202" max="8202" width="15.5703125" style="6" customWidth="1"/>
    <col min="8203" max="8203" width="18.85546875" style="6" customWidth="1"/>
    <col min="8204" max="8204" width="17" style="6" customWidth="1"/>
    <col min="8205" max="8205" width="11.28515625" style="6" customWidth="1"/>
    <col min="8206" max="8206" width="13.7109375" style="6" bestFit="1" customWidth="1"/>
    <col min="8207" max="8207" width="9.85546875" style="6" customWidth="1"/>
    <col min="8208" max="8445" width="5.7109375" style="6"/>
    <col min="8446" max="8446" width="7.7109375" style="6" customWidth="1"/>
    <col min="8447" max="8447" width="12.85546875" style="6" customWidth="1"/>
    <col min="8448" max="8448" width="11.28515625" style="6" customWidth="1"/>
    <col min="8449" max="8449" width="5.85546875" style="6" customWidth="1"/>
    <col min="8450" max="8451" width="14.42578125" style="6" customWidth="1"/>
    <col min="8452" max="8452" width="14.85546875" style="6" customWidth="1"/>
    <col min="8453" max="8453" width="26.7109375" style="6" customWidth="1"/>
    <col min="8454" max="8454" width="15.7109375" style="6" customWidth="1"/>
    <col min="8455" max="8455" width="14.28515625" style="6" customWidth="1"/>
    <col min="8456" max="8456" width="13.5703125" style="6" customWidth="1"/>
    <col min="8457" max="8457" width="15.42578125" style="6" customWidth="1"/>
    <col min="8458" max="8458" width="15.5703125" style="6" customWidth="1"/>
    <col min="8459" max="8459" width="18.85546875" style="6" customWidth="1"/>
    <col min="8460" max="8460" width="17" style="6" customWidth="1"/>
    <col min="8461" max="8461" width="11.28515625" style="6" customWidth="1"/>
    <col min="8462" max="8462" width="13.7109375" style="6" bestFit="1" customWidth="1"/>
    <col min="8463" max="8463" width="9.85546875" style="6" customWidth="1"/>
    <col min="8464" max="8701" width="5.7109375" style="6"/>
    <col min="8702" max="8702" width="7.7109375" style="6" customWidth="1"/>
    <col min="8703" max="8703" width="12.85546875" style="6" customWidth="1"/>
    <col min="8704" max="8704" width="11.28515625" style="6" customWidth="1"/>
    <col min="8705" max="8705" width="5.85546875" style="6" customWidth="1"/>
    <col min="8706" max="8707" width="14.42578125" style="6" customWidth="1"/>
    <col min="8708" max="8708" width="14.85546875" style="6" customWidth="1"/>
    <col min="8709" max="8709" width="26.7109375" style="6" customWidth="1"/>
    <col min="8710" max="8710" width="15.7109375" style="6" customWidth="1"/>
    <col min="8711" max="8711" width="14.28515625" style="6" customWidth="1"/>
    <col min="8712" max="8712" width="13.5703125" style="6" customWidth="1"/>
    <col min="8713" max="8713" width="15.42578125" style="6" customWidth="1"/>
    <col min="8714" max="8714" width="15.5703125" style="6" customWidth="1"/>
    <col min="8715" max="8715" width="18.85546875" style="6" customWidth="1"/>
    <col min="8716" max="8716" width="17" style="6" customWidth="1"/>
    <col min="8717" max="8717" width="11.28515625" style="6" customWidth="1"/>
    <col min="8718" max="8718" width="13.7109375" style="6" bestFit="1" customWidth="1"/>
    <col min="8719" max="8719" width="9.85546875" style="6" customWidth="1"/>
    <col min="8720" max="8957" width="5.7109375" style="6"/>
    <col min="8958" max="8958" width="7.7109375" style="6" customWidth="1"/>
    <col min="8959" max="8959" width="12.85546875" style="6" customWidth="1"/>
    <col min="8960" max="8960" width="11.28515625" style="6" customWidth="1"/>
    <col min="8961" max="8961" width="5.85546875" style="6" customWidth="1"/>
    <col min="8962" max="8963" width="14.42578125" style="6" customWidth="1"/>
    <col min="8964" max="8964" width="14.85546875" style="6" customWidth="1"/>
    <col min="8965" max="8965" width="26.7109375" style="6" customWidth="1"/>
    <col min="8966" max="8966" width="15.7109375" style="6" customWidth="1"/>
    <col min="8967" max="8967" width="14.28515625" style="6" customWidth="1"/>
    <col min="8968" max="8968" width="13.5703125" style="6" customWidth="1"/>
    <col min="8969" max="8969" width="15.42578125" style="6" customWidth="1"/>
    <col min="8970" max="8970" width="15.5703125" style="6" customWidth="1"/>
    <col min="8971" max="8971" width="18.85546875" style="6" customWidth="1"/>
    <col min="8972" max="8972" width="17" style="6" customWidth="1"/>
    <col min="8973" max="8973" width="11.28515625" style="6" customWidth="1"/>
    <col min="8974" max="8974" width="13.7109375" style="6" bestFit="1" customWidth="1"/>
    <col min="8975" max="8975" width="9.85546875" style="6" customWidth="1"/>
    <col min="8976" max="9213" width="5.7109375" style="6"/>
    <col min="9214" max="9214" width="7.7109375" style="6" customWidth="1"/>
    <col min="9215" max="9215" width="12.85546875" style="6" customWidth="1"/>
    <col min="9216" max="9216" width="11.28515625" style="6" customWidth="1"/>
    <col min="9217" max="9217" width="5.85546875" style="6" customWidth="1"/>
    <col min="9218" max="9219" width="14.42578125" style="6" customWidth="1"/>
    <col min="9220" max="9220" width="14.85546875" style="6" customWidth="1"/>
    <col min="9221" max="9221" width="26.7109375" style="6" customWidth="1"/>
    <col min="9222" max="9222" width="15.7109375" style="6" customWidth="1"/>
    <col min="9223" max="9223" width="14.28515625" style="6" customWidth="1"/>
    <col min="9224" max="9224" width="13.5703125" style="6" customWidth="1"/>
    <col min="9225" max="9225" width="15.42578125" style="6" customWidth="1"/>
    <col min="9226" max="9226" width="15.5703125" style="6" customWidth="1"/>
    <col min="9227" max="9227" width="18.85546875" style="6" customWidth="1"/>
    <col min="9228" max="9228" width="17" style="6" customWidth="1"/>
    <col min="9229" max="9229" width="11.28515625" style="6" customWidth="1"/>
    <col min="9230" max="9230" width="13.7109375" style="6" bestFit="1" customWidth="1"/>
    <col min="9231" max="9231" width="9.85546875" style="6" customWidth="1"/>
    <col min="9232" max="9469" width="5.7109375" style="6"/>
    <col min="9470" max="9470" width="7.7109375" style="6" customWidth="1"/>
    <col min="9471" max="9471" width="12.85546875" style="6" customWidth="1"/>
    <col min="9472" max="9472" width="11.28515625" style="6" customWidth="1"/>
    <col min="9473" max="9473" width="5.85546875" style="6" customWidth="1"/>
    <col min="9474" max="9475" width="14.42578125" style="6" customWidth="1"/>
    <col min="9476" max="9476" width="14.85546875" style="6" customWidth="1"/>
    <col min="9477" max="9477" width="26.7109375" style="6" customWidth="1"/>
    <col min="9478" max="9478" width="15.7109375" style="6" customWidth="1"/>
    <col min="9479" max="9479" width="14.28515625" style="6" customWidth="1"/>
    <col min="9480" max="9480" width="13.5703125" style="6" customWidth="1"/>
    <col min="9481" max="9481" width="15.42578125" style="6" customWidth="1"/>
    <col min="9482" max="9482" width="15.5703125" style="6" customWidth="1"/>
    <col min="9483" max="9483" width="18.85546875" style="6" customWidth="1"/>
    <col min="9484" max="9484" width="17" style="6" customWidth="1"/>
    <col min="9485" max="9485" width="11.28515625" style="6" customWidth="1"/>
    <col min="9486" max="9486" width="13.7109375" style="6" bestFit="1" customWidth="1"/>
    <col min="9487" max="9487" width="9.85546875" style="6" customWidth="1"/>
    <col min="9488" max="9725" width="5.7109375" style="6"/>
    <col min="9726" max="9726" width="7.7109375" style="6" customWidth="1"/>
    <col min="9727" max="9727" width="12.85546875" style="6" customWidth="1"/>
    <col min="9728" max="9728" width="11.28515625" style="6" customWidth="1"/>
    <col min="9729" max="9729" width="5.85546875" style="6" customWidth="1"/>
    <col min="9730" max="9731" width="14.42578125" style="6" customWidth="1"/>
    <col min="9732" max="9732" width="14.85546875" style="6" customWidth="1"/>
    <col min="9733" max="9733" width="26.7109375" style="6" customWidth="1"/>
    <col min="9734" max="9734" width="15.7109375" style="6" customWidth="1"/>
    <col min="9735" max="9735" width="14.28515625" style="6" customWidth="1"/>
    <col min="9736" max="9736" width="13.5703125" style="6" customWidth="1"/>
    <col min="9737" max="9737" width="15.42578125" style="6" customWidth="1"/>
    <col min="9738" max="9738" width="15.5703125" style="6" customWidth="1"/>
    <col min="9739" max="9739" width="18.85546875" style="6" customWidth="1"/>
    <col min="9740" max="9740" width="17" style="6" customWidth="1"/>
    <col min="9741" max="9741" width="11.28515625" style="6" customWidth="1"/>
    <col min="9742" max="9742" width="13.7109375" style="6" bestFit="1" customWidth="1"/>
    <col min="9743" max="9743" width="9.85546875" style="6" customWidth="1"/>
    <col min="9744" max="9981" width="5.7109375" style="6"/>
    <col min="9982" max="9982" width="7.7109375" style="6" customWidth="1"/>
    <col min="9983" max="9983" width="12.85546875" style="6" customWidth="1"/>
    <col min="9984" max="9984" width="11.28515625" style="6" customWidth="1"/>
    <col min="9985" max="9985" width="5.85546875" style="6" customWidth="1"/>
    <col min="9986" max="9987" width="14.42578125" style="6" customWidth="1"/>
    <col min="9988" max="9988" width="14.85546875" style="6" customWidth="1"/>
    <col min="9989" max="9989" width="26.7109375" style="6" customWidth="1"/>
    <col min="9990" max="9990" width="15.7109375" style="6" customWidth="1"/>
    <col min="9991" max="9991" width="14.28515625" style="6" customWidth="1"/>
    <col min="9992" max="9992" width="13.5703125" style="6" customWidth="1"/>
    <col min="9993" max="9993" width="15.42578125" style="6" customWidth="1"/>
    <col min="9994" max="9994" width="15.5703125" style="6" customWidth="1"/>
    <col min="9995" max="9995" width="18.85546875" style="6" customWidth="1"/>
    <col min="9996" max="9996" width="17" style="6" customWidth="1"/>
    <col min="9997" max="9997" width="11.28515625" style="6" customWidth="1"/>
    <col min="9998" max="9998" width="13.7109375" style="6" bestFit="1" customWidth="1"/>
    <col min="9999" max="9999" width="9.85546875" style="6" customWidth="1"/>
    <col min="10000" max="10237" width="5.7109375" style="6"/>
    <col min="10238" max="10238" width="7.7109375" style="6" customWidth="1"/>
    <col min="10239" max="10239" width="12.85546875" style="6" customWidth="1"/>
    <col min="10240" max="10240" width="11.28515625" style="6" customWidth="1"/>
    <col min="10241" max="10241" width="5.85546875" style="6" customWidth="1"/>
    <col min="10242" max="10243" width="14.42578125" style="6" customWidth="1"/>
    <col min="10244" max="10244" width="14.85546875" style="6" customWidth="1"/>
    <col min="10245" max="10245" width="26.7109375" style="6" customWidth="1"/>
    <col min="10246" max="10246" width="15.7109375" style="6" customWidth="1"/>
    <col min="10247" max="10247" width="14.28515625" style="6" customWidth="1"/>
    <col min="10248" max="10248" width="13.5703125" style="6" customWidth="1"/>
    <col min="10249" max="10249" width="15.42578125" style="6" customWidth="1"/>
    <col min="10250" max="10250" width="15.5703125" style="6" customWidth="1"/>
    <col min="10251" max="10251" width="18.85546875" style="6" customWidth="1"/>
    <col min="10252" max="10252" width="17" style="6" customWidth="1"/>
    <col min="10253" max="10253" width="11.28515625" style="6" customWidth="1"/>
    <col min="10254" max="10254" width="13.7109375" style="6" bestFit="1" customWidth="1"/>
    <col min="10255" max="10255" width="9.85546875" style="6" customWidth="1"/>
    <col min="10256" max="10493" width="5.7109375" style="6"/>
    <col min="10494" max="10494" width="7.7109375" style="6" customWidth="1"/>
    <col min="10495" max="10495" width="12.85546875" style="6" customWidth="1"/>
    <col min="10496" max="10496" width="11.28515625" style="6" customWidth="1"/>
    <col min="10497" max="10497" width="5.85546875" style="6" customWidth="1"/>
    <col min="10498" max="10499" width="14.42578125" style="6" customWidth="1"/>
    <col min="10500" max="10500" width="14.85546875" style="6" customWidth="1"/>
    <col min="10501" max="10501" width="26.7109375" style="6" customWidth="1"/>
    <col min="10502" max="10502" width="15.7109375" style="6" customWidth="1"/>
    <col min="10503" max="10503" width="14.28515625" style="6" customWidth="1"/>
    <col min="10504" max="10504" width="13.5703125" style="6" customWidth="1"/>
    <col min="10505" max="10505" width="15.42578125" style="6" customWidth="1"/>
    <col min="10506" max="10506" width="15.5703125" style="6" customWidth="1"/>
    <col min="10507" max="10507" width="18.85546875" style="6" customWidth="1"/>
    <col min="10508" max="10508" width="17" style="6" customWidth="1"/>
    <col min="10509" max="10509" width="11.28515625" style="6" customWidth="1"/>
    <col min="10510" max="10510" width="13.7109375" style="6" bestFit="1" customWidth="1"/>
    <col min="10511" max="10511" width="9.85546875" style="6" customWidth="1"/>
    <col min="10512" max="10749" width="5.7109375" style="6"/>
    <col min="10750" max="10750" width="7.7109375" style="6" customWidth="1"/>
    <col min="10751" max="10751" width="12.85546875" style="6" customWidth="1"/>
    <col min="10752" max="10752" width="11.28515625" style="6" customWidth="1"/>
    <col min="10753" max="10753" width="5.85546875" style="6" customWidth="1"/>
    <col min="10754" max="10755" width="14.42578125" style="6" customWidth="1"/>
    <col min="10756" max="10756" width="14.85546875" style="6" customWidth="1"/>
    <col min="10757" max="10757" width="26.7109375" style="6" customWidth="1"/>
    <col min="10758" max="10758" width="15.7109375" style="6" customWidth="1"/>
    <col min="10759" max="10759" width="14.28515625" style="6" customWidth="1"/>
    <col min="10760" max="10760" width="13.5703125" style="6" customWidth="1"/>
    <col min="10761" max="10761" width="15.42578125" style="6" customWidth="1"/>
    <col min="10762" max="10762" width="15.5703125" style="6" customWidth="1"/>
    <col min="10763" max="10763" width="18.85546875" style="6" customWidth="1"/>
    <col min="10764" max="10764" width="17" style="6" customWidth="1"/>
    <col min="10765" max="10765" width="11.28515625" style="6" customWidth="1"/>
    <col min="10766" max="10766" width="13.7109375" style="6" bestFit="1" customWidth="1"/>
    <col min="10767" max="10767" width="9.85546875" style="6" customWidth="1"/>
    <col min="10768" max="11005" width="5.7109375" style="6"/>
    <col min="11006" max="11006" width="7.7109375" style="6" customWidth="1"/>
    <col min="11007" max="11007" width="12.85546875" style="6" customWidth="1"/>
    <col min="11008" max="11008" width="11.28515625" style="6" customWidth="1"/>
    <col min="11009" max="11009" width="5.85546875" style="6" customWidth="1"/>
    <col min="11010" max="11011" width="14.42578125" style="6" customWidth="1"/>
    <col min="11012" max="11012" width="14.85546875" style="6" customWidth="1"/>
    <col min="11013" max="11013" width="26.7109375" style="6" customWidth="1"/>
    <col min="11014" max="11014" width="15.7109375" style="6" customWidth="1"/>
    <col min="11015" max="11015" width="14.28515625" style="6" customWidth="1"/>
    <col min="11016" max="11016" width="13.5703125" style="6" customWidth="1"/>
    <col min="11017" max="11017" width="15.42578125" style="6" customWidth="1"/>
    <col min="11018" max="11018" width="15.5703125" style="6" customWidth="1"/>
    <col min="11019" max="11019" width="18.85546875" style="6" customWidth="1"/>
    <col min="11020" max="11020" width="17" style="6" customWidth="1"/>
    <col min="11021" max="11021" width="11.28515625" style="6" customWidth="1"/>
    <col min="11022" max="11022" width="13.7109375" style="6" bestFit="1" customWidth="1"/>
    <col min="11023" max="11023" width="9.85546875" style="6" customWidth="1"/>
    <col min="11024" max="11261" width="5.7109375" style="6"/>
    <col min="11262" max="11262" width="7.7109375" style="6" customWidth="1"/>
    <col min="11263" max="11263" width="12.85546875" style="6" customWidth="1"/>
    <col min="11264" max="11264" width="11.28515625" style="6" customWidth="1"/>
    <col min="11265" max="11265" width="5.85546875" style="6" customWidth="1"/>
    <col min="11266" max="11267" width="14.42578125" style="6" customWidth="1"/>
    <col min="11268" max="11268" width="14.85546875" style="6" customWidth="1"/>
    <col min="11269" max="11269" width="26.7109375" style="6" customWidth="1"/>
    <col min="11270" max="11270" width="15.7109375" style="6" customWidth="1"/>
    <col min="11271" max="11271" width="14.28515625" style="6" customWidth="1"/>
    <col min="11272" max="11272" width="13.5703125" style="6" customWidth="1"/>
    <col min="11273" max="11273" width="15.42578125" style="6" customWidth="1"/>
    <col min="11274" max="11274" width="15.5703125" style="6" customWidth="1"/>
    <col min="11275" max="11275" width="18.85546875" style="6" customWidth="1"/>
    <col min="11276" max="11276" width="17" style="6" customWidth="1"/>
    <col min="11277" max="11277" width="11.28515625" style="6" customWidth="1"/>
    <col min="11278" max="11278" width="13.7109375" style="6" bestFit="1" customWidth="1"/>
    <col min="11279" max="11279" width="9.85546875" style="6" customWidth="1"/>
    <col min="11280" max="11517" width="5.7109375" style="6"/>
    <col min="11518" max="11518" width="7.7109375" style="6" customWidth="1"/>
    <col min="11519" max="11519" width="12.85546875" style="6" customWidth="1"/>
    <col min="11520" max="11520" width="11.28515625" style="6" customWidth="1"/>
    <col min="11521" max="11521" width="5.85546875" style="6" customWidth="1"/>
    <col min="11522" max="11523" width="14.42578125" style="6" customWidth="1"/>
    <col min="11524" max="11524" width="14.85546875" style="6" customWidth="1"/>
    <col min="11525" max="11525" width="26.7109375" style="6" customWidth="1"/>
    <col min="11526" max="11526" width="15.7109375" style="6" customWidth="1"/>
    <col min="11527" max="11527" width="14.28515625" style="6" customWidth="1"/>
    <col min="11528" max="11528" width="13.5703125" style="6" customWidth="1"/>
    <col min="11529" max="11529" width="15.42578125" style="6" customWidth="1"/>
    <col min="11530" max="11530" width="15.5703125" style="6" customWidth="1"/>
    <col min="11531" max="11531" width="18.85546875" style="6" customWidth="1"/>
    <col min="11532" max="11532" width="17" style="6" customWidth="1"/>
    <col min="11533" max="11533" width="11.28515625" style="6" customWidth="1"/>
    <col min="11534" max="11534" width="13.7109375" style="6" bestFit="1" customWidth="1"/>
    <col min="11535" max="11535" width="9.85546875" style="6" customWidth="1"/>
    <col min="11536" max="11773" width="5.7109375" style="6"/>
    <col min="11774" max="11774" width="7.7109375" style="6" customWidth="1"/>
    <col min="11775" max="11775" width="12.85546875" style="6" customWidth="1"/>
    <col min="11776" max="11776" width="11.28515625" style="6" customWidth="1"/>
    <col min="11777" max="11777" width="5.85546875" style="6" customWidth="1"/>
    <col min="11778" max="11779" width="14.42578125" style="6" customWidth="1"/>
    <col min="11780" max="11780" width="14.85546875" style="6" customWidth="1"/>
    <col min="11781" max="11781" width="26.7109375" style="6" customWidth="1"/>
    <col min="11782" max="11782" width="15.7109375" style="6" customWidth="1"/>
    <col min="11783" max="11783" width="14.28515625" style="6" customWidth="1"/>
    <col min="11784" max="11784" width="13.5703125" style="6" customWidth="1"/>
    <col min="11785" max="11785" width="15.42578125" style="6" customWidth="1"/>
    <col min="11786" max="11786" width="15.5703125" style="6" customWidth="1"/>
    <col min="11787" max="11787" width="18.85546875" style="6" customWidth="1"/>
    <col min="11788" max="11788" width="17" style="6" customWidth="1"/>
    <col min="11789" max="11789" width="11.28515625" style="6" customWidth="1"/>
    <col min="11790" max="11790" width="13.7109375" style="6" bestFit="1" customWidth="1"/>
    <col min="11791" max="11791" width="9.85546875" style="6" customWidth="1"/>
    <col min="11792" max="12029" width="5.7109375" style="6"/>
    <col min="12030" max="12030" width="7.7109375" style="6" customWidth="1"/>
    <col min="12031" max="12031" width="12.85546875" style="6" customWidth="1"/>
    <col min="12032" max="12032" width="11.28515625" style="6" customWidth="1"/>
    <col min="12033" max="12033" width="5.85546875" style="6" customWidth="1"/>
    <col min="12034" max="12035" width="14.42578125" style="6" customWidth="1"/>
    <col min="12036" max="12036" width="14.85546875" style="6" customWidth="1"/>
    <col min="12037" max="12037" width="26.7109375" style="6" customWidth="1"/>
    <col min="12038" max="12038" width="15.7109375" style="6" customWidth="1"/>
    <col min="12039" max="12039" width="14.28515625" style="6" customWidth="1"/>
    <col min="12040" max="12040" width="13.5703125" style="6" customWidth="1"/>
    <col min="12041" max="12041" width="15.42578125" style="6" customWidth="1"/>
    <col min="12042" max="12042" width="15.5703125" style="6" customWidth="1"/>
    <col min="12043" max="12043" width="18.85546875" style="6" customWidth="1"/>
    <col min="12044" max="12044" width="17" style="6" customWidth="1"/>
    <col min="12045" max="12045" width="11.28515625" style="6" customWidth="1"/>
    <col min="12046" max="12046" width="13.7109375" style="6" bestFit="1" customWidth="1"/>
    <col min="12047" max="12047" width="9.85546875" style="6" customWidth="1"/>
    <col min="12048" max="12285" width="5.7109375" style="6"/>
    <col min="12286" max="12286" width="7.7109375" style="6" customWidth="1"/>
    <col min="12287" max="12287" width="12.85546875" style="6" customWidth="1"/>
    <col min="12288" max="12288" width="11.28515625" style="6" customWidth="1"/>
    <col min="12289" max="12289" width="5.85546875" style="6" customWidth="1"/>
    <col min="12290" max="12291" width="14.42578125" style="6" customWidth="1"/>
    <col min="12292" max="12292" width="14.85546875" style="6" customWidth="1"/>
    <col min="12293" max="12293" width="26.7109375" style="6" customWidth="1"/>
    <col min="12294" max="12294" width="15.7109375" style="6" customWidth="1"/>
    <col min="12295" max="12295" width="14.28515625" style="6" customWidth="1"/>
    <col min="12296" max="12296" width="13.5703125" style="6" customWidth="1"/>
    <col min="12297" max="12297" width="15.42578125" style="6" customWidth="1"/>
    <col min="12298" max="12298" width="15.5703125" style="6" customWidth="1"/>
    <col min="12299" max="12299" width="18.85546875" style="6" customWidth="1"/>
    <col min="12300" max="12300" width="17" style="6" customWidth="1"/>
    <col min="12301" max="12301" width="11.28515625" style="6" customWidth="1"/>
    <col min="12302" max="12302" width="13.7109375" style="6" bestFit="1" customWidth="1"/>
    <col min="12303" max="12303" width="9.85546875" style="6" customWidth="1"/>
    <col min="12304" max="12541" width="5.7109375" style="6"/>
    <col min="12542" max="12542" width="7.7109375" style="6" customWidth="1"/>
    <col min="12543" max="12543" width="12.85546875" style="6" customWidth="1"/>
    <col min="12544" max="12544" width="11.28515625" style="6" customWidth="1"/>
    <col min="12545" max="12545" width="5.85546875" style="6" customWidth="1"/>
    <col min="12546" max="12547" width="14.42578125" style="6" customWidth="1"/>
    <col min="12548" max="12548" width="14.85546875" style="6" customWidth="1"/>
    <col min="12549" max="12549" width="26.7109375" style="6" customWidth="1"/>
    <col min="12550" max="12550" width="15.7109375" style="6" customWidth="1"/>
    <col min="12551" max="12551" width="14.28515625" style="6" customWidth="1"/>
    <col min="12552" max="12552" width="13.5703125" style="6" customWidth="1"/>
    <col min="12553" max="12553" width="15.42578125" style="6" customWidth="1"/>
    <col min="12554" max="12554" width="15.5703125" style="6" customWidth="1"/>
    <col min="12555" max="12555" width="18.85546875" style="6" customWidth="1"/>
    <col min="12556" max="12556" width="17" style="6" customWidth="1"/>
    <col min="12557" max="12557" width="11.28515625" style="6" customWidth="1"/>
    <col min="12558" max="12558" width="13.7109375" style="6" bestFit="1" customWidth="1"/>
    <col min="12559" max="12559" width="9.85546875" style="6" customWidth="1"/>
    <col min="12560" max="12797" width="5.7109375" style="6"/>
    <col min="12798" max="12798" width="7.7109375" style="6" customWidth="1"/>
    <col min="12799" max="12799" width="12.85546875" style="6" customWidth="1"/>
    <col min="12800" max="12800" width="11.28515625" style="6" customWidth="1"/>
    <col min="12801" max="12801" width="5.85546875" style="6" customWidth="1"/>
    <col min="12802" max="12803" width="14.42578125" style="6" customWidth="1"/>
    <col min="12804" max="12804" width="14.85546875" style="6" customWidth="1"/>
    <col min="12805" max="12805" width="26.7109375" style="6" customWidth="1"/>
    <col min="12806" max="12806" width="15.7109375" style="6" customWidth="1"/>
    <col min="12807" max="12807" width="14.28515625" style="6" customWidth="1"/>
    <col min="12808" max="12808" width="13.5703125" style="6" customWidth="1"/>
    <col min="12809" max="12809" width="15.42578125" style="6" customWidth="1"/>
    <col min="12810" max="12810" width="15.5703125" style="6" customWidth="1"/>
    <col min="12811" max="12811" width="18.85546875" style="6" customWidth="1"/>
    <col min="12812" max="12812" width="17" style="6" customWidth="1"/>
    <col min="12813" max="12813" width="11.28515625" style="6" customWidth="1"/>
    <col min="12814" max="12814" width="13.7109375" style="6" bestFit="1" customWidth="1"/>
    <col min="12815" max="12815" width="9.85546875" style="6" customWidth="1"/>
    <col min="12816" max="13053" width="5.7109375" style="6"/>
    <col min="13054" max="13054" width="7.7109375" style="6" customWidth="1"/>
    <col min="13055" max="13055" width="12.85546875" style="6" customWidth="1"/>
    <col min="13056" max="13056" width="11.28515625" style="6" customWidth="1"/>
    <col min="13057" max="13057" width="5.85546875" style="6" customWidth="1"/>
    <col min="13058" max="13059" width="14.42578125" style="6" customWidth="1"/>
    <col min="13060" max="13060" width="14.85546875" style="6" customWidth="1"/>
    <col min="13061" max="13061" width="26.7109375" style="6" customWidth="1"/>
    <col min="13062" max="13062" width="15.7109375" style="6" customWidth="1"/>
    <col min="13063" max="13063" width="14.28515625" style="6" customWidth="1"/>
    <col min="13064" max="13064" width="13.5703125" style="6" customWidth="1"/>
    <col min="13065" max="13065" width="15.42578125" style="6" customWidth="1"/>
    <col min="13066" max="13066" width="15.5703125" style="6" customWidth="1"/>
    <col min="13067" max="13067" width="18.85546875" style="6" customWidth="1"/>
    <col min="13068" max="13068" width="17" style="6" customWidth="1"/>
    <col min="13069" max="13069" width="11.28515625" style="6" customWidth="1"/>
    <col min="13070" max="13070" width="13.7109375" style="6" bestFit="1" customWidth="1"/>
    <col min="13071" max="13071" width="9.85546875" style="6" customWidth="1"/>
    <col min="13072" max="13309" width="5.7109375" style="6"/>
    <col min="13310" max="13310" width="7.7109375" style="6" customWidth="1"/>
    <col min="13311" max="13311" width="12.85546875" style="6" customWidth="1"/>
    <col min="13312" max="13312" width="11.28515625" style="6" customWidth="1"/>
    <col min="13313" max="13313" width="5.85546875" style="6" customWidth="1"/>
    <col min="13314" max="13315" width="14.42578125" style="6" customWidth="1"/>
    <col min="13316" max="13316" width="14.85546875" style="6" customWidth="1"/>
    <col min="13317" max="13317" width="26.7109375" style="6" customWidth="1"/>
    <col min="13318" max="13318" width="15.7109375" style="6" customWidth="1"/>
    <col min="13319" max="13319" width="14.28515625" style="6" customWidth="1"/>
    <col min="13320" max="13320" width="13.5703125" style="6" customWidth="1"/>
    <col min="13321" max="13321" width="15.42578125" style="6" customWidth="1"/>
    <col min="13322" max="13322" width="15.5703125" style="6" customWidth="1"/>
    <col min="13323" max="13323" width="18.85546875" style="6" customWidth="1"/>
    <col min="13324" max="13324" width="17" style="6" customWidth="1"/>
    <col min="13325" max="13325" width="11.28515625" style="6" customWidth="1"/>
    <col min="13326" max="13326" width="13.7109375" style="6" bestFit="1" customWidth="1"/>
    <col min="13327" max="13327" width="9.85546875" style="6" customWidth="1"/>
    <col min="13328" max="13565" width="5.7109375" style="6"/>
    <col min="13566" max="13566" width="7.7109375" style="6" customWidth="1"/>
    <col min="13567" max="13567" width="12.85546875" style="6" customWidth="1"/>
    <col min="13568" max="13568" width="11.28515625" style="6" customWidth="1"/>
    <col min="13569" max="13569" width="5.85546875" style="6" customWidth="1"/>
    <col min="13570" max="13571" width="14.42578125" style="6" customWidth="1"/>
    <col min="13572" max="13572" width="14.85546875" style="6" customWidth="1"/>
    <col min="13573" max="13573" width="26.7109375" style="6" customWidth="1"/>
    <col min="13574" max="13574" width="15.7109375" style="6" customWidth="1"/>
    <col min="13575" max="13575" width="14.28515625" style="6" customWidth="1"/>
    <col min="13576" max="13576" width="13.5703125" style="6" customWidth="1"/>
    <col min="13577" max="13577" width="15.42578125" style="6" customWidth="1"/>
    <col min="13578" max="13578" width="15.5703125" style="6" customWidth="1"/>
    <col min="13579" max="13579" width="18.85546875" style="6" customWidth="1"/>
    <col min="13580" max="13580" width="17" style="6" customWidth="1"/>
    <col min="13581" max="13581" width="11.28515625" style="6" customWidth="1"/>
    <col min="13582" max="13582" width="13.7109375" style="6" bestFit="1" customWidth="1"/>
    <col min="13583" max="13583" width="9.85546875" style="6" customWidth="1"/>
    <col min="13584" max="13821" width="5.7109375" style="6"/>
    <col min="13822" max="13822" width="7.7109375" style="6" customWidth="1"/>
    <col min="13823" max="13823" width="12.85546875" style="6" customWidth="1"/>
    <col min="13824" max="13824" width="11.28515625" style="6" customWidth="1"/>
    <col min="13825" max="13825" width="5.85546875" style="6" customWidth="1"/>
    <col min="13826" max="13827" width="14.42578125" style="6" customWidth="1"/>
    <col min="13828" max="13828" width="14.85546875" style="6" customWidth="1"/>
    <col min="13829" max="13829" width="26.7109375" style="6" customWidth="1"/>
    <col min="13830" max="13830" width="15.7109375" style="6" customWidth="1"/>
    <col min="13831" max="13831" width="14.28515625" style="6" customWidth="1"/>
    <col min="13832" max="13832" width="13.5703125" style="6" customWidth="1"/>
    <col min="13833" max="13833" width="15.42578125" style="6" customWidth="1"/>
    <col min="13834" max="13834" width="15.5703125" style="6" customWidth="1"/>
    <col min="13835" max="13835" width="18.85546875" style="6" customWidth="1"/>
    <col min="13836" max="13836" width="17" style="6" customWidth="1"/>
    <col min="13837" max="13837" width="11.28515625" style="6" customWidth="1"/>
    <col min="13838" max="13838" width="13.7109375" style="6" bestFit="1" customWidth="1"/>
    <col min="13839" max="13839" width="9.85546875" style="6" customWidth="1"/>
    <col min="13840" max="14077" width="5.7109375" style="6"/>
    <col min="14078" max="14078" width="7.7109375" style="6" customWidth="1"/>
    <col min="14079" max="14079" width="12.85546875" style="6" customWidth="1"/>
    <col min="14080" max="14080" width="11.28515625" style="6" customWidth="1"/>
    <col min="14081" max="14081" width="5.85546875" style="6" customWidth="1"/>
    <col min="14082" max="14083" width="14.42578125" style="6" customWidth="1"/>
    <col min="14084" max="14084" width="14.85546875" style="6" customWidth="1"/>
    <col min="14085" max="14085" width="26.7109375" style="6" customWidth="1"/>
    <col min="14086" max="14086" width="15.7109375" style="6" customWidth="1"/>
    <col min="14087" max="14087" width="14.28515625" style="6" customWidth="1"/>
    <col min="14088" max="14088" width="13.5703125" style="6" customWidth="1"/>
    <col min="14089" max="14089" width="15.42578125" style="6" customWidth="1"/>
    <col min="14090" max="14090" width="15.5703125" style="6" customWidth="1"/>
    <col min="14091" max="14091" width="18.85546875" style="6" customWidth="1"/>
    <col min="14092" max="14092" width="17" style="6" customWidth="1"/>
    <col min="14093" max="14093" width="11.28515625" style="6" customWidth="1"/>
    <col min="14094" max="14094" width="13.7109375" style="6" bestFit="1" customWidth="1"/>
    <col min="14095" max="14095" width="9.85546875" style="6" customWidth="1"/>
    <col min="14096" max="14333" width="5.7109375" style="6"/>
    <col min="14334" max="14334" width="7.7109375" style="6" customWidth="1"/>
    <col min="14335" max="14335" width="12.85546875" style="6" customWidth="1"/>
    <col min="14336" max="14336" width="11.28515625" style="6" customWidth="1"/>
    <col min="14337" max="14337" width="5.85546875" style="6" customWidth="1"/>
    <col min="14338" max="14339" width="14.42578125" style="6" customWidth="1"/>
    <col min="14340" max="14340" width="14.85546875" style="6" customWidth="1"/>
    <col min="14341" max="14341" width="26.7109375" style="6" customWidth="1"/>
    <col min="14342" max="14342" width="15.7109375" style="6" customWidth="1"/>
    <col min="14343" max="14343" width="14.28515625" style="6" customWidth="1"/>
    <col min="14344" max="14344" width="13.5703125" style="6" customWidth="1"/>
    <col min="14345" max="14345" width="15.42578125" style="6" customWidth="1"/>
    <col min="14346" max="14346" width="15.5703125" style="6" customWidth="1"/>
    <col min="14347" max="14347" width="18.85546875" style="6" customWidth="1"/>
    <col min="14348" max="14348" width="17" style="6" customWidth="1"/>
    <col min="14349" max="14349" width="11.28515625" style="6" customWidth="1"/>
    <col min="14350" max="14350" width="13.7109375" style="6" bestFit="1" customWidth="1"/>
    <col min="14351" max="14351" width="9.85546875" style="6" customWidth="1"/>
    <col min="14352" max="14589" width="5.7109375" style="6"/>
    <col min="14590" max="14590" width="7.7109375" style="6" customWidth="1"/>
    <col min="14591" max="14591" width="12.85546875" style="6" customWidth="1"/>
    <col min="14592" max="14592" width="11.28515625" style="6" customWidth="1"/>
    <col min="14593" max="14593" width="5.85546875" style="6" customWidth="1"/>
    <col min="14594" max="14595" width="14.42578125" style="6" customWidth="1"/>
    <col min="14596" max="14596" width="14.85546875" style="6" customWidth="1"/>
    <col min="14597" max="14597" width="26.7109375" style="6" customWidth="1"/>
    <col min="14598" max="14598" width="15.7109375" style="6" customWidth="1"/>
    <col min="14599" max="14599" width="14.28515625" style="6" customWidth="1"/>
    <col min="14600" max="14600" width="13.5703125" style="6" customWidth="1"/>
    <col min="14601" max="14601" width="15.42578125" style="6" customWidth="1"/>
    <col min="14602" max="14602" width="15.5703125" style="6" customWidth="1"/>
    <col min="14603" max="14603" width="18.85546875" style="6" customWidth="1"/>
    <col min="14604" max="14604" width="17" style="6" customWidth="1"/>
    <col min="14605" max="14605" width="11.28515625" style="6" customWidth="1"/>
    <col min="14606" max="14606" width="13.7109375" style="6" bestFit="1" customWidth="1"/>
    <col min="14607" max="14607" width="9.85546875" style="6" customWidth="1"/>
    <col min="14608" max="14845" width="5.7109375" style="6"/>
    <col min="14846" max="14846" width="7.7109375" style="6" customWidth="1"/>
    <col min="14847" max="14847" width="12.85546875" style="6" customWidth="1"/>
    <col min="14848" max="14848" width="11.28515625" style="6" customWidth="1"/>
    <col min="14849" max="14849" width="5.85546875" style="6" customWidth="1"/>
    <col min="14850" max="14851" width="14.42578125" style="6" customWidth="1"/>
    <col min="14852" max="14852" width="14.85546875" style="6" customWidth="1"/>
    <col min="14853" max="14853" width="26.7109375" style="6" customWidth="1"/>
    <col min="14854" max="14854" width="15.7109375" style="6" customWidth="1"/>
    <col min="14855" max="14855" width="14.28515625" style="6" customWidth="1"/>
    <col min="14856" max="14856" width="13.5703125" style="6" customWidth="1"/>
    <col min="14857" max="14857" width="15.42578125" style="6" customWidth="1"/>
    <col min="14858" max="14858" width="15.5703125" style="6" customWidth="1"/>
    <col min="14859" max="14859" width="18.85546875" style="6" customWidth="1"/>
    <col min="14860" max="14860" width="17" style="6" customWidth="1"/>
    <col min="14861" max="14861" width="11.28515625" style="6" customWidth="1"/>
    <col min="14862" max="14862" width="13.7109375" style="6" bestFit="1" customWidth="1"/>
    <col min="14863" max="14863" width="9.85546875" style="6" customWidth="1"/>
    <col min="14864" max="15101" width="5.7109375" style="6"/>
    <col min="15102" max="15102" width="7.7109375" style="6" customWidth="1"/>
    <col min="15103" max="15103" width="12.85546875" style="6" customWidth="1"/>
    <col min="15104" max="15104" width="11.28515625" style="6" customWidth="1"/>
    <col min="15105" max="15105" width="5.85546875" style="6" customWidth="1"/>
    <col min="15106" max="15107" width="14.42578125" style="6" customWidth="1"/>
    <col min="15108" max="15108" width="14.85546875" style="6" customWidth="1"/>
    <col min="15109" max="15109" width="26.7109375" style="6" customWidth="1"/>
    <col min="15110" max="15110" width="15.7109375" style="6" customWidth="1"/>
    <col min="15111" max="15111" width="14.28515625" style="6" customWidth="1"/>
    <col min="15112" max="15112" width="13.5703125" style="6" customWidth="1"/>
    <col min="15113" max="15113" width="15.42578125" style="6" customWidth="1"/>
    <col min="15114" max="15114" width="15.5703125" style="6" customWidth="1"/>
    <col min="15115" max="15115" width="18.85546875" style="6" customWidth="1"/>
    <col min="15116" max="15116" width="17" style="6" customWidth="1"/>
    <col min="15117" max="15117" width="11.28515625" style="6" customWidth="1"/>
    <col min="15118" max="15118" width="13.7109375" style="6" bestFit="1" customWidth="1"/>
    <col min="15119" max="15119" width="9.85546875" style="6" customWidth="1"/>
    <col min="15120" max="15357" width="5.7109375" style="6"/>
    <col min="15358" max="15358" width="7.7109375" style="6" customWidth="1"/>
    <col min="15359" max="15359" width="12.85546875" style="6" customWidth="1"/>
    <col min="15360" max="15360" width="11.28515625" style="6" customWidth="1"/>
    <col min="15361" max="15361" width="5.85546875" style="6" customWidth="1"/>
    <col min="15362" max="15363" width="14.42578125" style="6" customWidth="1"/>
    <col min="15364" max="15364" width="14.85546875" style="6" customWidth="1"/>
    <col min="15365" max="15365" width="26.7109375" style="6" customWidth="1"/>
    <col min="15366" max="15366" width="15.7109375" style="6" customWidth="1"/>
    <col min="15367" max="15367" width="14.28515625" style="6" customWidth="1"/>
    <col min="15368" max="15368" width="13.5703125" style="6" customWidth="1"/>
    <col min="15369" max="15369" width="15.42578125" style="6" customWidth="1"/>
    <col min="15370" max="15370" width="15.5703125" style="6" customWidth="1"/>
    <col min="15371" max="15371" width="18.85546875" style="6" customWidth="1"/>
    <col min="15372" max="15372" width="17" style="6" customWidth="1"/>
    <col min="15373" max="15373" width="11.28515625" style="6" customWidth="1"/>
    <col min="15374" max="15374" width="13.7109375" style="6" bestFit="1" customWidth="1"/>
    <col min="15375" max="15375" width="9.85546875" style="6" customWidth="1"/>
    <col min="15376" max="15613" width="5.7109375" style="6"/>
    <col min="15614" max="15614" width="7.7109375" style="6" customWidth="1"/>
    <col min="15615" max="15615" width="12.85546875" style="6" customWidth="1"/>
    <col min="15616" max="15616" width="11.28515625" style="6" customWidth="1"/>
    <col min="15617" max="15617" width="5.85546875" style="6" customWidth="1"/>
    <col min="15618" max="15619" width="14.42578125" style="6" customWidth="1"/>
    <col min="15620" max="15620" width="14.85546875" style="6" customWidth="1"/>
    <col min="15621" max="15621" width="26.7109375" style="6" customWidth="1"/>
    <col min="15622" max="15622" width="15.7109375" style="6" customWidth="1"/>
    <col min="15623" max="15623" width="14.28515625" style="6" customWidth="1"/>
    <col min="15624" max="15624" width="13.5703125" style="6" customWidth="1"/>
    <col min="15625" max="15625" width="15.42578125" style="6" customWidth="1"/>
    <col min="15626" max="15626" width="15.5703125" style="6" customWidth="1"/>
    <col min="15627" max="15627" width="18.85546875" style="6" customWidth="1"/>
    <col min="15628" max="15628" width="17" style="6" customWidth="1"/>
    <col min="15629" max="15629" width="11.28515625" style="6" customWidth="1"/>
    <col min="15630" max="15630" width="13.7109375" style="6" bestFit="1" customWidth="1"/>
    <col min="15631" max="15631" width="9.85546875" style="6" customWidth="1"/>
    <col min="15632" max="15869" width="5.7109375" style="6"/>
    <col min="15870" max="15870" width="7.7109375" style="6" customWidth="1"/>
    <col min="15871" max="15871" width="12.85546875" style="6" customWidth="1"/>
    <col min="15872" max="15872" width="11.28515625" style="6" customWidth="1"/>
    <col min="15873" max="15873" width="5.85546875" style="6" customWidth="1"/>
    <col min="15874" max="15875" width="14.42578125" style="6" customWidth="1"/>
    <col min="15876" max="15876" width="14.85546875" style="6" customWidth="1"/>
    <col min="15877" max="15877" width="26.7109375" style="6" customWidth="1"/>
    <col min="15878" max="15878" width="15.7109375" style="6" customWidth="1"/>
    <col min="15879" max="15879" width="14.28515625" style="6" customWidth="1"/>
    <col min="15880" max="15880" width="13.5703125" style="6" customWidth="1"/>
    <col min="15881" max="15881" width="15.42578125" style="6" customWidth="1"/>
    <col min="15882" max="15882" width="15.5703125" style="6" customWidth="1"/>
    <col min="15883" max="15883" width="18.85546875" style="6" customWidth="1"/>
    <col min="15884" max="15884" width="17" style="6" customWidth="1"/>
    <col min="15885" max="15885" width="11.28515625" style="6" customWidth="1"/>
    <col min="15886" max="15886" width="13.7109375" style="6" bestFit="1" customWidth="1"/>
    <col min="15887" max="15887" width="9.85546875" style="6" customWidth="1"/>
    <col min="15888" max="16125" width="5.7109375" style="6"/>
    <col min="16126" max="16126" width="7.7109375" style="6" customWidth="1"/>
    <col min="16127" max="16127" width="12.85546875" style="6" customWidth="1"/>
    <col min="16128" max="16128" width="11.28515625" style="6" customWidth="1"/>
    <col min="16129" max="16129" width="5.85546875" style="6" customWidth="1"/>
    <col min="16130" max="16131" width="14.42578125" style="6" customWidth="1"/>
    <col min="16132" max="16132" width="14.85546875" style="6" customWidth="1"/>
    <col min="16133" max="16133" width="26.7109375" style="6" customWidth="1"/>
    <col min="16134" max="16134" width="15.7109375" style="6" customWidth="1"/>
    <col min="16135" max="16135" width="14.28515625" style="6" customWidth="1"/>
    <col min="16136" max="16136" width="13.5703125" style="6" customWidth="1"/>
    <col min="16137" max="16137" width="15.42578125" style="6" customWidth="1"/>
    <col min="16138" max="16138" width="15.5703125" style="6" customWidth="1"/>
    <col min="16139" max="16139" width="18.85546875" style="6" customWidth="1"/>
    <col min="16140" max="16140" width="17" style="6" customWidth="1"/>
    <col min="16141" max="16141" width="11.28515625" style="6" customWidth="1"/>
    <col min="16142" max="16142" width="13.7109375" style="6" bestFit="1" customWidth="1"/>
    <col min="16143" max="16143" width="9.85546875" style="6" customWidth="1"/>
    <col min="16144" max="16384" width="5.7109375" style="6"/>
  </cols>
  <sheetData>
    <row r="1" spans="1:47" ht="15.75" customHeight="1" x14ac:dyDescent="0.2">
      <c r="A1" s="510" t="s">
        <v>0</v>
      </c>
      <c r="B1" s="511"/>
      <c r="C1" s="511"/>
      <c r="D1" s="511"/>
      <c r="E1" s="511"/>
      <c r="F1" s="511"/>
      <c r="G1" s="511"/>
      <c r="H1" s="512"/>
      <c r="I1" s="1" t="s">
        <v>1</v>
      </c>
      <c r="J1" s="519" t="s">
        <v>2</v>
      </c>
      <c r="K1" s="519"/>
      <c r="L1" s="520"/>
      <c r="M1" s="2" t="s">
        <v>3</v>
      </c>
      <c r="N1" s="3">
        <v>22</v>
      </c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spans="1:47" ht="15.75" customHeight="1" x14ac:dyDescent="0.2">
      <c r="A2" s="513"/>
      <c r="B2" s="514"/>
      <c r="C2" s="514"/>
      <c r="D2" s="514"/>
      <c r="E2" s="514"/>
      <c r="F2" s="514"/>
      <c r="G2" s="514"/>
      <c r="H2" s="515"/>
      <c r="I2" s="7" t="s">
        <v>4</v>
      </c>
      <c r="J2" s="521" t="s">
        <v>5</v>
      </c>
      <c r="K2" s="522"/>
      <c r="L2" s="8" t="s">
        <v>6</v>
      </c>
      <c r="M2" s="9" t="s">
        <v>7</v>
      </c>
      <c r="N2" s="10">
        <v>45779</v>
      </c>
      <c r="O2" s="11" t="s">
        <v>126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32.25" thickBot="1" x14ac:dyDescent="0.25">
      <c r="A3" s="516"/>
      <c r="B3" s="517"/>
      <c r="C3" s="517"/>
      <c r="D3" s="517"/>
      <c r="E3" s="517"/>
      <c r="F3" s="517"/>
      <c r="G3" s="517"/>
      <c r="H3" s="518"/>
      <c r="I3" s="12" t="s">
        <v>8</v>
      </c>
      <c r="J3" s="523" t="s">
        <v>9</v>
      </c>
      <c r="K3" s="523"/>
      <c r="L3" s="524"/>
      <c r="M3" s="8" t="s">
        <v>10</v>
      </c>
      <c r="N3" s="13">
        <v>9</v>
      </c>
      <c r="O3" s="14">
        <v>2025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3.5" thickBot="1" x14ac:dyDescent="0.25">
      <c r="A4" s="15"/>
      <c r="B4" s="16"/>
      <c r="C4" s="16"/>
      <c r="D4" s="16"/>
      <c r="E4" s="16"/>
      <c r="F4" s="16"/>
      <c r="G4" s="16"/>
      <c r="H4" s="16"/>
      <c r="I4" s="17"/>
      <c r="J4" s="16"/>
      <c r="K4" s="16"/>
      <c r="L4" s="16"/>
      <c r="M4" s="16"/>
      <c r="N4" s="18" t="s">
        <v>11</v>
      </c>
      <c r="O4" s="19"/>
      <c r="P4" s="20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23" customFormat="1" ht="15.75" customHeight="1" thickBot="1" x14ac:dyDescent="0.25">
      <c r="A5" s="525" t="s">
        <v>12</v>
      </c>
      <c r="B5" s="525" t="s">
        <v>13</v>
      </c>
      <c r="C5" s="495" t="s">
        <v>14</v>
      </c>
      <c r="D5" s="496"/>
      <c r="E5" s="496"/>
      <c r="F5" s="503"/>
      <c r="G5" s="495" t="s">
        <v>15</v>
      </c>
      <c r="H5" s="496"/>
      <c r="I5" s="503"/>
      <c r="J5" s="525" t="s">
        <v>16</v>
      </c>
      <c r="K5" s="495" t="s">
        <v>17</v>
      </c>
      <c r="L5" s="503"/>
      <c r="M5" s="495" t="s">
        <v>18</v>
      </c>
      <c r="N5" s="496"/>
      <c r="O5" s="497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</row>
    <row r="6" spans="1:47" s="32" customFormat="1" ht="34.5" thickBot="1" x14ac:dyDescent="0.3">
      <c r="A6" s="526"/>
      <c r="B6" s="526"/>
      <c r="C6" s="24" t="s">
        <v>19</v>
      </c>
      <c r="D6" s="25"/>
      <c r="E6" s="26" t="s">
        <v>20</v>
      </c>
      <c r="F6" s="27" t="s">
        <v>21</v>
      </c>
      <c r="G6" s="28" t="s">
        <v>22</v>
      </c>
      <c r="H6" s="29" t="s">
        <v>23</v>
      </c>
      <c r="I6" s="28" t="s">
        <v>24</v>
      </c>
      <c r="J6" s="526"/>
      <c r="K6" s="28" t="s">
        <v>25</v>
      </c>
      <c r="L6" s="28" t="s">
        <v>26</v>
      </c>
      <c r="M6" s="30" t="s">
        <v>125</v>
      </c>
      <c r="N6" s="28" t="s">
        <v>124</v>
      </c>
      <c r="O6" s="31" t="s">
        <v>27</v>
      </c>
      <c r="P6" s="21" t="s">
        <v>28</v>
      </c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</row>
    <row r="7" spans="1:47" s="47" customFormat="1" ht="15.75" thickBot="1" x14ac:dyDescent="0.25">
      <c r="A7" s="408" t="s">
        <v>29</v>
      </c>
      <c r="B7" s="33">
        <v>2084.2333914482306</v>
      </c>
      <c r="C7" s="34">
        <v>0</v>
      </c>
      <c r="D7" s="35"/>
      <c r="E7" s="36">
        <v>0</v>
      </c>
      <c r="F7" s="37">
        <f t="shared" ref="F7:F10" si="0">B7+C7+E7</f>
        <v>2084.2333914482306</v>
      </c>
      <c r="G7" s="38">
        <f>I7-E42-E65</f>
        <v>536.056845476381</v>
      </c>
      <c r="H7" s="39">
        <v>0</v>
      </c>
      <c r="I7" s="40">
        <f>E83</f>
        <v>536.056845476381</v>
      </c>
      <c r="J7" s="33">
        <f>F7-I7-H7</f>
        <v>1548.1765459718495</v>
      </c>
      <c r="K7" s="41">
        <v>2852</v>
      </c>
      <c r="L7" s="41">
        <v>2146</v>
      </c>
      <c r="M7" s="42">
        <f>I7</f>
        <v>536.056845476381</v>
      </c>
      <c r="N7" s="43">
        <v>4.9960000000000004</v>
      </c>
      <c r="O7" s="44">
        <f t="shared" ref="O7:O10" si="1">M7*N7</f>
        <v>2678.14</v>
      </c>
      <c r="P7" s="45">
        <f t="shared" ref="P7:P10" si="2">L7-J7</f>
        <v>597.82345402815054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</row>
    <row r="8" spans="1:47" s="47" customFormat="1" ht="15.75" thickBot="1" x14ac:dyDescent="0.3">
      <c r="A8" s="408" t="s">
        <v>122</v>
      </c>
      <c r="B8" s="52">
        <v>575.39432164373147</v>
      </c>
      <c r="C8" s="34">
        <v>0</v>
      </c>
      <c r="D8" s="48"/>
      <c r="E8" s="39">
        <v>0</v>
      </c>
      <c r="F8" s="49">
        <f t="shared" si="0"/>
        <v>575.39432164373147</v>
      </c>
      <c r="G8" s="40">
        <f>I8-E54-E68-E51-E52</f>
        <v>65.493740219092331</v>
      </c>
      <c r="H8" s="39">
        <v>0</v>
      </c>
      <c r="I8" s="40">
        <f>E86</f>
        <v>65.493740219092331</v>
      </c>
      <c r="J8" s="33">
        <f>F8-I8-H8</f>
        <v>509.90058142463914</v>
      </c>
      <c r="K8" s="41">
        <v>560</v>
      </c>
      <c r="L8" s="41">
        <v>490</v>
      </c>
      <c r="M8" s="42">
        <f t="shared" ref="M8:M10" si="3">I8</f>
        <v>65.493740219092331</v>
      </c>
      <c r="N8" s="50">
        <v>12.78</v>
      </c>
      <c r="O8" s="53">
        <f t="shared" si="1"/>
        <v>837.01</v>
      </c>
      <c r="P8" s="51">
        <f t="shared" si="2"/>
        <v>-19.900581424639142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</row>
    <row r="9" spans="1:47" s="47" customFormat="1" ht="15.75" thickBot="1" x14ac:dyDescent="0.3">
      <c r="A9" s="409" t="s">
        <v>123</v>
      </c>
      <c r="B9" s="52">
        <v>529.15883130160307</v>
      </c>
      <c r="C9" s="34">
        <v>0</v>
      </c>
      <c r="D9" s="48"/>
      <c r="E9" s="39">
        <v>0</v>
      </c>
      <c r="F9" s="49">
        <f t="shared" si="0"/>
        <v>529.15883130160307</v>
      </c>
      <c r="G9" s="40">
        <f>I9-E69</f>
        <v>8.3465818759936408</v>
      </c>
      <c r="H9" s="39">
        <v>0</v>
      </c>
      <c r="I9" s="40">
        <f>E87</f>
        <v>8.3465818759936408</v>
      </c>
      <c r="J9" s="33">
        <f>F9-I9-H9</f>
        <v>520.81224942560948</v>
      </c>
      <c r="K9" s="54">
        <v>525</v>
      </c>
      <c r="L9" s="54">
        <v>520</v>
      </c>
      <c r="M9" s="42">
        <f t="shared" si="3"/>
        <v>8.3465818759936408</v>
      </c>
      <c r="N9" s="50">
        <v>12.58</v>
      </c>
      <c r="O9" s="53">
        <f t="shared" si="1"/>
        <v>105</v>
      </c>
      <c r="P9" s="51">
        <f t="shared" si="2"/>
        <v>-0.81224942560947966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</row>
    <row r="10" spans="1:47" s="47" customFormat="1" ht="15.75" thickBot="1" x14ac:dyDescent="0.3">
      <c r="A10" s="410" t="s">
        <v>34</v>
      </c>
      <c r="B10" s="55">
        <v>1448.1880276424208</v>
      </c>
      <c r="C10" s="34">
        <v>0</v>
      </c>
      <c r="D10" s="56"/>
      <c r="E10" s="57">
        <v>0</v>
      </c>
      <c r="F10" s="58">
        <f t="shared" si="0"/>
        <v>1448.1880276424208</v>
      </c>
      <c r="G10" s="59">
        <f>I10-E63-E70</f>
        <v>366.56568144499181</v>
      </c>
      <c r="H10" s="39">
        <v>0</v>
      </c>
      <c r="I10" s="60">
        <f>E88</f>
        <v>366.56568144499181</v>
      </c>
      <c r="J10" s="33">
        <f>F10-I10-H10</f>
        <v>1081.6223461974291</v>
      </c>
      <c r="K10" s="61">
        <v>1449</v>
      </c>
      <c r="L10" s="61">
        <v>1096</v>
      </c>
      <c r="M10" s="62">
        <f t="shared" si="3"/>
        <v>366.56568144499181</v>
      </c>
      <c r="N10" s="63">
        <v>12.18</v>
      </c>
      <c r="O10" s="64">
        <f t="shared" si="1"/>
        <v>4464.7700000000004</v>
      </c>
      <c r="P10" s="51">
        <f t="shared" si="2"/>
        <v>14.377653802570876</v>
      </c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</row>
    <row r="11" spans="1:47" s="77" customFormat="1" ht="16.5" thickBot="1" x14ac:dyDescent="0.3">
      <c r="A11" s="65" t="s">
        <v>35</v>
      </c>
      <c r="B11" s="66">
        <f>SUM(B7:B10)</f>
        <v>4636.9745720359861</v>
      </c>
      <c r="C11" s="67">
        <f>SUM(C7:C10)</f>
        <v>0</v>
      </c>
      <c r="D11" s="68"/>
      <c r="E11" s="69" t="e">
        <f>E7+#REF!+#REF!+E8+E9+#REF!+E10</f>
        <v>#REF!</v>
      </c>
      <c r="F11" s="70">
        <f>SUM(F7:F10)</f>
        <v>4636.9745720359861</v>
      </c>
      <c r="G11" s="71">
        <f>SUM(G7:G10)</f>
        <v>976.46284901645868</v>
      </c>
      <c r="H11" s="66" t="e">
        <f>H8+H9+#REF!+H10</f>
        <v>#REF!</v>
      </c>
      <c r="I11" s="72">
        <f>SUM(I7:I10)</f>
        <v>976.46284901645868</v>
      </c>
      <c r="J11" s="66">
        <f>SUM(J7:J10)</f>
        <v>3660.5117230195274</v>
      </c>
      <c r="K11" s="73">
        <f>SUM(K7:K10)</f>
        <v>5386</v>
      </c>
      <c r="L11" s="73"/>
      <c r="M11" s="74">
        <f>SUM(M7:M10)</f>
        <v>976.46284901645868</v>
      </c>
      <c r="N11" s="75"/>
      <c r="O11" s="66">
        <f>SUM(O7:O10)</f>
        <v>8084.92</v>
      </c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</row>
    <row r="12" spans="1:47" ht="13.5" thickBot="1" x14ac:dyDescent="0.25">
      <c r="A12" s="498"/>
      <c r="B12" s="499"/>
      <c r="C12" s="499"/>
      <c r="D12" s="499"/>
      <c r="E12" s="499"/>
      <c r="F12" s="499"/>
      <c r="G12" s="499"/>
      <c r="H12" s="500"/>
      <c r="I12" s="501"/>
      <c r="J12" s="499"/>
      <c r="K12" s="500"/>
      <c r="L12" s="501"/>
      <c r="M12" s="499"/>
      <c r="N12" s="499"/>
      <c r="O12" s="502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s="32" customFormat="1" ht="24.75" customHeight="1" thickBot="1" x14ac:dyDescent="0.3">
      <c r="A13" s="495" t="s">
        <v>36</v>
      </c>
      <c r="B13" s="503"/>
      <c r="C13" s="78" t="s">
        <v>37</v>
      </c>
      <c r="D13" s="78" t="s">
        <v>38</v>
      </c>
      <c r="E13" s="79" t="s">
        <v>39</v>
      </c>
      <c r="F13" s="80" t="s">
        <v>40</v>
      </c>
      <c r="G13" s="81" t="s">
        <v>41</v>
      </c>
      <c r="H13" s="82" t="s">
        <v>42</v>
      </c>
      <c r="I13" s="83" t="s">
        <v>43</v>
      </c>
      <c r="J13" s="84" t="s">
        <v>44</v>
      </c>
      <c r="K13" s="85" t="s">
        <v>45</v>
      </c>
      <c r="L13" s="424"/>
      <c r="M13" s="425"/>
      <c r="N13" s="86" t="s">
        <v>46</v>
      </c>
      <c r="O13" s="87" t="s">
        <v>47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</row>
    <row r="14" spans="1:47" ht="14.25" x14ac:dyDescent="0.2">
      <c r="A14" s="88"/>
      <c r="B14" s="23"/>
      <c r="C14" s="89" t="s">
        <v>48</v>
      </c>
      <c r="D14" s="90" t="s">
        <v>29</v>
      </c>
      <c r="E14" s="91">
        <f t="shared" ref="E14:E40" si="4">G14/F14</f>
        <v>0</v>
      </c>
      <c r="F14" s="92">
        <v>6.06</v>
      </c>
      <c r="G14" s="93">
        <v>0</v>
      </c>
      <c r="H14" s="94"/>
      <c r="I14" s="95" t="s">
        <v>49</v>
      </c>
      <c r="J14" s="96">
        <v>423517</v>
      </c>
      <c r="K14" s="96"/>
      <c r="L14" s="504" t="s">
        <v>50</v>
      </c>
      <c r="M14" s="505"/>
      <c r="N14" s="97">
        <f>+M11</f>
        <v>976.46284901645868</v>
      </c>
      <c r="O14" s="98">
        <f>+O11</f>
        <v>8084.92</v>
      </c>
      <c r="P14" s="5" t="s">
        <v>51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spans="1:47" ht="12.75" customHeight="1" x14ac:dyDescent="0.2">
      <c r="A15" s="88"/>
      <c r="B15" s="23"/>
      <c r="C15" s="99" t="s">
        <v>48</v>
      </c>
      <c r="D15" s="100" t="s">
        <v>29</v>
      </c>
      <c r="E15" s="101">
        <f t="shared" si="4"/>
        <v>0</v>
      </c>
      <c r="F15" s="92">
        <v>6.06</v>
      </c>
      <c r="G15" s="93">
        <v>0</v>
      </c>
      <c r="H15" s="94"/>
      <c r="I15" s="102" t="s">
        <v>52</v>
      </c>
      <c r="J15" s="103"/>
      <c r="K15" s="104" t="s">
        <v>53</v>
      </c>
      <c r="L15" s="506" t="s">
        <v>54</v>
      </c>
      <c r="M15" s="507"/>
      <c r="N15" s="105">
        <v>0</v>
      </c>
      <c r="O15" s="106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x14ac:dyDescent="0.2">
      <c r="A16" s="88"/>
      <c r="B16" s="23"/>
      <c r="C16" s="99" t="s">
        <v>48</v>
      </c>
      <c r="D16" s="100" t="s">
        <v>29</v>
      </c>
      <c r="E16" s="101">
        <f>G16/F16</f>
        <v>0</v>
      </c>
      <c r="F16" s="92">
        <v>6.06</v>
      </c>
      <c r="G16" s="93">
        <v>0</v>
      </c>
      <c r="H16" s="94"/>
      <c r="I16" s="107"/>
      <c r="J16" s="103"/>
      <c r="K16" s="108" t="s">
        <v>55</v>
      </c>
      <c r="L16" s="506" t="s">
        <v>56</v>
      </c>
      <c r="M16" s="507"/>
      <c r="N16" s="105">
        <v>0</v>
      </c>
      <c r="O16" s="106">
        <v>120.6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spans="1:47" s="23" customFormat="1" ht="12.75" customHeight="1" x14ac:dyDescent="0.2">
      <c r="A17" s="88"/>
      <c r="C17" s="99" t="s">
        <v>48</v>
      </c>
      <c r="D17" s="100" t="s">
        <v>29</v>
      </c>
      <c r="E17" s="101">
        <f t="shared" si="4"/>
        <v>0</v>
      </c>
      <c r="F17" s="92">
        <v>6.06</v>
      </c>
      <c r="G17" s="93">
        <v>0</v>
      </c>
      <c r="H17" s="109"/>
      <c r="I17" s="110"/>
      <c r="J17" s="103"/>
      <c r="K17" s="111"/>
      <c r="L17" s="508" t="s">
        <v>57</v>
      </c>
      <c r="M17" s="509"/>
      <c r="N17" s="105">
        <v>0</v>
      </c>
      <c r="O17" s="106">
        <v>1721.68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</row>
    <row r="18" spans="1:47" s="23" customFormat="1" ht="12.75" customHeight="1" x14ac:dyDescent="0.2">
      <c r="A18" s="88"/>
      <c r="C18" s="99" t="s">
        <v>48</v>
      </c>
      <c r="D18" s="100" t="s">
        <v>29</v>
      </c>
      <c r="E18" s="101">
        <f t="shared" si="4"/>
        <v>0</v>
      </c>
      <c r="F18" s="92">
        <v>6.06</v>
      </c>
      <c r="G18" s="93">
        <v>0</v>
      </c>
      <c r="H18" s="109"/>
      <c r="I18" s="112"/>
      <c r="J18" s="113"/>
      <c r="K18" s="111"/>
      <c r="L18" s="508" t="s">
        <v>58</v>
      </c>
      <c r="M18" s="509"/>
      <c r="N18" s="114">
        <v>0</v>
      </c>
      <c r="O18" s="106">
        <v>0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</row>
    <row r="19" spans="1:47" s="23" customFormat="1" ht="16.5" customHeight="1" thickBot="1" x14ac:dyDescent="0.25">
      <c r="A19" s="88"/>
      <c r="C19" s="99" t="s">
        <v>48</v>
      </c>
      <c r="D19" s="100" t="s">
        <v>29</v>
      </c>
      <c r="E19" s="101">
        <f t="shared" si="4"/>
        <v>0</v>
      </c>
      <c r="F19" s="92">
        <v>6.06</v>
      </c>
      <c r="G19" s="93">
        <v>0</v>
      </c>
      <c r="H19" s="109"/>
      <c r="I19" s="115"/>
      <c r="J19" s="116"/>
      <c r="K19" s="117"/>
      <c r="L19" s="467" t="s">
        <v>59</v>
      </c>
      <c r="M19" s="468"/>
      <c r="N19" s="114">
        <v>0</v>
      </c>
      <c r="O19" s="106">
        <v>0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</row>
    <row r="20" spans="1:47" s="23" customFormat="1" ht="13.5" customHeight="1" x14ac:dyDescent="0.2">
      <c r="A20" s="88"/>
      <c r="C20" s="99" t="s">
        <v>48</v>
      </c>
      <c r="D20" s="100" t="s">
        <v>29</v>
      </c>
      <c r="E20" s="101">
        <f t="shared" si="4"/>
        <v>0</v>
      </c>
      <c r="F20" s="92">
        <v>6.06</v>
      </c>
      <c r="G20" s="93">
        <v>0</v>
      </c>
      <c r="H20" s="109"/>
      <c r="I20" s="483"/>
      <c r="J20" s="484"/>
      <c r="K20" s="118"/>
      <c r="L20" s="467" t="s">
        <v>60</v>
      </c>
      <c r="M20" s="468"/>
      <c r="N20" s="114">
        <v>0</v>
      </c>
      <c r="O20" s="106">
        <v>0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</row>
    <row r="21" spans="1:47" s="23" customFormat="1" ht="13.5" customHeight="1" thickBot="1" x14ac:dyDescent="0.25">
      <c r="A21" s="88"/>
      <c r="C21" s="99" t="s">
        <v>48</v>
      </c>
      <c r="D21" s="100" t="s">
        <v>29</v>
      </c>
      <c r="E21" s="101">
        <f t="shared" si="4"/>
        <v>0</v>
      </c>
      <c r="F21" s="92">
        <v>6.06</v>
      </c>
      <c r="G21" s="119">
        <v>0</v>
      </c>
      <c r="H21" s="109"/>
      <c r="I21" s="485" t="s">
        <v>61</v>
      </c>
      <c r="J21" s="486"/>
      <c r="K21" s="120"/>
      <c r="L21" s="487" t="s">
        <v>119</v>
      </c>
      <c r="M21" s="488"/>
      <c r="N21" s="114">
        <v>0</v>
      </c>
      <c r="O21" s="106">
        <v>0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</row>
    <row r="22" spans="1:47" s="23" customFormat="1" ht="15" customHeight="1" x14ac:dyDescent="0.2">
      <c r="A22" s="88"/>
      <c r="C22" s="99" t="s">
        <v>48</v>
      </c>
      <c r="D22" s="100" t="s">
        <v>29</v>
      </c>
      <c r="E22" s="101">
        <f t="shared" si="4"/>
        <v>0</v>
      </c>
      <c r="F22" s="92">
        <v>6.06</v>
      </c>
      <c r="G22" s="93">
        <v>0</v>
      </c>
      <c r="H22" s="121"/>
      <c r="I22" s="122" t="s">
        <v>62</v>
      </c>
      <c r="J22" s="123">
        <v>0</v>
      </c>
      <c r="K22" s="118"/>
      <c r="L22" s="489" t="s">
        <v>63</v>
      </c>
      <c r="M22" s="490"/>
      <c r="N22" s="114">
        <v>0</v>
      </c>
      <c r="O22" s="106">
        <v>0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</row>
    <row r="23" spans="1:47" s="23" customFormat="1" x14ac:dyDescent="0.2">
      <c r="A23" s="88"/>
      <c r="C23" s="99" t="s">
        <v>48</v>
      </c>
      <c r="D23" s="100" t="s">
        <v>29</v>
      </c>
      <c r="E23" s="101">
        <f t="shared" si="4"/>
        <v>0</v>
      </c>
      <c r="F23" s="92">
        <v>6.06</v>
      </c>
      <c r="G23" s="93">
        <v>0</v>
      </c>
      <c r="H23" s="121"/>
      <c r="I23" s="122"/>
      <c r="J23" s="123">
        <v>0</v>
      </c>
      <c r="K23" s="118"/>
      <c r="L23" s="491" t="s">
        <v>64</v>
      </c>
      <c r="M23" s="492"/>
      <c r="N23" s="114">
        <v>0</v>
      </c>
      <c r="O23" s="106">
        <v>0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</row>
    <row r="24" spans="1:47" s="23" customFormat="1" ht="15" customHeight="1" thickBot="1" x14ac:dyDescent="0.25">
      <c r="A24" s="88"/>
      <c r="C24" s="99" t="s">
        <v>48</v>
      </c>
      <c r="D24" s="100" t="s">
        <v>29</v>
      </c>
      <c r="E24" s="101">
        <f>G24/F24</f>
        <v>0</v>
      </c>
      <c r="F24" s="92">
        <v>6.06</v>
      </c>
      <c r="G24" s="93">
        <v>0</v>
      </c>
      <c r="H24" s="121"/>
      <c r="I24" s="124" t="s">
        <v>65</v>
      </c>
      <c r="J24" s="125">
        <v>0</v>
      </c>
      <c r="K24" s="126"/>
      <c r="L24" s="491" t="s">
        <v>66</v>
      </c>
      <c r="M24" s="492"/>
      <c r="N24" s="114">
        <v>0</v>
      </c>
      <c r="O24" s="106">
        <v>0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</row>
    <row r="25" spans="1:47" s="23" customFormat="1" ht="15" customHeight="1" thickBot="1" x14ac:dyDescent="0.25">
      <c r="A25" s="88"/>
      <c r="C25" s="99" t="s">
        <v>48</v>
      </c>
      <c r="D25" s="100" t="s">
        <v>29</v>
      </c>
      <c r="E25" s="101">
        <f t="shared" si="4"/>
        <v>0</v>
      </c>
      <c r="F25" s="92">
        <v>6.06</v>
      </c>
      <c r="G25" s="93">
        <v>0</v>
      </c>
      <c r="H25" s="127"/>
      <c r="I25" s="128" t="s">
        <v>67</v>
      </c>
      <c r="J25" s="129">
        <v>0</v>
      </c>
      <c r="K25" s="118"/>
      <c r="L25" s="467" t="s">
        <v>68</v>
      </c>
      <c r="M25" s="468"/>
      <c r="N25" s="114">
        <v>0</v>
      </c>
      <c r="O25" s="106">
        <v>0</v>
      </c>
      <c r="P25" s="130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131"/>
    </row>
    <row r="26" spans="1:47" s="23" customFormat="1" ht="13.5" customHeight="1" thickBot="1" x14ac:dyDescent="0.25">
      <c r="A26" s="88"/>
      <c r="C26" s="99" t="s">
        <v>48</v>
      </c>
      <c r="D26" s="100" t="s">
        <v>29</v>
      </c>
      <c r="E26" s="101">
        <f t="shared" si="4"/>
        <v>0</v>
      </c>
      <c r="F26" s="92">
        <v>6.06</v>
      </c>
      <c r="G26" s="93">
        <v>0</v>
      </c>
      <c r="H26" s="127"/>
      <c r="I26" s="420"/>
      <c r="J26" s="421"/>
      <c r="K26" s="120"/>
      <c r="L26" s="467" t="s">
        <v>69</v>
      </c>
      <c r="M26" s="468"/>
      <c r="N26" s="114">
        <v>0</v>
      </c>
      <c r="O26" s="106">
        <v>0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132"/>
    </row>
    <row r="27" spans="1:47" s="23" customFormat="1" ht="15" x14ac:dyDescent="0.25">
      <c r="A27" s="88"/>
      <c r="C27" s="99" t="s">
        <v>48</v>
      </c>
      <c r="D27" s="100" t="s">
        <v>29</v>
      </c>
      <c r="E27" s="101">
        <f t="shared" si="4"/>
        <v>0</v>
      </c>
      <c r="F27" s="92">
        <v>6.06</v>
      </c>
      <c r="G27" s="93">
        <v>0</v>
      </c>
      <c r="H27" s="100"/>
      <c r="I27" s="133"/>
      <c r="J27" s="134"/>
      <c r="K27" s="135"/>
      <c r="L27" s="493" t="s">
        <v>70</v>
      </c>
      <c r="M27" s="494"/>
      <c r="N27" s="114">
        <v>0</v>
      </c>
      <c r="O27" s="106">
        <v>0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132"/>
    </row>
    <row r="28" spans="1:47" s="23" customFormat="1" x14ac:dyDescent="0.2">
      <c r="A28" s="471"/>
      <c r="B28" s="472"/>
      <c r="C28" s="99" t="s">
        <v>48</v>
      </c>
      <c r="D28" s="100" t="s">
        <v>29</v>
      </c>
      <c r="E28" s="101">
        <f t="shared" si="4"/>
        <v>0</v>
      </c>
      <c r="F28" s="92">
        <v>6.06</v>
      </c>
      <c r="G28" s="93">
        <v>0</v>
      </c>
      <c r="H28" s="100"/>
      <c r="I28" s="122"/>
      <c r="J28" s="136"/>
      <c r="K28" s="137"/>
      <c r="L28" s="138" t="s">
        <v>71</v>
      </c>
      <c r="M28" s="139"/>
      <c r="N28" s="114">
        <v>0</v>
      </c>
      <c r="O28" s="106">
        <v>0</v>
      </c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132"/>
    </row>
    <row r="29" spans="1:47" s="23" customFormat="1" x14ac:dyDescent="0.2">
      <c r="A29" s="140" t="s">
        <v>72</v>
      </c>
      <c r="B29" s="141"/>
      <c r="C29" s="99" t="s">
        <v>48</v>
      </c>
      <c r="D29" s="100" t="s">
        <v>29</v>
      </c>
      <c r="E29" s="101">
        <f t="shared" si="4"/>
        <v>0</v>
      </c>
      <c r="F29" s="92">
        <v>6.06</v>
      </c>
      <c r="G29" s="93">
        <v>0</v>
      </c>
      <c r="H29" s="127"/>
      <c r="I29" s="88"/>
      <c r="J29" s="142"/>
      <c r="K29" s="143"/>
      <c r="L29" s="138" t="s">
        <v>73</v>
      </c>
      <c r="M29" s="144"/>
      <c r="N29" s="114">
        <v>0</v>
      </c>
      <c r="O29" s="106">
        <v>52.6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132"/>
    </row>
    <row r="30" spans="1:47" s="23" customFormat="1" x14ac:dyDescent="0.2">
      <c r="A30" s="140" t="s">
        <v>72</v>
      </c>
      <c r="B30" s="141"/>
      <c r="C30" s="99" t="s">
        <v>48</v>
      </c>
      <c r="D30" s="100" t="s">
        <v>29</v>
      </c>
      <c r="E30" s="101">
        <f t="shared" si="4"/>
        <v>0</v>
      </c>
      <c r="F30" s="92">
        <v>6.06</v>
      </c>
      <c r="G30" s="93">
        <v>0</v>
      </c>
      <c r="H30" s="100"/>
      <c r="I30" s="88"/>
      <c r="J30" s="142"/>
      <c r="K30" s="143"/>
      <c r="L30" s="138" t="s">
        <v>74</v>
      </c>
      <c r="M30" s="144"/>
      <c r="N30" s="114">
        <v>0</v>
      </c>
      <c r="O30" s="106">
        <v>0</v>
      </c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132"/>
    </row>
    <row r="31" spans="1:47" s="23" customFormat="1" x14ac:dyDescent="0.2">
      <c r="A31" s="140" t="s">
        <v>72</v>
      </c>
      <c r="B31" s="141"/>
      <c r="C31" s="99" t="s">
        <v>48</v>
      </c>
      <c r="D31" s="100" t="s">
        <v>29</v>
      </c>
      <c r="E31" s="101">
        <f t="shared" si="4"/>
        <v>0</v>
      </c>
      <c r="F31" s="92">
        <v>6.06</v>
      </c>
      <c r="G31" s="93">
        <v>0</v>
      </c>
      <c r="H31" s="100"/>
      <c r="I31" s="88"/>
      <c r="J31" s="142"/>
      <c r="K31" s="143"/>
      <c r="L31" s="138" t="s">
        <v>75</v>
      </c>
      <c r="M31" s="144"/>
      <c r="N31" s="114">
        <v>0</v>
      </c>
      <c r="O31" s="106">
        <v>0</v>
      </c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132"/>
    </row>
    <row r="32" spans="1:47" s="23" customFormat="1" ht="12.75" customHeight="1" x14ac:dyDescent="0.2">
      <c r="A32" s="140" t="s">
        <v>72</v>
      </c>
      <c r="B32" s="141"/>
      <c r="C32" s="99" t="s">
        <v>48</v>
      </c>
      <c r="D32" s="100" t="s">
        <v>29</v>
      </c>
      <c r="E32" s="101">
        <f t="shared" si="4"/>
        <v>0</v>
      </c>
      <c r="F32" s="92">
        <v>6.06</v>
      </c>
      <c r="G32" s="93">
        <v>0</v>
      </c>
      <c r="H32" s="100"/>
      <c r="I32" s="88"/>
      <c r="J32" s="142"/>
      <c r="K32" s="143"/>
      <c r="L32" s="467" t="s">
        <v>76</v>
      </c>
      <c r="M32" s="468"/>
      <c r="N32" s="114">
        <v>0</v>
      </c>
      <c r="O32" s="106">
        <v>0</v>
      </c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132"/>
    </row>
    <row r="33" spans="1:47" s="23" customFormat="1" x14ac:dyDescent="0.2">
      <c r="A33" s="140"/>
      <c r="B33" s="141"/>
      <c r="C33" s="99" t="s">
        <v>48</v>
      </c>
      <c r="D33" s="100" t="s">
        <v>29</v>
      </c>
      <c r="E33" s="101">
        <f t="shared" si="4"/>
        <v>0</v>
      </c>
      <c r="F33" s="92">
        <v>6.06</v>
      </c>
      <c r="G33" s="93">
        <v>0</v>
      </c>
      <c r="H33" s="100"/>
      <c r="I33" s="88"/>
      <c r="J33" s="142"/>
      <c r="K33" s="143"/>
      <c r="L33" s="469" t="s">
        <v>118</v>
      </c>
      <c r="M33" s="470"/>
      <c r="N33" s="114">
        <v>0</v>
      </c>
      <c r="O33" s="106">
        <v>0</v>
      </c>
      <c r="P33" s="145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32"/>
    </row>
    <row r="34" spans="1:47" s="23" customFormat="1" x14ac:dyDescent="0.2">
      <c r="A34" s="140" t="s">
        <v>72</v>
      </c>
      <c r="B34" s="141"/>
      <c r="C34" s="99" t="s">
        <v>48</v>
      </c>
      <c r="D34" s="100" t="s">
        <v>29</v>
      </c>
      <c r="E34" s="101">
        <f t="shared" si="4"/>
        <v>0</v>
      </c>
      <c r="F34" s="92">
        <v>6.06</v>
      </c>
      <c r="G34" s="93">
        <v>0</v>
      </c>
      <c r="H34" s="146"/>
      <c r="I34" s="88"/>
      <c r="J34" s="142"/>
      <c r="K34" s="143"/>
      <c r="L34" s="138" t="s">
        <v>120</v>
      </c>
      <c r="M34" s="144"/>
      <c r="N34" s="114">
        <v>0</v>
      </c>
      <c r="O34" s="106">
        <v>35</v>
      </c>
      <c r="P34" s="130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32"/>
    </row>
    <row r="35" spans="1:47" s="23" customFormat="1" x14ac:dyDescent="0.2">
      <c r="A35" s="140"/>
      <c r="B35" s="141"/>
      <c r="C35" s="99" t="s">
        <v>48</v>
      </c>
      <c r="D35" s="100" t="s">
        <v>29</v>
      </c>
      <c r="E35" s="101">
        <f>G35/F35</f>
        <v>0</v>
      </c>
      <c r="F35" s="92">
        <v>6.06</v>
      </c>
      <c r="G35" s="93">
        <v>0</v>
      </c>
      <c r="H35" s="100"/>
      <c r="I35" s="122"/>
      <c r="J35" s="136"/>
      <c r="K35" s="147"/>
      <c r="L35" s="138" t="s">
        <v>77</v>
      </c>
      <c r="M35" s="144"/>
      <c r="N35" s="114">
        <v>0</v>
      </c>
      <c r="O35" s="106">
        <v>0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132"/>
    </row>
    <row r="36" spans="1:47" s="23" customFormat="1" ht="13.5" thickBot="1" x14ac:dyDescent="0.25">
      <c r="A36" s="140"/>
      <c r="B36" s="141"/>
      <c r="C36" s="99" t="s">
        <v>48</v>
      </c>
      <c r="D36" s="100" t="s">
        <v>29</v>
      </c>
      <c r="E36" s="101">
        <f t="shared" si="4"/>
        <v>0</v>
      </c>
      <c r="F36" s="92">
        <v>6.06</v>
      </c>
      <c r="G36" s="93">
        <v>0</v>
      </c>
      <c r="H36" s="148"/>
      <c r="I36" s="149"/>
      <c r="J36" s="150"/>
      <c r="K36" s="151"/>
      <c r="L36" s="152"/>
      <c r="M36" s="153"/>
      <c r="N36" s="114">
        <v>0</v>
      </c>
      <c r="O36" s="106">
        <v>0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132"/>
    </row>
    <row r="37" spans="1:47" s="23" customFormat="1" ht="15.75" customHeight="1" thickBot="1" x14ac:dyDescent="0.25">
      <c r="A37" s="471"/>
      <c r="B37" s="472"/>
      <c r="C37" s="99" t="s">
        <v>48</v>
      </c>
      <c r="D37" s="100" t="s">
        <v>29</v>
      </c>
      <c r="E37" s="101">
        <f t="shared" si="4"/>
        <v>0</v>
      </c>
      <c r="F37" s="92">
        <v>6.06</v>
      </c>
      <c r="G37" s="93">
        <v>0</v>
      </c>
      <c r="H37" s="100"/>
      <c r="I37" s="128"/>
      <c r="J37" s="129"/>
      <c r="K37" s="22"/>
      <c r="L37" s="473" t="s">
        <v>78</v>
      </c>
      <c r="M37" s="474"/>
      <c r="N37" s="114">
        <v>0</v>
      </c>
      <c r="O37" s="154">
        <f>O14-O15-O16-O17-O18-O19-O20-O21-O22-O23-O24-O25-O26-O27-O28-O29-O30-O31-O32-O33-O34-O35-O36</f>
        <v>6155.0399999999991</v>
      </c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132"/>
    </row>
    <row r="38" spans="1:47" ht="13.5" customHeight="1" thickBot="1" x14ac:dyDescent="0.25">
      <c r="A38" s="471"/>
      <c r="B38" s="472"/>
      <c r="C38" s="99" t="s">
        <v>48</v>
      </c>
      <c r="D38" s="100" t="s">
        <v>29</v>
      </c>
      <c r="E38" s="101">
        <f>G38/F38</f>
        <v>0</v>
      </c>
      <c r="F38" s="92">
        <v>6.06</v>
      </c>
      <c r="G38" s="93">
        <v>0</v>
      </c>
      <c r="H38" s="155"/>
      <c r="I38" s="420" t="s">
        <v>79</v>
      </c>
      <c r="J38" s="421"/>
      <c r="K38" s="424" t="s">
        <v>80</v>
      </c>
      <c r="L38" s="475"/>
      <c r="M38" s="475"/>
      <c r="N38" s="475"/>
      <c r="O38" s="42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122"/>
    </row>
    <row r="39" spans="1:47" ht="13.5" thickBot="1" x14ac:dyDescent="0.25">
      <c r="A39" s="476" t="s">
        <v>72</v>
      </c>
      <c r="B39" s="477"/>
      <c r="C39" s="99" t="s">
        <v>48</v>
      </c>
      <c r="D39" s="100" t="s">
        <v>29</v>
      </c>
      <c r="E39" s="101">
        <f t="shared" si="4"/>
        <v>0</v>
      </c>
      <c r="F39" s="92">
        <v>6.06</v>
      </c>
      <c r="G39" s="93">
        <v>0</v>
      </c>
      <c r="H39" s="156"/>
      <c r="I39" s="133" t="s">
        <v>81</v>
      </c>
      <c r="J39" s="157">
        <v>0</v>
      </c>
      <c r="K39" s="158"/>
      <c r="L39" s="159"/>
      <c r="M39" s="159"/>
      <c r="N39" s="159"/>
      <c r="O39" s="160"/>
      <c r="P39" s="161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122"/>
    </row>
    <row r="40" spans="1:47" ht="13.5" thickBot="1" x14ac:dyDescent="0.25">
      <c r="A40" s="88" t="s">
        <v>82</v>
      </c>
      <c r="B40" s="23"/>
      <c r="C40" s="99" t="s">
        <v>48</v>
      </c>
      <c r="D40" s="100" t="s">
        <v>29</v>
      </c>
      <c r="E40" s="101">
        <f t="shared" si="4"/>
        <v>0</v>
      </c>
      <c r="F40" s="92">
        <v>6.06</v>
      </c>
      <c r="G40" s="93">
        <v>0</v>
      </c>
      <c r="H40" s="162"/>
      <c r="I40" s="162" t="s">
        <v>62</v>
      </c>
      <c r="J40" s="163">
        <v>194.9</v>
      </c>
      <c r="K40" s="157">
        <v>194.4</v>
      </c>
      <c r="L40" s="18"/>
      <c r="M40" s="164"/>
      <c r="N40" s="18"/>
      <c r="O40" s="19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122"/>
    </row>
    <row r="41" spans="1:47" ht="13.5" thickBot="1" x14ac:dyDescent="0.25">
      <c r="A41" s="88"/>
      <c r="B41" s="23"/>
      <c r="C41" s="99" t="s">
        <v>48</v>
      </c>
      <c r="D41" s="100" t="s">
        <v>29</v>
      </c>
      <c r="E41" s="101">
        <f>G41/F41</f>
        <v>0</v>
      </c>
      <c r="F41" s="92">
        <v>6.06</v>
      </c>
      <c r="G41" s="93">
        <v>0</v>
      </c>
      <c r="H41" s="165">
        <v>43901</v>
      </c>
      <c r="I41" s="166">
        <v>194.9</v>
      </c>
      <c r="J41" s="167">
        <v>0</v>
      </c>
      <c r="K41" s="78" t="s">
        <v>38</v>
      </c>
      <c r="L41" s="79" t="s">
        <v>83</v>
      </c>
      <c r="M41" s="168" t="s">
        <v>84</v>
      </c>
      <c r="N41" s="169" t="s">
        <v>85</v>
      </c>
      <c r="O41" s="78" t="s">
        <v>86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122"/>
    </row>
    <row r="42" spans="1:47" ht="15.75" thickBot="1" x14ac:dyDescent="0.25">
      <c r="A42" s="478" t="s">
        <v>87</v>
      </c>
      <c r="B42" s="479"/>
      <c r="C42" s="479"/>
      <c r="D42" s="480"/>
      <c r="E42" s="170">
        <f>+E14+E15+E16+E17+E18+E19+E20+E21+E22+E23+E24+E25+E26+E27+E28+E35+E36+E37+E38+E41</f>
        <v>0</v>
      </c>
      <c r="F42" s="171"/>
      <c r="G42" s="170">
        <f>SUM(G14:G41)</f>
        <v>0</v>
      </c>
      <c r="H42" s="162"/>
      <c r="I42" s="172">
        <v>6.7</v>
      </c>
      <c r="J42" s="167">
        <v>0</v>
      </c>
      <c r="K42" s="158" t="s">
        <v>29</v>
      </c>
      <c r="L42" s="173"/>
      <c r="M42" s="173"/>
      <c r="N42" s="174"/>
      <c r="O42" s="175"/>
      <c r="P42" s="22"/>
      <c r="Q42" s="5" t="s">
        <v>53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122"/>
    </row>
    <row r="43" spans="1:47" ht="15.75" thickBot="1" x14ac:dyDescent="0.25">
      <c r="A43" s="176"/>
      <c r="B43" s="177"/>
      <c r="C43" s="178" t="s">
        <v>48</v>
      </c>
      <c r="D43" s="90">
        <v>95</v>
      </c>
      <c r="E43" s="179">
        <f>G43/F43</f>
        <v>0</v>
      </c>
      <c r="F43" s="92">
        <v>14.19</v>
      </c>
      <c r="G43" s="180">
        <v>0</v>
      </c>
      <c r="H43" s="165"/>
      <c r="I43" s="181" t="s">
        <v>65</v>
      </c>
      <c r="J43" s="182">
        <v>0</v>
      </c>
      <c r="K43" s="158" t="s">
        <v>29</v>
      </c>
      <c r="L43" s="173"/>
      <c r="M43" s="173"/>
      <c r="N43" s="174"/>
      <c r="O43" s="175"/>
      <c r="P43" s="22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122"/>
    </row>
    <row r="44" spans="1:47" ht="15" thickBot="1" x14ac:dyDescent="0.25">
      <c r="A44" s="88"/>
      <c r="B44" s="23"/>
      <c r="C44" s="99" t="s">
        <v>48</v>
      </c>
      <c r="D44" s="100">
        <v>95</v>
      </c>
      <c r="E44" s="183">
        <f t="shared" ref="E44:E54" si="5">G44/F44</f>
        <v>0</v>
      </c>
      <c r="F44" s="92">
        <v>14.19</v>
      </c>
      <c r="G44" s="184">
        <v>0</v>
      </c>
      <c r="H44" s="162" t="s">
        <v>88</v>
      </c>
      <c r="I44" s="185" t="s">
        <v>89</v>
      </c>
      <c r="J44" s="186">
        <f>J40+J42-J43</f>
        <v>194.9</v>
      </c>
      <c r="K44" s="158" t="s">
        <v>32</v>
      </c>
      <c r="L44" s="187"/>
      <c r="M44" s="188"/>
      <c r="N44" s="189"/>
      <c r="O44" s="190"/>
      <c r="P44" s="22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122"/>
    </row>
    <row r="45" spans="1:47" x14ac:dyDescent="0.2">
      <c r="A45" s="88" t="s">
        <v>72</v>
      </c>
      <c r="B45" s="23"/>
      <c r="C45" s="99" t="s">
        <v>48</v>
      </c>
      <c r="D45" s="100">
        <v>90</v>
      </c>
      <c r="E45" s="183">
        <f t="shared" si="5"/>
        <v>0</v>
      </c>
      <c r="F45" s="92">
        <v>14.19</v>
      </c>
      <c r="G45" s="184">
        <v>0</v>
      </c>
      <c r="H45" s="191"/>
      <c r="I45" s="192"/>
      <c r="J45" s="193"/>
      <c r="K45" s="158" t="s">
        <v>33</v>
      </c>
      <c r="L45" s="194"/>
      <c r="M45" s="195"/>
      <c r="N45" s="189"/>
      <c r="O45" s="195"/>
      <c r="P45" s="22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122"/>
    </row>
    <row r="46" spans="1:47" x14ac:dyDescent="0.2">
      <c r="A46" s="88"/>
      <c r="B46" s="23"/>
      <c r="C46" s="99" t="s">
        <v>48</v>
      </c>
      <c r="D46" s="100">
        <v>90</v>
      </c>
      <c r="E46" s="183">
        <f t="shared" si="5"/>
        <v>0</v>
      </c>
      <c r="F46" s="92">
        <v>14.19</v>
      </c>
      <c r="G46" s="184">
        <v>0</v>
      </c>
      <c r="H46" s="191"/>
      <c r="I46" s="192"/>
      <c r="J46" s="193"/>
      <c r="K46" s="196"/>
      <c r="L46" s="187"/>
      <c r="M46" s="188"/>
      <c r="N46" s="174"/>
      <c r="O46" s="197"/>
      <c r="P46" s="22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122"/>
    </row>
    <row r="47" spans="1:47" ht="13.5" thickBot="1" x14ac:dyDescent="0.25">
      <c r="A47" s="198" t="s">
        <v>72</v>
      </c>
      <c r="B47" s="23"/>
      <c r="C47" s="99" t="s">
        <v>48</v>
      </c>
      <c r="D47" s="100">
        <v>90</v>
      </c>
      <c r="E47" s="183">
        <f t="shared" si="5"/>
        <v>0</v>
      </c>
      <c r="F47" s="92">
        <v>14.19</v>
      </c>
      <c r="G47" s="184">
        <v>0</v>
      </c>
      <c r="H47" s="191"/>
      <c r="I47" s="192"/>
      <c r="J47" s="193"/>
      <c r="K47" s="196" t="s">
        <v>90</v>
      </c>
      <c r="L47" s="187"/>
      <c r="M47" s="188"/>
      <c r="N47" s="189"/>
      <c r="O47" s="190"/>
      <c r="P47" s="22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122"/>
    </row>
    <row r="48" spans="1:47" ht="13.5" customHeight="1" x14ac:dyDescent="0.2">
      <c r="A48" s="88"/>
      <c r="B48" s="23"/>
      <c r="C48" s="99" t="s">
        <v>48</v>
      </c>
      <c r="D48" s="100">
        <v>95</v>
      </c>
      <c r="E48" s="183">
        <f>G48/F48</f>
        <v>0</v>
      </c>
      <c r="F48" s="92">
        <v>14.19</v>
      </c>
      <c r="G48" s="184">
        <v>0</v>
      </c>
      <c r="H48" s="191"/>
      <c r="I48" s="481" t="s">
        <v>91</v>
      </c>
      <c r="J48" s="482"/>
      <c r="K48" s="196"/>
      <c r="L48" s="199"/>
      <c r="M48" s="189"/>
      <c r="N48" s="189"/>
      <c r="O48" s="189"/>
      <c r="P48" s="22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122"/>
    </row>
    <row r="49" spans="1:47" ht="13.5" customHeight="1" thickBot="1" x14ac:dyDescent="0.25">
      <c r="A49" s="198"/>
      <c r="B49" s="23"/>
      <c r="C49" s="99" t="s">
        <v>48</v>
      </c>
      <c r="D49" s="100">
        <v>95</v>
      </c>
      <c r="E49" s="183">
        <f>G49/F49</f>
        <v>0</v>
      </c>
      <c r="F49" s="92">
        <v>14.19</v>
      </c>
      <c r="G49" s="184">
        <v>0</v>
      </c>
      <c r="H49" s="200"/>
      <c r="I49" s="431"/>
      <c r="J49" s="432"/>
      <c r="K49" s="196" t="s">
        <v>90</v>
      </c>
      <c r="L49" s="187"/>
      <c r="M49" s="189"/>
      <c r="N49" s="189"/>
      <c r="O49" s="201"/>
      <c r="P49" s="22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122"/>
    </row>
    <row r="50" spans="1:47" x14ac:dyDescent="0.2">
      <c r="A50" s="198"/>
      <c r="B50" s="23"/>
      <c r="C50" s="99" t="s">
        <v>48</v>
      </c>
      <c r="D50" s="100">
        <v>90</v>
      </c>
      <c r="E50" s="183">
        <f t="shared" si="5"/>
        <v>0</v>
      </c>
      <c r="F50" s="202">
        <v>15.59</v>
      </c>
      <c r="G50" s="203">
        <v>0</v>
      </c>
      <c r="H50" s="200"/>
      <c r="I50" s="122" t="s">
        <v>67</v>
      </c>
      <c r="J50" s="123"/>
      <c r="K50" s="204"/>
      <c r="L50" s="205"/>
      <c r="M50" s="206"/>
      <c r="N50" s="207"/>
      <c r="O50" s="208"/>
      <c r="P50" s="22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122"/>
    </row>
    <row r="51" spans="1:47" x14ac:dyDescent="0.2">
      <c r="A51" s="465" t="s">
        <v>92</v>
      </c>
      <c r="B51" s="466"/>
      <c r="C51" s="99" t="s">
        <v>48</v>
      </c>
      <c r="D51" s="100">
        <v>90</v>
      </c>
      <c r="E51" s="183">
        <f t="shared" si="5"/>
        <v>0</v>
      </c>
      <c r="F51" s="202">
        <v>12.05</v>
      </c>
      <c r="G51" s="184">
        <v>0</v>
      </c>
      <c r="H51" s="209"/>
      <c r="I51" s="122" t="s">
        <v>62</v>
      </c>
      <c r="J51" s="123"/>
      <c r="K51" s="210"/>
      <c r="L51" s="211"/>
      <c r="M51" s="212"/>
      <c r="N51" s="213"/>
      <c r="O51" s="214"/>
      <c r="P51" s="22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122"/>
    </row>
    <row r="52" spans="1:47" ht="15" thickBot="1" x14ac:dyDescent="0.25">
      <c r="A52" s="465"/>
      <c r="B52" s="466"/>
      <c r="C52" s="99" t="s">
        <v>48</v>
      </c>
      <c r="D52" s="100">
        <v>90</v>
      </c>
      <c r="E52" s="183">
        <f t="shared" si="5"/>
        <v>0</v>
      </c>
      <c r="F52" s="202">
        <v>12.29</v>
      </c>
      <c r="G52" s="203">
        <v>0</v>
      </c>
      <c r="H52" s="209"/>
      <c r="I52" s="124" t="s">
        <v>65</v>
      </c>
      <c r="J52" s="215"/>
      <c r="K52" s="216"/>
      <c r="L52" s="211"/>
      <c r="M52" s="206"/>
      <c r="N52" s="207"/>
      <c r="O52" s="217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122"/>
    </row>
    <row r="53" spans="1:47" ht="15" thickBot="1" x14ac:dyDescent="0.25">
      <c r="A53" s="459"/>
      <c r="B53" s="460"/>
      <c r="C53" s="218" t="s">
        <v>48</v>
      </c>
      <c r="D53" s="219">
        <v>95</v>
      </c>
      <c r="E53" s="220">
        <f>G53/F53</f>
        <v>0</v>
      </c>
      <c r="F53" s="221">
        <v>14.19</v>
      </c>
      <c r="G53" s="222">
        <v>0</v>
      </c>
      <c r="H53" s="200"/>
      <c r="I53" s="185" t="s">
        <v>67</v>
      </c>
      <c r="J53" s="223">
        <f>J50-J51+J52</f>
        <v>0</v>
      </c>
      <c r="K53" s="224"/>
      <c r="L53" s="225"/>
      <c r="M53" s="226"/>
      <c r="N53" s="227"/>
      <c r="O53" s="228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122"/>
    </row>
    <row r="54" spans="1:47" ht="16.5" thickBot="1" x14ac:dyDescent="0.25">
      <c r="A54" s="229"/>
      <c r="B54" s="230"/>
      <c r="C54" s="231" t="s">
        <v>48</v>
      </c>
      <c r="D54" s="232">
        <v>90</v>
      </c>
      <c r="E54" s="233">
        <f t="shared" si="5"/>
        <v>0</v>
      </c>
      <c r="F54" s="234">
        <v>12.29</v>
      </c>
      <c r="G54" s="235">
        <v>0</v>
      </c>
      <c r="H54" s="236"/>
      <c r="I54" s="424"/>
      <c r="J54" s="425"/>
      <c r="K54" s="237"/>
      <c r="L54" s="461" t="s">
        <v>93</v>
      </c>
      <c r="M54" s="462"/>
      <c r="N54" s="463" t="s">
        <v>94</v>
      </c>
      <c r="O54" s="464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122"/>
    </row>
    <row r="55" spans="1:47" ht="15.75" thickBot="1" x14ac:dyDescent="0.3">
      <c r="A55" s="446" t="s">
        <v>95</v>
      </c>
      <c r="B55" s="447"/>
      <c r="C55" s="447"/>
      <c r="D55" s="448"/>
      <c r="E55" s="238">
        <f>+E43+E44+E48+E49+E51+E52+E53+E54</f>
        <v>0</v>
      </c>
      <c r="F55" s="239"/>
      <c r="G55" s="240">
        <f>+G43+G44+G48+G49+G51+G52+G53+G54</f>
        <v>0</v>
      </c>
      <c r="H55" s="241"/>
      <c r="I55" s="133"/>
      <c r="J55" s="242"/>
      <c r="K55" s="243"/>
      <c r="L55" s="424"/>
      <c r="M55" s="425"/>
      <c r="N55" s="244" t="s">
        <v>96</v>
      </c>
      <c r="O55" s="245">
        <v>3632.4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122"/>
    </row>
    <row r="56" spans="1:47" ht="15" x14ac:dyDescent="0.25">
      <c r="A56" s="453"/>
      <c r="B56" s="454"/>
      <c r="C56" s="246" t="s">
        <v>48</v>
      </c>
      <c r="D56" s="90" t="s">
        <v>34</v>
      </c>
      <c r="E56" s="247">
        <f t="shared" ref="E56:E62" si="6">+G56/F56</f>
        <v>0</v>
      </c>
      <c r="F56" s="248">
        <v>9.6999999999999993</v>
      </c>
      <c r="G56" s="247">
        <v>0</v>
      </c>
      <c r="H56" s="249"/>
      <c r="I56" s="122"/>
      <c r="J56" s="147"/>
      <c r="K56" s="243"/>
      <c r="L56" s="250" t="s">
        <v>67</v>
      </c>
      <c r="M56" s="134">
        <v>0</v>
      </c>
      <c r="N56" s="251" t="s">
        <v>97</v>
      </c>
      <c r="O56" s="24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122"/>
    </row>
    <row r="57" spans="1:47" ht="13.5" thickBot="1" x14ac:dyDescent="0.25">
      <c r="A57" s="455"/>
      <c r="B57" s="456"/>
      <c r="C57" s="252" t="s">
        <v>48</v>
      </c>
      <c r="D57" s="100" t="s">
        <v>34</v>
      </c>
      <c r="E57" s="247">
        <f t="shared" si="6"/>
        <v>0</v>
      </c>
      <c r="F57" s="253">
        <v>10.09</v>
      </c>
      <c r="G57" s="247">
        <v>0</v>
      </c>
      <c r="H57" s="249"/>
      <c r="I57" s="181"/>
      <c r="J57" s="254"/>
      <c r="K57" s="255"/>
      <c r="L57" s="122" t="s">
        <v>98</v>
      </c>
      <c r="M57" s="136">
        <v>0</v>
      </c>
      <c r="N57" s="251" t="s">
        <v>29</v>
      </c>
      <c r="O57" s="245">
        <v>2522.6</v>
      </c>
      <c r="P57" s="5"/>
      <c r="Q57" s="5" t="s">
        <v>53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122"/>
    </row>
    <row r="58" spans="1:47" ht="15" thickBot="1" x14ac:dyDescent="0.25">
      <c r="A58" s="457"/>
      <c r="B58" s="458"/>
      <c r="C58" s="218" t="s">
        <v>48</v>
      </c>
      <c r="D58" s="100" t="s">
        <v>34</v>
      </c>
      <c r="E58" s="256">
        <f t="shared" si="6"/>
        <v>0</v>
      </c>
      <c r="F58" s="253">
        <v>10.09</v>
      </c>
      <c r="G58" s="256">
        <v>0</v>
      </c>
      <c r="H58" s="257"/>
      <c r="I58" s="185"/>
      <c r="J58" s="186"/>
      <c r="K58" s="243" t="s">
        <v>53</v>
      </c>
      <c r="L58" s="258" t="s">
        <v>99</v>
      </c>
      <c r="M58" s="259">
        <v>0</v>
      </c>
      <c r="N58" s="260"/>
      <c r="O58" s="261"/>
      <c r="P58" s="262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122"/>
    </row>
    <row r="59" spans="1:47" ht="15" thickBot="1" x14ac:dyDescent="0.25">
      <c r="A59" s="436"/>
      <c r="B59" s="437"/>
      <c r="C59" s="218" t="s">
        <v>48</v>
      </c>
      <c r="D59" s="219" t="s">
        <v>34</v>
      </c>
      <c r="E59" s="263">
        <f t="shared" si="6"/>
        <v>0</v>
      </c>
      <c r="F59" s="253">
        <v>10.09</v>
      </c>
      <c r="G59" s="263">
        <v>0</v>
      </c>
      <c r="H59" s="264"/>
      <c r="I59" s="424"/>
      <c r="J59" s="425"/>
      <c r="K59" s="243"/>
      <c r="L59" s="185" t="s">
        <v>67</v>
      </c>
      <c r="M59" s="265">
        <f>+M56-M57+M58</f>
        <v>0</v>
      </c>
      <c r="N59" s="266"/>
      <c r="O59" s="261"/>
      <c r="P59" s="262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122"/>
    </row>
    <row r="60" spans="1:47" ht="15.75" thickBot="1" x14ac:dyDescent="0.3">
      <c r="A60" s="436"/>
      <c r="B60" s="437"/>
      <c r="C60" s="218" t="s">
        <v>48</v>
      </c>
      <c r="D60" s="267" t="s">
        <v>34</v>
      </c>
      <c r="E60" s="268">
        <f t="shared" si="6"/>
        <v>0</v>
      </c>
      <c r="F60" s="253">
        <v>10.09</v>
      </c>
      <c r="G60" s="256">
        <v>0</v>
      </c>
      <c r="H60" s="269"/>
      <c r="I60" s="133"/>
      <c r="J60" s="242"/>
      <c r="K60" s="243"/>
      <c r="L60" s="424"/>
      <c r="M60" s="425"/>
      <c r="N60" s="270"/>
      <c r="O60" s="261"/>
      <c r="P60" s="271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122"/>
    </row>
    <row r="61" spans="1:47" ht="15.75" thickBot="1" x14ac:dyDescent="0.3">
      <c r="A61" s="436"/>
      <c r="B61" s="437"/>
      <c r="C61" s="218" t="s">
        <v>48</v>
      </c>
      <c r="D61" s="100" t="s">
        <v>34</v>
      </c>
      <c r="E61" s="256">
        <f t="shared" si="6"/>
        <v>0</v>
      </c>
      <c r="F61" s="253">
        <v>10.09</v>
      </c>
      <c r="G61" s="256">
        <v>0</v>
      </c>
      <c r="H61" s="249"/>
      <c r="I61" s="122"/>
      <c r="J61" s="147"/>
      <c r="K61" s="243"/>
      <c r="L61" s="250" t="s">
        <v>67</v>
      </c>
      <c r="M61" s="134">
        <v>0</v>
      </c>
      <c r="N61" s="272" t="s">
        <v>100</v>
      </c>
      <c r="O61" s="273">
        <f>O55+O56+O57</f>
        <v>6155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122"/>
    </row>
    <row r="62" spans="1:47" ht="13.5" thickBot="1" x14ac:dyDescent="0.25">
      <c r="A62" s="438"/>
      <c r="B62" s="439"/>
      <c r="C62" s="274" t="s">
        <v>48</v>
      </c>
      <c r="D62" s="275" t="s">
        <v>34</v>
      </c>
      <c r="E62" s="276">
        <f t="shared" si="6"/>
        <v>0</v>
      </c>
      <c r="F62" s="277">
        <v>10.09</v>
      </c>
      <c r="G62" s="247">
        <v>0</v>
      </c>
      <c r="H62" s="249"/>
      <c r="I62" s="278"/>
      <c r="J62" s="254"/>
      <c r="K62" s="279"/>
      <c r="L62" s="122" t="s">
        <v>98</v>
      </c>
      <c r="M62" s="136">
        <v>0</v>
      </c>
      <c r="N62" s="440"/>
      <c r="O62" s="441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122"/>
    </row>
    <row r="63" spans="1:47" ht="15" thickBot="1" x14ac:dyDescent="0.25">
      <c r="A63" s="446" t="s">
        <v>101</v>
      </c>
      <c r="B63" s="447"/>
      <c r="C63" s="447"/>
      <c r="D63" s="448"/>
      <c r="E63" s="238">
        <f>SUM(E56:E62)</f>
        <v>0</v>
      </c>
      <c r="F63" s="280"/>
      <c r="G63" s="281">
        <f>+G56+G57+G58+G59+G60+G61+G62</f>
        <v>0</v>
      </c>
      <c r="H63" s="282"/>
      <c r="I63" s="185"/>
      <c r="J63" s="186"/>
      <c r="K63" s="243" t="s">
        <v>53</v>
      </c>
      <c r="L63" s="258" t="s">
        <v>99</v>
      </c>
      <c r="M63" s="259">
        <v>0</v>
      </c>
      <c r="N63" s="442"/>
      <c r="O63" s="443"/>
      <c r="P63" s="283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122"/>
    </row>
    <row r="64" spans="1:47" ht="15.75" customHeight="1" thickBot="1" x14ac:dyDescent="0.3">
      <c r="A64" s="428" t="s">
        <v>102</v>
      </c>
      <c r="B64" s="429"/>
      <c r="C64" s="429"/>
      <c r="D64" s="430"/>
      <c r="E64" s="284">
        <f>+E42+E55+E63</f>
        <v>0</v>
      </c>
      <c r="F64" s="285">
        <v>5.1849999999999996</v>
      </c>
      <c r="G64" s="286">
        <v>0</v>
      </c>
      <c r="H64" s="241"/>
      <c r="I64" s="424"/>
      <c r="J64" s="425"/>
      <c r="K64" s="243"/>
      <c r="L64" s="185" t="s">
        <v>67</v>
      </c>
      <c r="M64" s="265">
        <f>+M61-M62+M63</f>
        <v>0</v>
      </c>
      <c r="N64" s="442"/>
      <c r="O64" s="443"/>
      <c r="P64" s="271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122"/>
    </row>
    <row r="65" spans="1:47" ht="15.75" thickBot="1" x14ac:dyDescent="0.3">
      <c r="A65" s="449" t="s">
        <v>103</v>
      </c>
      <c r="B65" s="450"/>
      <c r="C65" s="287"/>
      <c r="D65" s="288" t="s">
        <v>29</v>
      </c>
      <c r="E65" s="289">
        <f t="shared" ref="E65:E70" si="7">G65/F65</f>
        <v>0</v>
      </c>
      <c r="F65" s="290">
        <v>5.98</v>
      </c>
      <c r="G65" s="291">
        <v>0</v>
      </c>
      <c r="H65" s="292"/>
      <c r="I65" s="133"/>
      <c r="J65" s="242"/>
      <c r="K65" s="243" t="s">
        <v>104</v>
      </c>
      <c r="L65" s="451"/>
      <c r="M65" s="452"/>
      <c r="N65" s="444"/>
      <c r="O65" s="445"/>
      <c r="P65" s="22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122"/>
    </row>
    <row r="66" spans="1:47" ht="13.5" thickBot="1" x14ac:dyDescent="0.25">
      <c r="A66" s="418" t="s">
        <v>103</v>
      </c>
      <c r="B66" s="419"/>
      <c r="C66" s="218"/>
      <c r="D66" s="219">
        <v>97</v>
      </c>
      <c r="E66" s="293">
        <f t="shared" si="7"/>
        <v>0</v>
      </c>
      <c r="F66" s="294">
        <v>15.1</v>
      </c>
      <c r="G66" s="291">
        <v>0</v>
      </c>
      <c r="H66" s="241"/>
      <c r="I66" s="122"/>
      <c r="J66" s="147"/>
      <c r="K66" s="243"/>
      <c r="L66" s="420"/>
      <c r="M66" s="421"/>
      <c r="N66" s="422"/>
      <c r="O66" s="423"/>
      <c r="P66" s="22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122"/>
    </row>
    <row r="67" spans="1:47" ht="15.75" thickBot="1" x14ac:dyDescent="0.3">
      <c r="A67" s="418" t="s">
        <v>103</v>
      </c>
      <c r="B67" s="419"/>
      <c r="C67" s="99"/>
      <c r="D67" s="219">
        <v>95</v>
      </c>
      <c r="E67" s="295">
        <f t="shared" si="7"/>
        <v>0</v>
      </c>
      <c r="F67" s="294">
        <v>14.19</v>
      </c>
      <c r="G67" s="291">
        <v>0</v>
      </c>
      <c r="H67" s="219"/>
      <c r="I67" s="181"/>
      <c r="J67" s="254"/>
      <c r="K67" s="255"/>
      <c r="L67" s="250" t="s">
        <v>67</v>
      </c>
      <c r="M67" s="134">
        <v>0</v>
      </c>
      <c r="N67" s="296" t="s">
        <v>67</v>
      </c>
      <c r="O67" s="134">
        <v>0</v>
      </c>
      <c r="P67" s="22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122"/>
    </row>
    <row r="68" spans="1:47" ht="15" thickBot="1" x14ac:dyDescent="0.25">
      <c r="A68" s="418" t="s">
        <v>103</v>
      </c>
      <c r="B68" s="419"/>
      <c r="C68" s="297"/>
      <c r="D68" s="298">
        <v>90</v>
      </c>
      <c r="E68" s="295">
        <f t="shared" si="7"/>
        <v>0</v>
      </c>
      <c r="F68" s="299">
        <v>11.97</v>
      </c>
      <c r="G68" s="291">
        <v>0</v>
      </c>
      <c r="H68" s="100"/>
      <c r="I68" s="300"/>
      <c r="J68" s="301"/>
      <c r="K68" s="243"/>
      <c r="L68" s="122" t="s">
        <v>62</v>
      </c>
      <c r="M68" s="136">
        <v>0</v>
      </c>
      <c r="N68" s="302" t="s">
        <v>62</v>
      </c>
      <c r="O68" s="136">
        <v>0</v>
      </c>
      <c r="P68" s="22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122"/>
    </row>
    <row r="69" spans="1:47" ht="13.5" thickBot="1" x14ac:dyDescent="0.25">
      <c r="A69" s="418" t="s">
        <v>103</v>
      </c>
      <c r="B69" s="419"/>
      <c r="C69" s="303"/>
      <c r="D69" s="219">
        <v>84</v>
      </c>
      <c r="E69" s="295">
        <f t="shared" si="7"/>
        <v>0</v>
      </c>
      <c r="F69" s="294">
        <v>11.3</v>
      </c>
      <c r="G69" s="291">
        <v>0</v>
      </c>
      <c r="H69" s="100"/>
      <c r="I69" s="424"/>
      <c r="J69" s="425"/>
      <c r="K69" s="243"/>
      <c r="L69" s="304" t="s">
        <v>105</v>
      </c>
      <c r="M69" s="259">
        <v>0</v>
      </c>
      <c r="N69" s="305" t="s">
        <v>65</v>
      </c>
      <c r="O69" s="306">
        <v>0</v>
      </c>
      <c r="P69" s="307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122"/>
    </row>
    <row r="70" spans="1:47" ht="15.75" thickBot="1" x14ac:dyDescent="0.3">
      <c r="A70" s="426" t="s">
        <v>103</v>
      </c>
      <c r="B70" s="427"/>
      <c r="C70" s="308"/>
      <c r="D70" s="232" t="s">
        <v>34</v>
      </c>
      <c r="E70" s="295">
        <f t="shared" si="7"/>
        <v>0</v>
      </c>
      <c r="F70" s="309">
        <v>9.3800000000000008</v>
      </c>
      <c r="G70" s="310">
        <v>0</v>
      </c>
      <c r="H70" s="257"/>
      <c r="I70" s="133"/>
      <c r="J70" s="242"/>
      <c r="K70" s="243"/>
      <c r="L70" s="300" t="s">
        <v>67</v>
      </c>
      <c r="M70" s="311">
        <f>+M67-M68+M69</f>
        <v>0</v>
      </c>
      <c r="N70" s="312" t="s">
        <v>67</v>
      </c>
      <c r="O70" s="311">
        <f>+O67+O68-O69</f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122"/>
    </row>
    <row r="71" spans="1:47" ht="13.5" thickBot="1" x14ac:dyDescent="0.25">
      <c r="A71" s="428"/>
      <c r="B71" s="429"/>
      <c r="C71" s="429"/>
      <c r="D71" s="430"/>
      <c r="E71" s="313">
        <f>+E65+E66+E67+E68+E69+E70</f>
        <v>0</v>
      </c>
      <c r="F71" s="314"/>
      <c r="G71" s="313">
        <f>+G65+G66+G67+G68+G69+G70</f>
        <v>0</v>
      </c>
      <c r="H71" s="257"/>
      <c r="I71" s="122"/>
      <c r="J71" s="147"/>
      <c r="K71" s="243"/>
      <c r="L71" s="431"/>
      <c r="M71" s="432"/>
      <c r="N71" s="422"/>
      <c r="O71" s="423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122"/>
    </row>
    <row r="72" spans="1:47" ht="15" customHeight="1" x14ac:dyDescent="0.25">
      <c r="A72" s="433" t="s">
        <v>106</v>
      </c>
      <c r="B72" s="434"/>
      <c r="C72" s="434"/>
      <c r="D72" s="435"/>
      <c r="E72" s="315">
        <f>+E64+E71</f>
        <v>0</v>
      </c>
      <c r="F72" s="316"/>
      <c r="G72" s="317">
        <f>+G64+G71</f>
        <v>0</v>
      </c>
      <c r="H72" s="318"/>
      <c r="I72" s="302"/>
      <c r="J72" s="147"/>
      <c r="K72" s="243"/>
      <c r="L72" s="319" t="s">
        <v>67</v>
      </c>
      <c r="M72" s="320">
        <v>0</v>
      </c>
      <c r="N72" s="296"/>
      <c r="O72" s="321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122"/>
    </row>
    <row r="73" spans="1:47" x14ac:dyDescent="0.2">
      <c r="A73" s="411"/>
      <c r="B73" s="412"/>
      <c r="C73" s="413"/>
      <c r="D73" s="322" t="s">
        <v>29</v>
      </c>
      <c r="E73" s="323">
        <f t="shared" ref="E73:E78" si="8">G73/F73</f>
        <v>0</v>
      </c>
      <c r="F73" s="324">
        <v>6.4349999999999996</v>
      </c>
      <c r="G73" s="310">
        <v>0</v>
      </c>
      <c r="H73" s="325"/>
      <c r="I73" s="326"/>
      <c r="J73" s="327"/>
      <c r="K73" s="328"/>
      <c r="M73" s="329">
        <v>0</v>
      </c>
      <c r="N73" s="330"/>
      <c r="O73" s="331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122"/>
    </row>
    <row r="74" spans="1:47" x14ac:dyDescent="0.2">
      <c r="A74" s="411"/>
      <c r="B74" s="412"/>
      <c r="C74" s="413"/>
      <c r="D74" s="322" t="s">
        <v>107</v>
      </c>
      <c r="E74" s="323">
        <f t="shared" si="8"/>
        <v>0</v>
      </c>
      <c r="F74" s="324">
        <v>10.39</v>
      </c>
      <c r="G74" s="310">
        <v>0</v>
      </c>
      <c r="H74" s="325"/>
      <c r="I74" s="332"/>
      <c r="J74" s="333"/>
      <c r="K74" s="328"/>
      <c r="M74" s="334"/>
      <c r="N74" s="335"/>
      <c r="O74" s="336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122"/>
    </row>
    <row r="75" spans="1:47" ht="14.25" x14ac:dyDescent="0.2">
      <c r="A75" s="337"/>
      <c r="B75" s="32" t="s">
        <v>108</v>
      </c>
      <c r="C75" s="338" t="s">
        <v>109</v>
      </c>
      <c r="D75" s="322" t="s">
        <v>107</v>
      </c>
      <c r="E75" s="323">
        <f t="shared" si="8"/>
        <v>0</v>
      </c>
      <c r="F75" s="324">
        <v>9.85</v>
      </c>
      <c r="G75" s="310">
        <v>0</v>
      </c>
      <c r="H75" s="325"/>
      <c r="I75" s="332"/>
      <c r="J75" s="333"/>
      <c r="K75" s="328"/>
      <c r="L75" s="339"/>
      <c r="M75" s="340"/>
      <c r="N75" s="341"/>
      <c r="O75" s="336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122"/>
    </row>
    <row r="76" spans="1:47" ht="13.5" customHeight="1" thickBot="1" x14ac:dyDescent="0.25">
      <c r="A76" s="411" t="s">
        <v>110</v>
      </c>
      <c r="B76" s="412"/>
      <c r="C76" s="413"/>
      <c r="D76" s="322" t="s">
        <v>34</v>
      </c>
      <c r="E76" s="323">
        <f>G76/F76</f>
        <v>0</v>
      </c>
      <c r="F76" s="324">
        <v>10.09</v>
      </c>
      <c r="G76" s="310">
        <v>0</v>
      </c>
      <c r="H76" s="257"/>
      <c r="I76" s="342"/>
      <c r="J76" s="343"/>
      <c r="K76" s="344"/>
      <c r="L76" s="122" t="s">
        <v>98</v>
      </c>
      <c r="M76" s="334">
        <v>0</v>
      </c>
      <c r="N76" s="302" t="s">
        <v>111</v>
      </c>
      <c r="O76" s="345">
        <f>G58</f>
        <v>0</v>
      </c>
      <c r="P76" s="22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122"/>
    </row>
    <row r="77" spans="1:47" ht="15" customHeight="1" thickBot="1" x14ac:dyDescent="0.25">
      <c r="A77" s="411" t="s">
        <v>110</v>
      </c>
      <c r="B77" s="412"/>
      <c r="C77" s="413"/>
      <c r="D77" s="322" t="s">
        <v>29</v>
      </c>
      <c r="E77" s="323">
        <f t="shared" si="8"/>
        <v>0</v>
      </c>
      <c r="F77" s="324">
        <v>1.6</v>
      </c>
      <c r="G77" s="310">
        <v>0</v>
      </c>
      <c r="H77" s="257"/>
      <c r="I77" s="185"/>
      <c r="J77" s="346"/>
      <c r="K77" s="243"/>
      <c r="L77" s="258" t="s">
        <v>99</v>
      </c>
      <c r="M77" s="334">
        <v>0</v>
      </c>
      <c r="N77" s="15" t="s">
        <v>65</v>
      </c>
      <c r="O77" s="306">
        <v>0</v>
      </c>
      <c r="P77" s="22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122"/>
    </row>
    <row r="78" spans="1:47" ht="15" thickBot="1" x14ac:dyDescent="0.25">
      <c r="A78" s="302"/>
      <c r="D78" s="322" t="s">
        <v>107</v>
      </c>
      <c r="E78" s="323">
        <f t="shared" si="8"/>
        <v>0</v>
      </c>
      <c r="F78" s="324">
        <v>10.09</v>
      </c>
      <c r="G78" s="310">
        <v>0</v>
      </c>
      <c r="H78" s="318"/>
      <c r="I78" s="5"/>
      <c r="J78" s="5"/>
      <c r="K78" s="243"/>
      <c r="L78" s="300" t="s">
        <v>67</v>
      </c>
      <c r="M78" s="311">
        <f>+M72-M76+M77</f>
        <v>0</v>
      </c>
      <c r="N78" s="347" t="s">
        <v>67</v>
      </c>
      <c r="O78" s="348">
        <f>+O72+O76-O77</f>
        <v>0</v>
      </c>
      <c r="P78" s="22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122"/>
    </row>
    <row r="79" spans="1:47" ht="13.5" thickBot="1" x14ac:dyDescent="0.25">
      <c r="A79" s="414"/>
      <c r="B79" s="415"/>
      <c r="C79" s="416"/>
      <c r="D79" s="349"/>
      <c r="E79" s="350">
        <f>E72+E76+E77</f>
        <v>0</v>
      </c>
      <c r="F79" s="351"/>
      <c r="G79" s="350">
        <f>G72+G76+G77</f>
        <v>0</v>
      </c>
      <c r="H79" s="352"/>
      <c r="I79" s="122"/>
      <c r="J79" s="353"/>
      <c r="K79" s="354"/>
      <c r="L79" s="355" t="s">
        <v>112</v>
      </c>
      <c r="M79" s="356">
        <f>M59+M64+M70+M78</f>
        <v>0</v>
      </c>
      <c r="N79" s="357" t="s">
        <v>113</v>
      </c>
      <c r="O79" s="358">
        <f>O61-O37</f>
        <v>-3.9999999999054126E-2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122"/>
    </row>
    <row r="80" spans="1:47" x14ac:dyDescent="0.2">
      <c r="A80" s="161"/>
      <c r="B80" s="161"/>
      <c r="C80" s="161"/>
      <c r="D80" s="161"/>
      <c r="E80" s="359"/>
      <c r="F80" s="161"/>
      <c r="G80" s="359"/>
      <c r="H80" s="161"/>
      <c r="I80" s="161"/>
      <c r="J80" s="360"/>
      <c r="K80" s="161"/>
      <c r="L80" s="161"/>
      <c r="M80" s="361"/>
      <c r="N80" s="362"/>
      <c r="O80" s="362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122"/>
    </row>
    <row r="81" spans="1:47" x14ac:dyDescent="0.2">
      <c r="A81" s="417"/>
      <c r="B81" s="417"/>
      <c r="C81" s="360"/>
      <c r="D81" s="363"/>
      <c r="E81" s="262"/>
      <c r="F81" s="364"/>
      <c r="G81" s="262"/>
      <c r="H81" s="161"/>
      <c r="I81" s="161"/>
      <c r="J81" s="361"/>
      <c r="K81" s="365">
        <v>0</v>
      </c>
      <c r="L81" s="366"/>
      <c r="M81" s="367"/>
      <c r="N81" s="368"/>
      <c r="O81" s="369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122"/>
    </row>
    <row r="82" spans="1:47" ht="13.5" thickBot="1" x14ac:dyDescent="0.25">
      <c r="A82" s="161"/>
      <c r="B82" s="360"/>
      <c r="C82" s="360"/>
      <c r="D82" s="370" t="s">
        <v>121</v>
      </c>
      <c r="E82" s="370" t="s">
        <v>114</v>
      </c>
      <c r="F82" s="370" t="s">
        <v>40</v>
      </c>
      <c r="G82" s="370"/>
      <c r="H82" s="161"/>
      <c r="I82" s="371"/>
      <c r="J82" s="361"/>
      <c r="K82" s="365">
        <v>0</v>
      </c>
      <c r="L82" s="372"/>
      <c r="M82" s="373"/>
      <c r="N82" s="374"/>
      <c r="O82" s="37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122"/>
    </row>
    <row r="83" spans="1:47" ht="15.75" thickBot="1" x14ac:dyDescent="0.3">
      <c r="A83" s="161"/>
      <c r="B83" s="360"/>
      <c r="C83" s="360"/>
      <c r="D83" s="376" t="s">
        <v>29</v>
      </c>
      <c r="E83" s="377">
        <f>G83/F83</f>
        <v>536.056845476381</v>
      </c>
      <c r="F83" s="378">
        <v>4.9960000000000004</v>
      </c>
      <c r="G83" s="379">
        <v>2678.14</v>
      </c>
      <c r="H83" s="161"/>
      <c r="I83" s="371"/>
      <c r="J83" s="380"/>
      <c r="K83" s="365">
        <v>0</v>
      </c>
      <c r="L83" s="381"/>
      <c r="M83" s="382"/>
      <c r="N83" s="361"/>
      <c r="O83" s="383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122"/>
    </row>
    <row r="84" spans="1:47" ht="15.75" thickBot="1" x14ac:dyDescent="0.3">
      <c r="A84" s="161" t="s">
        <v>53</v>
      </c>
      <c r="B84" s="161"/>
      <c r="C84" s="161"/>
      <c r="D84" s="384" t="s">
        <v>30</v>
      </c>
      <c r="E84" s="385">
        <f>+G84/F84</f>
        <v>0</v>
      </c>
      <c r="F84" s="294">
        <v>15.1</v>
      </c>
      <c r="G84" s="379">
        <v>0</v>
      </c>
      <c r="H84" s="161"/>
      <c r="I84" s="371"/>
      <c r="J84" s="386"/>
      <c r="K84" s="365">
        <v>0</v>
      </c>
      <c r="L84" s="381"/>
      <c r="M84" s="387"/>
      <c r="N84" s="388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122"/>
    </row>
    <row r="85" spans="1:47" ht="15.75" thickBot="1" x14ac:dyDescent="0.3">
      <c r="A85" s="161"/>
      <c r="B85" s="161"/>
      <c r="C85" s="161"/>
      <c r="D85" s="384" t="s">
        <v>31</v>
      </c>
      <c r="E85" s="377">
        <f>+G85/F85</f>
        <v>0</v>
      </c>
      <c r="F85" s="294">
        <v>14.44</v>
      </c>
      <c r="G85" s="379">
        <v>0</v>
      </c>
      <c r="H85" s="389"/>
      <c r="I85" s="371"/>
      <c r="J85" s="390"/>
      <c r="K85" s="391">
        <v>0</v>
      </c>
      <c r="L85" s="386"/>
      <c r="M85" s="161"/>
      <c r="N85" s="161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122"/>
    </row>
    <row r="86" spans="1:47" ht="15.75" thickBot="1" x14ac:dyDescent="0.3">
      <c r="A86" s="161"/>
      <c r="B86" s="161"/>
      <c r="C86" s="161"/>
      <c r="D86" s="384" t="s">
        <v>32</v>
      </c>
      <c r="E86" s="377">
        <f>G86/F86</f>
        <v>65.493740219092331</v>
      </c>
      <c r="F86" s="299">
        <v>12.78</v>
      </c>
      <c r="G86" s="392">
        <v>837.01</v>
      </c>
      <c r="H86" s="161"/>
      <c r="I86" s="371"/>
      <c r="J86" s="393"/>
      <c r="K86" s="365"/>
      <c r="L86" s="386"/>
      <c r="M86" s="381"/>
      <c r="N86" s="161"/>
      <c r="O86" s="161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122"/>
    </row>
    <row r="87" spans="1:47" ht="15.75" thickBot="1" x14ac:dyDescent="0.3">
      <c r="A87" s="161"/>
      <c r="B87" s="161"/>
      <c r="C87" s="161"/>
      <c r="D87" s="384" t="s">
        <v>33</v>
      </c>
      <c r="E87" s="377">
        <f>G87/F87</f>
        <v>8.3465818759936408</v>
      </c>
      <c r="F87" s="294">
        <v>12.58</v>
      </c>
      <c r="G87" s="392">
        <v>105</v>
      </c>
      <c r="H87" s="161"/>
      <c r="I87" s="394"/>
      <c r="J87" s="395"/>
      <c r="K87" s="391"/>
      <c r="L87" s="396"/>
      <c r="M87" s="372"/>
      <c r="N87" s="161"/>
      <c r="O87" s="161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122"/>
    </row>
    <row r="88" spans="1:47" ht="15.75" thickBot="1" x14ac:dyDescent="0.3">
      <c r="A88" s="161"/>
      <c r="B88" s="161"/>
      <c r="C88" s="161"/>
      <c r="D88" s="397" t="s">
        <v>34</v>
      </c>
      <c r="E88" s="377">
        <f>+G88/F88</f>
        <v>366.56568144499181</v>
      </c>
      <c r="F88" s="398">
        <v>12.18</v>
      </c>
      <c r="G88" s="392">
        <v>4464.7700000000004</v>
      </c>
      <c r="H88" s="161"/>
      <c r="I88" s="399">
        <v>0</v>
      </c>
      <c r="J88" s="371"/>
      <c r="K88" s="391">
        <f>SUM(K81:K87)</f>
        <v>0</v>
      </c>
      <c r="L88" s="161"/>
      <c r="M88" s="363"/>
      <c r="N88" s="161"/>
      <c r="O88" s="161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122"/>
    </row>
    <row r="89" spans="1:47" ht="15.75" thickBot="1" x14ac:dyDescent="0.3">
      <c r="A89" s="161"/>
      <c r="B89" s="161"/>
      <c r="C89" s="161"/>
      <c r="D89" s="400"/>
      <c r="E89" s="401">
        <f>E83+E84+E85+E86+E87+E88</f>
        <v>976.46284901645868</v>
      </c>
      <c r="F89" s="402"/>
      <c r="G89" s="392">
        <f>SUM(G83:G88)</f>
        <v>8084.92</v>
      </c>
      <c r="H89" s="161"/>
      <c r="I89" s="161"/>
      <c r="J89" s="161"/>
      <c r="K89" s="161"/>
      <c r="L89" s="161"/>
      <c r="M89" s="5"/>
      <c r="N89" s="161"/>
      <c r="O89" s="161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122"/>
    </row>
    <row r="90" spans="1:47" x14ac:dyDescent="0.2">
      <c r="A90" s="161"/>
      <c r="B90" s="161"/>
      <c r="C90" s="161"/>
      <c r="D90" s="161"/>
      <c r="E90" s="161"/>
      <c r="F90" s="161"/>
      <c r="G90" s="262"/>
      <c r="H90" s="161"/>
      <c r="I90" s="161"/>
      <c r="J90" s="161"/>
      <c r="K90" s="161"/>
      <c r="L90" s="161"/>
      <c r="M90" s="161"/>
      <c r="N90" s="161"/>
      <c r="O90" s="161"/>
      <c r="P90" s="403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122"/>
    </row>
    <row r="91" spans="1:47" x14ac:dyDescent="0.2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122"/>
    </row>
    <row r="92" spans="1:47" x14ac:dyDescent="0.2">
      <c r="A92" s="161"/>
      <c r="B92" s="161"/>
      <c r="C92" s="161"/>
      <c r="D92" s="161"/>
      <c r="E92" s="161"/>
      <c r="F92" s="161"/>
      <c r="G92" s="161"/>
      <c r="H92" s="161"/>
      <c r="I92" s="404"/>
      <c r="J92" s="161"/>
      <c r="K92" s="161"/>
      <c r="L92" s="161"/>
      <c r="M92" s="161"/>
      <c r="N92" s="161"/>
      <c r="O92" s="161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122"/>
    </row>
    <row r="93" spans="1:47" x14ac:dyDescent="0.2">
      <c r="A93" s="161"/>
      <c r="B93" s="161"/>
      <c r="C93" s="161"/>
      <c r="D93" s="161"/>
      <c r="E93" s="161"/>
      <c r="F93" s="161"/>
      <c r="G93" s="161"/>
      <c r="H93" s="161"/>
      <c r="I93" s="404"/>
      <c r="J93" s="161"/>
      <c r="K93" s="161"/>
      <c r="L93" s="161"/>
      <c r="M93" s="161"/>
      <c r="N93" s="161"/>
      <c r="O93" s="161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122"/>
    </row>
    <row r="94" spans="1:47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405"/>
      <c r="M94" s="406"/>
      <c r="N94" s="407"/>
      <c r="O94" s="407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122"/>
    </row>
    <row r="95" spans="1:47" x14ac:dyDescent="0.2">
      <c r="A95" s="161"/>
      <c r="B95" s="161"/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122"/>
    </row>
    <row r="96" spans="1:47" x14ac:dyDescent="0.2">
      <c r="A96" s="161"/>
      <c r="B96" s="161"/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122"/>
    </row>
    <row r="97" spans="1:47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122"/>
    </row>
    <row r="98" spans="1:47" x14ac:dyDescent="0.2">
      <c r="A98" s="161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122"/>
    </row>
    <row r="99" spans="1:47" x14ac:dyDescent="0.2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122"/>
    </row>
    <row r="100" spans="1:47" x14ac:dyDescent="0.2">
      <c r="A100" s="161"/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 t="s">
        <v>115</v>
      </c>
      <c r="M100" s="161" t="s">
        <v>53</v>
      </c>
      <c r="N100" s="161"/>
      <c r="O100" s="161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122"/>
    </row>
    <row r="101" spans="1:47" x14ac:dyDescent="0.2">
      <c r="A101" s="161"/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122"/>
    </row>
    <row r="102" spans="1:47" x14ac:dyDescent="0.2">
      <c r="A102" s="161"/>
      <c r="B102" s="161"/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122"/>
    </row>
    <row r="103" spans="1:47" x14ac:dyDescent="0.2">
      <c r="A103" s="161"/>
      <c r="B103" s="161"/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122"/>
    </row>
    <row r="104" spans="1:47" x14ac:dyDescent="0.2">
      <c r="A104" s="161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122"/>
    </row>
    <row r="105" spans="1:47" x14ac:dyDescent="0.2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122"/>
    </row>
    <row r="106" spans="1:47" x14ac:dyDescent="0.2">
      <c r="A106" s="161"/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122"/>
    </row>
    <row r="107" spans="1:47" x14ac:dyDescent="0.2">
      <c r="A107" s="161"/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122"/>
    </row>
    <row r="108" spans="1:47" x14ac:dyDescent="0.2">
      <c r="A108" s="161"/>
      <c r="B108" s="161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122"/>
    </row>
    <row r="109" spans="1:47" x14ac:dyDescent="0.2">
      <c r="A109" s="161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122"/>
    </row>
    <row r="110" spans="1:47" x14ac:dyDescent="0.2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122"/>
    </row>
    <row r="111" spans="1:47" x14ac:dyDescent="0.2">
      <c r="A111" s="161"/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122"/>
    </row>
    <row r="112" spans="1:47" x14ac:dyDescent="0.2">
      <c r="A112" s="161"/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122"/>
    </row>
    <row r="113" spans="1:47" x14ac:dyDescent="0.2">
      <c r="A113" s="161"/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122"/>
    </row>
    <row r="114" spans="1:47" x14ac:dyDescent="0.2">
      <c r="A114" s="161"/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122"/>
    </row>
    <row r="115" spans="1:47" x14ac:dyDescent="0.2">
      <c r="A115" s="161"/>
      <c r="B115" s="161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122"/>
    </row>
    <row r="116" spans="1:47" x14ac:dyDescent="0.2">
      <c r="A116" s="161"/>
      <c r="B116" s="161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122"/>
    </row>
    <row r="117" spans="1:47" x14ac:dyDescent="0.2">
      <c r="A117" s="161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122"/>
    </row>
    <row r="118" spans="1:47" x14ac:dyDescent="0.2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122"/>
    </row>
    <row r="119" spans="1:47" x14ac:dyDescent="0.2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122"/>
    </row>
    <row r="120" spans="1:47" x14ac:dyDescent="0.2">
      <c r="A120" s="161"/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122"/>
    </row>
    <row r="121" spans="1:47" x14ac:dyDescent="0.2">
      <c r="A121" s="161"/>
      <c r="B121" s="161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122"/>
    </row>
    <row r="122" spans="1:47" x14ac:dyDescent="0.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122"/>
    </row>
    <row r="123" spans="1:47" x14ac:dyDescent="0.2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122"/>
    </row>
    <row r="124" spans="1:47" x14ac:dyDescent="0.2">
      <c r="A124" s="161"/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122"/>
    </row>
    <row r="125" spans="1:47" x14ac:dyDescent="0.2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122"/>
    </row>
    <row r="126" spans="1:47" x14ac:dyDescent="0.2">
      <c r="A126" s="161"/>
      <c r="B126" s="161"/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122"/>
    </row>
    <row r="127" spans="1:47" x14ac:dyDescent="0.2">
      <c r="A127" s="161"/>
      <c r="B127" s="161"/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122"/>
    </row>
    <row r="128" spans="1:47" x14ac:dyDescent="0.2">
      <c r="A128" s="161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122"/>
    </row>
    <row r="129" spans="1:47" x14ac:dyDescent="0.2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122"/>
    </row>
    <row r="130" spans="1:47" x14ac:dyDescent="0.2">
      <c r="A130" s="161"/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122"/>
    </row>
    <row r="131" spans="1:47" x14ac:dyDescent="0.2">
      <c r="A131" s="161"/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122"/>
    </row>
    <row r="132" spans="1:47" x14ac:dyDescent="0.2">
      <c r="A132" s="161"/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122"/>
    </row>
    <row r="133" spans="1:47" x14ac:dyDescent="0.2">
      <c r="A133" s="161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122"/>
    </row>
    <row r="134" spans="1:47" x14ac:dyDescent="0.2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122"/>
    </row>
    <row r="135" spans="1:47" x14ac:dyDescent="0.2">
      <c r="A135" s="161"/>
      <c r="B135" s="161"/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122"/>
    </row>
    <row r="136" spans="1:47" x14ac:dyDescent="0.2">
      <c r="A136" s="161"/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122"/>
    </row>
    <row r="137" spans="1:47" x14ac:dyDescent="0.2">
      <c r="A137" s="161"/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122"/>
    </row>
    <row r="138" spans="1:47" x14ac:dyDescent="0.2">
      <c r="A138" s="161"/>
      <c r="B138" s="161"/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122"/>
    </row>
    <row r="139" spans="1:47" x14ac:dyDescent="0.2">
      <c r="A139" s="161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122"/>
    </row>
    <row r="140" spans="1:47" x14ac:dyDescent="0.2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122"/>
    </row>
    <row r="141" spans="1:47" x14ac:dyDescent="0.2">
      <c r="A141" s="161"/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122"/>
    </row>
    <row r="142" spans="1:47" x14ac:dyDescent="0.2">
      <c r="A142" s="161"/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122"/>
    </row>
    <row r="143" spans="1:47" x14ac:dyDescent="0.2">
      <c r="A143" s="161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122"/>
    </row>
    <row r="144" spans="1:47" x14ac:dyDescent="0.2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122"/>
    </row>
    <row r="145" spans="1:47" x14ac:dyDescent="0.2">
      <c r="A145" s="161"/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122"/>
    </row>
    <row r="146" spans="1:47" x14ac:dyDescent="0.2">
      <c r="A146" s="161"/>
      <c r="B146" s="161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122"/>
    </row>
    <row r="147" spans="1:47" x14ac:dyDescent="0.2">
      <c r="A147" s="161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122"/>
    </row>
    <row r="148" spans="1:47" x14ac:dyDescent="0.2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122"/>
    </row>
    <row r="149" spans="1:47" x14ac:dyDescent="0.2">
      <c r="A149" s="161"/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122"/>
    </row>
    <row r="150" spans="1:47" x14ac:dyDescent="0.2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122"/>
    </row>
    <row r="151" spans="1:47" x14ac:dyDescent="0.2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122"/>
    </row>
    <row r="152" spans="1:47" x14ac:dyDescent="0.2">
      <c r="A152" s="161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122"/>
    </row>
    <row r="153" spans="1:47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122"/>
    </row>
    <row r="154" spans="1:47" x14ac:dyDescent="0.2">
      <c r="A154" s="161"/>
      <c r="B154" s="161"/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122"/>
    </row>
    <row r="155" spans="1:47" x14ac:dyDescent="0.2">
      <c r="A155" s="161"/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122"/>
    </row>
    <row r="156" spans="1:47" x14ac:dyDescent="0.2">
      <c r="A156" s="161"/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122"/>
    </row>
    <row r="157" spans="1:47" x14ac:dyDescent="0.2">
      <c r="A157" s="161"/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122"/>
    </row>
    <row r="158" spans="1:47" x14ac:dyDescent="0.2">
      <c r="A158" s="161"/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122"/>
    </row>
    <row r="159" spans="1:47" x14ac:dyDescent="0.2">
      <c r="A159" s="161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122"/>
    </row>
    <row r="160" spans="1:47" x14ac:dyDescent="0.2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122"/>
    </row>
    <row r="161" spans="1:47" x14ac:dyDescent="0.2">
      <c r="A161" s="161"/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122"/>
    </row>
    <row r="162" spans="1:47" x14ac:dyDescent="0.2">
      <c r="A162" s="161"/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122"/>
    </row>
    <row r="163" spans="1:47" x14ac:dyDescent="0.2">
      <c r="A163" s="161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122"/>
    </row>
    <row r="164" spans="1:47" x14ac:dyDescent="0.2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122"/>
    </row>
    <row r="165" spans="1:47" x14ac:dyDescent="0.2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122"/>
    </row>
    <row r="166" spans="1:47" x14ac:dyDescent="0.2">
      <c r="A166" s="161"/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122"/>
    </row>
    <row r="167" spans="1:47" x14ac:dyDescent="0.2">
      <c r="A167" s="161"/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122"/>
    </row>
    <row r="168" spans="1:47" x14ac:dyDescent="0.2">
      <c r="A168" s="161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122"/>
    </row>
    <row r="169" spans="1:47" x14ac:dyDescent="0.2">
      <c r="A169" s="161"/>
      <c r="B169" s="161"/>
      <c r="C169" s="161"/>
      <c r="D169" s="5"/>
      <c r="E169" s="5"/>
      <c r="F169" s="5"/>
      <c r="G169" s="5"/>
      <c r="H169" s="161"/>
      <c r="I169" s="5"/>
      <c r="J169" s="5"/>
      <c r="K169" s="161"/>
      <c r="L169" s="161"/>
      <c r="M169" s="161"/>
      <c r="N169" s="161"/>
      <c r="O169" s="161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122"/>
    </row>
    <row r="170" spans="1:47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122"/>
    </row>
    <row r="171" spans="1:47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122"/>
    </row>
    <row r="172" spans="1:47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122"/>
    </row>
    <row r="173" spans="1:47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122"/>
    </row>
    <row r="174" spans="1:47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122"/>
    </row>
    <row r="175" spans="1:47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122"/>
    </row>
    <row r="176" spans="1:47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122"/>
    </row>
    <row r="177" spans="1:47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122"/>
    </row>
    <row r="178" spans="1:47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122"/>
    </row>
    <row r="179" spans="1:47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122"/>
    </row>
    <row r="180" spans="1:47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122"/>
    </row>
    <row r="181" spans="1:47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122"/>
    </row>
    <row r="182" spans="1:47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122"/>
    </row>
    <row r="183" spans="1:47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122"/>
    </row>
    <row r="184" spans="1:47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122"/>
    </row>
    <row r="185" spans="1:47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122"/>
    </row>
    <row r="186" spans="1:47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122"/>
    </row>
    <row r="187" spans="1:47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122"/>
    </row>
    <row r="188" spans="1:47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122"/>
    </row>
    <row r="189" spans="1:47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122"/>
    </row>
    <row r="190" spans="1:47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122"/>
    </row>
    <row r="191" spans="1:47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122"/>
    </row>
    <row r="192" spans="1:47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122"/>
    </row>
    <row r="193" spans="1:47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122"/>
    </row>
    <row r="194" spans="1:47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122"/>
    </row>
    <row r="195" spans="1:47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122"/>
    </row>
    <row r="196" spans="1:47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122"/>
    </row>
    <row r="197" spans="1:47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122"/>
    </row>
    <row r="198" spans="1:47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122"/>
    </row>
    <row r="199" spans="1:47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122"/>
    </row>
    <row r="200" spans="1:47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122"/>
    </row>
    <row r="201" spans="1:47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122"/>
    </row>
    <row r="202" spans="1:47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122"/>
    </row>
    <row r="203" spans="1:47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122"/>
    </row>
    <row r="204" spans="1:47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122"/>
    </row>
    <row r="205" spans="1:47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122"/>
    </row>
    <row r="206" spans="1:47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122"/>
    </row>
    <row r="207" spans="1:47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122"/>
    </row>
    <row r="208" spans="1:47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122"/>
    </row>
    <row r="209" spans="1:47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122"/>
    </row>
    <row r="210" spans="1:47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122"/>
    </row>
    <row r="211" spans="1:47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122"/>
    </row>
    <row r="212" spans="1:47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122"/>
    </row>
    <row r="213" spans="1:47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122"/>
    </row>
    <row r="214" spans="1:47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122"/>
    </row>
    <row r="215" spans="1:47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122"/>
    </row>
    <row r="216" spans="1:47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122"/>
    </row>
    <row r="217" spans="1:47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122"/>
    </row>
    <row r="218" spans="1:47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122"/>
    </row>
    <row r="219" spans="1:47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122"/>
    </row>
    <row r="220" spans="1:47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122"/>
    </row>
    <row r="221" spans="1:47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122"/>
    </row>
    <row r="222" spans="1:47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122"/>
    </row>
    <row r="223" spans="1:47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122"/>
    </row>
    <row r="224" spans="1:47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122"/>
    </row>
    <row r="225" spans="1:47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122"/>
    </row>
    <row r="226" spans="1:47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122"/>
    </row>
    <row r="227" spans="1:47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122"/>
    </row>
    <row r="228" spans="1:47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122"/>
    </row>
    <row r="229" spans="1:47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122"/>
    </row>
    <row r="230" spans="1:47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122"/>
    </row>
    <row r="231" spans="1:47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122"/>
    </row>
    <row r="232" spans="1:47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122"/>
    </row>
    <row r="233" spans="1:47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122"/>
    </row>
    <row r="234" spans="1:47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122"/>
    </row>
    <row r="235" spans="1:47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122"/>
    </row>
    <row r="236" spans="1:47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122"/>
    </row>
    <row r="237" spans="1:47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122"/>
    </row>
    <row r="238" spans="1:47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122"/>
    </row>
    <row r="239" spans="1:47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122"/>
    </row>
    <row r="240" spans="1:47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122"/>
    </row>
    <row r="241" spans="1:47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122"/>
    </row>
    <row r="242" spans="1:47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122"/>
    </row>
    <row r="243" spans="1:47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122"/>
    </row>
    <row r="244" spans="1:47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122"/>
    </row>
    <row r="245" spans="1:47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122"/>
    </row>
    <row r="246" spans="1:47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122"/>
    </row>
    <row r="247" spans="1:47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122"/>
    </row>
    <row r="248" spans="1:47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122"/>
    </row>
    <row r="249" spans="1:47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122"/>
    </row>
    <row r="250" spans="1:47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122"/>
    </row>
    <row r="251" spans="1:47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122"/>
    </row>
    <row r="252" spans="1:47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122"/>
    </row>
    <row r="253" spans="1:47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122"/>
    </row>
    <row r="254" spans="1:47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122"/>
    </row>
    <row r="255" spans="1:47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122"/>
    </row>
    <row r="256" spans="1:47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122"/>
    </row>
    <row r="257" spans="1:47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122"/>
    </row>
    <row r="258" spans="1:47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122"/>
    </row>
    <row r="259" spans="1:47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122"/>
    </row>
    <row r="260" spans="1:47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122"/>
    </row>
    <row r="261" spans="1:47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122"/>
    </row>
    <row r="262" spans="1:47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122"/>
    </row>
    <row r="263" spans="1:47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122"/>
    </row>
    <row r="264" spans="1:47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122"/>
    </row>
    <row r="265" spans="1:47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122"/>
    </row>
    <row r="266" spans="1:47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122"/>
    </row>
    <row r="267" spans="1:47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122"/>
    </row>
    <row r="268" spans="1:47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122"/>
    </row>
    <row r="269" spans="1:47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122"/>
    </row>
    <row r="270" spans="1:47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122"/>
    </row>
    <row r="271" spans="1:47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122"/>
    </row>
    <row r="272" spans="1:47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122"/>
    </row>
    <row r="273" spans="1:47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122"/>
    </row>
    <row r="274" spans="1:47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122"/>
    </row>
    <row r="275" spans="1:47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122"/>
    </row>
    <row r="276" spans="1:47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122"/>
    </row>
    <row r="277" spans="1:47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122"/>
    </row>
    <row r="278" spans="1:47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122"/>
    </row>
    <row r="279" spans="1:47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122"/>
    </row>
    <row r="280" spans="1:47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122"/>
    </row>
    <row r="281" spans="1:47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122"/>
    </row>
    <row r="282" spans="1:47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122"/>
    </row>
    <row r="283" spans="1:47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122"/>
    </row>
    <row r="284" spans="1:47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122"/>
    </row>
    <row r="285" spans="1:47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122"/>
    </row>
    <row r="286" spans="1:47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122"/>
    </row>
    <row r="287" spans="1:47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122"/>
    </row>
    <row r="288" spans="1:47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122"/>
    </row>
    <row r="289" spans="1:47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122"/>
    </row>
    <row r="290" spans="1:47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122"/>
    </row>
    <row r="291" spans="1:47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122"/>
    </row>
    <row r="292" spans="1:47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122"/>
    </row>
    <row r="293" spans="1:47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122"/>
    </row>
    <row r="294" spans="1:47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122"/>
    </row>
    <row r="295" spans="1:47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122"/>
    </row>
    <row r="296" spans="1:47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122"/>
    </row>
    <row r="297" spans="1:47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122"/>
    </row>
    <row r="298" spans="1:47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122"/>
    </row>
    <row r="299" spans="1:47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122"/>
    </row>
    <row r="300" spans="1:47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122"/>
    </row>
    <row r="301" spans="1:47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122"/>
    </row>
    <row r="302" spans="1:47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122"/>
    </row>
    <row r="303" spans="1:47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122"/>
    </row>
    <row r="304" spans="1:47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122"/>
    </row>
    <row r="305" spans="1:47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122"/>
    </row>
    <row r="306" spans="1:47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122"/>
    </row>
    <row r="307" spans="1:47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122"/>
    </row>
    <row r="308" spans="1:47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122"/>
    </row>
    <row r="309" spans="1:47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122"/>
    </row>
    <row r="310" spans="1:47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122"/>
    </row>
    <row r="311" spans="1:47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122"/>
    </row>
    <row r="312" spans="1:47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122"/>
    </row>
    <row r="313" spans="1:47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122"/>
    </row>
    <row r="314" spans="1:47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122"/>
    </row>
    <row r="315" spans="1:47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122"/>
    </row>
    <row r="316" spans="1:47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122"/>
    </row>
    <row r="317" spans="1:47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122"/>
    </row>
    <row r="318" spans="1:47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122"/>
    </row>
    <row r="319" spans="1:47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122"/>
    </row>
    <row r="320" spans="1:47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122"/>
    </row>
    <row r="321" spans="1:47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122"/>
    </row>
    <row r="322" spans="1:47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122"/>
    </row>
    <row r="323" spans="1:47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122"/>
    </row>
    <row r="324" spans="1:47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122"/>
    </row>
    <row r="325" spans="1:47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122"/>
    </row>
    <row r="326" spans="1:47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122"/>
    </row>
    <row r="327" spans="1:47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122"/>
    </row>
    <row r="328" spans="1:47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122"/>
    </row>
    <row r="329" spans="1:47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122"/>
    </row>
    <row r="330" spans="1:47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122"/>
    </row>
    <row r="331" spans="1:47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122"/>
    </row>
    <row r="332" spans="1:47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122"/>
    </row>
    <row r="333" spans="1:47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122"/>
    </row>
    <row r="334" spans="1:47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122"/>
    </row>
    <row r="335" spans="1:47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122"/>
    </row>
    <row r="336" spans="1:47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122"/>
    </row>
    <row r="337" spans="1:47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122"/>
    </row>
    <row r="338" spans="1:47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122"/>
    </row>
    <row r="339" spans="1:47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122"/>
    </row>
    <row r="340" spans="1:47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122"/>
    </row>
    <row r="341" spans="1:47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122"/>
    </row>
    <row r="342" spans="1:47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122"/>
    </row>
    <row r="343" spans="1:47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122"/>
    </row>
    <row r="344" spans="1:47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122"/>
    </row>
    <row r="345" spans="1:47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122"/>
    </row>
    <row r="346" spans="1:47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122"/>
    </row>
    <row r="347" spans="1:47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122"/>
    </row>
    <row r="348" spans="1:47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122"/>
    </row>
    <row r="349" spans="1:47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122"/>
    </row>
    <row r="350" spans="1:47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122"/>
    </row>
    <row r="351" spans="1:47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122"/>
    </row>
    <row r="352" spans="1:47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122"/>
    </row>
    <row r="353" spans="1:47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122"/>
    </row>
    <row r="354" spans="1:47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122"/>
    </row>
    <row r="355" spans="1:47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122"/>
    </row>
    <row r="356" spans="1:47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122"/>
    </row>
    <row r="357" spans="1:47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122"/>
    </row>
    <row r="358" spans="1:47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122"/>
    </row>
    <row r="359" spans="1:47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122"/>
    </row>
    <row r="360" spans="1:47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122"/>
    </row>
    <row r="361" spans="1:47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122"/>
    </row>
    <row r="362" spans="1:47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122"/>
    </row>
    <row r="363" spans="1:47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122"/>
    </row>
    <row r="364" spans="1:47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122"/>
    </row>
    <row r="365" spans="1:47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122"/>
    </row>
    <row r="366" spans="1:47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122"/>
    </row>
    <row r="367" spans="1:47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122"/>
    </row>
    <row r="368" spans="1:47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122"/>
    </row>
    <row r="369" spans="1:47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122"/>
    </row>
    <row r="370" spans="1:47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122"/>
    </row>
    <row r="371" spans="1:47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122"/>
    </row>
    <row r="372" spans="1:47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122"/>
    </row>
    <row r="373" spans="1:47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122"/>
    </row>
    <row r="374" spans="1:47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122"/>
    </row>
    <row r="375" spans="1:47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122"/>
    </row>
    <row r="376" spans="1:47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122"/>
    </row>
    <row r="377" spans="1:47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122"/>
    </row>
    <row r="378" spans="1:47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122"/>
    </row>
    <row r="379" spans="1:47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122"/>
    </row>
    <row r="380" spans="1:47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122"/>
    </row>
    <row r="381" spans="1:47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122"/>
    </row>
    <row r="382" spans="1:47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122"/>
    </row>
    <row r="383" spans="1:47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122"/>
    </row>
    <row r="384" spans="1:47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122"/>
    </row>
    <row r="385" spans="1:47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122"/>
    </row>
    <row r="386" spans="1:47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122"/>
    </row>
    <row r="387" spans="1:47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122"/>
    </row>
    <row r="388" spans="1:47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122"/>
    </row>
    <row r="389" spans="1:47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122"/>
    </row>
    <row r="390" spans="1:47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122"/>
    </row>
    <row r="391" spans="1:47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122"/>
    </row>
    <row r="392" spans="1:47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122"/>
    </row>
    <row r="393" spans="1:47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122"/>
    </row>
    <row r="394" spans="1:47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122"/>
    </row>
    <row r="395" spans="1:47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122"/>
    </row>
    <row r="396" spans="1:47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122"/>
    </row>
    <row r="397" spans="1:47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122"/>
    </row>
    <row r="398" spans="1:47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122"/>
    </row>
    <row r="399" spans="1:47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122"/>
    </row>
    <row r="400" spans="1:47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122"/>
    </row>
    <row r="401" spans="1:47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122"/>
    </row>
    <row r="402" spans="1:47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122"/>
    </row>
    <row r="403" spans="1:47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122"/>
    </row>
    <row r="404" spans="1:47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122"/>
    </row>
    <row r="405" spans="1:47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122"/>
    </row>
    <row r="406" spans="1:47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122"/>
    </row>
    <row r="407" spans="1:47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122"/>
    </row>
    <row r="408" spans="1:47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122"/>
    </row>
    <row r="409" spans="1:47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122"/>
    </row>
    <row r="410" spans="1:47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122"/>
    </row>
    <row r="411" spans="1:47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122"/>
    </row>
    <row r="412" spans="1:47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122"/>
    </row>
    <row r="413" spans="1:47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122"/>
    </row>
    <row r="414" spans="1:47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122"/>
    </row>
    <row r="415" spans="1:47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122"/>
    </row>
    <row r="416" spans="1:47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122"/>
    </row>
    <row r="417" spans="1:47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122"/>
    </row>
    <row r="418" spans="1:47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122"/>
    </row>
    <row r="419" spans="1:47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122"/>
    </row>
    <row r="420" spans="1:47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122"/>
    </row>
    <row r="421" spans="1:47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122"/>
    </row>
    <row r="422" spans="1:47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122"/>
    </row>
    <row r="423" spans="1:47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122"/>
    </row>
    <row r="424" spans="1:47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122"/>
    </row>
    <row r="425" spans="1:47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122"/>
    </row>
    <row r="426" spans="1:47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122"/>
    </row>
    <row r="427" spans="1:47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122"/>
    </row>
    <row r="428" spans="1:47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122"/>
    </row>
    <row r="429" spans="1:47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122"/>
    </row>
    <row r="430" spans="1:47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122"/>
    </row>
    <row r="431" spans="1:47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122"/>
    </row>
    <row r="432" spans="1:47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122"/>
    </row>
    <row r="433" spans="1:47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122"/>
    </row>
    <row r="434" spans="1:47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122"/>
    </row>
    <row r="435" spans="1:47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122"/>
    </row>
    <row r="436" spans="1:47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122"/>
    </row>
    <row r="437" spans="1:47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122"/>
    </row>
    <row r="438" spans="1:47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122"/>
    </row>
    <row r="439" spans="1:47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122"/>
    </row>
    <row r="440" spans="1:47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122"/>
    </row>
    <row r="441" spans="1:47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122"/>
    </row>
    <row r="442" spans="1:47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122"/>
    </row>
    <row r="443" spans="1:47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122"/>
    </row>
    <row r="444" spans="1:47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122"/>
    </row>
    <row r="445" spans="1:47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122"/>
    </row>
    <row r="446" spans="1:47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122"/>
    </row>
    <row r="447" spans="1:47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122"/>
    </row>
    <row r="448" spans="1:47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122"/>
    </row>
    <row r="449" spans="1:47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122"/>
    </row>
    <row r="450" spans="1:47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122"/>
    </row>
    <row r="451" spans="1:47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122"/>
    </row>
    <row r="452" spans="1:47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122"/>
    </row>
    <row r="453" spans="1:47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122"/>
    </row>
    <row r="454" spans="1:47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122"/>
    </row>
    <row r="455" spans="1:47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122"/>
    </row>
    <row r="456" spans="1:47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122"/>
    </row>
    <row r="457" spans="1:47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122"/>
    </row>
    <row r="458" spans="1:47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122"/>
    </row>
    <row r="459" spans="1:47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122"/>
    </row>
    <row r="460" spans="1:47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122"/>
    </row>
    <row r="461" spans="1:47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122"/>
    </row>
    <row r="462" spans="1:47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122"/>
    </row>
    <row r="463" spans="1:47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122"/>
    </row>
    <row r="464" spans="1:47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122"/>
    </row>
    <row r="465" spans="1:47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122"/>
    </row>
    <row r="466" spans="1:47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122"/>
    </row>
    <row r="467" spans="1:47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122"/>
    </row>
    <row r="468" spans="1:47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122"/>
    </row>
    <row r="469" spans="1:47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122"/>
    </row>
    <row r="470" spans="1:47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122"/>
    </row>
    <row r="471" spans="1:47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122"/>
    </row>
    <row r="472" spans="1:47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122"/>
    </row>
    <row r="473" spans="1:47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122"/>
    </row>
    <row r="474" spans="1:47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122"/>
    </row>
    <row r="475" spans="1:47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122"/>
    </row>
    <row r="476" spans="1:47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122"/>
    </row>
    <row r="477" spans="1:47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122"/>
    </row>
    <row r="478" spans="1:47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122"/>
    </row>
    <row r="479" spans="1:47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122"/>
    </row>
    <row r="480" spans="1:47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122"/>
    </row>
    <row r="481" spans="1:47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122"/>
    </row>
    <row r="482" spans="1:47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122"/>
    </row>
    <row r="483" spans="1:47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122"/>
    </row>
    <row r="484" spans="1:47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122"/>
    </row>
    <row r="485" spans="1:47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122"/>
    </row>
    <row r="486" spans="1:47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122"/>
    </row>
    <row r="487" spans="1:47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122"/>
    </row>
    <row r="488" spans="1:47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122"/>
    </row>
    <row r="489" spans="1:47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122"/>
    </row>
    <row r="490" spans="1:47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122"/>
    </row>
    <row r="491" spans="1:47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122"/>
    </row>
    <row r="492" spans="1:47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122"/>
    </row>
    <row r="493" spans="1:47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122"/>
    </row>
    <row r="494" spans="1:47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122"/>
    </row>
    <row r="495" spans="1:47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122"/>
    </row>
    <row r="496" spans="1:47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122"/>
    </row>
    <row r="497" spans="1:47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122"/>
    </row>
    <row r="498" spans="1:47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122"/>
    </row>
    <row r="499" spans="1:47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122"/>
    </row>
    <row r="500" spans="1:47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122"/>
    </row>
    <row r="501" spans="1:47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122"/>
    </row>
    <row r="502" spans="1:47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122"/>
    </row>
    <row r="503" spans="1:47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122"/>
    </row>
    <row r="504" spans="1:47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122"/>
    </row>
    <row r="505" spans="1:47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122"/>
    </row>
    <row r="506" spans="1:47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122"/>
    </row>
    <row r="507" spans="1:47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122"/>
    </row>
    <row r="508" spans="1:47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122"/>
    </row>
    <row r="509" spans="1:47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122"/>
    </row>
    <row r="510" spans="1:47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122"/>
    </row>
    <row r="511" spans="1:47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122"/>
    </row>
    <row r="512" spans="1:47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122"/>
    </row>
    <row r="513" spans="1:47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122"/>
    </row>
    <row r="514" spans="1:47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122"/>
    </row>
    <row r="515" spans="1:47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122"/>
    </row>
    <row r="516" spans="1:47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122"/>
    </row>
    <row r="517" spans="1:47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122"/>
    </row>
    <row r="518" spans="1:47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122"/>
    </row>
    <row r="519" spans="1:47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122"/>
    </row>
    <row r="520" spans="1:47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122"/>
    </row>
    <row r="521" spans="1:47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122"/>
    </row>
    <row r="522" spans="1:47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122"/>
    </row>
    <row r="523" spans="1:47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122"/>
    </row>
    <row r="524" spans="1:47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122"/>
    </row>
    <row r="525" spans="1:47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122"/>
    </row>
    <row r="526" spans="1:47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122"/>
    </row>
    <row r="527" spans="1:47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122"/>
    </row>
    <row r="528" spans="1:47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122"/>
    </row>
    <row r="529" spans="1:47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122"/>
    </row>
    <row r="530" spans="1:47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122"/>
    </row>
    <row r="531" spans="1:47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122"/>
    </row>
    <row r="532" spans="1:47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122"/>
    </row>
    <row r="533" spans="1:47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122"/>
    </row>
    <row r="534" spans="1:47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122"/>
    </row>
    <row r="535" spans="1:47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122"/>
    </row>
    <row r="536" spans="1:47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122"/>
    </row>
    <row r="537" spans="1:47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122"/>
    </row>
    <row r="538" spans="1:47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122"/>
    </row>
    <row r="539" spans="1:47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122"/>
    </row>
    <row r="540" spans="1:47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122"/>
    </row>
    <row r="541" spans="1:47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122"/>
    </row>
    <row r="542" spans="1:47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122"/>
    </row>
    <row r="543" spans="1:47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122"/>
    </row>
    <row r="544" spans="1:47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122"/>
    </row>
    <row r="545" spans="1:47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122"/>
    </row>
    <row r="546" spans="1:47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122"/>
    </row>
    <row r="547" spans="1:47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122"/>
    </row>
    <row r="548" spans="1:47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122"/>
    </row>
    <row r="549" spans="1:47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122"/>
    </row>
    <row r="550" spans="1:47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122"/>
    </row>
    <row r="551" spans="1:47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122"/>
    </row>
    <row r="552" spans="1:47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122"/>
    </row>
    <row r="553" spans="1:47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122"/>
    </row>
    <row r="554" spans="1:47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122"/>
    </row>
    <row r="555" spans="1:47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122"/>
    </row>
    <row r="556" spans="1:47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122"/>
    </row>
    <row r="557" spans="1:47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122"/>
    </row>
    <row r="558" spans="1:47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122"/>
    </row>
    <row r="559" spans="1:47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122"/>
    </row>
    <row r="560" spans="1:47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122"/>
    </row>
    <row r="561" spans="1:47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122"/>
    </row>
    <row r="562" spans="1:47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122"/>
    </row>
    <row r="563" spans="1:47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122"/>
    </row>
    <row r="564" spans="1:47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122"/>
    </row>
    <row r="565" spans="1:47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122"/>
    </row>
    <row r="566" spans="1:47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122"/>
    </row>
    <row r="567" spans="1:47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122"/>
    </row>
    <row r="568" spans="1:47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122"/>
    </row>
    <row r="569" spans="1:47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122"/>
    </row>
    <row r="570" spans="1:47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122"/>
    </row>
    <row r="571" spans="1:47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122"/>
    </row>
    <row r="572" spans="1:47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122"/>
    </row>
    <row r="573" spans="1:47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122"/>
    </row>
    <row r="574" spans="1:47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122"/>
    </row>
    <row r="575" spans="1:47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122"/>
    </row>
    <row r="576" spans="1:47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122"/>
    </row>
    <row r="577" spans="1:47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122"/>
    </row>
    <row r="578" spans="1:47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122"/>
    </row>
    <row r="579" spans="1:47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122"/>
    </row>
    <row r="580" spans="1:47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122"/>
    </row>
    <row r="581" spans="1:47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122"/>
    </row>
    <row r="582" spans="1:47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122"/>
    </row>
    <row r="583" spans="1:47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122"/>
    </row>
    <row r="584" spans="1:47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122"/>
    </row>
    <row r="585" spans="1:47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122"/>
    </row>
    <row r="586" spans="1:47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122"/>
    </row>
    <row r="587" spans="1:47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122"/>
    </row>
    <row r="588" spans="1:47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122"/>
    </row>
    <row r="589" spans="1:47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122"/>
    </row>
    <row r="590" spans="1:47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122"/>
    </row>
    <row r="591" spans="1:47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122"/>
    </row>
    <row r="592" spans="1:47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122"/>
    </row>
    <row r="593" spans="1:47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122"/>
    </row>
    <row r="594" spans="1:47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122"/>
    </row>
    <row r="595" spans="1:47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122"/>
    </row>
    <row r="596" spans="1:47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122"/>
    </row>
    <row r="597" spans="1:47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122"/>
    </row>
    <row r="598" spans="1:47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122"/>
    </row>
    <row r="599" spans="1:47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122"/>
    </row>
    <row r="600" spans="1:47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122"/>
    </row>
    <row r="601" spans="1:47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122"/>
    </row>
    <row r="602" spans="1:47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122"/>
    </row>
    <row r="603" spans="1:47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122"/>
    </row>
    <row r="604" spans="1:47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122"/>
    </row>
    <row r="605" spans="1:47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122"/>
    </row>
    <row r="606" spans="1:47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122"/>
    </row>
    <row r="607" spans="1:47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122"/>
    </row>
    <row r="608" spans="1:47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122"/>
    </row>
    <row r="609" spans="1:47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122"/>
    </row>
    <row r="610" spans="1:47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122"/>
    </row>
    <row r="611" spans="1:47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122"/>
    </row>
    <row r="612" spans="1:47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122"/>
    </row>
    <row r="613" spans="1:47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122"/>
    </row>
    <row r="614" spans="1:47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122"/>
    </row>
    <row r="615" spans="1:47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122"/>
    </row>
    <row r="616" spans="1:47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122"/>
    </row>
    <row r="617" spans="1:47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122"/>
    </row>
    <row r="618" spans="1:47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122"/>
    </row>
    <row r="619" spans="1:47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122"/>
    </row>
    <row r="620" spans="1:47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122"/>
    </row>
    <row r="621" spans="1:47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122"/>
    </row>
    <row r="622" spans="1:47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122"/>
    </row>
    <row r="623" spans="1:47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122"/>
    </row>
    <row r="624" spans="1:47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122"/>
    </row>
    <row r="625" spans="1:47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122"/>
    </row>
    <row r="626" spans="1:47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122"/>
    </row>
    <row r="627" spans="1:47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122"/>
    </row>
    <row r="628" spans="1:47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122"/>
    </row>
    <row r="629" spans="1:47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122"/>
    </row>
    <row r="630" spans="1:47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122"/>
    </row>
    <row r="631" spans="1:47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122"/>
    </row>
    <row r="632" spans="1:47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122"/>
    </row>
    <row r="633" spans="1:47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122"/>
    </row>
    <row r="634" spans="1:47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122"/>
    </row>
    <row r="635" spans="1:47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122"/>
    </row>
    <row r="636" spans="1:47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122"/>
    </row>
    <row r="637" spans="1:47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122"/>
    </row>
    <row r="638" spans="1:47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122"/>
    </row>
    <row r="639" spans="1:47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122"/>
    </row>
    <row r="640" spans="1:47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122"/>
    </row>
    <row r="641" spans="1:47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122"/>
    </row>
    <row r="642" spans="1:47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122"/>
    </row>
    <row r="643" spans="1:47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122"/>
    </row>
    <row r="644" spans="1:47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122"/>
    </row>
    <row r="645" spans="1:47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122"/>
    </row>
    <row r="646" spans="1:47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122"/>
    </row>
    <row r="647" spans="1:47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122"/>
    </row>
    <row r="648" spans="1:47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122"/>
    </row>
    <row r="649" spans="1:47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122"/>
    </row>
    <row r="650" spans="1:47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122"/>
    </row>
    <row r="651" spans="1:47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122"/>
    </row>
    <row r="652" spans="1:47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122"/>
    </row>
    <row r="653" spans="1:47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122"/>
    </row>
    <row r="654" spans="1:47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122"/>
    </row>
    <row r="655" spans="1:47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122"/>
    </row>
    <row r="656" spans="1:47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122"/>
    </row>
    <row r="657" spans="1:47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122"/>
    </row>
    <row r="658" spans="1:47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122"/>
    </row>
    <row r="659" spans="1:47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122"/>
    </row>
    <row r="660" spans="1:47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122"/>
    </row>
    <row r="661" spans="1:47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122"/>
    </row>
    <row r="662" spans="1:47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122"/>
    </row>
    <row r="663" spans="1:47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122"/>
    </row>
    <row r="664" spans="1:47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122"/>
    </row>
    <row r="665" spans="1:47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122"/>
    </row>
    <row r="666" spans="1:47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122"/>
    </row>
    <row r="667" spans="1:47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122"/>
    </row>
    <row r="668" spans="1:47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122"/>
    </row>
    <row r="669" spans="1:47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122"/>
    </row>
    <row r="670" spans="1:47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122"/>
    </row>
    <row r="671" spans="1:47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122"/>
    </row>
    <row r="672" spans="1:47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122"/>
    </row>
    <row r="673" spans="1:47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122"/>
    </row>
    <row r="674" spans="1:47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122"/>
    </row>
    <row r="675" spans="1:47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122"/>
    </row>
    <row r="676" spans="1:47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122"/>
    </row>
    <row r="677" spans="1:47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122"/>
    </row>
    <row r="678" spans="1:47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122"/>
    </row>
    <row r="679" spans="1:47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122"/>
    </row>
    <row r="680" spans="1:47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122"/>
    </row>
    <row r="681" spans="1:47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122"/>
    </row>
    <row r="682" spans="1:47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122"/>
    </row>
    <row r="683" spans="1:47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122"/>
    </row>
    <row r="684" spans="1:47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122"/>
    </row>
    <row r="685" spans="1:47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122"/>
    </row>
    <row r="686" spans="1:47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122"/>
    </row>
    <row r="687" spans="1:47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122"/>
    </row>
    <row r="688" spans="1:47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122"/>
    </row>
    <row r="689" spans="1:47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122"/>
    </row>
    <row r="690" spans="1:47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122"/>
    </row>
    <row r="691" spans="1:47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122"/>
    </row>
    <row r="692" spans="1:47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122"/>
    </row>
    <row r="693" spans="1:47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122"/>
    </row>
    <row r="694" spans="1:47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122"/>
    </row>
    <row r="695" spans="1:47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122"/>
    </row>
    <row r="696" spans="1:47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122"/>
    </row>
    <row r="697" spans="1:47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122"/>
    </row>
    <row r="698" spans="1:47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122"/>
    </row>
    <row r="699" spans="1:47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122"/>
    </row>
    <row r="700" spans="1:47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122"/>
    </row>
    <row r="701" spans="1:47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122"/>
    </row>
    <row r="702" spans="1:47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122"/>
    </row>
    <row r="703" spans="1:47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122"/>
    </row>
    <row r="704" spans="1:47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122"/>
    </row>
    <row r="705" spans="1:47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122"/>
    </row>
    <row r="706" spans="1:47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122"/>
    </row>
    <row r="707" spans="1:47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122"/>
    </row>
    <row r="708" spans="1:47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122"/>
    </row>
    <row r="709" spans="1:47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122"/>
    </row>
    <row r="710" spans="1:47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122"/>
    </row>
    <row r="711" spans="1:47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122"/>
    </row>
    <row r="712" spans="1:47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122"/>
    </row>
    <row r="713" spans="1:47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122"/>
    </row>
    <row r="714" spans="1:47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122"/>
    </row>
    <row r="715" spans="1:47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122"/>
    </row>
    <row r="716" spans="1:47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122"/>
    </row>
    <row r="717" spans="1:47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122"/>
    </row>
    <row r="718" spans="1:47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122"/>
    </row>
    <row r="719" spans="1:47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122"/>
    </row>
    <row r="720" spans="1:47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122"/>
    </row>
    <row r="721" spans="1:47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122"/>
    </row>
    <row r="722" spans="1:47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122"/>
    </row>
    <row r="723" spans="1:47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122"/>
    </row>
    <row r="724" spans="1:47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122"/>
    </row>
    <row r="725" spans="1:47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122"/>
    </row>
    <row r="726" spans="1:47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122"/>
    </row>
    <row r="727" spans="1:47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122"/>
    </row>
    <row r="728" spans="1:47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122"/>
    </row>
    <row r="729" spans="1:47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122"/>
    </row>
    <row r="730" spans="1:47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122"/>
    </row>
    <row r="731" spans="1:47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122"/>
    </row>
    <row r="732" spans="1:47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122"/>
    </row>
    <row r="733" spans="1:47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122"/>
    </row>
    <row r="734" spans="1:47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122"/>
    </row>
    <row r="735" spans="1:47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122"/>
    </row>
    <row r="736" spans="1:47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122"/>
    </row>
    <row r="737" spans="1:47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122"/>
    </row>
    <row r="738" spans="1:47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122"/>
    </row>
    <row r="739" spans="1:47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122"/>
    </row>
    <row r="740" spans="1:47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122"/>
    </row>
    <row r="741" spans="1:47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122"/>
    </row>
    <row r="742" spans="1:47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122"/>
    </row>
    <row r="743" spans="1:47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122"/>
    </row>
    <row r="744" spans="1:47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122"/>
    </row>
    <row r="745" spans="1:47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122"/>
    </row>
    <row r="746" spans="1:47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122"/>
    </row>
    <row r="747" spans="1:47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122"/>
    </row>
    <row r="748" spans="1:47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122"/>
    </row>
    <row r="749" spans="1:47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122"/>
    </row>
    <row r="750" spans="1:47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122"/>
    </row>
    <row r="751" spans="1:47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122"/>
    </row>
    <row r="752" spans="1:47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122"/>
    </row>
    <row r="753" spans="1:47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122"/>
    </row>
    <row r="754" spans="1:47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122"/>
    </row>
    <row r="755" spans="1:47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122"/>
    </row>
    <row r="756" spans="1:47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122"/>
    </row>
    <row r="757" spans="1:47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122"/>
    </row>
    <row r="758" spans="1:47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122"/>
    </row>
    <row r="759" spans="1:47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122"/>
    </row>
    <row r="760" spans="1:47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122"/>
    </row>
    <row r="761" spans="1:47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122"/>
    </row>
    <row r="762" spans="1:47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122"/>
    </row>
    <row r="763" spans="1:47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122"/>
    </row>
    <row r="764" spans="1:47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122"/>
    </row>
    <row r="765" spans="1:47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122"/>
    </row>
    <row r="766" spans="1:47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122"/>
    </row>
    <row r="767" spans="1:47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122"/>
    </row>
    <row r="768" spans="1:47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122"/>
    </row>
    <row r="769" spans="1:47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122"/>
    </row>
    <row r="770" spans="1:47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122"/>
    </row>
    <row r="771" spans="1:47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122"/>
    </row>
    <row r="772" spans="1:47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122"/>
    </row>
    <row r="773" spans="1:47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122"/>
    </row>
    <row r="774" spans="1:47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122"/>
    </row>
    <row r="775" spans="1:47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122"/>
    </row>
    <row r="776" spans="1:47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122"/>
    </row>
    <row r="777" spans="1:47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122"/>
    </row>
    <row r="778" spans="1:47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122"/>
    </row>
    <row r="779" spans="1:47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122"/>
    </row>
    <row r="780" spans="1:47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122"/>
    </row>
    <row r="781" spans="1:47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122"/>
    </row>
    <row r="782" spans="1:47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122"/>
    </row>
    <row r="783" spans="1:47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122"/>
    </row>
    <row r="784" spans="1:47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122"/>
    </row>
    <row r="785" spans="1:47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122"/>
    </row>
    <row r="786" spans="1:47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122"/>
    </row>
    <row r="787" spans="1:47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122"/>
    </row>
    <row r="788" spans="1:47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122"/>
    </row>
    <row r="789" spans="1:47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122"/>
    </row>
    <row r="790" spans="1:47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122"/>
    </row>
    <row r="791" spans="1:47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122"/>
    </row>
    <row r="792" spans="1:47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122"/>
    </row>
    <row r="793" spans="1:47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122"/>
    </row>
    <row r="794" spans="1:47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122"/>
    </row>
    <row r="795" spans="1:47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122"/>
    </row>
    <row r="796" spans="1:47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122"/>
    </row>
    <row r="797" spans="1:47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122"/>
    </row>
    <row r="798" spans="1:47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122"/>
    </row>
    <row r="799" spans="1:47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122"/>
    </row>
    <row r="800" spans="1:47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122"/>
    </row>
    <row r="801" spans="1:47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122"/>
    </row>
    <row r="802" spans="1:47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122"/>
    </row>
    <row r="803" spans="1:47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122"/>
    </row>
    <row r="804" spans="1:47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122"/>
    </row>
    <row r="805" spans="1:47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122"/>
    </row>
    <row r="806" spans="1:47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122"/>
    </row>
    <row r="807" spans="1:47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122"/>
    </row>
    <row r="808" spans="1:47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122"/>
    </row>
    <row r="809" spans="1:47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122"/>
    </row>
    <row r="810" spans="1:47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122"/>
    </row>
    <row r="811" spans="1:47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122"/>
    </row>
    <row r="812" spans="1:47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122"/>
    </row>
    <row r="813" spans="1:47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122"/>
    </row>
    <row r="814" spans="1:47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122"/>
    </row>
    <row r="815" spans="1:47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122"/>
    </row>
    <row r="816" spans="1:47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122"/>
    </row>
    <row r="817" spans="1:47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122"/>
    </row>
    <row r="818" spans="1:47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122"/>
    </row>
    <row r="819" spans="1:47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122"/>
    </row>
    <row r="820" spans="1:47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122"/>
    </row>
    <row r="821" spans="1:47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122"/>
    </row>
    <row r="822" spans="1:47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122"/>
    </row>
    <row r="823" spans="1:47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122"/>
    </row>
    <row r="824" spans="1:47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122"/>
    </row>
    <row r="825" spans="1:47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122"/>
    </row>
    <row r="826" spans="1:47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122"/>
    </row>
    <row r="827" spans="1:47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122"/>
    </row>
    <row r="828" spans="1:47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122"/>
    </row>
    <row r="829" spans="1:47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122"/>
    </row>
    <row r="830" spans="1:47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122"/>
    </row>
    <row r="831" spans="1:47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122"/>
    </row>
    <row r="832" spans="1:47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122"/>
    </row>
    <row r="833" spans="1:47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122"/>
    </row>
    <row r="834" spans="1:47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122"/>
    </row>
    <row r="835" spans="1:47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122"/>
    </row>
    <row r="836" spans="1:47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122"/>
    </row>
    <row r="837" spans="1:47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122"/>
    </row>
    <row r="838" spans="1:47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122"/>
    </row>
    <row r="839" spans="1:47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122"/>
    </row>
    <row r="840" spans="1:47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122"/>
    </row>
    <row r="841" spans="1:47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122"/>
    </row>
    <row r="842" spans="1:47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122"/>
    </row>
    <row r="843" spans="1:47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122"/>
    </row>
    <row r="844" spans="1:47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122"/>
    </row>
    <row r="845" spans="1:47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122"/>
    </row>
    <row r="846" spans="1:47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122"/>
    </row>
    <row r="847" spans="1:47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122"/>
    </row>
    <row r="848" spans="1:47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122"/>
    </row>
    <row r="849" spans="1:47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122"/>
    </row>
    <row r="850" spans="1:47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122"/>
    </row>
    <row r="851" spans="1:47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122"/>
    </row>
    <row r="852" spans="1:47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122"/>
    </row>
    <row r="853" spans="1:47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122"/>
    </row>
    <row r="854" spans="1:47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122"/>
    </row>
    <row r="855" spans="1:47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122"/>
    </row>
    <row r="856" spans="1:47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122"/>
    </row>
    <row r="857" spans="1:47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122"/>
    </row>
    <row r="858" spans="1:47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122"/>
    </row>
    <row r="859" spans="1:47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122"/>
    </row>
    <row r="860" spans="1:47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122"/>
    </row>
    <row r="861" spans="1:47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122"/>
    </row>
    <row r="862" spans="1:47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122"/>
    </row>
    <row r="863" spans="1:47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122"/>
    </row>
    <row r="864" spans="1:47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122"/>
    </row>
    <row r="865" spans="1:47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122"/>
    </row>
    <row r="866" spans="1:47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122"/>
    </row>
    <row r="867" spans="1:47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122"/>
    </row>
    <row r="868" spans="1:47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122"/>
    </row>
    <row r="869" spans="1:47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122"/>
    </row>
    <row r="870" spans="1:47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122"/>
    </row>
    <row r="871" spans="1:47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122"/>
    </row>
    <row r="872" spans="1:47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122"/>
    </row>
    <row r="873" spans="1:47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122"/>
    </row>
    <row r="874" spans="1:47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122"/>
    </row>
    <row r="875" spans="1:47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122"/>
    </row>
    <row r="876" spans="1:47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122"/>
    </row>
    <row r="877" spans="1:47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122"/>
    </row>
    <row r="878" spans="1:47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122"/>
    </row>
    <row r="879" spans="1:47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122"/>
    </row>
    <row r="880" spans="1:47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122"/>
    </row>
    <row r="881" spans="1:47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122"/>
    </row>
    <row r="882" spans="1:47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122"/>
    </row>
    <row r="883" spans="1:47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122"/>
    </row>
    <row r="884" spans="1:47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122"/>
    </row>
    <row r="885" spans="1:47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122"/>
    </row>
    <row r="886" spans="1:47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122"/>
    </row>
    <row r="887" spans="1:47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122"/>
    </row>
    <row r="888" spans="1:47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122"/>
    </row>
    <row r="889" spans="1:47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122"/>
    </row>
    <row r="890" spans="1:47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122"/>
    </row>
    <row r="891" spans="1:47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122"/>
    </row>
    <row r="892" spans="1:47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122"/>
    </row>
    <row r="893" spans="1:47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122"/>
    </row>
    <row r="894" spans="1:47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122"/>
    </row>
    <row r="895" spans="1:47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122"/>
    </row>
    <row r="896" spans="1:47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122"/>
    </row>
    <row r="897" spans="1:47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122"/>
    </row>
    <row r="898" spans="1:47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122"/>
    </row>
    <row r="899" spans="1:47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122"/>
    </row>
    <row r="900" spans="1:47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122"/>
    </row>
    <row r="901" spans="1:47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122"/>
    </row>
    <row r="902" spans="1:47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122"/>
    </row>
    <row r="903" spans="1:47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122"/>
    </row>
    <row r="904" spans="1:47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122"/>
    </row>
    <row r="905" spans="1:47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122"/>
    </row>
    <row r="906" spans="1:47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122"/>
    </row>
    <row r="907" spans="1:47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122"/>
    </row>
    <row r="908" spans="1:47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122"/>
    </row>
    <row r="909" spans="1:47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122"/>
    </row>
    <row r="910" spans="1:47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122"/>
    </row>
    <row r="911" spans="1:47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122"/>
    </row>
    <row r="912" spans="1:47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122"/>
    </row>
    <row r="913" spans="1:47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122"/>
    </row>
    <row r="914" spans="1:47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122"/>
    </row>
    <row r="915" spans="1:47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122"/>
    </row>
    <row r="916" spans="1:47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122"/>
    </row>
    <row r="917" spans="1:47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122"/>
    </row>
    <row r="918" spans="1:47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122"/>
    </row>
    <row r="919" spans="1:47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122"/>
    </row>
    <row r="920" spans="1:47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122"/>
    </row>
    <row r="921" spans="1:47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122"/>
    </row>
    <row r="922" spans="1:47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122"/>
    </row>
    <row r="923" spans="1:47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122"/>
    </row>
    <row r="924" spans="1:47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122"/>
    </row>
    <row r="925" spans="1:47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122"/>
    </row>
    <row r="926" spans="1:47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122"/>
    </row>
    <row r="927" spans="1:47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122"/>
    </row>
    <row r="928" spans="1:47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122"/>
    </row>
    <row r="929" spans="1:47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122"/>
    </row>
    <row r="930" spans="1:47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122"/>
    </row>
    <row r="931" spans="1:47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122"/>
    </row>
    <row r="932" spans="1:47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122"/>
    </row>
    <row r="933" spans="1:47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122"/>
    </row>
    <row r="934" spans="1:47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122"/>
    </row>
    <row r="935" spans="1:47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122"/>
    </row>
    <row r="936" spans="1:47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122"/>
    </row>
    <row r="937" spans="1:47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122"/>
    </row>
    <row r="938" spans="1:47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122"/>
    </row>
    <row r="939" spans="1:47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122"/>
    </row>
    <row r="940" spans="1:47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122"/>
    </row>
    <row r="941" spans="1:47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122"/>
    </row>
    <row r="942" spans="1:47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122"/>
    </row>
    <row r="943" spans="1:47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122"/>
    </row>
    <row r="944" spans="1:47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122"/>
    </row>
    <row r="945" spans="1:47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122"/>
    </row>
    <row r="946" spans="1:47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122"/>
    </row>
    <row r="947" spans="1:47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122"/>
    </row>
    <row r="948" spans="1:47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122"/>
    </row>
    <row r="949" spans="1:47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122"/>
    </row>
    <row r="950" spans="1:47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122"/>
    </row>
    <row r="951" spans="1:47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122"/>
    </row>
    <row r="952" spans="1:47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122"/>
    </row>
    <row r="953" spans="1:47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122"/>
    </row>
    <row r="954" spans="1:47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122"/>
    </row>
    <row r="955" spans="1:47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122"/>
    </row>
    <row r="956" spans="1:47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122"/>
    </row>
    <row r="957" spans="1:47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122"/>
    </row>
    <row r="958" spans="1:47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122"/>
    </row>
    <row r="959" spans="1:47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122"/>
    </row>
    <row r="960" spans="1:47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122"/>
    </row>
    <row r="961" spans="1:47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122"/>
    </row>
    <row r="962" spans="1:47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122"/>
    </row>
    <row r="963" spans="1:47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122"/>
    </row>
    <row r="964" spans="1:47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122"/>
    </row>
    <row r="965" spans="1:47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122"/>
    </row>
    <row r="966" spans="1:47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122"/>
    </row>
    <row r="967" spans="1:47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122"/>
    </row>
    <row r="968" spans="1:47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122"/>
    </row>
    <row r="969" spans="1:47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122"/>
    </row>
    <row r="970" spans="1:47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122"/>
    </row>
    <row r="971" spans="1:47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122"/>
    </row>
    <row r="972" spans="1:47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122"/>
    </row>
    <row r="973" spans="1:47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122"/>
    </row>
    <row r="974" spans="1:47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122"/>
    </row>
    <row r="975" spans="1:47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122"/>
    </row>
    <row r="976" spans="1:47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122"/>
    </row>
    <row r="977" spans="1:47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122"/>
    </row>
    <row r="978" spans="1:47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122"/>
    </row>
    <row r="979" spans="1:47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122"/>
    </row>
    <row r="980" spans="1:47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122"/>
    </row>
    <row r="981" spans="1:47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122"/>
    </row>
    <row r="982" spans="1:47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122"/>
    </row>
    <row r="983" spans="1:47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122"/>
    </row>
    <row r="984" spans="1:47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122"/>
    </row>
    <row r="985" spans="1:47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122"/>
    </row>
    <row r="986" spans="1:47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122"/>
    </row>
    <row r="987" spans="1:47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122"/>
    </row>
    <row r="988" spans="1:47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122"/>
    </row>
    <row r="989" spans="1:47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122"/>
    </row>
    <row r="990" spans="1:47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122"/>
    </row>
    <row r="991" spans="1:47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122"/>
    </row>
    <row r="992" spans="1:47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122"/>
    </row>
    <row r="993" spans="1:47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122"/>
    </row>
    <row r="994" spans="1:47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122"/>
    </row>
    <row r="995" spans="1:47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122"/>
    </row>
    <row r="996" spans="1:47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122"/>
    </row>
    <row r="997" spans="1:47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122"/>
    </row>
    <row r="998" spans="1:47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122"/>
    </row>
    <row r="999" spans="1:47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122"/>
    </row>
    <row r="1000" spans="1:47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122"/>
    </row>
    <row r="1001" spans="1:47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122"/>
    </row>
    <row r="1002" spans="1:47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122"/>
    </row>
    <row r="1003" spans="1:47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122"/>
    </row>
    <row r="1004" spans="1:47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122"/>
    </row>
    <row r="1005" spans="1:47" x14ac:dyDescent="0.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122"/>
    </row>
    <row r="1006" spans="1:47" x14ac:dyDescent="0.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122"/>
    </row>
    <row r="1007" spans="1:47" x14ac:dyDescent="0.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122"/>
    </row>
    <row r="1008" spans="1:47" x14ac:dyDescent="0.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122"/>
    </row>
    <row r="1009" spans="1:47" x14ac:dyDescent="0.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122"/>
    </row>
    <row r="1010" spans="1:47" x14ac:dyDescent="0.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122"/>
    </row>
    <row r="1011" spans="1:47" x14ac:dyDescent="0.2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122"/>
    </row>
    <row r="1012" spans="1:47" x14ac:dyDescent="0.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122"/>
    </row>
    <row r="1013" spans="1:47" x14ac:dyDescent="0.2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122"/>
    </row>
    <row r="1014" spans="1:47" x14ac:dyDescent="0.2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122"/>
    </row>
    <row r="1015" spans="1:47" x14ac:dyDescent="0.2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122"/>
    </row>
    <row r="1016" spans="1:47" x14ac:dyDescent="0.2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122"/>
    </row>
    <row r="1017" spans="1:47" x14ac:dyDescent="0.2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122"/>
    </row>
    <row r="1018" spans="1:47" x14ac:dyDescent="0.2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122"/>
    </row>
    <row r="1019" spans="1:47" x14ac:dyDescent="0.2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122"/>
    </row>
    <row r="1020" spans="1:47" x14ac:dyDescent="0.2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122"/>
    </row>
    <row r="1021" spans="1:47" x14ac:dyDescent="0.2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122"/>
    </row>
    <row r="1022" spans="1:47" x14ac:dyDescent="0.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122"/>
    </row>
    <row r="1023" spans="1:47" x14ac:dyDescent="0.2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122"/>
    </row>
    <row r="1024" spans="1:47" x14ac:dyDescent="0.2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122"/>
    </row>
    <row r="1025" spans="1:47" x14ac:dyDescent="0.2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122"/>
    </row>
    <row r="1026" spans="1:47" x14ac:dyDescent="0.2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122"/>
    </row>
    <row r="1027" spans="1:47" x14ac:dyDescent="0.2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122"/>
    </row>
    <row r="1028" spans="1:47" x14ac:dyDescent="0.2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122"/>
    </row>
    <row r="1029" spans="1:47" x14ac:dyDescent="0.2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122"/>
    </row>
    <row r="1030" spans="1:47" x14ac:dyDescent="0.2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122"/>
    </row>
    <row r="1031" spans="1:47" x14ac:dyDescent="0.2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122"/>
    </row>
    <row r="1032" spans="1:47" x14ac:dyDescent="0.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122"/>
    </row>
    <row r="1033" spans="1:47" x14ac:dyDescent="0.2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122"/>
    </row>
    <row r="1034" spans="1:47" x14ac:dyDescent="0.2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122"/>
    </row>
    <row r="1035" spans="1:47" x14ac:dyDescent="0.2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122"/>
    </row>
    <row r="1036" spans="1:47" x14ac:dyDescent="0.2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122"/>
    </row>
    <row r="1037" spans="1:47" x14ac:dyDescent="0.2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122"/>
    </row>
    <row r="1038" spans="1:47" x14ac:dyDescent="0.2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122"/>
    </row>
    <row r="1039" spans="1:47" x14ac:dyDescent="0.2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122"/>
    </row>
    <row r="1040" spans="1:47" x14ac:dyDescent="0.2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122"/>
    </row>
    <row r="1041" spans="1:47" x14ac:dyDescent="0.2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122"/>
    </row>
    <row r="1042" spans="1:47" x14ac:dyDescent="0.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122"/>
    </row>
    <row r="1043" spans="1:47" x14ac:dyDescent="0.2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122"/>
    </row>
    <row r="1044" spans="1:47" x14ac:dyDescent="0.2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122"/>
    </row>
    <row r="1045" spans="1:47" x14ac:dyDescent="0.2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122"/>
    </row>
    <row r="1046" spans="1:47" x14ac:dyDescent="0.2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122"/>
    </row>
    <row r="1047" spans="1:47" x14ac:dyDescent="0.2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122"/>
    </row>
    <row r="1048" spans="1:47" x14ac:dyDescent="0.2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122"/>
    </row>
    <row r="1049" spans="1:47" x14ac:dyDescent="0.2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122"/>
    </row>
    <row r="1050" spans="1:47" x14ac:dyDescent="0.2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122"/>
    </row>
    <row r="1051" spans="1:47" x14ac:dyDescent="0.2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122"/>
    </row>
    <row r="1052" spans="1:47" x14ac:dyDescent="0.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122"/>
    </row>
    <row r="1053" spans="1:47" x14ac:dyDescent="0.2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122"/>
    </row>
    <row r="1054" spans="1:47" x14ac:dyDescent="0.2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122"/>
    </row>
    <row r="1055" spans="1:47" x14ac:dyDescent="0.2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122"/>
    </row>
    <row r="1056" spans="1:47" x14ac:dyDescent="0.2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122"/>
    </row>
    <row r="1057" spans="1:47" x14ac:dyDescent="0.2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122"/>
    </row>
    <row r="1058" spans="1:47" x14ac:dyDescent="0.2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122"/>
    </row>
    <row r="1059" spans="1:47" x14ac:dyDescent="0.2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122"/>
    </row>
    <row r="1060" spans="1:47" x14ac:dyDescent="0.2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122"/>
    </row>
    <row r="1061" spans="1:47" x14ac:dyDescent="0.2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122"/>
    </row>
    <row r="1062" spans="1:47" x14ac:dyDescent="0.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122"/>
    </row>
    <row r="1063" spans="1:47" x14ac:dyDescent="0.2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122"/>
    </row>
    <row r="1064" spans="1:47" x14ac:dyDescent="0.2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122"/>
    </row>
    <row r="1065" spans="1:47" x14ac:dyDescent="0.2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122"/>
    </row>
    <row r="1066" spans="1:47" x14ac:dyDescent="0.2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122"/>
    </row>
    <row r="1067" spans="1:47" x14ac:dyDescent="0.2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122"/>
    </row>
    <row r="1068" spans="1:47" x14ac:dyDescent="0.2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122"/>
    </row>
    <row r="1069" spans="1:47" x14ac:dyDescent="0.2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122"/>
    </row>
    <row r="1070" spans="1:47" x14ac:dyDescent="0.2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122"/>
    </row>
    <row r="1071" spans="1:47" x14ac:dyDescent="0.2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122"/>
    </row>
    <row r="1072" spans="1:47" x14ac:dyDescent="0.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122"/>
    </row>
    <row r="1073" spans="1:47" x14ac:dyDescent="0.2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122"/>
    </row>
    <row r="1074" spans="1:47" x14ac:dyDescent="0.2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122"/>
    </row>
    <row r="1075" spans="1:47" x14ac:dyDescent="0.2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122"/>
    </row>
    <row r="1076" spans="1:47" x14ac:dyDescent="0.2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122"/>
    </row>
    <row r="1077" spans="1:47" x14ac:dyDescent="0.2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122"/>
    </row>
    <row r="1078" spans="1:47" x14ac:dyDescent="0.2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122"/>
    </row>
    <row r="1079" spans="1:47" x14ac:dyDescent="0.2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122"/>
    </row>
    <row r="1080" spans="1:47" x14ac:dyDescent="0.2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122"/>
    </row>
    <row r="1081" spans="1:47" x14ac:dyDescent="0.2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122"/>
    </row>
    <row r="1082" spans="1:47" x14ac:dyDescent="0.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122"/>
    </row>
    <row r="1083" spans="1:47" x14ac:dyDescent="0.2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122"/>
    </row>
    <row r="1084" spans="1:47" x14ac:dyDescent="0.2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122"/>
    </row>
    <row r="1085" spans="1:47" x14ac:dyDescent="0.2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122"/>
    </row>
    <row r="1086" spans="1:47" x14ac:dyDescent="0.2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122"/>
    </row>
    <row r="1087" spans="1:47" x14ac:dyDescent="0.2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122"/>
    </row>
    <row r="1088" spans="1:47" x14ac:dyDescent="0.2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122"/>
    </row>
    <row r="1089" spans="1:47" x14ac:dyDescent="0.2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122"/>
    </row>
    <row r="1090" spans="1:47" x14ac:dyDescent="0.2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122"/>
    </row>
    <row r="1091" spans="1:47" x14ac:dyDescent="0.2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122"/>
    </row>
    <row r="1092" spans="1:47" x14ac:dyDescent="0.2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122"/>
    </row>
    <row r="1093" spans="1:47" x14ac:dyDescent="0.2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122"/>
    </row>
    <row r="1094" spans="1:47" x14ac:dyDescent="0.2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122"/>
    </row>
    <row r="1095" spans="1:47" x14ac:dyDescent="0.2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122"/>
    </row>
    <row r="1096" spans="1:47" x14ac:dyDescent="0.2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122"/>
    </row>
    <row r="1097" spans="1:47" x14ac:dyDescent="0.2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122"/>
    </row>
    <row r="1098" spans="1:47" x14ac:dyDescent="0.2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122"/>
    </row>
    <row r="1099" spans="1:47" x14ac:dyDescent="0.2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122"/>
    </row>
    <row r="1100" spans="1:47" x14ac:dyDescent="0.2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122"/>
    </row>
    <row r="1101" spans="1:47" x14ac:dyDescent="0.2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122"/>
    </row>
    <row r="1102" spans="1:47" x14ac:dyDescent="0.2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122"/>
    </row>
    <row r="1103" spans="1:47" x14ac:dyDescent="0.2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122"/>
    </row>
    <row r="1104" spans="1:47" x14ac:dyDescent="0.2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122"/>
    </row>
    <row r="1105" spans="1:47" x14ac:dyDescent="0.2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122"/>
    </row>
    <row r="1106" spans="1:47" x14ac:dyDescent="0.2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122"/>
    </row>
    <row r="1107" spans="1:47" x14ac:dyDescent="0.2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122"/>
    </row>
    <row r="1108" spans="1:47" x14ac:dyDescent="0.2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122"/>
    </row>
    <row r="1109" spans="1:47" x14ac:dyDescent="0.2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122"/>
    </row>
    <row r="1110" spans="1:47" x14ac:dyDescent="0.2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122"/>
    </row>
    <row r="1111" spans="1:47" x14ac:dyDescent="0.2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122"/>
    </row>
    <row r="1112" spans="1:47" x14ac:dyDescent="0.2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122"/>
    </row>
    <row r="1113" spans="1:47" x14ac:dyDescent="0.2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122"/>
    </row>
    <row r="1114" spans="1:47" x14ac:dyDescent="0.2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122"/>
    </row>
    <row r="1115" spans="1:47" x14ac:dyDescent="0.2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122"/>
    </row>
    <row r="1116" spans="1:47" x14ac:dyDescent="0.2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122"/>
    </row>
    <row r="1117" spans="1:47" x14ac:dyDescent="0.2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122"/>
    </row>
    <row r="1118" spans="1:47" x14ac:dyDescent="0.2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122"/>
    </row>
    <row r="1119" spans="1:47" x14ac:dyDescent="0.2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122"/>
    </row>
    <row r="1120" spans="1:47" x14ac:dyDescent="0.2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122"/>
    </row>
    <row r="1121" spans="1:47" x14ac:dyDescent="0.2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122"/>
    </row>
    <row r="1122" spans="1:47" x14ac:dyDescent="0.2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122"/>
    </row>
    <row r="1123" spans="1:47" x14ac:dyDescent="0.2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122"/>
    </row>
    <row r="1124" spans="1:47" x14ac:dyDescent="0.2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122"/>
    </row>
    <row r="1125" spans="1:47" x14ac:dyDescent="0.2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122"/>
    </row>
    <row r="1126" spans="1:47" x14ac:dyDescent="0.2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122"/>
    </row>
    <row r="1127" spans="1:47" x14ac:dyDescent="0.2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122"/>
    </row>
    <row r="1128" spans="1:47" x14ac:dyDescent="0.2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122"/>
    </row>
    <row r="1129" spans="1:47" x14ac:dyDescent="0.2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122"/>
    </row>
    <row r="1130" spans="1:47" x14ac:dyDescent="0.2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122"/>
    </row>
    <row r="1131" spans="1:47" x14ac:dyDescent="0.2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122"/>
    </row>
    <row r="1132" spans="1:47" x14ac:dyDescent="0.2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122"/>
    </row>
    <row r="1133" spans="1:47" x14ac:dyDescent="0.2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122"/>
    </row>
    <row r="1134" spans="1:47" x14ac:dyDescent="0.2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122"/>
    </row>
    <row r="1135" spans="1:47" x14ac:dyDescent="0.2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122"/>
    </row>
    <row r="1136" spans="1:47" x14ac:dyDescent="0.2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122"/>
    </row>
    <row r="1137" spans="1:47" x14ac:dyDescent="0.2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122"/>
    </row>
    <row r="1138" spans="1:47" x14ac:dyDescent="0.2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122"/>
    </row>
    <row r="1139" spans="1:47" x14ac:dyDescent="0.2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122"/>
    </row>
    <row r="1140" spans="1:47" x14ac:dyDescent="0.2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122"/>
    </row>
    <row r="1141" spans="1:47" x14ac:dyDescent="0.2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122"/>
    </row>
    <row r="1142" spans="1:47" x14ac:dyDescent="0.2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122"/>
    </row>
    <row r="1143" spans="1:47" x14ac:dyDescent="0.2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122"/>
    </row>
    <row r="1144" spans="1:47" x14ac:dyDescent="0.2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122"/>
    </row>
    <row r="1145" spans="1:47" x14ac:dyDescent="0.2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122"/>
    </row>
    <row r="1146" spans="1:47" x14ac:dyDescent="0.2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122"/>
    </row>
    <row r="1147" spans="1:47" x14ac:dyDescent="0.2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122"/>
    </row>
    <row r="1148" spans="1:47" x14ac:dyDescent="0.2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122"/>
    </row>
    <row r="1149" spans="1:47" x14ac:dyDescent="0.2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122"/>
    </row>
    <row r="1150" spans="1:47" x14ac:dyDescent="0.2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122"/>
    </row>
    <row r="1151" spans="1:47" x14ac:dyDescent="0.2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122"/>
    </row>
    <row r="1152" spans="1:47" x14ac:dyDescent="0.2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122"/>
    </row>
    <row r="1153" spans="1:47" x14ac:dyDescent="0.2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122"/>
    </row>
    <row r="1154" spans="1:47" x14ac:dyDescent="0.2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122"/>
    </row>
    <row r="1155" spans="1:47" x14ac:dyDescent="0.2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122"/>
    </row>
    <row r="1156" spans="1:47" x14ac:dyDescent="0.2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122"/>
    </row>
    <row r="1157" spans="1:47" x14ac:dyDescent="0.2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122"/>
    </row>
    <row r="1158" spans="1:47" x14ac:dyDescent="0.2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122"/>
    </row>
    <row r="1159" spans="1:47" x14ac:dyDescent="0.2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122"/>
    </row>
    <row r="1160" spans="1:47" x14ac:dyDescent="0.2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122"/>
    </row>
    <row r="1161" spans="1:47" x14ac:dyDescent="0.2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122"/>
    </row>
    <row r="1162" spans="1:47" x14ac:dyDescent="0.2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122"/>
    </row>
    <row r="1163" spans="1:47" x14ac:dyDescent="0.2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122"/>
    </row>
    <row r="1164" spans="1:47" x14ac:dyDescent="0.2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122"/>
    </row>
    <row r="1165" spans="1:47" x14ac:dyDescent="0.2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122"/>
    </row>
    <row r="1166" spans="1:47" x14ac:dyDescent="0.2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122"/>
    </row>
    <row r="1167" spans="1:47" x14ac:dyDescent="0.2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122"/>
    </row>
    <row r="1168" spans="1:47" x14ac:dyDescent="0.2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122"/>
    </row>
    <row r="1169" spans="1:47" x14ac:dyDescent="0.2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122"/>
    </row>
    <row r="1170" spans="1:47" x14ac:dyDescent="0.2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122"/>
    </row>
    <row r="1171" spans="1:47" x14ac:dyDescent="0.2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122"/>
    </row>
    <row r="1172" spans="1:47" x14ac:dyDescent="0.2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122"/>
    </row>
    <row r="1173" spans="1:47" x14ac:dyDescent="0.2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122"/>
    </row>
    <row r="1174" spans="1:47" x14ac:dyDescent="0.2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122"/>
    </row>
    <row r="1175" spans="1:47" x14ac:dyDescent="0.2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122"/>
    </row>
    <row r="1176" spans="1:47" x14ac:dyDescent="0.2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122"/>
    </row>
    <row r="1177" spans="1:47" x14ac:dyDescent="0.2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122"/>
    </row>
    <row r="1178" spans="1:47" x14ac:dyDescent="0.2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122"/>
    </row>
    <row r="1179" spans="1:47" x14ac:dyDescent="0.2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122"/>
    </row>
    <row r="1180" spans="1:47" x14ac:dyDescent="0.2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122"/>
    </row>
    <row r="1181" spans="1:47" x14ac:dyDescent="0.2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122"/>
    </row>
    <row r="1182" spans="1:47" x14ac:dyDescent="0.2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122"/>
    </row>
    <row r="1183" spans="1:47" x14ac:dyDescent="0.2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122"/>
    </row>
    <row r="1184" spans="1:47" x14ac:dyDescent="0.2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122"/>
    </row>
    <row r="1185" spans="1:47" x14ac:dyDescent="0.2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122"/>
    </row>
    <row r="1186" spans="1:47" x14ac:dyDescent="0.2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122"/>
    </row>
    <row r="1187" spans="1:47" x14ac:dyDescent="0.2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122"/>
    </row>
    <row r="1188" spans="1:47" x14ac:dyDescent="0.2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122"/>
    </row>
    <row r="1189" spans="1:47" x14ac:dyDescent="0.2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122"/>
    </row>
    <row r="1190" spans="1:47" x14ac:dyDescent="0.2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122"/>
    </row>
    <row r="1191" spans="1:47" x14ac:dyDescent="0.2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122"/>
    </row>
    <row r="1192" spans="1:47" x14ac:dyDescent="0.2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122"/>
    </row>
    <row r="1193" spans="1:47" x14ac:dyDescent="0.2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122"/>
    </row>
    <row r="1194" spans="1:47" x14ac:dyDescent="0.2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122"/>
    </row>
    <row r="1195" spans="1:47" x14ac:dyDescent="0.2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122"/>
    </row>
    <row r="1196" spans="1:47" x14ac:dyDescent="0.2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122"/>
    </row>
    <row r="1197" spans="1:47" x14ac:dyDescent="0.2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122"/>
    </row>
    <row r="1198" spans="1:47" x14ac:dyDescent="0.2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122"/>
    </row>
    <row r="1199" spans="1:47" x14ac:dyDescent="0.2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122"/>
    </row>
    <row r="1200" spans="1:47" x14ac:dyDescent="0.2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122"/>
    </row>
    <row r="1201" spans="1:47" x14ac:dyDescent="0.2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122"/>
    </row>
    <row r="1202" spans="1:47" x14ac:dyDescent="0.2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122"/>
    </row>
    <row r="1203" spans="1:47" x14ac:dyDescent="0.2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122"/>
    </row>
    <row r="1204" spans="1:47" x14ac:dyDescent="0.2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122"/>
    </row>
    <row r="1205" spans="1:47" x14ac:dyDescent="0.2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122"/>
    </row>
    <row r="1206" spans="1:47" x14ac:dyDescent="0.2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122"/>
    </row>
    <row r="1207" spans="1:47" x14ac:dyDescent="0.2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122"/>
    </row>
    <row r="1208" spans="1:47" x14ac:dyDescent="0.2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122"/>
    </row>
    <row r="1209" spans="1:47" x14ac:dyDescent="0.2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122"/>
    </row>
    <row r="1210" spans="1:47" x14ac:dyDescent="0.2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122"/>
    </row>
    <row r="1211" spans="1:47" x14ac:dyDescent="0.2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122"/>
    </row>
    <row r="1212" spans="1:47" x14ac:dyDescent="0.2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122"/>
    </row>
    <row r="1213" spans="1:47" x14ac:dyDescent="0.2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122"/>
    </row>
    <row r="1214" spans="1:47" x14ac:dyDescent="0.2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122"/>
    </row>
    <row r="1215" spans="1:47" x14ac:dyDescent="0.2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122"/>
    </row>
    <row r="1216" spans="1:47" x14ac:dyDescent="0.2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122"/>
    </row>
    <row r="1217" spans="1:47" x14ac:dyDescent="0.2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122"/>
    </row>
    <row r="1218" spans="1:47" x14ac:dyDescent="0.2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122"/>
    </row>
    <row r="1219" spans="1:47" x14ac:dyDescent="0.2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122"/>
    </row>
    <row r="1220" spans="1:47" x14ac:dyDescent="0.2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122"/>
    </row>
    <row r="1221" spans="1:47" x14ac:dyDescent="0.2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122"/>
    </row>
    <row r="1222" spans="1:47" x14ac:dyDescent="0.2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122"/>
    </row>
    <row r="1223" spans="1:47" x14ac:dyDescent="0.2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122"/>
    </row>
    <row r="1224" spans="1:47" x14ac:dyDescent="0.2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122"/>
    </row>
    <row r="1225" spans="1:47" x14ac:dyDescent="0.2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122"/>
    </row>
    <row r="1226" spans="1:47" x14ac:dyDescent="0.2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122"/>
    </row>
    <row r="1227" spans="1:47" x14ac:dyDescent="0.2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122"/>
    </row>
    <row r="1228" spans="1:47" x14ac:dyDescent="0.2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122"/>
    </row>
    <row r="1229" spans="1:47" x14ac:dyDescent="0.2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122"/>
    </row>
    <row r="1230" spans="1:47" x14ac:dyDescent="0.2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122"/>
    </row>
    <row r="1231" spans="1:47" x14ac:dyDescent="0.2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122"/>
    </row>
    <row r="1232" spans="1:47" x14ac:dyDescent="0.2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122"/>
    </row>
    <row r="1233" spans="1:47" x14ac:dyDescent="0.2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122"/>
    </row>
    <row r="1234" spans="1:47" x14ac:dyDescent="0.2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122"/>
    </row>
    <row r="1235" spans="1:47" x14ac:dyDescent="0.2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122"/>
    </row>
    <row r="1236" spans="1:47" x14ac:dyDescent="0.2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122"/>
    </row>
    <row r="1237" spans="1:47" x14ac:dyDescent="0.2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122"/>
    </row>
    <row r="1238" spans="1:47" x14ac:dyDescent="0.2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122"/>
    </row>
    <row r="1239" spans="1:47" x14ac:dyDescent="0.2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122"/>
    </row>
    <row r="1240" spans="1:47" x14ac:dyDescent="0.2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122"/>
    </row>
    <row r="1241" spans="1:47" x14ac:dyDescent="0.2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122"/>
    </row>
    <row r="1242" spans="1:47" x14ac:dyDescent="0.2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122"/>
    </row>
    <row r="1243" spans="1:47" x14ac:dyDescent="0.2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122"/>
    </row>
    <row r="1244" spans="1:47" x14ac:dyDescent="0.2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122"/>
    </row>
    <row r="1245" spans="1:47" x14ac:dyDescent="0.2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122"/>
    </row>
    <row r="1246" spans="1:47" x14ac:dyDescent="0.2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122"/>
    </row>
    <row r="1247" spans="1:47" x14ac:dyDescent="0.2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122"/>
    </row>
    <row r="1248" spans="1:47" x14ac:dyDescent="0.2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122"/>
    </row>
    <row r="1249" spans="1:47" x14ac:dyDescent="0.2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122"/>
    </row>
    <row r="1250" spans="1:47" x14ac:dyDescent="0.2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122"/>
    </row>
    <row r="1251" spans="1:47" x14ac:dyDescent="0.2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122"/>
    </row>
    <row r="1252" spans="1:47" x14ac:dyDescent="0.2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122"/>
    </row>
    <row r="1253" spans="1:47" x14ac:dyDescent="0.2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122"/>
    </row>
    <row r="1254" spans="1:47" x14ac:dyDescent="0.2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122"/>
    </row>
    <row r="1255" spans="1:47" x14ac:dyDescent="0.2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122"/>
    </row>
    <row r="1256" spans="1:47" x14ac:dyDescent="0.2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122"/>
    </row>
    <row r="1257" spans="1:47" x14ac:dyDescent="0.2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122"/>
    </row>
    <row r="1258" spans="1:47" x14ac:dyDescent="0.2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122"/>
    </row>
    <row r="1259" spans="1:47" x14ac:dyDescent="0.2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122"/>
    </row>
    <row r="1260" spans="1:47" x14ac:dyDescent="0.2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122"/>
    </row>
    <row r="1261" spans="1:47" x14ac:dyDescent="0.2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122"/>
    </row>
    <row r="1262" spans="1:47" x14ac:dyDescent="0.2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122"/>
    </row>
    <row r="1263" spans="1:47" x14ac:dyDescent="0.2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  <c r="AQ1263" s="5"/>
      <c r="AR1263" s="5"/>
      <c r="AS1263" s="5"/>
      <c r="AT1263" s="5"/>
      <c r="AU1263" s="122"/>
    </row>
    <row r="1264" spans="1:47" x14ac:dyDescent="0.2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122"/>
    </row>
    <row r="1265" spans="1:14" x14ac:dyDescent="0.2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122"/>
    </row>
    <row r="1266" spans="1:14" x14ac:dyDescent="0.2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122"/>
    </row>
    <row r="1267" spans="1:14" x14ac:dyDescent="0.2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122"/>
    </row>
    <row r="1268" spans="1:14" x14ac:dyDescent="0.2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122"/>
    </row>
    <row r="1269" spans="1:14" x14ac:dyDescent="0.2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122"/>
    </row>
    <row r="1270" spans="1:14" x14ac:dyDescent="0.2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122"/>
    </row>
    <row r="1271" spans="1:14" x14ac:dyDescent="0.2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122"/>
    </row>
    <row r="1272" spans="1:14" x14ac:dyDescent="0.2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122"/>
    </row>
    <row r="1273" spans="1:14" x14ac:dyDescent="0.2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122"/>
    </row>
    <row r="1274" spans="1:14" x14ac:dyDescent="0.2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122"/>
    </row>
    <row r="1275" spans="1:14" x14ac:dyDescent="0.2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122"/>
    </row>
    <row r="1276" spans="1:14" x14ac:dyDescent="0.2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122"/>
    </row>
    <row r="1277" spans="1:14" x14ac:dyDescent="0.2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122"/>
    </row>
    <row r="1278" spans="1:14" x14ac:dyDescent="0.2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122"/>
    </row>
    <row r="1279" spans="1:14" x14ac:dyDescent="0.2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122"/>
    </row>
    <row r="1280" spans="1:14" x14ac:dyDescent="0.2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122"/>
    </row>
    <row r="1281" spans="1:14" x14ac:dyDescent="0.2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122"/>
    </row>
    <row r="1282" spans="1:14" x14ac:dyDescent="0.2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122"/>
    </row>
    <row r="1283" spans="1:14" x14ac:dyDescent="0.2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122"/>
    </row>
    <row r="1284" spans="1:14" x14ac:dyDescent="0.2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122"/>
    </row>
    <row r="1285" spans="1:14" x14ac:dyDescent="0.2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122"/>
    </row>
    <row r="1286" spans="1:14" x14ac:dyDescent="0.2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122"/>
    </row>
    <row r="1287" spans="1:14" x14ac:dyDescent="0.2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122"/>
    </row>
    <row r="1288" spans="1:14" x14ac:dyDescent="0.2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122"/>
    </row>
    <row r="1289" spans="1:14" x14ac:dyDescent="0.2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122"/>
    </row>
    <row r="1290" spans="1:14" x14ac:dyDescent="0.2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122"/>
    </row>
    <row r="1291" spans="1:14" x14ac:dyDescent="0.2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122"/>
    </row>
    <row r="1292" spans="1:14" x14ac:dyDescent="0.2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122"/>
    </row>
    <row r="1293" spans="1:14" x14ac:dyDescent="0.2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122"/>
    </row>
    <row r="1294" spans="1:14" x14ac:dyDescent="0.2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122"/>
    </row>
    <row r="1295" spans="1:14" x14ac:dyDescent="0.2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122"/>
    </row>
    <row r="1296" spans="1:14" x14ac:dyDescent="0.2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122"/>
    </row>
    <row r="1297" spans="1:14" x14ac:dyDescent="0.2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122"/>
    </row>
    <row r="1298" spans="1:14" x14ac:dyDescent="0.2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122"/>
    </row>
    <row r="1299" spans="1:14" x14ac:dyDescent="0.2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122"/>
    </row>
    <row r="1300" spans="1:14" x14ac:dyDescent="0.2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122"/>
    </row>
    <row r="1301" spans="1:14" x14ac:dyDescent="0.2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122"/>
    </row>
    <row r="1302" spans="1:14" x14ac:dyDescent="0.2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122"/>
    </row>
    <row r="1303" spans="1:14" x14ac:dyDescent="0.2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122"/>
    </row>
    <row r="1304" spans="1:14" x14ac:dyDescent="0.2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122"/>
    </row>
    <row r="1305" spans="1:14" x14ac:dyDescent="0.2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122"/>
    </row>
    <row r="1306" spans="1:14" x14ac:dyDescent="0.2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122"/>
    </row>
    <row r="1307" spans="1:14" x14ac:dyDescent="0.2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122"/>
    </row>
    <row r="1308" spans="1:14" x14ac:dyDescent="0.2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122"/>
    </row>
    <row r="1309" spans="1:14" x14ac:dyDescent="0.2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122"/>
    </row>
    <row r="1310" spans="1:14" x14ac:dyDescent="0.2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122"/>
    </row>
    <row r="1311" spans="1:14" x14ac:dyDescent="0.2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122"/>
    </row>
    <row r="1312" spans="1:14" x14ac:dyDescent="0.2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122"/>
    </row>
    <row r="1313" spans="1:14" x14ac:dyDescent="0.2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122"/>
    </row>
    <row r="1314" spans="1:14" x14ac:dyDescent="0.2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122"/>
    </row>
    <row r="1315" spans="1:14" x14ac:dyDescent="0.2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122"/>
    </row>
    <row r="1316" spans="1:14" x14ac:dyDescent="0.2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122"/>
    </row>
    <row r="1317" spans="1:14" x14ac:dyDescent="0.2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122"/>
    </row>
    <row r="1318" spans="1:14" x14ac:dyDescent="0.2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122"/>
    </row>
    <row r="1319" spans="1:14" x14ac:dyDescent="0.2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122"/>
    </row>
    <row r="1320" spans="1:14" x14ac:dyDescent="0.2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122"/>
    </row>
    <row r="1321" spans="1:14" x14ac:dyDescent="0.2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122"/>
    </row>
    <row r="1322" spans="1:14" x14ac:dyDescent="0.2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122"/>
    </row>
    <row r="1323" spans="1:14" x14ac:dyDescent="0.2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122"/>
    </row>
    <row r="1324" spans="1:14" x14ac:dyDescent="0.2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122"/>
    </row>
    <row r="1325" spans="1:14" x14ac:dyDescent="0.2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122"/>
    </row>
    <row r="1326" spans="1:14" x14ac:dyDescent="0.2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122"/>
    </row>
    <row r="1327" spans="1:14" x14ac:dyDescent="0.2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122"/>
    </row>
    <row r="1328" spans="1:14" x14ac:dyDescent="0.2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122"/>
    </row>
    <row r="1329" spans="1:14" x14ac:dyDescent="0.2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122"/>
    </row>
    <row r="1330" spans="1:14" x14ac:dyDescent="0.2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122"/>
    </row>
    <row r="1331" spans="1:14" x14ac:dyDescent="0.2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122"/>
    </row>
    <row r="1332" spans="1:14" x14ac:dyDescent="0.2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122"/>
    </row>
    <row r="1333" spans="1:14" x14ac:dyDescent="0.2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122"/>
    </row>
    <row r="1334" spans="1:14" x14ac:dyDescent="0.2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122"/>
    </row>
    <row r="1335" spans="1:14" x14ac:dyDescent="0.2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122"/>
    </row>
    <row r="1336" spans="1:14" x14ac:dyDescent="0.2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122"/>
    </row>
    <row r="1337" spans="1:14" x14ac:dyDescent="0.2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122"/>
    </row>
    <row r="1338" spans="1:14" x14ac:dyDescent="0.2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122"/>
    </row>
    <row r="1339" spans="1:14" x14ac:dyDescent="0.2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122"/>
    </row>
    <row r="1340" spans="1:14" x14ac:dyDescent="0.2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122"/>
    </row>
    <row r="1341" spans="1:14" x14ac:dyDescent="0.2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122"/>
    </row>
    <row r="1342" spans="1:14" x14ac:dyDescent="0.2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122"/>
    </row>
    <row r="1343" spans="1:14" x14ac:dyDescent="0.2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122"/>
    </row>
    <row r="1344" spans="1:14" x14ac:dyDescent="0.2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122"/>
    </row>
    <row r="1345" spans="1:14" x14ac:dyDescent="0.2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122"/>
    </row>
    <row r="1346" spans="1:14" x14ac:dyDescent="0.2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122"/>
    </row>
    <row r="1347" spans="1:14" x14ac:dyDescent="0.2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122"/>
    </row>
    <row r="1348" spans="1:14" x14ac:dyDescent="0.2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122"/>
    </row>
    <row r="1349" spans="1:14" x14ac:dyDescent="0.2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122"/>
    </row>
    <row r="1350" spans="1:14" x14ac:dyDescent="0.2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122"/>
    </row>
    <row r="1351" spans="1:14" x14ac:dyDescent="0.2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122"/>
    </row>
    <row r="1352" spans="1:14" x14ac:dyDescent="0.2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122"/>
    </row>
    <row r="1353" spans="1:14" x14ac:dyDescent="0.2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122"/>
    </row>
    <row r="1354" spans="1:14" x14ac:dyDescent="0.2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122"/>
    </row>
    <row r="1355" spans="1:14" x14ac:dyDescent="0.2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122"/>
    </row>
    <row r="1356" spans="1:14" x14ac:dyDescent="0.2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122"/>
    </row>
    <row r="1357" spans="1:14" x14ac:dyDescent="0.2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122"/>
    </row>
    <row r="1358" spans="1:14" x14ac:dyDescent="0.2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122"/>
    </row>
    <row r="1359" spans="1:14" x14ac:dyDescent="0.2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122"/>
    </row>
    <row r="1360" spans="1:14" x14ac:dyDescent="0.2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122"/>
    </row>
    <row r="1361" spans="1:14" x14ac:dyDescent="0.2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122"/>
    </row>
    <row r="1362" spans="1:14" x14ac:dyDescent="0.2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122"/>
    </row>
    <row r="1363" spans="1:14" x14ac:dyDescent="0.2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122"/>
    </row>
    <row r="1364" spans="1:14" x14ac:dyDescent="0.2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122"/>
    </row>
    <row r="1365" spans="1:14" x14ac:dyDescent="0.2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122"/>
    </row>
    <row r="1366" spans="1:14" x14ac:dyDescent="0.2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122"/>
    </row>
    <row r="1367" spans="1:14" x14ac:dyDescent="0.2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122"/>
    </row>
    <row r="1368" spans="1:14" x14ac:dyDescent="0.2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122"/>
    </row>
    <row r="1369" spans="1:14" x14ac:dyDescent="0.2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122"/>
    </row>
    <row r="1370" spans="1:14" x14ac:dyDescent="0.2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122"/>
    </row>
    <row r="1371" spans="1:14" x14ac:dyDescent="0.2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122"/>
    </row>
    <row r="1372" spans="1:14" x14ac:dyDescent="0.2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122"/>
    </row>
    <row r="1373" spans="1:14" x14ac:dyDescent="0.2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122"/>
    </row>
    <row r="1374" spans="1:14" x14ac:dyDescent="0.2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122"/>
    </row>
    <row r="1375" spans="1:14" x14ac:dyDescent="0.2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122"/>
    </row>
    <row r="1376" spans="1:14" x14ac:dyDescent="0.2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122"/>
    </row>
    <row r="1377" spans="1:14" x14ac:dyDescent="0.2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122"/>
    </row>
    <row r="1378" spans="1:14" x14ac:dyDescent="0.2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122"/>
    </row>
    <row r="1379" spans="1:14" x14ac:dyDescent="0.2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122"/>
    </row>
    <row r="1380" spans="1:14" x14ac:dyDescent="0.2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122"/>
    </row>
    <row r="1381" spans="1:14" x14ac:dyDescent="0.2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122"/>
    </row>
    <row r="1382" spans="1:14" x14ac:dyDescent="0.2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122"/>
    </row>
    <row r="1383" spans="1:14" x14ac:dyDescent="0.2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122"/>
    </row>
    <row r="1384" spans="1:14" x14ac:dyDescent="0.2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122"/>
    </row>
    <row r="1385" spans="1:14" x14ac:dyDescent="0.2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122"/>
    </row>
    <row r="1386" spans="1:14" x14ac:dyDescent="0.2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122"/>
    </row>
    <row r="1387" spans="1:14" x14ac:dyDescent="0.2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122"/>
    </row>
    <row r="1388" spans="1:14" x14ac:dyDescent="0.2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122"/>
    </row>
    <row r="1389" spans="1:14" x14ac:dyDescent="0.2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122"/>
    </row>
    <row r="1390" spans="1:14" x14ac:dyDescent="0.2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122"/>
    </row>
    <row r="1391" spans="1:14" x14ac:dyDescent="0.2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122"/>
    </row>
    <row r="1392" spans="1:14" x14ac:dyDescent="0.2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122"/>
    </row>
    <row r="1393" spans="1:14" x14ac:dyDescent="0.2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122"/>
    </row>
    <row r="1394" spans="1:14" x14ac:dyDescent="0.2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122"/>
    </row>
    <row r="1395" spans="1:14" x14ac:dyDescent="0.2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122"/>
    </row>
    <row r="1396" spans="1:14" x14ac:dyDescent="0.2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122"/>
    </row>
    <row r="1397" spans="1:14" x14ac:dyDescent="0.2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122"/>
    </row>
    <row r="1398" spans="1:14" x14ac:dyDescent="0.2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122"/>
    </row>
    <row r="1399" spans="1:14" x14ac:dyDescent="0.2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122"/>
    </row>
    <row r="1400" spans="1:14" x14ac:dyDescent="0.2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122"/>
    </row>
    <row r="1401" spans="1:14" x14ac:dyDescent="0.2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122"/>
    </row>
    <row r="1402" spans="1:14" x14ac:dyDescent="0.2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122"/>
    </row>
    <row r="1403" spans="1:14" x14ac:dyDescent="0.2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122"/>
    </row>
    <row r="1404" spans="1:14" x14ac:dyDescent="0.2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122"/>
    </row>
    <row r="1405" spans="1:14" x14ac:dyDescent="0.2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122"/>
    </row>
    <row r="1406" spans="1:14" x14ac:dyDescent="0.2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122"/>
    </row>
    <row r="1407" spans="1:14" x14ac:dyDescent="0.2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122"/>
    </row>
    <row r="1408" spans="1:14" x14ac:dyDescent="0.2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122"/>
    </row>
    <row r="1409" spans="1:14" x14ac:dyDescent="0.2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122"/>
    </row>
    <row r="1410" spans="1:14" x14ac:dyDescent="0.2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122"/>
    </row>
    <row r="1411" spans="1:14" x14ac:dyDescent="0.2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122"/>
    </row>
    <row r="1412" spans="1:14" x14ac:dyDescent="0.2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122"/>
    </row>
    <row r="1413" spans="1:14" x14ac:dyDescent="0.2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122"/>
    </row>
    <row r="1414" spans="1:14" x14ac:dyDescent="0.2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122"/>
    </row>
    <row r="1415" spans="1:14" x14ac:dyDescent="0.2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122"/>
    </row>
    <row r="1416" spans="1:14" x14ac:dyDescent="0.2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122"/>
    </row>
    <row r="1417" spans="1:14" x14ac:dyDescent="0.2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122"/>
    </row>
    <row r="1418" spans="1:14" x14ac:dyDescent="0.2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122"/>
    </row>
    <row r="1419" spans="1:14" x14ac:dyDescent="0.2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122"/>
    </row>
    <row r="1420" spans="1:14" x14ac:dyDescent="0.2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122"/>
    </row>
    <row r="1421" spans="1:14" x14ac:dyDescent="0.2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122"/>
    </row>
    <row r="1422" spans="1:14" x14ac:dyDescent="0.2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122"/>
    </row>
    <row r="1423" spans="1:14" x14ac:dyDescent="0.2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122"/>
    </row>
    <row r="1424" spans="1:14" x14ac:dyDescent="0.2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122"/>
    </row>
    <row r="1425" spans="1:14" x14ac:dyDescent="0.2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122"/>
    </row>
    <row r="1426" spans="1:14" x14ac:dyDescent="0.2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122"/>
    </row>
    <row r="1427" spans="1:14" x14ac:dyDescent="0.2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122"/>
    </row>
    <row r="1428" spans="1:14" x14ac:dyDescent="0.2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122"/>
    </row>
    <row r="1429" spans="1:14" x14ac:dyDescent="0.2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122"/>
    </row>
    <row r="1430" spans="1:14" x14ac:dyDescent="0.2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122"/>
    </row>
    <row r="1431" spans="1:14" x14ac:dyDescent="0.2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122"/>
    </row>
    <row r="1432" spans="1:14" x14ac:dyDescent="0.2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122"/>
    </row>
    <row r="1433" spans="1:14" x14ac:dyDescent="0.2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122"/>
    </row>
    <row r="1434" spans="1:14" x14ac:dyDescent="0.2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122"/>
    </row>
    <row r="1435" spans="1:14" x14ac:dyDescent="0.2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122"/>
    </row>
    <row r="1436" spans="1:14" x14ac:dyDescent="0.2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122"/>
    </row>
    <row r="1437" spans="1:14" x14ac:dyDescent="0.2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122"/>
    </row>
    <row r="1438" spans="1:14" x14ac:dyDescent="0.2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122"/>
    </row>
    <row r="1439" spans="1:14" x14ac:dyDescent="0.2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122"/>
    </row>
    <row r="1440" spans="1:14" x14ac:dyDescent="0.2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122"/>
    </row>
    <row r="1441" spans="1:14" x14ac:dyDescent="0.2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122"/>
    </row>
    <row r="1442" spans="1:14" x14ac:dyDescent="0.2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122"/>
    </row>
    <row r="1443" spans="1:14" x14ac:dyDescent="0.2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122"/>
    </row>
    <row r="1444" spans="1:14" x14ac:dyDescent="0.2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122"/>
    </row>
    <row r="1445" spans="1:14" x14ac:dyDescent="0.2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122"/>
    </row>
    <row r="1446" spans="1:14" x14ac:dyDescent="0.2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122"/>
    </row>
    <row r="1447" spans="1:14" x14ac:dyDescent="0.2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122"/>
    </row>
    <row r="1448" spans="1:14" x14ac:dyDescent="0.2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122"/>
    </row>
    <row r="1449" spans="1:14" x14ac:dyDescent="0.2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122"/>
    </row>
    <row r="1450" spans="1:14" x14ac:dyDescent="0.2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122"/>
    </row>
    <row r="1451" spans="1:14" x14ac:dyDescent="0.2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122"/>
    </row>
    <row r="1452" spans="1:14" x14ac:dyDescent="0.2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122"/>
    </row>
    <row r="1453" spans="1:14" x14ac:dyDescent="0.2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122"/>
    </row>
    <row r="1454" spans="1:14" x14ac:dyDescent="0.2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122"/>
    </row>
    <row r="1455" spans="1:14" x14ac:dyDescent="0.2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122"/>
    </row>
    <row r="1456" spans="1:14" x14ac:dyDescent="0.2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122"/>
    </row>
    <row r="1457" spans="1:14" x14ac:dyDescent="0.2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122"/>
    </row>
    <row r="1458" spans="1:14" x14ac:dyDescent="0.2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122"/>
    </row>
    <row r="1459" spans="1:14" x14ac:dyDescent="0.2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122"/>
    </row>
    <row r="1460" spans="1:14" x14ac:dyDescent="0.2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122"/>
    </row>
    <row r="1461" spans="1:14" x14ac:dyDescent="0.2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122"/>
    </row>
    <row r="1462" spans="1:14" x14ac:dyDescent="0.2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122"/>
    </row>
    <row r="1463" spans="1:14" x14ac:dyDescent="0.2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122"/>
    </row>
    <row r="1464" spans="1:14" x14ac:dyDescent="0.2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122"/>
    </row>
    <row r="1465" spans="1:14" x14ac:dyDescent="0.2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122"/>
    </row>
    <row r="1466" spans="1:14" x14ac:dyDescent="0.2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122"/>
    </row>
    <row r="1467" spans="1:14" x14ac:dyDescent="0.2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122"/>
    </row>
    <row r="1468" spans="1:14" x14ac:dyDescent="0.2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122"/>
    </row>
    <row r="1469" spans="1:14" x14ac:dyDescent="0.2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122"/>
    </row>
    <row r="1470" spans="1:14" x14ac:dyDescent="0.2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122"/>
    </row>
    <row r="1471" spans="1:14" x14ac:dyDescent="0.2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122"/>
    </row>
    <row r="1472" spans="1:14" x14ac:dyDescent="0.2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122"/>
    </row>
    <row r="1473" spans="1:14" x14ac:dyDescent="0.2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122"/>
    </row>
    <row r="1474" spans="1:14" x14ac:dyDescent="0.2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122"/>
    </row>
    <row r="1475" spans="1:14" x14ac:dyDescent="0.2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122"/>
    </row>
    <row r="1476" spans="1:14" x14ac:dyDescent="0.2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122"/>
    </row>
    <row r="1477" spans="1:14" x14ac:dyDescent="0.2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122"/>
    </row>
    <row r="1478" spans="1:14" x14ac:dyDescent="0.2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122"/>
    </row>
    <row r="1479" spans="1:14" x14ac:dyDescent="0.2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122"/>
    </row>
    <row r="1480" spans="1:14" x14ac:dyDescent="0.2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122"/>
    </row>
    <row r="1481" spans="1:14" x14ac:dyDescent="0.2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122"/>
    </row>
    <row r="1482" spans="1:14" x14ac:dyDescent="0.2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122"/>
    </row>
    <row r="1483" spans="1:14" x14ac:dyDescent="0.2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122"/>
    </row>
    <row r="1484" spans="1:14" x14ac:dyDescent="0.2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122"/>
    </row>
    <row r="1485" spans="1:14" x14ac:dyDescent="0.2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122"/>
    </row>
    <row r="1486" spans="1:14" x14ac:dyDescent="0.2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122"/>
    </row>
    <row r="1487" spans="1:14" x14ac:dyDescent="0.2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122"/>
    </row>
    <row r="1488" spans="1:14" x14ac:dyDescent="0.2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122"/>
    </row>
    <row r="1489" spans="1:14" x14ac:dyDescent="0.2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122"/>
    </row>
    <row r="1490" spans="1:14" x14ac:dyDescent="0.2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122"/>
    </row>
    <row r="1491" spans="1:14" x14ac:dyDescent="0.2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122"/>
    </row>
    <row r="1492" spans="1:14" x14ac:dyDescent="0.2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122"/>
    </row>
    <row r="1493" spans="1:14" x14ac:dyDescent="0.2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122"/>
    </row>
    <row r="1494" spans="1:14" x14ac:dyDescent="0.2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122"/>
    </row>
    <row r="1495" spans="1:14" x14ac:dyDescent="0.2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122"/>
    </row>
    <row r="1496" spans="1:14" x14ac:dyDescent="0.2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122"/>
    </row>
    <row r="1497" spans="1:14" x14ac:dyDescent="0.2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122"/>
    </row>
    <row r="1498" spans="1:14" x14ac:dyDescent="0.2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122"/>
    </row>
    <row r="1499" spans="1:14" x14ac:dyDescent="0.2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122"/>
    </row>
    <row r="1500" spans="1:14" x14ac:dyDescent="0.2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122"/>
    </row>
    <row r="1501" spans="1:14" x14ac:dyDescent="0.2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122"/>
    </row>
    <row r="1502" spans="1:14" x14ac:dyDescent="0.2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122"/>
    </row>
    <row r="1503" spans="1:14" x14ac:dyDescent="0.2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122"/>
    </row>
    <row r="1504" spans="1:14" x14ac:dyDescent="0.2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122"/>
    </row>
    <row r="1505" spans="1:14" x14ac:dyDescent="0.2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122"/>
    </row>
    <row r="1506" spans="1:14" x14ac:dyDescent="0.2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122"/>
    </row>
    <row r="1507" spans="1:14" x14ac:dyDescent="0.2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122"/>
    </row>
    <row r="1508" spans="1:14" x14ac:dyDescent="0.2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122"/>
    </row>
    <row r="1509" spans="1:14" x14ac:dyDescent="0.2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122"/>
    </row>
    <row r="1510" spans="1:14" x14ac:dyDescent="0.2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122"/>
    </row>
    <row r="1511" spans="1:14" x14ac:dyDescent="0.2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122"/>
    </row>
    <row r="1512" spans="1:14" x14ac:dyDescent="0.2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122"/>
    </row>
    <row r="1513" spans="1:14" x14ac:dyDescent="0.2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122"/>
    </row>
    <row r="1514" spans="1:14" x14ac:dyDescent="0.2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122"/>
    </row>
    <row r="1515" spans="1:14" x14ac:dyDescent="0.2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122"/>
    </row>
    <row r="1516" spans="1:14" x14ac:dyDescent="0.2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122"/>
    </row>
    <row r="1517" spans="1:14" x14ac:dyDescent="0.2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122"/>
    </row>
    <row r="1518" spans="1:14" x14ac:dyDescent="0.2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122"/>
    </row>
    <row r="1519" spans="1:14" x14ac:dyDescent="0.2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122"/>
    </row>
    <row r="1520" spans="1:14" x14ac:dyDescent="0.2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122"/>
    </row>
    <row r="1521" spans="1:14" x14ac:dyDescent="0.2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122"/>
    </row>
    <row r="1522" spans="1:14" x14ac:dyDescent="0.2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122"/>
    </row>
    <row r="1523" spans="1:14" x14ac:dyDescent="0.2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122"/>
    </row>
    <row r="1524" spans="1:14" x14ac:dyDescent="0.2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122"/>
    </row>
    <row r="1525" spans="1:14" x14ac:dyDescent="0.2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122"/>
    </row>
    <row r="1526" spans="1:14" x14ac:dyDescent="0.2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122"/>
    </row>
    <row r="1527" spans="1:14" x14ac:dyDescent="0.2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122"/>
    </row>
    <row r="1528" spans="1:14" x14ac:dyDescent="0.2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122"/>
    </row>
    <row r="1529" spans="1:14" x14ac:dyDescent="0.2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122"/>
    </row>
    <row r="1530" spans="1:14" x14ac:dyDescent="0.2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122"/>
    </row>
    <row r="1531" spans="1:14" x14ac:dyDescent="0.2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122"/>
    </row>
    <row r="1532" spans="1:14" x14ac:dyDescent="0.2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122"/>
    </row>
    <row r="1533" spans="1:14" x14ac:dyDescent="0.2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122"/>
    </row>
    <row r="1534" spans="1:14" x14ac:dyDescent="0.2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122"/>
    </row>
    <row r="1535" spans="1:14" x14ac:dyDescent="0.2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122"/>
    </row>
    <row r="1536" spans="1:14" x14ac:dyDescent="0.2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122"/>
    </row>
    <row r="1537" spans="1:14" x14ac:dyDescent="0.2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122"/>
    </row>
    <row r="1538" spans="1:14" x14ac:dyDescent="0.2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122"/>
    </row>
    <row r="1539" spans="1:14" x14ac:dyDescent="0.2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122"/>
    </row>
    <row r="1540" spans="1:14" x14ac:dyDescent="0.2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122"/>
    </row>
    <row r="1541" spans="1:14" x14ac:dyDescent="0.2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122"/>
    </row>
    <row r="1542" spans="1:14" x14ac:dyDescent="0.2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122"/>
    </row>
    <row r="1543" spans="1:14" x14ac:dyDescent="0.2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122"/>
    </row>
    <row r="1544" spans="1:14" x14ac:dyDescent="0.2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122"/>
    </row>
    <row r="1545" spans="1:14" x14ac:dyDescent="0.2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122"/>
    </row>
    <row r="1546" spans="1:14" x14ac:dyDescent="0.2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122"/>
    </row>
    <row r="1547" spans="1:14" x14ac:dyDescent="0.2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122"/>
    </row>
    <row r="1548" spans="1:14" x14ac:dyDescent="0.2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122"/>
    </row>
    <row r="1549" spans="1:14" x14ac:dyDescent="0.2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122"/>
    </row>
    <row r="1550" spans="1:14" x14ac:dyDescent="0.2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122"/>
    </row>
    <row r="1551" spans="1:14" x14ac:dyDescent="0.2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122"/>
    </row>
    <row r="1552" spans="1:14" x14ac:dyDescent="0.2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122"/>
    </row>
    <row r="1553" spans="1:14" x14ac:dyDescent="0.2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122"/>
    </row>
    <row r="1554" spans="1:14" x14ac:dyDescent="0.2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122"/>
    </row>
    <row r="1555" spans="1:14" x14ac:dyDescent="0.2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122"/>
    </row>
    <row r="1556" spans="1:14" x14ac:dyDescent="0.2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122"/>
    </row>
    <row r="1557" spans="1:14" x14ac:dyDescent="0.2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122"/>
    </row>
    <row r="1558" spans="1:14" x14ac:dyDescent="0.2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122"/>
    </row>
    <row r="1559" spans="1:14" x14ac:dyDescent="0.2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122"/>
    </row>
    <row r="1560" spans="1:14" x14ac:dyDescent="0.2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122"/>
    </row>
    <row r="1561" spans="1:14" x14ac:dyDescent="0.2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122"/>
    </row>
    <row r="1562" spans="1:14" x14ac:dyDescent="0.2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122"/>
    </row>
    <row r="1563" spans="1:14" x14ac:dyDescent="0.2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122"/>
    </row>
    <row r="1564" spans="1:14" x14ac:dyDescent="0.2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122"/>
    </row>
    <row r="1565" spans="1:14" x14ac:dyDescent="0.2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122"/>
    </row>
    <row r="1566" spans="1:14" x14ac:dyDescent="0.2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122"/>
    </row>
    <row r="1567" spans="1:14" x14ac:dyDescent="0.2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122"/>
    </row>
    <row r="1568" spans="1:14" x14ac:dyDescent="0.2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122"/>
    </row>
    <row r="1569" spans="1:14" x14ac:dyDescent="0.2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122"/>
    </row>
    <row r="1570" spans="1:14" x14ac:dyDescent="0.2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122"/>
    </row>
    <row r="1571" spans="1:14" x14ac:dyDescent="0.2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122"/>
    </row>
    <row r="1572" spans="1:14" x14ac:dyDescent="0.2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122"/>
    </row>
    <row r="1573" spans="1:14" x14ac:dyDescent="0.2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122"/>
    </row>
    <row r="1574" spans="1:14" x14ac:dyDescent="0.2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122"/>
    </row>
    <row r="1575" spans="1:14" x14ac:dyDescent="0.2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122"/>
    </row>
    <row r="1576" spans="1:14" x14ac:dyDescent="0.2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122"/>
    </row>
    <row r="1577" spans="1:14" x14ac:dyDescent="0.2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122"/>
    </row>
    <row r="1578" spans="1:14" x14ac:dyDescent="0.2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122"/>
    </row>
    <row r="1579" spans="1:14" x14ac:dyDescent="0.2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122"/>
    </row>
    <row r="1580" spans="1:14" x14ac:dyDescent="0.2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122"/>
    </row>
    <row r="1581" spans="1:14" x14ac:dyDescent="0.2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122"/>
    </row>
    <row r="1582" spans="1:14" x14ac:dyDescent="0.2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122"/>
    </row>
    <row r="1583" spans="1:14" x14ac:dyDescent="0.2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122"/>
    </row>
    <row r="1584" spans="1:14" x14ac:dyDescent="0.2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122"/>
    </row>
    <row r="1585" spans="1:14" x14ac:dyDescent="0.2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122"/>
    </row>
    <row r="1586" spans="1:14" x14ac:dyDescent="0.2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122"/>
    </row>
    <row r="1587" spans="1:14" x14ac:dyDescent="0.2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122"/>
    </row>
    <row r="1588" spans="1:14" x14ac:dyDescent="0.2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122"/>
    </row>
    <row r="1589" spans="1:14" x14ac:dyDescent="0.2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122"/>
    </row>
    <row r="1590" spans="1:14" x14ac:dyDescent="0.2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122"/>
    </row>
    <row r="1591" spans="1:14" x14ac:dyDescent="0.2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122"/>
    </row>
    <row r="1592" spans="1:14" x14ac:dyDescent="0.2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122"/>
    </row>
    <row r="1593" spans="1:14" x14ac:dyDescent="0.2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122"/>
    </row>
    <row r="1594" spans="1:14" x14ac:dyDescent="0.2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122"/>
    </row>
    <row r="1595" spans="1:14" x14ac:dyDescent="0.2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122"/>
    </row>
    <row r="1596" spans="1:14" x14ac:dyDescent="0.2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122"/>
    </row>
    <row r="1597" spans="1:14" x14ac:dyDescent="0.2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122"/>
    </row>
    <row r="1598" spans="1:14" x14ac:dyDescent="0.2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122"/>
    </row>
    <row r="1599" spans="1:14" x14ac:dyDescent="0.2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122"/>
    </row>
    <row r="1600" spans="1:14" x14ac:dyDescent="0.2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122"/>
    </row>
    <row r="1601" spans="1:14" x14ac:dyDescent="0.2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122"/>
    </row>
    <row r="1602" spans="1:14" x14ac:dyDescent="0.2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122"/>
    </row>
    <row r="1603" spans="1:14" x14ac:dyDescent="0.2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122"/>
    </row>
    <row r="1604" spans="1:14" x14ac:dyDescent="0.2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122"/>
    </row>
    <row r="1605" spans="1:14" x14ac:dyDescent="0.2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122"/>
    </row>
    <row r="1606" spans="1:14" x14ac:dyDescent="0.2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122"/>
    </row>
    <row r="1607" spans="1:14" x14ac:dyDescent="0.2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122"/>
    </row>
    <row r="1608" spans="1:14" x14ac:dyDescent="0.2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122"/>
    </row>
    <row r="1609" spans="1:14" x14ac:dyDescent="0.2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122"/>
    </row>
    <row r="1610" spans="1:14" x14ac:dyDescent="0.2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122"/>
    </row>
    <row r="1611" spans="1:14" x14ac:dyDescent="0.2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122"/>
    </row>
    <row r="1612" spans="1:14" x14ac:dyDescent="0.2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122"/>
    </row>
    <row r="1613" spans="1:14" x14ac:dyDescent="0.2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122"/>
    </row>
    <row r="1614" spans="1:14" x14ac:dyDescent="0.2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122"/>
    </row>
    <row r="1615" spans="1:14" x14ac:dyDescent="0.2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122"/>
    </row>
    <row r="1616" spans="1:14" x14ac:dyDescent="0.2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122"/>
    </row>
    <row r="1617" spans="1:14" x14ac:dyDescent="0.2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122"/>
    </row>
    <row r="1618" spans="1:14" x14ac:dyDescent="0.2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122"/>
    </row>
    <row r="1619" spans="1:14" x14ac:dyDescent="0.2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122"/>
    </row>
    <row r="1620" spans="1:14" x14ac:dyDescent="0.2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122"/>
    </row>
    <row r="1621" spans="1:14" x14ac:dyDescent="0.2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122"/>
    </row>
    <row r="1622" spans="1:14" x14ac:dyDescent="0.2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122"/>
    </row>
    <row r="1623" spans="1:14" x14ac:dyDescent="0.2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122"/>
    </row>
    <row r="1624" spans="1:14" x14ac:dyDescent="0.2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122"/>
    </row>
    <row r="1625" spans="1:14" x14ac:dyDescent="0.2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122"/>
    </row>
    <row r="1626" spans="1:14" x14ac:dyDescent="0.2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122"/>
    </row>
    <row r="1627" spans="1:14" x14ac:dyDescent="0.2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122"/>
    </row>
    <row r="1628" spans="1:14" x14ac:dyDescent="0.2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122"/>
    </row>
    <row r="1629" spans="1:14" x14ac:dyDescent="0.2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122"/>
    </row>
    <row r="1630" spans="1:14" x14ac:dyDescent="0.2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122"/>
    </row>
    <row r="1631" spans="1:14" x14ac:dyDescent="0.2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122"/>
    </row>
    <row r="1632" spans="1:14" x14ac:dyDescent="0.2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122"/>
    </row>
    <row r="1633" spans="1:14" x14ac:dyDescent="0.2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122"/>
    </row>
    <row r="1634" spans="1:14" x14ac:dyDescent="0.2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122"/>
    </row>
    <row r="1635" spans="1:14" x14ac:dyDescent="0.2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122"/>
    </row>
    <row r="1636" spans="1:14" x14ac:dyDescent="0.2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122"/>
    </row>
    <row r="1637" spans="1:14" x14ac:dyDescent="0.2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122"/>
    </row>
    <row r="1638" spans="1:14" x14ac:dyDescent="0.2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122"/>
    </row>
    <row r="1639" spans="1:14" x14ac:dyDescent="0.2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122"/>
    </row>
    <row r="1640" spans="1:14" x14ac:dyDescent="0.2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122"/>
    </row>
    <row r="1641" spans="1:14" x14ac:dyDescent="0.2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122"/>
    </row>
    <row r="1642" spans="1:14" x14ac:dyDescent="0.2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122"/>
    </row>
    <row r="1643" spans="1:14" x14ac:dyDescent="0.2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122"/>
    </row>
    <row r="1644" spans="1:14" x14ac:dyDescent="0.2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122"/>
    </row>
    <row r="1645" spans="1:14" x14ac:dyDescent="0.2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122"/>
    </row>
    <row r="1646" spans="1:14" x14ac:dyDescent="0.2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122"/>
    </row>
    <row r="1647" spans="1:14" x14ac:dyDescent="0.2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122"/>
    </row>
    <row r="1648" spans="1:14" x14ac:dyDescent="0.2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122"/>
    </row>
    <row r="1649" spans="1:14" x14ac:dyDescent="0.2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122"/>
    </row>
    <row r="1650" spans="1:14" x14ac:dyDescent="0.2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122"/>
    </row>
    <row r="1651" spans="1:14" x14ac:dyDescent="0.2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122"/>
    </row>
    <row r="1652" spans="1:14" x14ac:dyDescent="0.2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122"/>
    </row>
    <row r="1653" spans="1:14" x14ac:dyDescent="0.2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122"/>
    </row>
    <row r="1654" spans="1:14" x14ac:dyDescent="0.2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122"/>
    </row>
    <row r="1655" spans="1:14" x14ac:dyDescent="0.2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122"/>
    </row>
    <row r="1656" spans="1:14" x14ac:dyDescent="0.2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122"/>
    </row>
    <row r="1657" spans="1:14" x14ac:dyDescent="0.2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122"/>
    </row>
    <row r="1658" spans="1:14" x14ac:dyDescent="0.2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122"/>
    </row>
    <row r="1659" spans="1:14" x14ac:dyDescent="0.2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122"/>
    </row>
    <row r="1660" spans="1:14" x14ac:dyDescent="0.2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122"/>
    </row>
    <row r="1661" spans="1:14" x14ac:dyDescent="0.2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122"/>
    </row>
    <row r="1662" spans="1:14" x14ac:dyDescent="0.2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122"/>
    </row>
    <row r="1663" spans="1:14" x14ac:dyDescent="0.2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122"/>
    </row>
    <row r="1664" spans="1:14" x14ac:dyDescent="0.2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122"/>
    </row>
    <row r="1665" spans="1:14" x14ac:dyDescent="0.2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122"/>
    </row>
    <row r="1666" spans="1:14" x14ac:dyDescent="0.2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122"/>
    </row>
    <row r="1667" spans="1:14" x14ac:dyDescent="0.2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122"/>
    </row>
    <row r="1668" spans="1:14" x14ac:dyDescent="0.2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122"/>
    </row>
    <row r="1669" spans="1:14" x14ac:dyDescent="0.2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122"/>
    </row>
    <row r="1670" spans="1:14" x14ac:dyDescent="0.2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122"/>
    </row>
    <row r="1671" spans="1:14" x14ac:dyDescent="0.2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122"/>
    </row>
    <row r="1672" spans="1:14" x14ac:dyDescent="0.2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122"/>
    </row>
    <row r="1673" spans="1:14" x14ac:dyDescent="0.2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122"/>
    </row>
    <row r="1674" spans="1:14" x14ac:dyDescent="0.2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122"/>
    </row>
    <row r="1675" spans="1:14" x14ac:dyDescent="0.2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122"/>
    </row>
    <row r="1676" spans="1:14" x14ac:dyDescent="0.2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122"/>
    </row>
    <row r="1677" spans="1:14" x14ac:dyDescent="0.2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122"/>
    </row>
    <row r="1678" spans="1:14" x14ac:dyDescent="0.2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122"/>
    </row>
    <row r="1679" spans="1:14" x14ac:dyDescent="0.2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122"/>
    </row>
    <row r="1680" spans="1:14" x14ac:dyDescent="0.2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122"/>
    </row>
    <row r="1681" spans="1:14" x14ac:dyDescent="0.2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122"/>
    </row>
    <row r="1682" spans="1:14" x14ac:dyDescent="0.2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122"/>
    </row>
    <row r="1683" spans="1:14" x14ac:dyDescent="0.2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122"/>
    </row>
    <row r="1684" spans="1:14" x14ac:dyDescent="0.2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122"/>
    </row>
    <row r="1685" spans="1:14" x14ac:dyDescent="0.2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122"/>
    </row>
    <row r="1686" spans="1:14" x14ac:dyDescent="0.2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122"/>
    </row>
    <row r="1687" spans="1:14" x14ac:dyDescent="0.2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122"/>
    </row>
    <row r="1688" spans="1:14" x14ac:dyDescent="0.2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122"/>
    </row>
    <row r="1689" spans="1:14" x14ac:dyDescent="0.2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122"/>
    </row>
    <row r="1690" spans="1:14" x14ac:dyDescent="0.2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122"/>
    </row>
    <row r="1691" spans="1:14" x14ac:dyDescent="0.2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122"/>
    </row>
    <row r="1692" spans="1:14" x14ac:dyDescent="0.2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122"/>
    </row>
    <row r="1693" spans="1:14" x14ac:dyDescent="0.2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122"/>
    </row>
    <row r="1694" spans="1:14" x14ac:dyDescent="0.2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122"/>
    </row>
    <row r="1695" spans="1:14" x14ac:dyDescent="0.2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122"/>
    </row>
    <row r="1696" spans="1:14" x14ac:dyDescent="0.2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122"/>
    </row>
    <row r="1697" spans="1:14" x14ac:dyDescent="0.2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122"/>
    </row>
    <row r="1698" spans="1:14" x14ac:dyDescent="0.2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122"/>
    </row>
    <row r="1699" spans="1:14" x14ac:dyDescent="0.2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122"/>
    </row>
    <row r="1700" spans="1:14" x14ac:dyDescent="0.2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122"/>
    </row>
    <row r="1701" spans="1:14" x14ac:dyDescent="0.2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122"/>
    </row>
    <row r="1702" spans="1:14" x14ac:dyDescent="0.2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122"/>
    </row>
    <row r="1703" spans="1:14" x14ac:dyDescent="0.2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122"/>
    </row>
    <row r="1704" spans="1:14" x14ac:dyDescent="0.2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122"/>
    </row>
    <row r="1705" spans="1:14" x14ac:dyDescent="0.2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122"/>
    </row>
    <row r="1706" spans="1:14" x14ac:dyDescent="0.2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122"/>
    </row>
    <row r="1707" spans="1:14" x14ac:dyDescent="0.2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122"/>
    </row>
    <row r="1708" spans="1:14" x14ac:dyDescent="0.2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122"/>
    </row>
    <row r="1709" spans="1:14" x14ac:dyDescent="0.2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122"/>
    </row>
    <row r="1710" spans="1:14" x14ac:dyDescent="0.2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122"/>
    </row>
    <row r="1711" spans="1:14" x14ac:dyDescent="0.2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122"/>
    </row>
    <row r="1712" spans="1:14" x14ac:dyDescent="0.2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122"/>
    </row>
    <row r="1713" spans="1:14" x14ac:dyDescent="0.2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122"/>
    </row>
    <row r="1714" spans="1:14" x14ac:dyDescent="0.2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122"/>
    </row>
    <row r="1715" spans="1:14" x14ac:dyDescent="0.2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122"/>
    </row>
    <row r="1716" spans="1:14" x14ac:dyDescent="0.2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122"/>
    </row>
    <row r="1717" spans="1:14" x14ac:dyDescent="0.2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122"/>
    </row>
    <row r="1718" spans="1:14" x14ac:dyDescent="0.2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122"/>
    </row>
    <row r="1719" spans="1:14" x14ac:dyDescent="0.2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122"/>
    </row>
    <row r="1720" spans="1:14" x14ac:dyDescent="0.2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122"/>
    </row>
    <row r="1721" spans="1:14" x14ac:dyDescent="0.2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122"/>
    </row>
    <row r="1722" spans="1:14" x14ac:dyDescent="0.2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122"/>
    </row>
    <row r="1723" spans="1:14" x14ac:dyDescent="0.2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122"/>
    </row>
    <row r="1724" spans="1:14" x14ac:dyDescent="0.2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122"/>
    </row>
    <row r="1725" spans="1:14" x14ac:dyDescent="0.2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122"/>
    </row>
  </sheetData>
  <mergeCells count="86"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L19:M19"/>
    <mergeCell ref="M5:O5"/>
    <mergeCell ref="A12:H12"/>
    <mergeCell ref="I12:K12"/>
    <mergeCell ref="L12:O12"/>
    <mergeCell ref="A13:B13"/>
    <mergeCell ref="L13:M13"/>
    <mergeCell ref="L14:M14"/>
    <mergeCell ref="L15:M15"/>
    <mergeCell ref="L16:M16"/>
    <mergeCell ref="L17:M17"/>
    <mergeCell ref="L18:M18"/>
    <mergeCell ref="A28:B28"/>
    <mergeCell ref="I20:J20"/>
    <mergeCell ref="L20:M20"/>
    <mergeCell ref="I21:J21"/>
    <mergeCell ref="L21:M21"/>
    <mergeCell ref="L22:M22"/>
    <mergeCell ref="L23:M23"/>
    <mergeCell ref="L24:M24"/>
    <mergeCell ref="L25:M25"/>
    <mergeCell ref="I26:J26"/>
    <mergeCell ref="L26:M26"/>
    <mergeCell ref="L27:M27"/>
    <mergeCell ref="A52:B52"/>
    <mergeCell ref="L32:M32"/>
    <mergeCell ref="L33:M33"/>
    <mergeCell ref="A37:B37"/>
    <mergeCell ref="L37:M37"/>
    <mergeCell ref="A38:B38"/>
    <mergeCell ref="I38:J38"/>
    <mergeCell ref="K38:O38"/>
    <mergeCell ref="A39:B39"/>
    <mergeCell ref="A42:D42"/>
    <mergeCell ref="I48:J48"/>
    <mergeCell ref="I49:J49"/>
    <mergeCell ref="A51:B51"/>
    <mergeCell ref="A53:B53"/>
    <mergeCell ref="I54:J54"/>
    <mergeCell ref="L54:M54"/>
    <mergeCell ref="N54:O54"/>
    <mergeCell ref="A55:D55"/>
    <mergeCell ref="L55:M55"/>
    <mergeCell ref="A56:B56"/>
    <mergeCell ref="A57:B57"/>
    <mergeCell ref="A58:B58"/>
    <mergeCell ref="A59:B59"/>
    <mergeCell ref="I59:J59"/>
    <mergeCell ref="L60:M60"/>
    <mergeCell ref="A61:B61"/>
    <mergeCell ref="A62:B62"/>
    <mergeCell ref="N62:O65"/>
    <mergeCell ref="A63:D63"/>
    <mergeCell ref="A64:D64"/>
    <mergeCell ref="I64:J64"/>
    <mergeCell ref="A65:B65"/>
    <mergeCell ref="L65:M65"/>
    <mergeCell ref="A60:B60"/>
    <mergeCell ref="A73:C73"/>
    <mergeCell ref="A66:B66"/>
    <mergeCell ref="L66:M66"/>
    <mergeCell ref="N66:O66"/>
    <mergeCell ref="A67:B67"/>
    <mergeCell ref="A68:B68"/>
    <mergeCell ref="A69:B69"/>
    <mergeCell ref="I69:J69"/>
    <mergeCell ref="A70:B70"/>
    <mergeCell ref="A71:D71"/>
    <mergeCell ref="L71:M71"/>
    <mergeCell ref="N71:O71"/>
    <mergeCell ref="A72:D72"/>
    <mergeCell ref="A74:C74"/>
    <mergeCell ref="A76:C76"/>
    <mergeCell ref="A77:C77"/>
    <mergeCell ref="A79:C79"/>
    <mergeCell ref="A81:B81"/>
  </mergeCells>
  <pageMargins left="0.7" right="0.7" top="0.75" bottom="0.75" header="0.3" footer="0.3"/>
  <pageSetup paperSize="9" scale="3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01-05-2025</vt:lpstr>
      <vt:lpstr>02-05-2025</vt:lpstr>
      <vt:lpstr>'01-05-2025'!Área_de_impresión</vt:lpstr>
      <vt:lpstr>'02-05-2025'!Área_de_impresión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costa</dc:creator>
  <cp:lastModifiedBy>fedy</cp:lastModifiedBy>
  <cp:lastPrinted>2020-04-01T15:25:01Z</cp:lastPrinted>
  <dcterms:created xsi:type="dcterms:W3CDTF">2020-03-02T14:29:49Z</dcterms:created>
  <dcterms:modified xsi:type="dcterms:W3CDTF">2025-06-13T20:40:12Z</dcterms:modified>
</cp:coreProperties>
</file>