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ontos&amp;Archiv\Travian\"/>
    </mc:Choice>
  </mc:AlternateContent>
  <bookViews>
    <workbookView xWindow="0" yWindow="0" windowWidth="15330" windowHeight="6480"/>
  </bookViews>
  <sheets>
    <sheet name="Testőr-Légió" sheetId="5" r:id="rId1"/>
    <sheet name="Phalanx" sheetId="1" r:id="rId2"/>
    <sheet name="Kardos" sheetId="2" r:id="rId3"/>
    <sheet name="Nyersi jövőben" sheetId="4" r:id="rId4"/>
    <sheet name="Rezidencia számoló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5" l="1"/>
  <c r="K5" i="5"/>
  <c r="E5" i="5" s="1"/>
  <c r="F5" i="5" s="1"/>
  <c r="K6" i="5"/>
  <c r="E6" i="5" s="1"/>
  <c r="I6" i="5" s="1"/>
  <c r="K7" i="5"/>
  <c r="E7" i="5" s="1"/>
  <c r="I7" i="5" s="1"/>
  <c r="K8" i="5"/>
  <c r="E8" i="5" s="1"/>
  <c r="G8" i="5" s="1"/>
  <c r="K9" i="5"/>
  <c r="E9" i="5" s="1"/>
  <c r="S28" i="5"/>
  <c r="R28" i="5"/>
  <c r="Q28" i="5"/>
  <c r="P28" i="5"/>
  <c r="I22" i="5"/>
  <c r="H22" i="5"/>
  <c r="G22" i="5"/>
  <c r="J22" i="5" s="1"/>
  <c r="F22" i="5"/>
  <c r="J21" i="5"/>
  <c r="J20" i="5"/>
  <c r="J19" i="5"/>
  <c r="J18" i="5"/>
  <c r="J17" i="5"/>
  <c r="J16" i="5"/>
  <c r="J15" i="5"/>
  <c r="K4" i="5"/>
  <c r="E4" i="5" s="1"/>
  <c r="I4" i="5" s="1"/>
  <c r="K3" i="5"/>
  <c r="E3" i="5" s="1"/>
  <c r="K2" i="5"/>
  <c r="E2" i="5" s="1"/>
  <c r="H4" i="5" l="1"/>
  <c r="G4" i="5"/>
  <c r="F4" i="5"/>
  <c r="J4" i="5" s="1"/>
  <c r="F7" i="5"/>
  <c r="H7" i="5"/>
  <c r="G7" i="5"/>
  <c r="J7" i="5" s="1"/>
  <c r="H6" i="5"/>
  <c r="F6" i="5"/>
  <c r="G6" i="5"/>
  <c r="I5" i="5"/>
  <c r="H8" i="5"/>
  <c r="F8" i="5"/>
  <c r="H5" i="5"/>
  <c r="I8" i="5"/>
  <c r="G5" i="5"/>
  <c r="I2" i="5"/>
  <c r="F2" i="5"/>
  <c r="H2" i="5"/>
  <c r="G2" i="5"/>
  <c r="F3" i="5"/>
  <c r="G3" i="5"/>
  <c r="I3" i="5"/>
  <c r="H3" i="5"/>
  <c r="I9" i="5"/>
  <c r="H9" i="5"/>
  <c r="G9" i="5"/>
  <c r="F9" i="5"/>
  <c r="I53" i="2"/>
  <c r="I52" i="2"/>
  <c r="I51" i="2"/>
  <c r="I50" i="2"/>
  <c r="J5" i="5" l="1"/>
  <c r="J9" i="5"/>
  <c r="J6" i="5"/>
  <c r="J8" i="5"/>
  <c r="J3" i="5"/>
  <c r="F10" i="5"/>
  <c r="G10" i="5"/>
  <c r="I10" i="5"/>
  <c r="H10" i="5"/>
  <c r="J2" i="5"/>
  <c r="K6" i="1"/>
  <c r="A15" i="1"/>
  <c r="E4" i="1"/>
  <c r="F4" i="1" s="1"/>
  <c r="E5" i="1"/>
  <c r="G5" i="1" s="1"/>
  <c r="F5" i="1"/>
  <c r="E3" i="1"/>
  <c r="F3" i="1" s="1"/>
  <c r="F2" i="1"/>
  <c r="J2" i="1" s="1"/>
  <c r="G2" i="1"/>
  <c r="H2" i="1"/>
  <c r="I2" i="1"/>
  <c r="E6" i="1"/>
  <c r="F6" i="1" s="1"/>
  <c r="K4" i="1"/>
  <c r="I38" i="2"/>
  <c r="J38" i="2"/>
  <c r="H38" i="2"/>
  <c r="H25" i="2"/>
  <c r="J36" i="2"/>
  <c r="I36" i="2"/>
  <c r="H36" i="2"/>
  <c r="H12" i="5" l="1"/>
  <c r="H11" i="5"/>
  <c r="I12" i="5"/>
  <c r="I11" i="5"/>
  <c r="G12" i="5"/>
  <c r="G11" i="5"/>
  <c r="F11" i="5"/>
  <c r="F12" i="5"/>
  <c r="J10" i="5"/>
  <c r="I4" i="1"/>
  <c r="J4" i="1" s="1"/>
  <c r="H4" i="1"/>
  <c r="I5" i="1"/>
  <c r="J5" i="1" s="1"/>
  <c r="G4" i="1"/>
  <c r="H5" i="1"/>
  <c r="I3" i="1"/>
  <c r="H3" i="1"/>
  <c r="G3" i="1"/>
  <c r="H7" i="1"/>
  <c r="F7" i="1"/>
  <c r="I6" i="1"/>
  <c r="H6" i="1"/>
  <c r="G6" i="1"/>
  <c r="B4" i="4"/>
  <c r="L4" i="4" s="1"/>
  <c r="B5" i="4"/>
  <c r="N5" i="4" s="1"/>
  <c r="G2" i="3"/>
  <c r="M675" i="3"/>
  <c r="M676" i="3"/>
  <c r="M2" i="3"/>
  <c r="Q3" i="3" s="1"/>
  <c r="J17" i="2"/>
  <c r="J16" i="2"/>
  <c r="B30" i="2"/>
  <c r="E30" i="2" s="1"/>
  <c r="M677" i="3"/>
  <c r="B3" i="4"/>
  <c r="M3" i="4" s="1"/>
  <c r="H2" i="3"/>
  <c r="E28" i="2"/>
  <c r="D28" i="2"/>
  <c r="D27" i="2"/>
  <c r="B28" i="2"/>
  <c r="J26" i="2"/>
  <c r="K26" i="2"/>
  <c r="L26" i="2"/>
  <c r="L27" i="2" s="1"/>
  <c r="I26" i="2"/>
  <c r="D34" i="2"/>
  <c r="E34" i="2"/>
  <c r="F34" i="2"/>
  <c r="C34" i="2"/>
  <c r="B37" i="2"/>
  <c r="D25" i="2"/>
  <c r="D26" i="2" s="1"/>
  <c r="A13" i="2"/>
  <c r="B11" i="2"/>
  <c r="D35" i="2" s="1"/>
  <c r="C11" i="2"/>
  <c r="E35" i="2" s="1"/>
  <c r="D11" i="2"/>
  <c r="F35" i="2" s="1"/>
  <c r="A11" i="2"/>
  <c r="I19" i="2"/>
  <c r="H19" i="2"/>
  <c r="G19" i="2"/>
  <c r="F19" i="2"/>
  <c r="J18" i="2"/>
  <c r="J15" i="2"/>
  <c r="J14" i="2"/>
  <c r="J13" i="2"/>
  <c r="J12" i="2"/>
  <c r="J11" i="2"/>
  <c r="J10" i="2"/>
  <c r="K3" i="2"/>
  <c r="K2" i="2"/>
  <c r="E2" i="2" s="1"/>
  <c r="G2" i="2" s="1"/>
  <c r="J17" i="1"/>
  <c r="E25" i="2" l="1"/>
  <c r="J6" i="1"/>
  <c r="G7" i="1"/>
  <c r="I7" i="1"/>
  <c r="J3" i="1"/>
  <c r="I27" i="2"/>
  <c r="K47" i="2"/>
  <c r="K27" i="2"/>
  <c r="M47" i="2"/>
  <c r="J27" i="2"/>
  <c r="L47" i="2"/>
  <c r="A14" i="2"/>
  <c r="B16" i="2"/>
  <c r="B19" i="2"/>
  <c r="M5" i="4"/>
  <c r="O5" i="4"/>
  <c r="N4" i="4"/>
  <c r="M4" i="4"/>
  <c r="L5" i="4"/>
  <c r="O4" i="4"/>
  <c r="L3" i="4"/>
  <c r="O3" i="4"/>
  <c r="N3" i="4"/>
  <c r="R3" i="3"/>
  <c r="N2" i="3"/>
  <c r="K3" i="3"/>
  <c r="O3" i="3"/>
  <c r="J3" i="3"/>
  <c r="P3" i="3"/>
  <c r="I3" i="3"/>
  <c r="B38" i="2"/>
  <c r="C35" i="2"/>
  <c r="E26" i="2"/>
  <c r="E27" i="2"/>
  <c r="E3" i="2"/>
  <c r="F3" i="2" s="1"/>
  <c r="B29" i="2"/>
  <c r="D29" i="2" s="1"/>
  <c r="L3" i="3"/>
  <c r="H3" i="3"/>
  <c r="H2" i="2"/>
  <c r="F2" i="2"/>
  <c r="I2" i="2"/>
  <c r="J19" i="2"/>
  <c r="Q25" i="1"/>
  <c r="R25" i="1"/>
  <c r="S25" i="1"/>
  <c r="P25" i="1"/>
  <c r="M3" i="3" l="1"/>
  <c r="N3" i="3" s="1"/>
  <c r="I3" i="2"/>
  <c r="I5" i="2" s="1"/>
  <c r="G3" i="2"/>
  <c r="G5" i="2" s="1"/>
  <c r="H3" i="2"/>
  <c r="H5" i="2" s="1"/>
  <c r="H4" i="3"/>
  <c r="J2" i="2"/>
  <c r="F5" i="2"/>
  <c r="G19" i="1"/>
  <c r="L4" i="3" l="1"/>
  <c r="J4" i="3"/>
  <c r="I4" i="3"/>
  <c r="R4" i="3"/>
  <c r="Q4" i="3"/>
  <c r="O4" i="3"/>
  <c r="K4" i="3"/>
  <c r="P4" i="3"/>
  <c r="J3" i="2"/>
  <c r="H6" i="2"/>
  <c r="H7" i="2"/>
  <c r="F6" i="2"/>
  <c r="F7" i="2"/>
  <c r="G6" i="2"/>
  <c r="G7" i="2"/>
  <c r="I6" i="2"/>
  <c r="I7" i="2"/>
  <c r="H5" i="3"/>
  <c r="J5" i="2"/>
  <c r="J13" i="1"/>
  <c r="J14" i="1"/>
  <c r="J15" i="1"/>
  <c r="J16" i="1"/>
  <c r="J18" i="1"/>
  <c r="H19" i="1"/>
  <c r="I19" i="1"/>
  <c r="F19" i="1"/>
  <c r="J12" i="1"/>
  <c r="K3" i="1"/>
  <c r="K5" i="1"/>
  <c r="K2" i="1"/>
  <c r="E2" i="1" s="1"/>
  <c r="M4" i="3" l="1"/>
  <c r="H6" i="3"/>
  <c r="J19" i="1"/>
  <c r="L5" i="3" l="1"/>
  <c r="S4" i="3"/>
  <c r="J5" i="3"/>
  <c r="Q5" i="3"/>
  <c r="P5" i="3"/>
  <c r="O5" i="3"/>
  <c r="R5" i="3"/>
  <c r="K5" i="3"/>
  <c r="N4" i="3"/>
  <c r="I5" i="3"/>
  <c r="H7" i="3"/>
  <c r="I8" i="1" l="1"/>
  <c r="I9" i="1"/>
  <c r="H8" i="1"/>
  <c r="H9" i="1"/>
  <c r="G8" i="1"/>
  <c r="G9" i="1"/>
  <c r="F8" i="1"/>
  <c r="F9" i="1"/>
  <c r="M5" i="3"/>
  <c r="S5" i="3" s="1"/>
  <c r="H8" i="3"/>
  <c r="J7" i="1"/>
  <c r="P6" i="3" l="1"/>
  <c r="O6" i="3"/>
  <c r="I6" i="3"/>
  <c r="J6" i="3"/>
  <c r="K6" i="3"/>
  <c r="N5" i="3"/>
  <c r="R6" i="3"/>
  <c r="Q6" i="3"/>
  <c r="L6" i="3"/>
  <c r="H9" i="3"/>
  <c r="M6" i="3" l="1"/>
  <c r="S6" i="3" s="1"/>
  <c r="H10" i="3"/>
  <c r="Q7" i="3" l="1"/>
  <c r="R7" i="3"/>
  <c r="L7" i="3"/>
  <c r="K7" i="3"/>
  <c r="I7" i="3"/>
  <c r="P7" i="3"/>
  <c r="J7" i="3"/>
  <c r="N6" i="3"/>
  <c r="O7" i="3"/>
  <c r="H11" i="3"/>
  <c r="M7" i="3" l="1"/>
  <c r="S7" i="3" s="1"/>
  <c r="H12" i="3"/>
  <c r="I8" i="3" l="1"/>
  <c r="K8" i="3"/>
  <c r="L8" i="3"/>
  <c r="N7" i="3"/>
  <c r="R8" i="3"/>
  <c r="Q8" i="3"/>
  <c r="P8" i="3"/>
  <c r="O8" i="3"/>
  <c r="J8" i="3"/>
  <c r="H13" i="3"/>
  <c r="M8" i="3" l="1"/>
  <c r="S8" i="3" s="1"/>
  <c r="H14" i="3"/>
  <c r="P9" i="3" l="1"/>
  <c r="R9" i="3"/>
  <c r="L9" i="3"/>
  <c r="K9" i="3"/>
  <c r="I9" i="3"/>
  <c r="N8" i="3"/>
  <c r="Q9" i="3"/>
  <c r="J9" i="3"/>
  <c r="O9" i="3"/>
  <c r="H15" i="3"/>
  <c r="M9" i="3" l="1"/>
  <c r="S9" i="3" s="1"/>
  <c r="H16" i="3"/>
  <c r="J10" i="3" l="1"/>
  <c r="L10" i="3"/>
  <c r="I10" i="3"/>
  <c r="R10" i="3"/>
  <c r="O10" i="3"/>
  <c r="P10" i="3"/>
  <c r="Q10" i="3"/>
  <c r="K10" i="3"/>
  <c r="N9" i="3"/>
  <c r="H17" i="3"/>
  <c r="M10" i="3" l="1"/>
  <c r="S10" i="3" s="1"/>
  <c r="H18" i="3"/>
  <c r="Q11" i="3" l="1"/>
  <c r="I11" i="3"/>
  <c r="L11" i="3"/>
  <c r="K11" i="3"/>
  <c r="J11" i="3"/>
  <c r="O11" i="3"/>
  <c r="P11" i="3"/>
  <c r="R11" i="3"/>
  <c r="N10" i="3"/>
  <c r="H19" i="3"/>
  <c r="M11" i="3" l="1"/>
  <c r="S11" i="3" s="1"/>
  <c r="H20" i="3"/>
  <c r="K12" i="3" l="1"/>
  <c r="L12" i="3"/>
  <c r="I12" i="3"/>
  <c r="Q12" i="3"/>
  <c r="O12" i="3"/>
  <c r="P12" i="3"/>
  <c r="R12" i="3"/>
  <c r="J12" i="3"/>
  <c r="N11" i="3"/>
  <c r="H21" i="3"/>
  <c r="M12" i="3" l="1"/>
  <c r="S12" i="3" s="1"/>
  <c r="H22" i="3"/>
  <c r="J13" i="3" l="1"/>
  <c r="L13" i="3"/>
  <c r="K13" i="3"/>
  <c r="I13" i="3"/>
  <c r="Q13" i="3"/>
  <c r="P13" i="3"/>
  <c r="R13" i="3"/>
  <c r="O13" i="3"/>
  <c r="M13" i="3" s="1"/>
  <c r="S13" i="3" s="1"/>
  <c r="N12" i="3"/>
  <c r="H23" i="3"/>
  <c r="Q14" i="3" l="1"/>
  <c r="P14" i="3"/>
  <c r="O14" i="3"/>
  <c r="R14" i="3"/>
  <c r="L14" i="3"/>
  <c r="I14" i="3"/>
  <c r="N13" i="3"/>
  <c r="J14" i="3"/>
  <c r="K14" i="3"/>
  <c r="H24" i="3"/>
  <c r="M14" i="3" l="1"/>
  <c r="S14" i="3" s="1"/>
  <c r="H25" i="3"/>
  <c r="O15" i="3" l="1"/>
  <c r="I15" i="3"/>
  <c r="N14" i="3"/>
  <c r="P15" i="3"/>
  <c r="R15" i="3"/>
  <c r="J15" i="3"/>
  <c r="K15" i="3"/>
  <c r="L15" i="3"/>
  <c r="Q15" i="3"/>
  <c r="H26" i="3"/>
  <c r="M15" i="3" l="1"/>
  <c r="S15" i="3" s="1"/>
  <c r="H27" i="3"/>
  <c r="N15" i="3" l="1"/>
  <c r="J16" i="3"/>
  <c r="L16" i="3"/>
  <c r="K16" i="3"/>
  <c r="I16" i="3"/>
  <c r="Q16" i="3"/>
  <c r="P16" i="3"/>
  <c r="O16" i="3"/>
  <c r="R16" i="3"/>
  <c r="H28" i="3"/>
  <c r="M16" i="3" l="1"/>
  <c r="H29" i="3"/>
  <c r="Q17" i="3" l="1"/>
  <c r="S16" i="3"/>
  <c r="O17" i="3"/>
  <c r="J17" i="3"/>
  <c r="I17" i="3"/>
  <c r="K17" i="3"/>
  <c r="L17" i="3"/>
  <c r="P17" i="3"/>
  <c r="R17" i="3"/>
  <c r="N16" i="3"/>
  <c r="H30" i="3"/>
  <c r="M17" i="3" l="1"/>
  <c r="S17" i="3" s="1"/>
  <c r="H31" i="3"/>
  <c r="N17" i="3" l="1"/>
  <c r="L18" i="3"/>
  <c r="J18" i="3"/>
  <c r="I18" i="3"/>
  <c r="R18" i="3"/>
  <c r="P18" i="3"/>
  <c r="O18" i="3"/>
  <c r="Q18" i="3"/>
  <c r="K18" i="3"/>
  <c r="H32" i="3"/>
  <c r="M18" i="3" l="1"/>
  <c r="S18" i="3" s="1"/>
  <c r="H33" i="3"/>
  <c r="N18" i="3" l="1"/>
  <c r="I19" i="3"/>
  <c r="J19" i="3"/>
  <c r="K19" i="3"/>
  <c r="P19" i="3"/>
  <c r="R19" i="3"/>
  <c r="Q19" i="3"/>
  <c r="O19" i="3"/>
  <c r="L19" i="3"/>
  <c r="H34" i="3"/>
  <c r="M19" i="3" l="1"/>
  <c r="S19" i="3" s="1"/>
  <c r="H35" i="3"/>
  <c r="K20" i="3" l="1"/>
  <c r="L20" i="3"/>
  <c r="P20" i="3"/>
  <c r="O20" i="3"/>
  <c r="R20" i="3"/>
  <c r="N19" i="3"/>
  <c r="J20" i="3"/>
  <c r="I20" i="3"/>
  <c r="Q20" i="3"/>
  <c r="H36" i="3"/>
  <c r="M20" i="3" l="1"/>
  <c r="S20" i="3" s="1"/>
  <c r="H37" i="3"/>
  <c r="L21" i="3" l="1"/>
  <c r="N20" i="3"/>
  <c r="K21" i="3"/>
  <c r="I21" i="3"/>
  <c r="O21" i="3"/>
  <c r="Q21" i="3"/>
  <c r="P21" i="3"/>
  <c r="R21" i="3"/>
  <c r="J21" i="3"/>
  <c r="H38" i="3"/>
  <c r="M21" i="3" l="1"/>
  <c r="S21" i="3" s="1"/>
  <c r="H39" i="3"/>
  <c r="I22" i="3" l="1"/>
  <c r="Q22" i="3"/>
  <c r="O22" i="3"/>
  <c r="R22" i="3"/>
  <c r="N21" i="3"/>
  <c r="P22" i="3"/>
  <c r="L22" i="3"/>
  <c r="J22" i="3"/>
  <c r="K22" i="3"/>
  <c r="H40" i="3"/>
  <c r="M22" i="3" l="1"/>
  <c r="S22" i="3" s="1"/>
  <c r="H41" i="3"/>
  <c r="L23" i="3" l="1"/>
  <c r="K23" i="3"/>
  <c r="I23" i="3"/>
  <c r="Q23" i="3"/>
  <c r="P23" i="3"/>
  <c r="R23" i="3"/>
  <c r="J23" i="3"/>
  <c r="N22" i="3"/>
  <c r="O23" i="3"/>
  <c r="H42" i="3"/>
  <c r="M23" i="3" l="1"/>
  <c r="S23" i="3" s="1"/>
  <c r="H43" i="3"/>
  <c r="N23" i="3" l="1"/>
  <c r="P24" i="3"/>
  <c r="R24" i="3"/>
  <c r="Q24" i="3"/>
  <c r="O24" i="3"/>
  <c r="L24" i="3"/>
  <c r="J24" i="3"/>
  <c r="I24" i="3"/>
  <c r="K24" i="3"/>
  <c r="H44" i="3"/>
  <c r="M24" i="3" l="1"/>
  <c r="S24" i="3" s="1"/>
  <c r="H45" i="3"/>
  <c r="K25" i="3" l="1"/>
  <c r="Q25" i="3"/>
  <c r="N24" i="3"/>
  <c r="L25" i="3"/>
  <c r="O25" i="3"/>
  <c r="P25" i="3"/>
  <c r="R25" i="3"/>
  <c r="J25" i="3"/>
  <c r="I25" i="3"/>
  <c r="H46" i="3"/>
  <c r="M25" i="3" l="1"/>
  <c r="S25" i="3" s="1"/>
  <c r="H47" i="3"/>
  <c r="P26" i="3" l="1"/>
  <c r="R26" i="3"/>
  <c r="Q26" i="3"/>
  <c r="K26" i="3"/>
  <c r="J26" i="3"/>
  <c r="L26" i="3"/>
  <c r="N25" i="3"/>
  <c r="O26" i="3"/>
  <c r="I26" i="3"/>
  <c r="H48" i="3"/>
  <c r="M26" i="3" l="1"/>
  <c r="H49" i="3"/>
  <c r="I27" i="3" l="1"/>
  <c r="S26" i="3"/>
  <c r="P27" i="3"/>
  <c r="R27" i="3"/>
  <c r="Q27" i="3"/>
  <c r="O27" i="3"/>
  <c r="L27" i="3"/>
  <c r="N26" i="3"/>
  <c r="K27" i="3"/>
  <c r="J27" i="3"/>
  <c r="H50" i="3"/>
  <c r="M27" i="3" l="1"/>
  <c r="S27" i="3" s="1"/>
  <c r="H51" i="3"/>
  <c r="L28" i="3" l="1"/>
  <c r="I28" i="3"/>
  <c r="O28" i="3"/>
  <c r="K28" i="3"/>
  <c r="N27" i="3"/>
  <c r="R28" i="3"/>
  <c r="Q28" i="3"/>
  <c r="P28" i="3"/>
  <c r="J28" i="3"/>
  <c r="H52" i="3"/>
  <c r="M28" i="3" l="1"/>
  <c r="S28" i="3" s="1"/>
  <c r="H53" i="3"/>
  <c r="R29" i="3" l="1"/>
  <c r="O29" i="3"/>
  <c r="J29" i="3"/>
  <c r="K29" i="3"/>
  <c r="L29" i="3"/>
  <c r="Q29" i="3"/>
  <c r="P29" i="3"/>
  <c r="I29" i="3"/>
  <c r="N28" i="3"/>
  <c r="H54" i="3"/>
  <c r="M29" i="3" l="1"/>
  <c r="S29" i="3" s="1"/>
  <c r="H55" i="3"/>
  <c r="N29" i="3" l="1"/>
  <c r="P30" i="3"/>
  <c r="J30" i="3"/>
  <c r="I30" i="3"/>
  <c r="R30" i="3"/>
  <c r="Q30" i="3"/>
  <c r="O30" i="3"/>
  <c r="L30" i="3"/>
  <c r="K30" i="3"/>
  <c r="H56" i="3"/>
  <c r="M30" i="3" l="1"/>
  <c r="S30" i="3" s="1"/>
  <c r="H57" i="3"/>
  <c r="L31" i="3" l="1"/>
  <c r="Q31" i="3"/>
  <c r="O31" i="3"/>
  <c r="K31" i="3"/>
  <c r="N30" i="3"/>
  <c r="P31" i="3"/>
  <c r="J31" i="3"/>
  <c r="R31" i="3"/>
  <c r="I31" i="3"/>
  <c r="H58" i="3"/>
  <c r="M31" i="3" l="1"/>
  <c r="S31" i="3" s="1"/>
  <c r="R32" i="3"/>
  <c r="J32" i="3"/>
  <c r="P32" i="3"/>
  <c r="I32" i="3"/>
  <c r="Q32" i="3"/>
  <c r="N31" i="3"/>
  <c r="L32" i="3"/>
  <c r="O32" i="3"/>
  <c r="H59" i="3"/>
  <c r="K32" i="3" l="1"/>
  <c r="M32" i="3"/>
  <c r="S32" i="3" s="1"/>
  <c r="H60" i="3"/>
  <c r="P33" i="3" l="1"/>
  <c r="I33" i="3"/>
  <c r="R33" i="3"/>
  <c r="J33" i="3"/>
  <c r="K33" i="3"/>
  <c r="L33" i="3"/>
  <c r="N32" i="3"/>
  <c r="O33" i="3"/>
  <c r="Q33" i="3"/>
  <c r="H61" i="3"/>
  <c r="M33" i="3" l="1"/>
  <c r="S33" i="3" s="1"/>
  <c r="H62" i="3"/>
  <c r="L34" i="3" l="1"/>
  <c r="R34" i="3"/>
  <c r="I34" i="3"/>
  <c r="P34" i="3"/>
  <c r="Q34" i="3"/>
  <c r="O34" i="3"/>
  <c r="K34" i="3"/>
  <c r="J34" i="3"/>
  <c r="N33" i="3"/>
  <c r="H63" i="3"/>
  <c r="M34" i="3" l="1"/>
  <c r="S34" i="3" s="1"/>
  <c r="H64" i="3"/>
  <c r="J35" i="3" l="1"/>
  <c r="K35" i="3"/>
  <c r="Q35" i="3"/>
  <c r="I35" i="3"/>
  <c r="L35" i="3"/>
  <c r="R35" i="3"/>
  <c r="P35" i="3"/>
  <c r="N34" i="3"/>
  <c r="O35" i="3"/>
  <c r="H65" i="3"/>
  <c r="M35" i="3" l="1"/>
  <c r="S35" i="3" s="1"/>
  <c r="H66" i="3"/>
  <c r="J36" i="3" l="1"/>
  <c r="K36" i="3"/>
  <c r="I36" i="3"/>
  <c r="L36" i="3"/>
  <c r="N35" i="3"/>
  <c r="O36" i="3"/>
  <c r="Q36" i="3"/>
  <c r="P36" i="3"/>
  <c r="R36" i="3"/>
  <c r="H67" i="3"/>
  <c r="M36" i="3" l="1"/>
  <c r="S36" i="3" s="1"/>
  <c r="H68" i="3"/>
  <c r="I37" i="3" l="1"/>
  <c r="K37" i="3"/>
  <c r="N36" i="3"/>
  <c r="L37" i="3"/>
  <c r="J37" i="3"/>
  <c r="O37" i="3"/>
  <c r="Q37" i="3"/>
  <c r="P37" i="3"/>
  <c r="R37" i="3"/>
  <c r="H69" i="3"/>
  <c r="M37" i="3" l="1"/>
  <c r="S37" i="3" s="1"/>
  <c r="H70" i="3"/>
  <c r="J38" i="3" l="1"/>
  <c r="O38" i="3"/>
  <c r="I38" i="3"/>
  <c r="L38" i="3"/>
  <c r="K38" i="3"/>
  <c r="P38" i="3"/>
  <c r="Q38" i="3"/>
  <c r="R38" i="3"/>
  <c r="N37" i="3"/>
  <c r="H71" i="3"/>
  <c r="M38" i="3" l="1"/>
  <c r="S38" i="3" s="1"/>
  <c r="H72" i="3"/>
  <c r="I39" i="3" l="1"/>
  <c r="L39" i="3"/>
  <c r="J39" i="3"/>
  <c r="K39" i="3"/>
  <c r="O39" i="3"/>
  <c r="R39" i="3"/>
  <c r="P39" i="3"/>
  <c r="Q39" i="3"/>
  <c r="N38" i="3"/>
  <c r="H73" i="3"/>
  <c r="M39" i="3" l="1"/>
  <c r="S39" i="3" s="1"/>
  <c r="H74" i="3"/>
  <c r="K40" i="3" l="1"/>
  <c r="L40" i="3"/>
  <c r="J40" i="3"/>
  <c r="I40" i="3"/>
  <c r="P40" i="3"/>
  <c r="N39" i="3"/>
  <c r="O40" i="3"/>
  <c r="Q40" i="3"/>
  <c r="R40" i="3"/>
  <c r="H75" i="3"/>
  <c r="M40" i="3" l="1"/>
  <c r="S40" i="3" s="1"/>
  <c r="H76" i="3"/>
  <c r="I41" i="3" l="1"/>
  <c r="L41" i="3"/>
  <c r="K41" i="3"/>
  <c r="N40" i="3"/>
  <c r="J41" i="3"/>
  <c r="P41" i="3"/>
  <c r="O41" i="3"/>
  <c r="Q41" i="3"/>
  <c r="R41" i="3"/>
  <c r="H77" i="3"/>
  <c r="M41" i="3" l="1"/>
  <c r="S41" i="3" s="1"/>
  <c r="H78" i="3"/>
  <c r="I42" i="3" l="1"/>
  <c r="N41" i="3"/>
  <c r="P42" i="3"/>
  <c r="Q42" i="3"/>
  <c r="O42" i="3"/>
  <c r="R42" i="3"/>
  <c r="L42" i="3"/>
  <c r="J42" i="3"/>
  <c r="K42" i="3"/>
  <c r="H79" i="3"/>
  <c r="M42" i="3" l="1"/>
  <c r="S42" i="3" s="1"/>
  <c r="H80" i="3"/>
  <c r="P43" i="3" l="1"/>
  <c r="K43" i="3"/>
  <c r="N42" i="3"/>
  <c r="Q43" i="3"/>
  <c r="J43" i="3"/>
  <c r="L43" i="3"/>
  <c r="O43" i="3"/>
  <c r="R43" i="3"/>
  <c r="I43" i="3"/>
  <c r="H81" i="3"/>
  <c r="M43" i="3" l="1"/>
  <c r="H82" i="3"/>
  <c r="O44" i="3" l="1"/>
  <c r="S43" i="3"/>
  <c r="L44" i="3"/>
  <c r="J44" i="3"/>
  <c r="I44" i="3"/>
  <c r="K44" i="3"/>
  <c r="N43" i="3"/>
  <c r="Q44" i="3"/>
  <c r="P44" i="3"/>
  <c r="R44" i="3"/>
  <c r="H83" i="3"/>
  <c r="M44" i="3" l="1"/>
  <c r="N44" i="3" s="1"/>
  <c r="H84" i="3"/>
  <c r="Q45" i="3" l="1"/>
  <c r="R45" i="3"/>
  <c r="K45" i="3"/>
  <c r="L45" i="3"/>
  <c r="I45" i="3"/>
  <c r="P45" i="3"/>
  <c r="S44" i="3"/>
  <c r="J45" i="3"/>
  <c r="O45" i="3"/>
  <c r="H85" i="3"/>
  <c r="M45" i="3" l="1"/>
  <c r="S45" i="3" s="1"/>
  <c r="H86" i="3"/>
  <c r="J46" i="3" l="1"/>
  <c r="K46" i="3"/>
  <c r="R46" i="3"/>
  <c r="P46" i="3"/>
  <c r="O46" i="3"/>
  <c r="N45" i="3"/>
  <c r="L46" i="3"/>
  <c r="I46" i="3"/>
  <c r="Q46" i="3"/>
  <c r="H87" i="3"/>
  <c r="M46" i="3" l="1"/>
  <c r="K47" i="3" s="1"/>
  <c r="H88" i="3"/>
  <c r="L47" i="3" l="1"/>
  <c r="R47" i="3"/>
  <c r="Q47" i="3"/>
  <c r="O47" i="3"/>
  <c r="N46" i="3"/>
  <c r="P47" i="3"/>
  <c r="S46" i="3"/>
  <c r="J47" i="3"/>
  <c r="I47" i="3"/>
  <c r="H89" i="3"/>
  <c r="M47" i="3" l="1"/>
  <c r="S47" i="3" s="1"/>
  <c r="H90" i="3"/>
  <c r="L48" i="3" l="1"/>
  <c r="I48" i="3"/>
  <c r="K48" i="3"/>
  <c r="J48" i="3"/>
  <c r="P48" i="3"/>
  <c r="R48" i="3"/>
  <c r="N47" i="3"/>
  <c r="O48" i="3"/>
  <c r="Q48" i="3"/>
  <c r="H91" i="3"/>
  <c r="M48" i="3" l="1"/>
  <c r="O49" i="3" s="1"/>
  <c r="H92" i="3"/>
  <c r="S48" i="3" l="1"/>
  <c r="L49" i="3"/>
  <c r="J49" i="3"/>
  <c r="I49" i="3"/>
  <c r="P49" i="3"/>
  <c r="Q49" i="3"/>
  <c r="R49" i="3"/>
  <c r="N48" i="3"/>
  <c r="K49" i="3"/>
  <c r="H93" i="3"/>
  <c r="M49" i="3" l="1"/>
  <c r="J50" i="3" s="1"/>
  <c r="H94" i="3"/>
  <c r="I50" i="3" l="1"/>
  <c r="R50" i="3"/>
  <c r="L50" i="3"/>
  <c r="Q50" i="3"/>
  <c r="S49" i="3"/>
  <c r="N49" i="3"/>
  <c r="O50" i="3"/>
  <c r="P50" i="3"/>
  <c r="K50" i="3"/>
  <c r="H95" i="3"/>
  <c r="M50" i="3" l="1"/>
  <c r="N50" i="3" s="1"/>
  <c r="R51" i="3"/>
  <c r="P51" i="3"/>
  <c r="I51" i="3"/>
  <c r="L51" i="3"/>
  <c r="J51" i="3"/>
  <c r="S50" i="3"/>
  <c r="H96" i="3"/>
  <c r="O51" i="3" l="1"/>
  <c r="K51" i="3"/>
  <c r="Q51" i="3"/>
  <c r="H97" i="3"/>
  <c r="M51" i="3" l="1"/>
  <c r="H98" i="3"/>
  <c r="S51" i="3" l="1"/>
  <c r="K52" i="3"/>
  <c r="R52" i="3"/>
  <c r="L52" i="3"/>
  <c r="N51" i="3"/>
  <c r="P52" i="3"/>
  <c r="O52" i="3"/>
  <c r="J52" i="3"/>
  <c r="I52" i="3"/>
  <c r="Q52" i="3"/>
  <c r="H99" i="3"/>
  <c r="M52" i="3" l="1"/>
  <c r="S52" i="3" s="1"/>
  <c r="P53" i="3"/>
  <c r="I53" i="3"/>
  <c r="K53" i="3"/>
  <c r="L53" i="3"/>
  <c r="J53" i="3"/>
  <c r="R53" i="3"/>
  <c r="N52" i="3"/>
  <c r="O53" i="3"/>
  <c r="Q53" i="3"/>
  <c r="H100" i="3"/>
  <c r="M53" i="3" l="1"/>
  <c r="S53" i="3" s="1"/>
  <c r="H101" i="3"/>
  <c r="P54" i="3" l="1"/>
  <c r="O54" i="3"/>
  <c r="I54" i="3"/>
  <c r="Q54" i="3"/>
  <c r="M54" i="3" s="1"/>
  <c r="S54" i="3" s="1"/>
  <c r="L54" i="3"/>
  <c r="J54" i="3"/>
  <c r="N53" i="3"/>
  <c r="K54" i="3"/>
  <c r="R54" i="3"/>
  <c r="H102" i="3"/>
  <c r="L55" i="3" l="1"/>
  <c r="N54" i="3"/>
  <c r="J55" i="3"/>
  <c r="Q55" i="3"/>
  <c r="P55" i="3"/>
  <c r="O55" i="3"/>
  <c r="R55" i="3"/>
  <c r="I55" i="3"/>
  <c r="K55" i="3"/>
  <c r="H103" i="3"/>
  <c r="M55" i="3" l="1"/>
  <c r="S55" i="3" s="1"/>
  <c r="H104" i="3"/>
  <c r="Q56" i="3" l="1"/>
  <c r="N55" i="3"/>
  <c r="P56" i="3"/>
  <c r="R56" i="3"/>
  <c r="L56" i="3"/>
  <c r="K56" i="3"/>
  <c r="O56" i="3"/>
  <c r="J56" i="3"/>
  <c r="I56" i="3"/>
  <c r="H105" i="3"/>
  <c r="M56" i="3" l="1"/>
  <c r="S56" i="3" s="1"/>
  <c r="H106" i="3"/>
  <c r="N56" i="3" l="1"/>
  <c r="Q57" i="3"/>
  <c r="P57" i="3"/>
  <c r="K57" i="3"/>
  <c r="R57" i="3"/>
  <c r="I57" i="3"/>
  <c r="J57" i="3"/>
  <c r="O57" i="3"/>
  <c r="M57" i="3" s="1"/>
  <c r="L57" i="3"/>
  <c r="H107" i="3"/>
  <c r="S57" i="3" l="1"/>
  <c r="J58" i="3"/>
  <c r="L58" i="3"/>
  <c r="K58" i="3"/>
  <c r="O58" i="3"/>
  <c r="Q58" i="3"/>
  <c r="P58" i="3"/>
  <c r="R58" i="3"/>
  <c r="N57" i="3"/>
  <c r="I58" i="3"/>
  <c r="H108" i="3"/>
  <c r="M58" i="3" l="1"/>
  <c r="S58" i="3" s="1"/>
  <c r="Q59" i="3"/>
  <c r="H109" i="3"/>
  <c r="O59" i="3" l="1"/>
  <c r="J59" i="3"/>
  <c r="I59" i="3"/>
  <c r="L59" i="3"/>
  <c r="K59" i="3"/>
  <c r="P59" i="3"/>
  <c r="N58" i="3"/>
  <c r="R59" i="3"/>
  <c r="M59" i="3" s="1"/>
  <c r="H110" i="3"/>
  <c r="O60" i="3" l="1"/>
  <c r="S59" i="3"/>
  <c r="Q60" i="3"/>
  <c r="K60" i="3"/>
  <c r="I60" i="3"/>
  <c r="L60" i="3"/>
  <c r="J60" i="3"/>
  <c r="N59" i="3"/>
  <c r="P60" i="3"/>
  <c r="R60" i="3"/>
  <c r="H111" i="3"/>
  <c r="M60" i="3" l="1"/>
  <c r="N60" i="3" s="1"/>
  <c r="H112" i="3"/>
  <c r="J61" i="3" l="1"/>
  <c r="K61" i="3"/>
  <c r="Q61" i="3"/>
  <c r="O61" i="3"/>
  <c r="L61" i="3"/>
  <c r="I61" i="3"/>
  <c r="R61" i="3"/>
  <c r="S60" i="3"/>
  <c r="P61" i="3"/>
  <c r="H113" i="3"/>
  <c r="M61" i="3" l="1"/>
  <c r="S61" i="3" s="1"/>
  <c r="H114" i="3"/>
  <c r="J62" i="3" l="1"/>
  <c r="P62" i="3"/>
  <c r="Q62" i="3"/>
  <c r="R62" i="3"/>
  <c r="I62" i="3"/>
  <c r="L62" i="3"/>
  <c r="O62" i="3"/>
  <c r="K62" i="3"/>
  <c r="N61" i="3"/>
  <c r="H115" i="3"/>
  <c r="M62" i="3" l="1"/>
  <c r="J63" i="3" s="1"/>
  <c r="L63" i="3"/>
  <c r="I63" i="3"/>
  <c r="Q63" i="3"/>
  <c r="O63" i="3"/>
  <c r="R63" i="3"/>
  <c r="P63" i="3"/>
  <c r="S62" i="3"/>
  <c r="N62" i="3"/>
  <c r="H116" i="3"/>
  <c r="K63" i="3" l="1"/>
  <c r="M63" i="3"/>
  <c r="S63" i="3" s="1"/>
  <c r="H117" i="3"/>
  <c r="P64" i="3" l="1"/>
  <c r="J64" i="3"/>
  <c r="I64" i="3"/>
  <c r="K64" i="3"/>
  <c r="N63" i="3"/>
  <c r="L64" i="3"/>
  <c r="O64" i="3"/>
  <c r="Q64" i="3"/>
  <c r="R64" i="3"/>
  <c r="H118" i="3"/>
  <c r="M64" i="3" l="1"/>
  <c r="S64" i="3" s="1"/>
  <c r="H119" i="3"/>
  <c r="O65" i="3" l="1"/>
  <c r="L65" i="3"/>
  <c r="N64" i="3"/>
  <c r="P65" i="3"/>
  <c r="J65" i="3"/>
  <c r="K65" i="3"/>
  <c r="I65" i="3"/>
  <c r="R65" i="3"/>
  <c r="Q65" i="3"/>
  <c r="H120" i="3"/>
  <c r="M65" i="3" l="1"/>
  <c r="S65" i="3" s="1"/>
  <c r="O66" i="3"/>
  <c r="L66" i="3"/>
  <c r="J66" i="3"/>
  <c r="N65" i="3"/>
  <c r="K66" i="3"/>
  <c r="I66" i="3"/>
  <c r="H121" i="3"/>
  <c r="Q66" i="3" l="1"/>
  <c r="P66" i="3"/>
  <c r="R66" i="3"/>
  <c r="M66" i="3" s="1"/>
  <c r="H122" i="3"/>
  <c r="K67" i="3" l="1"/>
  <c r="S66" i="3"/>
  <c r="O67" i="3"/>
  <c r="J67" i="3"/>
  <c r="P67" i="3"/>
  <c r="Q67" i="3"/>
  <c r="N66" i="3"/>
  <c r="L67" i="3"/>
  <c r="I67" i="3"/>
  <c r="R67" i="3"/>
  <c r="H123" i="3"/>
  <c r="M67" i="3" l="1"/>
  <c r="P68" i="3" s="1"/>
  <c r="H124" i="3"/>
  <c r="N67" i="3" l="1"/>
  <c r="I68" i="3"/>
  <c r="J68" i="3"/>
  <c r="R68" i="3"/>
  <c r="S67" i="3"/>
  <c r="K68" i="3"/>
  <c r="O68" i="3"/>
  <c r="Q68" i="3"/>
  <c r="L68" i="3"/>
  <c r="H125" i="3"/>
  <c r="M68" i="3" l="1"/>
  <c r="I69" i="3" s="1"/>
  <c r="H126" i="3"/>
  <c r="N68" i="3" l="1"/>
  <c r="R69" i="3"/>
  <c r="L69" i="3"/>
  <c r="J69" i="3"/>
  <c r="K69" i="3"/>
  <c r="P69" i="3"/>
  <c r="Q69" i="3"/>
  <c r="O69" i="3"/>
  <c r="M69" i="3" s="1"/>
  <c r="R70" i="3" s="1"/>
  <c r="S68" i="3"/>
  <c r="H127" i="3"/>
  <c r="S69" i="3" l="1"/>
  <c r="N69" i="3"/>
  <c r="I70" i="3"/>
  <c r="J70" i="3"/>
  <c r="K70" i="3"/>
  <c r="Q70" i="3"/>
  <c r="P70" i="3"/>
  <c r="L70" i="3"/>
  <c r="O70" i="3"/>
  <c r="H128" i="3"/>
  <c r="M70" i="3" l="1"/>
  <c r="L71" i="3" s="1"/>
  <c r="H129" i="3"/>
  <c r="Q71" i="3" l="1"/>
  <c r="S70" i="3"/>
  <c r="N70" i="3"/>
  <c r="J71" i="3"/>
  <c r="O71" i="3"/>
  <c r="R71" i="3"/>
  <c r="I71" i="3"/>
  <c r="K71" i="3"/>
  <c r="P71" i="3"/>
  <c r="H130" i="3"/>
  <c r="M71" i="3" l="1"/>
  <c r="O72" i="3" s="1"/>
  <c r="H131" i="3"/>
  <c r="Q72" i="3" l="1"/>
  <c r="N71" i="3"/>
  <c r="R72" i="3"/>
  <c r="S71" i="3"/>
  <c r="P72" i="3"/>
  <c r="K72" i="3"/>
  <c r="I72" i="3"/>
  <c r="L72" i="3"/>
  <c r="J72" i="3"/>
  <c r="H132" i="3"/>
  <c r="M72" i="3" l="1"/>
  <c r="I73" i="3" s="1"/>
  <c r="H133" i="3"/>
  <c r="Q73" i="3" l="1"/>
  <c r="N72" i="3"/>
  <c r="P73" i="3"/>
  <c r="K73" i="3"/>
  <c r="R73" i="3"/>
  <c r="J73" i="3"/>
  <c r="O73" i="3"/>
  <c r="L73" i="3"/>
  <c r="S72" i="3"/>
  <c r="H134" i="3"/>
  <c r="M73" i="3" l="1"/>
  <c r="R74" i="3" s="1"/>
  <c r="H135" i="3"/>
  <c r="N73" i="3" l="1"/>
  <c r="Q74" i="3"/>
  <c r="P74" i="3"/>
  <c r="J74" i="3"/>
  <c r="O74" i="3"/>
  <c r="K74" i="3"/>
  <c r="L74" i="3"/>
  <c r="I74" i="3"/>
  <c r="S73" i="3"/>
  <c r="H136" i="3"/>
  <c r="M74" i="3" l="1"/>
  <c r="J75" i="3" s="1"/>
  <c r="P75" i="3"/>
  <c r="S74" i="3"/>
  <c r="H137" i="3"/>
  <c r="K75" i="3" l="1"/>
  <c r="R75" i="3"/>
  <c r="N74" i="3"/>
  <c r="I75" i="3"/>
  <c r="O75" i="3"/>
  <c r="Q75" i="3"/>
  <c r="M75" i="3" s="1"/>
  <c r="L75" i="3"/>
  <c r="H138" i="3"/>
  <c r="S75" i="3" l="1"/>
  <c r="N75" i="3"/>
  <c r="K76" i="3"/>
  <c r="J76" i="3"/>
  <c r="P76" i="3"/>
  <c r="O76" i="3"/>
  <c r="Q76" i="3"/>
  <c r="I76" i="3"/>
  <c r="L76" i="3"/>
  <c r="R76" i="3"/>
  <c r="H139" i="3"/>
  <c r="M76" i="3" l="1"/>
  <c r="S76" i="3" s="1"/>
  <c r="N76" i="3"/>
  <c r="K77" i="3"/>
  <c r="J77" i="3"/>
  <c r="L77" i="3"/>
  <c r="O77" i="3"/>
  <c r="P77" i="3"/>
  <c r="R77" i="3"/>
  <c r="H140" i="3"/>
  <c r="Q77" i="3" l="1"/>
  <c r="M77" i="3" s="1"/>
  <c r="S77" i="3" s="1"/>
  <c r="I77" i="3"/>
  <c r="H141" i="3"/>
  <c r="K78" i="3" l="1"/>
  <c r="N77" i="3"/>
  <c r="L78" i="3"/>
  <c r="P78" i="3"/>
  <c r="J78" i="3"/>
  <c r="I78" i="3"/>
  <c r="O78" i="3"/>
  <c r="Q78" i="3"/>
  <c r="R78" i="3"/>
  <c r="H142" i="3"/>
  <c r="M78" i="3" l="1"/>
  <c r="S78" i="3" s="1"/>
  <c r="H143" i="3"/>
  <c r="P79" i="3" l="1"/>
  <c r="R79" i="3"/>
  <c r="L79" i="3"/>
  <c r="J79" i="3"/>
  <c r="K79" i="3"/>
  <c r="O79" i="3"/>
  <c r="Q79" i="3"/>
  <c r="N78" i="3"/>
  <c r="I79" i="3"/>
  <c r="H144" i="3"/>
  <c r="M79" i="3" l="1"/>
  <c r="S79" i="3" s="1"/>
  <c r="H145" i="3"/>
  <c r="J80" i="3" l="1"/>
  <c r="P80" i="3"/>
  <c r="O80" i="3"/>
  <c r="L80" i="3"/>
  <c r="I80" i="3"/>
  <c r="N79" i="3"/>
  <c r="K80" i="3"/>
  <c r="R80" i="3"/>
  <c r="Q80" i="3"/>
  <c r="H146" i="3"/>
  <c r="M80" i="3" l="1"/>
  <c r="S80" i="3" s="1"/>
  <c r="H147" i="3"/>
  <c r="Q81" i="3" l="1"/>
  <c r="R81" i="3"/>
  <c r="K81" i="3"/>
  <c r="O81" i="3"/>
  <c r="L81" i="3"/>
  <c r="J81" i="3"/>
  <c r="I81" i="3"/>
  <c r="P81" i="3"/>
  <c r="N80" i="3"/>
  <c r="H148" i="3"/>
  <c r="M81" i="3" l="1"/>
  <c r="S81" i="3" s="1"/>
  <c r="H149" i="3"/>
  <c r="L82" i="3" l="1"/>
  <c r="Q82" i="3"/>
  <c r="P82" i="3"/>
  <c r="R82" i="3"/>
  <c r="N81" i="3"/>
  <c r="O82" i="3"/>
  <c r="K82" i="3"/>
  <c r="J82" i="3"/>
  <c r="I82" i="3"/>
  <c r="H150" i="3"/>
  <c r="M82" i="3" l="1"/>
  <c r="H151" i="3"/>
  <c r="R83" i="3" l="1"/>
  <c r="S82" i="3"/>
  <c r="P83" i="3"/>
  <c r="K83" i="3"/>
  <c r="O83" i="3"/>
  <c r="N82" i="3"/>
  <c r="J83" i="3"/>
  <c r="Q83" i="3"/>
  <c r="I83" i="3"/>
  <c r="L83" i="3"/>
  <c r="H152" i="3"/>
  <c r="M83" i="3" l="1"/>
  <c r="K84" i="3" s="1"/>
  <c r="H153" i="3"/>
  <c r="S83" i="3" l="1"/>
  <c r="Q84" i="3"/>
  <c r="R84" i="3"/>
  <c r="J84" i="3"/>
  <c r="P84" i="3"/>
  <c r="I84" i="3"/>
  <c r="N83" i="3"/>
  <c r="L84" i="3"/>
  <c r="O84" i="3"/>
  <c r="H154" i="3"/>
  <c r="M84" i="3" l="1"/>
  <c r="S84" i="3" s="1"/>
  <c r="H155" i="3"/>
  <c r="L85" i="3" l="1"/>
  <c r="Q85" i="3"/>
  <c r="N84" i="3"/>
  <c r="I85" i="3"/>
  <c r="R85" i="3"/>
  <c r="J85" i="3"/>
  <c r="O85" i="3"/>
  <c r="P85" i="3"/>
  <c r="K85" i="3"/>
  <c r="H156" i="3"/>
  <c r="M85" i="3" l="1"/>
  <c r="N85" i="3" s="1"/>
  <c r="H157" i="3"/>
  <c r="R86" i="3" l="1"/>
  <c r="S85" i="3"/>
  <c r="Q86" i="3"/>
  <c r="P86" i="3"/>
  <c r="L86" i="3"/>
  <c r="J86" i="3"/>
  <c r="I86" i="3"/>
  <c r="O86" i="3"/>
  <c r="K86" i="3"/>
  <c r="H158" i="3"/>
  <c r="M86" i="3" l="1"/>
  <c r="O87" i="3" s="1"/>
  <c r="S86" i="3"/>
  <c r="K87" i="3"/>
  <c r="H159" i="3"/>
  <c r="N86" i="3" l="1"/>
  <c r="R87" i="3"/>
  <c r="Q87" i="3"/>
  <c r="P87" i="3"/>
  <c r="L87" i="3"/>
  <c r="J87" i="3"/>
  <c r="I87" i="3"/>
  <c r="H160" i="3"/>
  <c r="M87" i="3" l="1"/>
  <c r="S87" i="3" s="1"/>
  <c r="O88" i="3"/>
  <c r="R88" i="3"/>
  <c r="N87" i="3"/>
  <c r="J88" i="3"/>
  <c r="I88" i="3"/>
  <c r="K88" i="3"/>
  <c r="L88" i="3"/>
  <c r="P88" i="3"/>
  <c r="Q88" i="3"/>
  <c r="H161" i="3"/>
  <c r="M88" i="3" l="1"/>
  <c r="S88" i="3" s="1"/>
  <c r="H162" i="3"/>
  <c r="O89" i="3" l="1"/>
  <c r="N88" i="3"/>
  <c r="R89" i="3"/>
  <c r="I89" i="3"/>
  <c r="J89" i="3"/>
  <c r="K89" i="3"/>
  <c r="Q89" i="3"/>
  <c r="P89" i="3"/>
  <c r="M89" i="3" s="1"/>
  <c r="S89" i="3" s="1"/>
  <c r="L89" i="3"/>
  <c r="H163" i="3"/>
  <c r="J90" i="3" l="1"/>
  <c r="I90" i="3"/>
  <c r="L90" i="3"/>
  <c r="K90" i="3"/>
  <c r="N89" i="3"/>
  <c r="P90" i="3"/>
  <c r="Q90" i="3"/>
  <c r="R90" i="3"/>
  <c r="O90" i="3"/>
  <c r="H164" i="3"/>
  <c r="M90" i="3" l="1"/>
  <c r="S90" i="3" s="1"/>
  <c r="H165" i="3"/>
  <c r="N90" i="3" l="1"/>
  <c r="K91" i="3"/>
  <c r="P91" i="3"/>
  <c r="O91" i="3"/>
  <c r="Q91" i="3"/>
  <c r="R91" i="3"/>
  <c r="L91" i="3"/>
  <c r="I91" i="3"/>
  <c r="J91" i="3"/>
  <c r="H166" i="3"/>
  <c r="M91" i="3" l="1"/>
  <c r="S91" i="3" s="1"/>
  <c r="H167" i="3"/>
  <c r="J92" i="3" l="1"/>
  <c r="Q92" i="3"/>
  <c r="P92" i="3"/>
  <c r="R92" i="3"/>
  <c r="K92" i="3"/>
  <c r="L92" i="3"/>
  <c r="I92" i="3"/>
  <c r="O92" i="3"/>
  <c r="N91" i="3"/>
  <c r="H168" i="3"/>
  <c r="M92" i="3" l="1"/>
  <c r="S92" i="3" s="1"/>
  <c r="H169" i="3"/>
  <c r="I93" i="3" l="1"/>
  <c r="Q93" i="3"/>
  <c r="J93" i="3"/>
  <c r="L93" i="3"/>
  <c r="N92" i="3"/>
  <c r="O93" i="3"/>
  <c r="K93" i="3"/>
  <c r="P93" i="3"/>
  <c r="R93" i="3"/>
  <c r="H170" i="3"/>
  <c r="M93" i="3" l="1"/>
  <c r="S93" i="3" s="1"/>
  <c r="H171" i="3"/>
  <c r="P94" i="3" l="1"/>
  <c r="I94" i="3"/>
  <c r="N93" i="3"/>
  <c r="Q94" i="3"/>
  <c r="K94" i="3"/>
  <c r="L94" i="3"/>
  <c r="O94" i="3"/>
  <c r="J94" i="3"/>
  <c r="R94" i="3"/>
  <c r="H172" i="3"/>
  <c r="M94" i="3" l="1"/>
  <c r="S94" i="3" s="1"/>
  <c r="H173" i="3"/>
  <c r="J95" i="3" l="1"/>
  <c r="K95" i="3"/>
  <c r="L95" i="3"/>
  <c r="I95" i="3"/>
  <c r="P95" i="3"/>
  <c r="N94" i="3"/>
  <c r="O95" i="3"/>
  <c r="R95" i="3"/>
  <c r="Q95" i="3"/>
  <c r="H174" i="3"/>
  <c r="M95" i="3" l="1"/>
  <c r="S95" i="3" s="1"/>
  <c r="H175" i="3"/>
  <c r="L96" i="3" l="1"/>
  <c r="J96" i="3"/>
  <c r="K96" i="3"/>
  <c r="I96" i="3"/>
  <c r="O96" i="3"/>
  <c r="R96" i="3"/>
  <c r="Q96" i="3"/>
  <c r="N95" i="3"/>
  <c r="P96" i="3"/>
  <c r="H176" i="3"/>
  <c r="M96" i="3" l="1"/>
  <c r="S96" i="3" s="1"/>
  <c r="H177" i="3"/>
  <c r="J97" i="3" l="1"/>
  <c r="K97" i="3"/>
  <c r="L97" i="3"/>
  <c r="I97" i="3"/>
  <c r="P97" i="3"/>
  <c r="R97" i="3"/>
  <c r="O97" i="3"/>
  <c r="N96" i="3"/>
  <c r="Q97" i="3"/>
  <c r="H178" i="3"/>
  <c r="M97" i="3" l="1"/>
  <c r="S97" i="3" s="1"/>
  <c r="H179" i="3"/>
  <c r="I98" i="3" l="1"/>
  <c r="J98" i="3"/>
  <c r="K98" i="3"/>
  <c r="L98" i="3"/>
  <c r="P98" i="3"/>
  <c r="O98" i="3"/>
  <c r="N97" i="3"/>
  <c r="R98" i="3"/>
  <c r="Q98" i="3"/>
  <c r="H180" i="3"/>
  <c r="M98" i="3" l="1"/>
  <c r="S98" i="3" s="1"/>
  <c r="H181" i="3"/>
  <c r="K99" i="3" l="1"/>
  <c r="I99" i="3"/>
  <c r="J99" i="3"/>
  <c r="L99" i="3"/>
  <c r="O99" i="3"/>
  <c r="N98" i="3"/>
  <c r="R99" i="3"/>
  <c r="Q99" i="3"/>
  <c r="P99" i="3"/>
  <c r="H182" i="3"/>
  <c r="M99" i="3" l="1"/>
  <c r="H183" i="3"/>
  <c r="P100" i="3" l="1"/>
  <c r="S99" i="3"/>
  <c r="N99" i="3"/>
  <c r="Q100" i="3"/>
  <c r="J100" i="3"/>
  <c r="I100" i="3"/>
  <c r="L100" i="3"/>
  <c r="K100" i="3"/>
  <c r="O100" i="3"/>
  <c r="R100" i="3"/>
  <c r="H184" i="3"/>
  <c r="M100" i="3" l="1"/>
  <c r="S100" i="3" s="1"/>
  <c r="H185" i="3"/>
  <c r="Q101" i="3" l="1"/>
  <c r="P101" i="3"/>
  <c r="O101" i="3"/>
  <c r="J101" i="3"/>
  <c r="L101" i="3"/>
  <c r="N100" i="3"/>
  <c r="R101" i="3"/>
  <c r="I101" i="3"/>
  <c r="K101" i="3"/>
  <c r="H186" i="3"/>
  <c r="M101" i="3" l="1"/>
  <c r="J102" i="3" s="1"/>
  <c r="P102" i="3"/>
  <c r="H187" i="3"/>
  <c r="K102" i="3" l="1"/>
  <c r="I102" i="3"/>
  <c r="L102" i="3"/>
  <c r="Q102" i="3"/>
  <c r="O102" i="3"/>
  <c r="R102" i="3"/>
  <c r="N101" i="3"/>
  <c r="S101" i="3"/>
  <c r="H188" i="3"/>
  <c r="M102" i="3" l="1"/>
  <c r="R103" i="3" s="1"/>
  <c r="P103" i="3"/>
  <c r="Q103" i="3"/>
  <c r="H189" i="3"/>
  <c r="O103" i="3" l="1"/>
  <c r="N102" i="3"/>
  <c r="S102" i="3"/>
  <c r="L103" i="3"/>
  <c r="K103" i="3"/>
  <c r="J103" i="3"/>
  <c r="I103" i="3"/>
  <c r="H190" i="3"/>
  <c r="M103" i="3" l="1"/>
  <c r="I104" i="3" s="1"/>
  <c r="O104" i="3"/>
  <c r="L104" i="3"/>
  <c r="K104" i="3"/>
  <c r="P104" i="3"/>
  <c r="R104" i="3"/>
  <c r="S103" i="3"/>
  <c r="N103" i="3"/>
  <c r="J104" i="3"/>
  <c r="Q104" i="3"/>
  <c r="H191" i="3"/>
  <c r="M104" i="3" l="1"/>
  <c r="P105" i="3" s="1"/>
  <c r="H192" i="3"/>
  <c r="N104" i="3" l="1"/>
  <c r="K105" i="3"/>
  <c r="Q105" i="3"/>
  <c r="L105" i="3"/>
  <c r="R105" i="3"/>
  <c r="I105" i="3"/>
  <c r="J105" i="3"/>
  <c r="O105" i="3"/>
  <c r="M105" i="3" s="1"/>
  <c r="P106" i="3" s="1"/>
  <c r="S104" i="3"/>
  <c r="H193" i="3"/>
  <c r="N105" i="3" l="1"/>
  <c r="O106" i="3"/>
  <c r="S105" i="3"/>
  <c r="Q106" i="3"/>
  <c r="I106" i="3"/>
  <c r="J106" i="3"/>
  <c r="R106" i="3"/>
  <c r="K106" i="3"/>
  <c r="L106" i="3"/>
  <c r="H194" i="3"/>
  <c r="M106" i="3" l="1"/>
  <c r="K107" i="3" s="1"/>
  <c r="H195" i="3"/>
  <c r="J107" i="3" l="1"/>
  <c r="Q107" i="3"/>
  <c r="I107" i="3"/>
  <c r="P107" i="3"/>
  <c r="S106" i="3"/>
  <c r="R107" i="3"/>
  <c r="N106" i="3"/>
  <c r="O107" i="3"/>
  <c r="M107" i="3" s="1"/>
  <c r="K108" i="3" s="1"/>
  <c r="L107" i="3"/>
  <c r="H196" i="3"/>
  <c r="S107" i="3" l="1"/>
  <c r="O108" i="3"/>
  <c r="L108" i="3"/>
  <c r="R108" i="3"/>
  <c r="P108" i="3"/>
  <c r="N107" i="3"/>
  <c r="I108" i="3"/>
  <c r="Q108" i="3"/>
  <c r="J108" i="3"/>
  <c r="H197" i="3"/>
  <c r="M108" i="3" l="1"/>
  <c r="J109" i="3" s="1"/>
  <c r="H198" i="3"/>
  <c r="N108" i="3" l="1"/>
  <c r="Q109" i="3"/>
  <c r="L109" i="3"/>
  <c r="K109" i="3"/>
  <c r="R109" i="3"/>
  <c r="O109" i="3"/>
  <c r="P109" i="3"/>
  <c r="S108" i="3"/>
  <c r="I109" i="3"/>
  <c r="H199" i="3"/>
  <c r="M109" i="3" l="1"/>
  <c r="K110" i="3" s="1"/>
  <c r="P110" i="3"/>
  <c r="N109" i="3"/>
  <c r="J110" i="3"/>
  <c r="H200" i="3"/>
  <c r="R110" i="3" l="1"/>
  <c r="I110" i="3"/>
  <c r="L110" i="3"/>
  <c r="S109" i="3"/>
  <c r="Q110" i="3"/>
  <c r="O110" i="3"/>
  <c r="M110" i="3" s="1"/>
  <c r="I111" i="3" s="1"/>
  <c r="H201" i="3"/>
  <c r="O111" i="3" l="1"/>
  <c r="S110" i="3"/>
  <c r="L111" i="3"/>
  <c r="J111" i="3"/>
  <c r="K111" i="3"/>
  <c r="P111" i="3"/>
  <c r="Q111" i="3"/>
  <c r="N110" i="3"/>
  <c r="R111" i="3"/>
  <c r="H202" i="3"/>
  <c r="M111" i="3" l="1"/>
  <c r="S111" i="3" s="1"/>
  <c r="O112" i="3"/>
  <c r="N111" i="3"/>
  <c r="H203" i="3"/>
  <c r="J112" i="3" l="1"/>
  <c r="L112" i="3"/>
  <c r="I112" i="3"/>
  <c r="K112" i="3"/>
  <c r="P112" i="3"/>
  <c r="Q112" i="3"/>
  <c r="R112" i="3"/>
  <c r="M112" i="3" s="1"/>
  <c r="S112" i="3" s="1"/>
  <c r="H204" i="3"/>
  <c r="Q113" i="3" l="1"/>
  <c r="N112" i="3"/>
  <c r="K113" i="3"/>
  <c r="J113" i="3"/>
  <c r="I113" i="3"/>
  <c r="L113" i="3"/>
  <c r="R113" i="3"/>
  <c r="O113" i="3"/>
  <c r="P113" i="3"/>
  <c r="H205" i="3"/>
  <c r="M113" i="3" l="1"/>
  <c r="H206" i="3"/>
  <c r="N113" i="3" l="1"/>
  <c r="S113" i="3"/>
  <c r="R114" i="3"/>
  <c r="L114" i="3"/>
  <c r="I114" i="3"/>
  <c r="K114" i="3"/>
  <c r="Q114" i="3"/>
  <c r="P114" i="3"/>
  <c r="O114" i="3"/>
  <c r="J114" i="3"/>
  <c r="H207" i="3"/>
  <c r="M114" i="3" l="1"/>
  <c r="N114" i="3" s="1"/>
  <c r="H208" i="3"/>
  <c r="S114" i="3" l="1"/>
  <c r="R115" i="3"/>
  <c r="L115" i="3"/>
  <c r="I115" i="3"/>
  <c r="J115" i="3"/>
  <c r="Q115" i="3"/>
  <c r="P115" i="3"/>
  <c r="O115" i="3"/>
  <c r="K115" i="3"/>
  <c r="H209" i="3"/>
  <c r="M115" i="3" l="1"/>
  <c r="K116" i="3" s="1"/>
  <c r="R116" i="3"/>
  <c r="H210" i="3"/>
  <c r="Q116" i="3" l="1"/>
  <c r="S115" i="3"/>
  <c r="P116" i="3"/>
  <c r="N115" i="3"/>
  <c r="O116" i="3"/>
  <c r="L116" i="3"/>
  <c r="J116" i="3"/>
  <c r="I116" i="3"/>
  <c r="H211" i="3"/>
  <c r="M116" i="3" l="1"/>
  <c r="S116" i="3" s="1"/>
  <c r="H212" i="3"/>
  <c r="P117" i="3" l="1"/>
  <c r="N116" i="3"/>
  <c r="O117" i="3"/>
  <c r="Q117" i="3"/>
  <c r="R117" i="3"/>
  <c r="I117" i="3"/>
  <c r="J117" i="3"/>
  <c r="K117" i="3"/>
  <c r="L117" i="3"/>
  <c r="H213" i="3"/>
  <c r="M117" i="3" l="1"/>
  <c r="R118" i="3" s="1"/>
  <c r="H214" i="3"/>
  <c r="P118" i="3" l="1"/>
  <c r="Q118" i="3"/>
  <c r="I118" i="3"/>
  <c r="K118" i="3"/>
  <c r="S117" i="3"/>
  <c r="L118" i="3"/>
  <c r="N117" i="3"/>
  <c r="O118" i="3"/>
  <c r="J118" i="3"/>
  <c r="H215" i="3"/>
  <c r="M118" i="3" l="1"/>
  <c r="K119" i="3" s="1"/>
  <c r="H216" i="3"/>
  <c r="N118" i="3" l="1"/>
  <c r="J119" i="3"/>
  <c r="P119" i="3"/>
  <c r="R119" i="3"/>
  <c r="S118" i="3"/>
  <c r="O119" i="3"/>
  <c r="Q119" i="3"/>
  <c r="L119" i="3"/>
  <c r="I119" i="3"/>
  <c r="H217" i="3"/>
  <c r="M119" i="3" l="1"/>
  <c r="S119" i="3" s="1"/>
  <c r="Q120" i="3"/>
  <c r="H218" i="3"/>
  <c r="P120" i="3" l="1"/>
  <c r="K120" i="3"/>
  <c r="L120" i="3"/>
  <c r="O120" i="3"/>
  <c r="I120" i="3"/>
  <c r="N119" i="3"/>
  <c r="R120" i="3"/>
  <c r="M120" i="3" s="1"/>
  <c r="J120" i="3"/>
  <c r="H219" i="3"/>
  <c r="S120" i="3" l="1"/>
  <c r="K121" i="3"/>
  <c r="R121" i="3"/>
  <c r="Q121" i="3"/>
  <c r="N120" i="3"/>
  <c r="J121" i="3"/>
  <c r="I121" i="3"/>
  <c r="P121" i="3"/>
  <c r="O121" i="3"/>
  <c r="L121" i="3"/>
  <c r="H220" i="3"/>
  <c r="M121" i="3" l="1"/>
  <c r="I122" i="3" s="1"/>
  <c r="N121" i="3"/>
  <c r="H221" i="3"/>
  <c r="R122" i="3" l="1"/>
  <c r="P122" i="3"/>
  <c r="Q122" i="3"/>
  <c r="L122" i="3"/>
  <c r="O122" i="3"/>
  <c r="J122" i="3"/>
  <c r="K122" i="3"/>
  <c r="S121" i="3"/>
  <c r="H222" i="3"/>
  <c r="M122" i="3" l="1"/>
  <c r="O123" i="3" s="1"/>
  <c r="R123" i="3"/>
  <c r="H223" i="3"/>
  <c r="K123" i="3" l="1"/>
  <c r="L123" i="3"/>
  <c r="Q123" i="3"/>
  <c r="N122" i="3"/>
  <c r="I123" i="3"/>
  <c r="P123" i="3"/>
  <c r="M123" i="3" s="1"/>
  <c r="L124" i="3" s="1"/>
  <c r="J123" i="3"/>
  <c r="S122" i="3"/>
  <c r="H224" i="3"/>
  <c r="S123" i="3" l="1"/>
  <c r="Q124" i="3"/>
  <c r="O124" i="3"/>
  <c r="P124" i="3"/>
  <c r="R124" i="3"/>
  <c r="N123" i="3"/>
  <c r="J124" i="3"/>
  <c r="K124" i="3"/>
  <c r="I124" i="3"/>
  <c r="H225" i="3"/>
  <c r="M124" i="3" l="1"/>
  <c r="N124" i="3" s="1"/>
  <c r="H226" i="3"/>
  <c r="S124" i="3" l="1"/>
  <c r="P125" i="3"/>
  <c r="L125" i="3"/>
  <c r="O125" i="3"/>
  <c r="R125" i="3"/>
  <c r="Q125" i="3"/>
  <c r="J125" i="3"/>
  <c r="I125" i="3"/>
  <c r="K125" i="3"/>
  <c r="H227" i="3"/>
  <c r="M125" i="3" l="1"/>
  <c r="Q126" i="3" s="1"/>
  <c r="H228" i="3"/>
  <c r="S125" i="3" l="1"/>
  <c r="R126" i="3"/>
  <c r="N125" i="3"/>
  <c r="O126" i="3"/>
  <c r="J126" i="3"/>
  <c r="I126" i="3"/>
  <c r="L126" i="3"/>
  <c r="P126" i="3"/>
  <c r="M126" i="3" s="1"/>
  <c r="K126" i="3"/>
  <c r="H229" i="3"/>
  <c r="S126" i="3" l="1"/>
  <c r="K127" i="3"/>
  <c r="I127" i="3"/>
  <c r="N126" i="3"/>
  <c r="Q127" i="3"/>
  <c r="O127" i="3"/>
  <c r="P127" i="3"/>
  <c r="R127" i="3"/>
  <c r="J127" i="3"/>
  <c r="L127" i="3"/>
  <c r="H230" i="3"/>
  <c r="M127" i="3" l="1"/>
  <c r="L128" i="3" s="1"/>
  <c r="H231" i="3"/>
  <c r="K128" i="3" l="1"/>
  <c r="R128" i="3"/>
  <c r="O128" i="3"/>
  <c r="S127" i="3"/>
  <c r="P128" i="3"/>
  <c r="Q128" i="3"/>
  <c r="N127" i="3"/>
  <c r="I128" i="3"/>
  <c r="J128" i="3"/>
  <c r="H232" i="3"/>
  <c r="M128" i="3" l="1"/>
  <c r="P129" i="3" s="1"/>
  <c r="H233" i="3"/>
  <c r="N128" i="3" l="1"/>
  <c r="O129" i="3"/>
  <c r="S128" i="3"/>
  <c r="K129" i="3"/>
  <c r="J129" i="3"/>
  <c r="I129" i="3"/>
  <c r="Q129" i="3"/>
  <c r="R129" i="3"/>
  <c r="M129" i="3" s="1"/>
  <c r="L129" i="3"/>
  <c r="H234" i="3"/>
  <c r="S129" i="3" l="1"/>
  <c r="J130" i="3"/>
  <c r="N129" i="3"/>
  <c r="Q130" i="3"/>
  <c r="P130" i="3"/>
  <c r="K130" i="3"/>
  <c r="I130" i="3"/>
  <c r="O130" i="3"/>
  <c r="L130" i="3"/>
  <c r="R130" i="3"/>
  <c r="H235" i="3"/>
  <c r="M130" i="3" l="1"/>
  <c r="K131" i="3" s="1"/>
  <c r="P131" i="3"/>
  <c r="H236" i="3"/>
  <c r="Q131" i="3" l="1"/>
  <c r="I131" i="3"/>
  <c r="O131" i="3"/>
  <c r="N130" i="3"/>
  <c r="S130" i="3"/>
  <c r="L131" i="3"/>
  <c r="R131" i="3"/>
  <c r="J131" i="3"/>
  <c r="H237" i="3"/>
  <c r="M131" i="3" l="1"/>
  <c r="O132" i="3" s="1"/>
  <c r="H238" i="3"/>
  <c r="R132" i="3" l="1"/>
  <c r="Q132" i="3"/>
  <c r="J132" i="3"/>
  <c r="P132" i="3"/>
  <c r="K132" i="3"/>
  <c r="S131" i="3"/>
  <c r="I132" i="3"/>
  <c r="L132" i="3"/>
  <c r="N131" i="3"/>
  <c r="H239" i="3"/>
  <c r="M132" i="3" l="1"/>
  <c r="S132" i="3" s="1"/>
  <c r="O133" i="3"/>
  <c r="H240" i="3"/>
  <c r="R133" i="3" l="1"/>
  <c r="P133" i="3"/>
  <c r="N132" i="3"/>
  <c r="Q133" i="3"/>
  <c r="J133" i="3"/>
  <c r="I133" i="3"/>
  <c r="L133" i="3"/>
  <c r="K133" i="3"/>
  <c r="H241" i="3"/>
  <c r="M133" i="3" l="1"/>
  <c r="N133" i="3" s="1"/>
  <c r="R134" i="3"/>
  <c r="K134" i="3"/>
  <c r="L134" i="3"/>
  <c r="I134" i="3"/>
  <c r="J134" i="3"/>
  <c r="S133" i="3"/>
  <c r="H242" i="3"/>
  <c r="P134" i="3" l="1"/>
  <c r="Q134" i="3"/>
  <c r="O134" i="3"/>
  <c r="H243" i="3"/>
  <c r="M134" i="3" l="1"/>
  <c r="S134" i="3" s="1"/>
  <c r="N134" i="3"/>
  <c r="O135" i="3"/>
  <c r="I135" i="3"/>
  <c r="J135" i="3"/>
  <c r="L135" i="3"/>
  <c r="Q135" i="3"/>
  <c r="P135" i="3"/>
  <c r="R135" i="3"/>
  <c r="K135" i="3"/>
  <c r="H244" i="3"/>
  <c r="M135" i="3" l="1"/>
  <c r="S135" i="3" s="1"/>
  <c r="Q136" i="3"/>
  <c r="R136" i="3"/>
  <c r="O136" i="3"/>
  <c r="P136" i="3"/>
  <c r="N135" i="3"/>
  <c r="J136" i="3"/>
  <c r="I136" i="3"/>
  <c r="L136" i="3"/>
  <c r="K136" i="3"/>
  <c r="H245" i="3"/>
  <c r="M136" i="3" l="1"/>
  <c r="S136" i="3" s="1"/>
  <c r="O137" i="3"/>
  <c r="P137" i="3"/>
  <c r="H246" i="3"/>
  <c r="R137" i="3" l="1"/>
  <c r="N136" i="3"/>
  <c r="L137" i="3"/>
  <c r="I137" i="3"/>
  <c r="K137" i="3"/>
  <c r="J137" i="3"/>
  <c r="Q137" i="3"/>
  <c r="H247" i="3"/>
  <c r="M137" i="3" l="1"/>
  <c r="O138" i="3" s="1"/>
  <c r="Q138" i="3"/>
  <c r="J138" i="3"/>
  <c r="I138" i="3"/>
  <c r="N137" i="3"/>
  <c r="H248" i="3"/>
  <c r="K138" i="3" l="1"/>
  <c r="L138" i="3"/>
  <c r="R138" i="3"/>
  <c r="S137" i="3"/>
  <c r="P138" i="3"/>
  <c r="M138" i="3" s="1"/>
  <c r="H249" i="3"/>
  <c r="S138" i="3" l="1"/>
  <c r="L139" i="3"/>
  <c r="N138" i="3"/>
  <c r="K139" i="3"/>
  <c r="R139" i="3"/>
  <c r="Q139" i="3"/>
  <c r="P139" i="3"/>
  <c r="O139" i="3"/>
  <c r="J139" i="3"/>
  <c r="I139" i="3"/>
  <c r="H250" i="3"/>
  <c r="M139" i="3" l="1"/>
  <c r="S139" i="3" s="1"/>
  <c r="H251" i="3"/>
  <c r="R140" i="3" l="1"/>
  <c r="N139" i="3"/>
  <c r="I140" i="3"/>
  <c r="K140" i="3"/>
  <c r="L140" i="3"/>
  <c r="P140" i="3"/>
  <c r="O140" i="3"/>
  <c r="Q140" i="3"/>
  <c r="J140" i="3"/>
  <c r="H252" i="3"/>
  <c r="M140" i="3" l="1"/>
  <c r="S140" i="3" s="1"/>
  <c r="H253" i="3"/>
  <c r="N140" i="3" l="1"/>
  <c r="I141" i="3"/>
  <c r="L141" i="3"/>
  <c r="R141" i="3"/>
  <c r="Q141" i="3"/>
  <c r="P141" i="3"/>
  <c r="O141" i="3"/>
  <c r="J141" i="3"/>
  <c r="K141" i="3"/>
  <c r="H254" i="3"/>
  <c r="M141" i="3" l="1"/>
  <c r="S141" i="3" s="1"/>
  <c r="P142" i="3"/>
  <c r="H255" i="3"/>
  <c r="L142" i="3" l="1"/>
  <c r="R142" i="3"/>
  <c r="O142" i="3"/>
  <c r="I142" i="3"/>
  <c r="Q142" i="3"/>
  <c r="N141" i="3"/>
  <c r="J142" i="3"/>
  <c r="K142" i="3"/>
  <c r="H256" i="3"/>
  <c r="M142" i="3" l="1"/>
  <c r="O143" i="3"/>
  <c r="H257" i="3"/>
  <c r="R143" i="3" l="1"/>
  <c r="S142" i="3"/>
  <c r="Q143" i="3"/>
  <c r="P143" i="3"/>
  <c r="J143" i="3"/>
  <c r="I143" i="3"/>
  <c r="K143" i="3"/>
  <c r="L143" i="3"/>
  <c r="N142" i="3"/>
  <c r="H258" i="3"/>
  <c r="M143" i="3" l="1"/>
  <c r="R144" i="3" s="1"/>
  <c r="P144" i="3"/>
  <c r="H259" i="3"/>
  <c r="Q144" i="3" l="1"/>
  <c r="S143" i="3"/>
  <c r="N143" i="3"/>
  <c r="O144" i="3"/>
  <c r="J144" i="3"/>
  <c r="L144" i="3"/>
  <c r="K144" i="3"/>
  <c r="I144" i="3"/>
  <c r="H260" i="3"/>
  <c r="M144" i="3" l="1"/>
  <c r="Q145" i="3" s="1"/>
  <c r="R145" i="3"/>
  <c r="H261" i="3"/>
  <c r="P145" i="3" l="1"/>
  <c r="S144" i="3"/>
  <c r="O145" i="3"/>
  <c r="N144" i="3"/>
  <c r="L145" i="3"/>
  <c r="J145" i="3"/>
  <c r="I145" i="3"/>
  <c r="K145" i="3"/>
  <c r="H262" i="3"/>
  <c r="M145" i="3" l="1"/>
  <c r="S145" i="3" s="1"/>
  <c r="H263" i="3"/>
  <c r="P146" i="3" l="1"/>
  <c r="R146" i="3"/>
  <c r="I146" i="3"/>
  <c r="J146" i="3"/>
  <c r="Q146" i="3"/>
  <c r="O146" i="3"/>
  <c r="N145" i="3"/>
  <c r="K146" i="3"/>
  <c r="L146" i="3"/>
  <c r="H264" i="3"/>
  <c r="M146" i="3" l="1"/>
  <c r="S146" i="3" s="1"/>
  <c r="P147" i="3"/>
  <c r="R147" i="3"/>
  <c r="Q147" i="3"/>
  <c r="O147" i="3"/>
  <c r="N146" i="3"/>
  <c r="K147" i="3"/>
  <c r="I147" i="3"/>
  <c r="J147" i="3"/>
  <c r="H265" i="3"/>
  <c r="L147" i="3" l="1"/>
  <c r="M147" i="3"/>
  <c r="K148" i="3" s="1"/>
  <c r="H266" i="3"/>
  <c r="P148" i="3" l="1"/>
  <c r="S147" i="3"/>
  <c r="O148" i="3"/>
  <c r="Q148" i="3"/>
  <c r="I148" i="3"/>
  <c r="N147" i="3"/>
  <c r="R148" i="3"/>
  <c r="L148" i="3"/>
  <c r="J148" i="3"/>
  <c r="H267" i="3"/>
  <c r="M148" i="3" l="1"/>
  <c r="L149" i="3" s="1"/>
  <c r="H268" i="3"/>
  <c r="O149" i="3" l="1"/>
  <c r="R149" i="3"/>
  <c r="P149" i="3"/>
  <c r="I149" i="3"/>
  <c r="S148" i="3"/>
  <c r="J149" i="3"/>
  <c r="N148" i="3"/>
  <c r="K149" i="3"/>
  <c r="Q149" i="3"/>
  <c r="H269" i="3"/>
  <c r="M149" i="3" l="1"/>
  <c r="S149" i="3" s="1"/>
  <c r="P150" i="3"/>
  <c r="L150" i="3"/>
  <c r="J150" i="3"/>
  <c r="I150" i="3"/>
  <c r="R150" i="3"/>
  <c r="N149" i="3"/>
  <c r="K150" i="3"/>
  <c r="Q150" i="3"/>
  <c r="H270" i="3"/>
  <c r="O150" i="3" l="1"/>
  <c r="M150" i="3" s="1"/>
  <c r="H271" i="3"/>
  <c r="L151" i="3" l="1"/>
  <c r="Q151" i="3"/>
  <c r="N150" i="3"/>
  <c r="S150" i="3"/>
  <c r="O151" i="3"/>
  <c r="P151" i="3"/>
  <c r="R151" i="3"/>
  <c r="K151" i="3"/>
  <c r="J151" i="3"/>
  <c r="I151" i="3"/>
  <c r="H272" i="3"/>
  <c r="M151" i="3" l="1"/>
  <c r="I152" i="3" s="1"/>
  <c r="Q152" i="3"/>
  <c r="P152" i="3"/>
  <c r="N151" i="3"/>
  <c r="K152" i="3"/>
  <c r="H273" i="3"/>
  <c r="O152" i="3" l="1"/>
  <c r="S151" i="3"/>
  <c r="R152" i="3"/>
  <c r="J152" i="3"/>
  <c r="L152" i="3"/>
  <c r="H274" i="3"/>
  <c r="M152" i="3" l="1"/>
  <c r="S152" i="3" s="1"/>
  <c r="Q153" i="3"/>
  <c r="R153" i="3"/>
  <c r="P153" i="3"/>
  <c r="K153" i="3"/>
  <c r="L153" i="3"/>
  <c r="I153" i="3"/>
  <c r="N152" i="3"/>
  <c r="H275" i="3"/>
  <c r="O153" i="3" l="1"/>
  <c r="M153" i="3" s="1"/>
  <c r="J153" i="3"/>
  <c r="H276" i="3"/>
  <c r="J154" i="3" l="1"/>
  <c r="N153" i="3"/>
  <c r="P154" i="3"/>
  <c r="L154" i="3"/>
  <c r="Q154" i="3"/>
  <c r="O154" i="3"/>
  <c r="R154" i="3"/>
  <c r="I154" i="3"/>
  <c r="S153" i="3"/>
  <c r="K154" i="3"/>
  <c r="H277" i="3"/>
  <c r="M154" i="3" l="1"/>
  <c r="S154" i="3" s="1"/>
  <c r="O155" i="3"/>
  <c r="N154" i="3"/>
  <c r="L155" i="3"/>
  <c r="R155" i="3"/>
  <c r="H278" i="3"/>
  <c r="P155" i="3" l="1"/>
  <c r="Q155" i="3"/>
  <c r="M155" i="3" s="1"/>
  <c r="K155" i="3"/>
  <c r="I155" i="3"/>
  <c r="J155" i="3"/>
  <c r="H279" i="3"/>
  <c r="S155" i="3" l="1"/>
  <c r="I156" i="3"/>
  <c r="Q156" i="3"/>
  <c r="L156" i="3"/>
  <c r="P156" i="3"/>
  <c r="K156" i="3"/>
  <c r="J156" i="3"/>
  <c r="N155" i="3"/>
  <c r="R156" i="3"/>
  <c r="O156" i="3"/>
  <c r="H280" i="3"/>
  <c r="M156" i="3" l="1"/>
  <c r="S156" i="3" s="1"/>
  <c r="R157" i="3"/>
  <c r="P157" i="3"/>
  <c r="O157" i="3"/>
  <c r="Q157" i="3"/>
  <c r="J157" i="3"/>
  <c r="L157" i="3"/>
  <c r="K157" i="3"/>
  <c r="I157" i="3"/>
  <c r="N156" i="3"/>
  <c r="H281" i="3"/>
  <c r="M157" i="3" l="1"/>
  <c r="S157" i="3" s="1"/>
  <c r="H282" i="3"/>
  <c r="N157" i="3" l="1"/>
  <c r="L158" i="3"/>
  <c r="O158" i="3"/>
  <c r="R158" i="3"/>
  <c r="Q158" i="3"/>
  <c r="P158" i="3"/>
  <c r="K158" i="3"/>
  <c r="J158" i="3"/>
  <c r="I158" i="3"/>
  <c r="H283" i="3"/>
  <c r="M158" i="3" l="1"/>
  <c r="S158" i="3" s="1"/>
  <c r="N158" i="3"/>
  <c r="H284" i="3"/>
  <c r="K159" i="3" l="1"/>
  <c r="R159" i="3"/>
  <c r="P159" i="3"/>
  <c r="O159" i="3"/>
  <c r="Q159" i="3"/>
  <c r="I159" i="3"/>
  <c r="J159" i="3"/>
  <c r="L159" i="3"/>
  <c r="H285" i="3"/>
  <c r="M159" i="3" l="1"/>
  <c r="S159" i="3" s="1"/>
  <c r="H286" i="3"/>
  <c r="K160" i="3" l="1"/>
  <c r="Q160" i="3"/>
  <c r="O160" i="3"/>
  <c r="R160" i="3"/>
  <c r="P160" i="3"/>
  <c r="N159" i="3"/>
  <c r="I160" i="3"/>
  <c r="J160" i="3"/>
  <c r="L160" i="3"/>
  <c r="H287" i="3"/>
  <c r="M160" i="3" l="1"/>
  <c r="S160" i="3" s="1"/>
  <c r="N160" i="3"/>
  <c r="H288" i="3"/>
  <c r="J161" i="3" l="1"/>
  <c r="Q161" i="3"/>
  <c r="P161" i="3"/>
  <c r="O161" i="3"/>
  <c r="R161" i="3"/>
  <c r="K161" i="3"/>
  <c r="L161" i="3"/>
  <c r="I161" i="3"/>
  <c r="H289" i="3"/>
  <c r="M161" i="3" l="1"/>
  <c r="N161" i="3" s="1"/>
  <c r="H290" i="3"/>
  <c r="Q162" i="3" l="1"/>
  <c r="R162" i="3"/>
  <c r="S161" i="3"/>
  <c r="L162" i="3"/>
  <c r="P162" i="3"/>
  <c r="I162" i="3"/>
  <c r="O162" i="3"/>
  <c r="J162" i="3"/>
  <c r="K162" i="3"/>
  <c r="H291" i="3"/>
  <c r="M162" i="3" l="1"/>
  <c r="O163" i="3" s="1"/>
  <c r="Q163" i="3"/>
  <c r="J163" i="3"/>
  <c r="N162" i="3"/>
  <c r="H292" i="3"/>
  <c r="L163" i="3" l="1"/>
  <c r="K163" i="3"/>
  <c r="P163" i="3"/>
  <c r="R163" i="3"/>
  <c r="I163" i="3"/>
  <c r="S162" i="3"/>
  <c r="H293" i="3"/>
  <c r="M163" i="3" l="1"/>
  <c r="S163" i="3" s="1"/>
  <c r="O164" i="3"/>
  <c r="R164" i="3"/>
  <c r="P164" i="3"/>
  <c r="I164" i="3"/>
  <c r="K164" i="3"/>
  <c r="L164" i="3"/>
  <c r="J164" i="3"/>
  <c r="N163" i="3"/>
  <c r="H294" i="3"/>
  <c r="Q164" i="3" l="1"/>
  <c r="M164" i="3" s="1"/>
  <c r="S164" i="3" s="1"/>
  <c r="H295" i="3"/>
  <c r="P165" i="3" l="1"/>
  <c r="O165" i="3"/>
  <c r="R165" i="3"/>
  <c r="Q165" i="3"/>
  <c r="L165" i="3"/>
  <c r="J165" i="3"/>
  <c r="I165" i="3"/>
  <c r="K165" i="3"/>
  <c r="N164" i="3"/>
  <c r="H296" i="3"/>
  <c r="M165" i="3" l="1"/>
  <c r="S165" i="3" s="1"/>
  <c r="H297" i="3"/>
  <c r="O166" i="3" l="1"/>
  <c r="R166" i="3"/>
  <c r="P166" i="3"/>
  <c r="Q166" i="3"/>
  <c r="J166" i="3"/>
  <c r="I166" i="3"/>
  <c r="K166" i="3"/>
  <c r="L166" i="3"/>
  <c r="N165" i="3"/>
  <c r="H298" i="3"/>
  <c r="M166" i="3" l="1"/>
  <c r="S166" i="3" s="1"/>
  <c r="H299" i="3"/>
  <c r="P167" i="3" l="1"/>
  <c r="R167" i="3"/>
  <c r="Q167" i="3"/>
  <c r="O167" i="3"/>
  <c r="J167" i="3"/>
  <c r="K167" i="3"/>
  <c r="I167" i="3"/>
  <c r="L167" i="3"/>
  <c r="N166" i="3"/>
  <c r="H300" i="3"/>
  <c r="M167" i="3" l="1"/>
  <c r="S167" i="3" s="1"/>
  <c r="H301" i="3"/>
  <c r="P168" i="3" l="1"/>
  <c r="R168" i="3"/>
  <c r="Q168" i="3"/>
  <c r="O168" i="3"/>
  <c r="K168" i="3"/>
  <c r="J168" i="3"/>
  <c r="I168" i="3"/>
  <c r="L168" i="3"/>
  <c r="N167" i="3"/>
  <c r="H302" i="3"/>
  <c r="M168" i="3" l="1"/>
  <c r="S168" i="3" s="1"/>
  <c r="H303" i="3"/>
  <c r="Q169" i="3" l="1"/>
  <c r="O169" i="3"/>
  <c r="R169" i="3"/>
  <c r="P169" i="3"/>
  <c r="K169" i="3"/>
  <c r="I169" i="3"/>
  <c r="L169" i="3"/>
  <c r="J169" i="3"/>
  <c r="N168" i="3"/>
  <c r="H304" i="3"/>
  <c r="M169" i="3" l="1"/>
  <c r="S169" i="3" s="1"/>
  <c r="H305" i="3"/>
  <c r="P170" i="3" l="1"/>
  <c r="Q170" i="3"/>
  <c r="O170" i="3"/>
  <c r="R170" i="3"/>
  <c r="I170" i="3"/>
  <c r="K170" i="3"/>
  <c r="L170" i="3"/>
  <c r="J170" i="3"/>
  <c r="N169" i="3"/>
  <c r="H306" i="3"/>
  <c r="M170" i="3" l="1"/>
  <c r="S170" i="3" s="1"/>
  <c r="H307" i="3"/>
  <c r="Q171" i="3" l="1"/>
  <c r="P171" i="3"/>
  <c r="O171" i="3"/>
  <c r="R171" i="3"/>
  <c r="L171" i="3"/>
  <c r="K171" i="3"/>
  <c r="I171" i="3"/>
  <c r="J171" i="3"/>
  <c r="N170" i="3"/>
  <c r="H308" i="3"/>
  <c r="M171" i="3" l="1"/>
  <c r="S171" i="3" s="1"/>
  <c r="H309" i="3"/>
  <c r="O172" i="3" l="1"/>
  <c r="R172" i="3"/>
  <c r="P172" i="3"/>
  <c r="Q172" i="3"/>
  <c r="J172" i="3"/>
  <c r="K172" i="3"/>
  <c r="L172" i="3"/>
  <c r="I172" i="3"/>
  <c r="N171" i="3"/>
  <c r="H310" i="3"/>
  <c r="M172" i="3" l="1"/>
  <c r="S172" i="3" s="1"/>
  <c r="H311" i="3"/>
  <c r="I173" i="3" l="1"/>
  <c r="P173" i="3"/>
  <c r="Q173" i="3"/>
  <c r="O173" i="3"/>
  <c r="R173" i="3"/>
  <c r="N172" i="3"/>
  <c r="J173" i="3"/>
  <c r="K173" i="3"/>
  <c r="L173" i="3"/>
  <c r="H312" i="3"/>
  <c r="M173" i="3" l="1"/>
  <c r="S173" i="3" s="1"/>
  <c r="H313" i="3"/>
  <c r="N173" i="3" l="1"/>
  <c r="J174" i="3"/>
  <c r="P174" i="3"/>
  <c r="O174" i="3"/>
  <c r="Q174" i="3"/>
  <c r="R174" i="3"/>
  <c r="L174" i="3"/>
  <c r="K174" i="3"/>
  <c r="I174" i="3"/>
  <c r="H314" i="3"/>
  <c r="M174" i="3" l="1"/>
  <c r="S174" i="3" s="1"/>
  <c r="H315" i="3"/>
  <c r="N174" i="3" l="1"/>
  <c r="I175" i="3"/>
  <c r="R175" i="3"/>
  <c r="O175" i="3"/>
  <c r="P175" i="3"/>
  <c r="Q175" i="3"/>
  <c r="L175" i="3"/>
  <c r="K175" i="3"/>
  <c r="J175" i="3"/>
  <c r="H316" i="3"/>
  <c r="M175" i="3" l="1"/>
  <c r="H317" i="3"/>
  <c r="J176" i="3" l="1"/>
  <c r="S175" i="3"/>
  <c r="O176" i="3"/>
  <c r="R176" i="3"/>
  <c r="P176" i="3"/>
  <c r="Q176" i="3"/>
  <c r="N175" i="3"/>
  <c r="I176" i="3"/>
  <c r="L176" i="3"/>
  <c r="K176" i="3"/>
  <c r="H318" i="3"/>
  <c r="M176" i="3" l="1"/>
  <c r="Q177" i="3" s="1"/>
  <c r="H319" i="3"/>
  <c r="R177" i="3" l="1"/>
  <c r="K177" i="3"/>
  <c r="N176" i="3"/>
  <c r="O177" i="3"/>
  <c r="S176" i="3"/>
  <c r="P177" i="3"/>
  <c r="I177" i="3"/>
  <c r="J177" i="3"/>
  <c r="L177" i="3"/>
  <c r="H320" i="3"/>
  <c r="M177" i="3" l="1"/>
  <c r="R178" i="3" s="1"/>
  <c r="H321" i="3"/>
  <c r="N177" i="3" l="1"/>
  <c r="I178" i="3"/>
  <c r="L178" i="3"/>
  <c r="J178" i="3"/>
  <c r="K178" i="3"/>
  <c r="O178" i="3"/>
  <c r="S177" i="3"/>
  <c r="P178" i="3"/>
  <c r="Q178" i="3"/>
  <c r="H322" i="3"/>
  <c r="M178" i="3" l="1"/>
  <c r="S178" i="3" s="1"/>
  <c r="Q179" i="3"/>
  <c r="N178" i="3"/>
  <c r="H323" i="3"/>
  <c r="O179" i="3" l="1"/>
  <c r="P179" i="3"/>
  <c r="R179" i="3"/>
  <c r="L179" i="3"/>
  <c r="K179" i="3"/>
  <c r="J179" i="3"/>
  <c r="I179" i="3"/>
  <c r="H324" i="3"/>
  <c r="M179" i="3" l="1"/>
  <c r="S179" i="3" s="1"/>
  <c r="N179" i="3"/>
  <c r="Q180" i="3"/>
  <c r="R180" i="3"/>
  <c r="I180" i="3"/>
  <c r="H325" i="3"/>
  <c r="K180" i="3" l="1"/>
  <c r="L180" i="3"/>
  <c r="J180" i="3"/>
  <c r="P180" i="3"/>
  <c r="O180" i="3"/>
  <c r="M180" i="3" s="1"/>
  <c r="S180" i="3" s="1"/>
  <c r="H326" i="3"/>
  <c r="N180" i="3" l="1"/>
  <c r="I181" i="3"/>
  <c r="O181" i="3"/>
  <c r="R181" i="3"/>
  <c r="P181" i="3"/>
  <c r="Q181" i="3"/>
  <c r="L181" i="3"/>
  <c r="J181" i="3"/>
  <c r="K181" i="3"/>
  <c r="H327" i="3"/>
  <c r="M181" i="3" l="1"/>
  <c r="S181" i="3" s="1"/>
  <c r="H328" i="3"/>
  <c r="O182" i="3" l="1"/>
  <c r="L182" i="3"/>
  <c r="J182" i="3"/>
  <c r="I182" i="3"/>
  <c r="K182" i="3"/>
  <c r="N181" i="3"/>
  <c r="P182" i="3"/>
  <c r="Q182" i="3"/>
  <c r="R182" i="3"/>
  <c r="H329" i="3"/>
  <c r="M182" i="3" l="1"/>
  <c r="Q183" i="3" s="1"/>
  <c r="H330" i="3"/>
  <c r="R183" i="3" l="1"/>
  <c r="S182" i="3"/>
  <c r="N182" i="3"/>
  <c r="J183" i="3"/>
  <c r="O183" i="3"/>
  <c r="L183" i="3"/>
  <c r="P183" i="3"/>
  <c r="I183" i="3"/>
  <c r="K183" i="3"/>
  <c r="H331" i="3"/>
  <c r="M183" i="3" l="1"/>
  <c r="S183" i="3" s="1"/>
  <c r="N183" i="3"/>
  <c r="H332" i="3"/>
  <c r="P184" i="3" l="1"/>
  <c r="I184" i="3"/>
  <c r="O184" i="3"/>
  <c r="R184" i="3"/>
  <c r="Q184" i="3"/>
  <c r="J184" i="3"/>
  <c r="K184" i="3"/>
  <c r="L184" i="3"/>
  <c r="H333" i="3"/>
  <c r="M184" i="3" l="1"/>
  <c r="I185" i="3" s="1"/>
  <c r="O185" i="3"/>
  <c r="L185" i="3"/>
  <c r="H334" i="3"/>
  <c r="P185" i="3" l="1"/>
  <c r="N184" i="3"/>
  <c r="J185" i="3"/>
  <c r="R185" i="3"/>
  <c r="Q185" i="3"/>
  <c r="K185" i="3"/>
  <c r="S184" i="3"/>
  <c r="H335" i="3"/>
  <c r="M185" i="3" l="1"/>
  <c r="S185" i="3" s="1"/>
  <c r="P186" i="3"/>
  <c r="N185" i="3"/>
  <c r="O186" i="3"/>
  <c r="Q186" i="3"/>
  <c r="K186" i="3"/>
  <c r="R186" i="3"/>
  <c r="I186" i="3"/>
  <c r="H336" i="3"/>
  <c r="J186" i="3" l="1"/>
  <c r="L186" i="3"/>
  <c r="M186" i="3" s="1"/>
  <c r="S186" i="3" s="1"/>
  <c r="H337" i="3"/>
  <c r="L187" i="3" l="1"/>
  <c r="I187" i="3"/>
  <c r="R187" i="3"/>
  <c r="O187" i="3"/>
  <c r="P187" i="3"/>
  <c r="J187" i="3"/>
  <c r="N186" i="3"/>
  <c r="K187" i="3"/>
  <c r="Q187" i="3"/>
  <c r="H338" i="3"/>
  <c r="M187" i="3" l="1"/>
  <c r="S187" i="3" s="1"/>
  <c r="Q188" i="3"/>
  <c r="H339" i="3"/>
  <c r="J188" i="3" l="1"/>
  <c r="I188" i="3"/>
  <c r="L188" i="3"/>
  <c r="K188" i="3"/>
  <c r="O188" i="3"/>
  <c r="R188" i="3"/>
  <c r="P188" i="3"/>
  <c r="N187" i="3"/>
  <c r="H340" i="3"/>
  <c r="M188" i="3" l="1"/>
  <c r="I189" i="3" s="1"/>
  <c r="H341" i="3"/>
  <c r="K189" i="3" l="1"/>
  <c r="N188" i="3"/>
  <c r="Q189" i="3"/>
  <c r="O189" i="3"/>
  <c r="P189" i="3"/>
  <c r="M189" i="3" s="1"/>
  <c r="S188" i="3"/>
  <c r="R189" i="3"/>
  <c r="J189" i="3"/>
  <c r="L189" i="3"/>
  <c r="H342" i="3"/>
  <c r="S189" i="3" l="1"/>
  <c r="P190" i="3"/>
  <c r="O190" i="3"/>
  <c r="K190" i="3"/>
  <c r="Q190" i="3"/>
  <c r="R190" i="3"/>
  <c r="I190" i="3"/>
  <c r="N189" i="3"/>
  <c r="L190" i="3"/>
  <c r="J190" i="3"/>
  <c r="H343" i="3"/>
  <c r="M190" i="3" l="1"/>
  <c r="S190" i="3" s="1"/>
  <c r="Q191" i="3"/>
  <c r="L191" i="3"/>
  <c r="N190" i="3"/>
  <c r="O191" i="3"/>
  <c r="J191" i="3"/>
  <c r="I191" i="3"/>
  <c r="R191" i="3"/>
  <c r="H344" i="3"/>
  <c r="P191" i="3" l="1"/>
  <c r="M191" i="3" s="1"/>
  <c r="S191" i="3" s="1"/>
  <c r="K191" i="3"/>
  <c r="H345" i="3"/>
  <c r="P192" i="3" l="1"/>
  <c r="Q192" i="3"/>
  <c r="O192" i="3"/>
  <c r="L192" i="3"/>
  <c r="K192" i="3"/>
  <c r="N191" i="3"/>
  <c r="R192" i="3"/>
  <c r="J192" i="3"/>
  <c r="I192" i="3"/>
  <c r="H346" i="3"/>
  <c r="M192" i="3" l="1"/>
  <c r="S192" i="3" s="1"/>
  <c r="H347" i="3"/>
  <c r="N192" i="3" l="1"/>
  <c r="L193" i="3"/>
  <c r="I193" i="3"/>
  <c r="P193" i="3"/>
  <c r="R193" i="3"/>
  <c r="Q193" i="3"/>
  <c r="O193" i="3"/>
  <c r="J193" i="3"/>
  <c r="K193" i="3"/>
  <c r="H348" i="3"/>
  <c r="M193" i="3" l="1"/>
  <c r="S193" i="3" s="1"/>
  <c r="H349" i="3"/>
  <c r="O194" i="3" l="1"/>
  <c r="J194" i="3"/>
  <c r="L194" i="3"/>
  <c r="N193" i="3"/>
  <c r="P194" i="3"/>
  <c r="Q194" i="3"/>
  <c r="I194" i="3"/>
  <c r="K194" i="3"/>
  <c r="R194" i="3"/>
  <c r="H350" i="3"/>
  <c r="M194" i="3" l="1"/>
  <c r="S194" i="3" s="1"/>
  <c r="H351" i="3"/>
  <c r="K195" i="3" l="1"/>
  <c r="L195" i="3"/>
  <c r="O195" i="3"/>
  <c r="J195" i="3"/>
  <c r="R195" i="3"/>
  <c r="Q195" i="3"/>
  <c r="N194" i="3"/>
  <c r="P195" i="3"/>
  <c r="I195" i="3"/>
  <c r="H352" i="3"/>
  <c r="M195" i="3" l="1"/>
  <c r="S195" i="3" s="1"/>
  <c r="H353" i="3"/>
  <c r="L196" i="3" l="1"/>
  <c r="J196" i="3"/>
  <c r="K196" i="3"/>
  <c r="I196" i="3"/>
  <c r="Q196" i="3"/>
  <c r="P196" i="3"/>
  <c r="O196" i="3"/>
  <c r="N195" i="3"/>
  <c r="R196" i="3"/>
  <c r="H354" i="3"/>
  <c r="M196" i="3" l="1"/>
  <c r="S196" i="3" s="1"/>
  <c r="H355" i="3"/>
  <c r="K197" i="3" l="1"/>
  <c r="L197" i="3"/>
  <c r="I197" i="3"/>
  <c r="J197" i="3"/>
  <c r="O197" i="3"/>
  <c r="N196" i="3"/>
  <c r="Q197" i="3"/>
  <c r="R197" i="3"/>
  <c r="P197" i="3"/>
  <c r="H356" i="3"/>
  <c r="M197" i="3" l="1"/>
  <c r="S197" i="3" s="1"/>
  <c r="H357" i="3"/>
  <c r="J198" i="3" l="1"/>
  <c r="L198" i="3"/>
  <c r="I198" i="3"/>
  <c r="K198" i="3"/>
  <c r="P198" i="3"/>
  <c r="O198" i="3"/>
  <c r="N197" i="3"/>
  <c r="R198" i="3"/>
  <c r="Q198" i="3"/>
  <c r="H358" i="3"/>
  <c r="M198" i="3" l="1"/>
  <c r="O199" i="3" s="1"/>
  <c r="R199" i="3"/>
  <c r="H359" i="3"/>
  <c r="Q199" i="3" l="1"/>
  <c r="L199" i="3"/>
  <c r="S198" i="3"/>
  <c r="N198" i="3"/>
  <c r="P199" i="3"/>
  <c r="K199" i="3"/>
  <c r="I199" i="3"/>
  <c r="J199" i="3"/>
  <c r="H360" i="3"/>
  <c r="M199" i="3" l="1"/>
  <c r="O200" i="3" s="1"/>
  <c r="Q200" i="3"/>
  <c r="P200" i="3"/>
  <c r="H361" i="3"/>
  <c r="R200" i="3" l="1"/>
  <c r="N199" i="3"/>
  <c r="S199" i="3"/>
  <c r="J200" i="3"/>
  <c r="L200" i="3"/>
  <c r="I200" i="3"/>
  <c r="K200" i="3"/>
  <c r="H362" i="3"/>
  <c r="M200" i="3" l="1"/>
  <c r="L201" i="3" s="1"/>
  <c r="N200" i="3"/>
  <c r="R201" i="3"/>
  <c r="O201" i="3"/>
  <c r="P201" i="3"/>
  <c r="Q201" i="3"/>
  <c r="H363" i="3"/>
  <c r="J201" i="3" l="1"/>
  <c r="K201" i="3"/>
  <c r="S200" i="3"/>
  <c r="I201" i="3"/>
  <c r="H364" i="3"/>
  <c r="M201" i="3" l="1"/>
  <c r="S201" i="3" s="1"/>
  <c r="R202" i="3"/>
  <c r="Q202" i="3"/>
  <c r="P202" i="3"/>
  <c r="L202" i="3"/>
  <c r="I202" i="3"/>
  <c r="N201" i="3"/>
  <c r="O202" i="3"/>
  <c r="H365" i="3"/>
  <c r="K202" i="3" l="1"/>
  <c r="J202" i="3"/>
  <c r="M202" i="3" s="1"/>
  <c r="S202" i="3" s="1"/>
  <c r="H366" i="3"/>
  <c r="K203" i="3" l="1"/>
  <c r="L203" i="3"/>
  <c r="J203" i="3"/>
  <c r="I203" i="3"/>
  <c r="P203" i="3"/>
  <c r="R203" i="3"/>
  <c r="N202" i="3"/>
  <c r="O203" i="3"/>
  <c r="Q203" i="3"/>
  <c r="H367" i="3"/>
  <c r="M203" i="3" l="1"/>
  <c r="R204" i="3" s="1"/>
  <c r="O204" i="3"/>
  <c r="P204" i="3"/>
  <c r="H368" i="3"/>
  <c r="I204" i="3" l="1"/>
  <c r="Q204" i="3"/>
  <c r="S203" i="3"/>
  <c r="K204" i="3"/>
  <c r="L204" i="3"/>
  <c r="J204" i="3"/>
  <c r="N203" i="3"/>
  <c r="H369" i="3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M204" i="3" l="1"/>
  <c r="S204" i="3" s="1"/>
  <c r="Q205" i="3"/>
  <c r="R205" i="3" l="1"/>
  <c r="P205" i="3"/>
  <c r="I205" i="3"/>
  <c r="K205" i="3"/>
  <c r="N204" i="3"/>
  <c r="L205" i="3"/>
  <c r="O205" i="3"/>
  <c r="M205" i="3" s="1"/>
  <c r="S205" i="3" s="1"/>
  <c r="J205" i="3"/>
  <c r="N205" i="3" l="1"/>
  <c r="J206" i="3"/>
  <c r="O206" i="3"/>
  <c r="L206" i="3"/>
  <c r="I206" i="3"/>
  <c r="K206" i="3"/>
  <c r="P206" i="3"/>
  <c r="R206" i="3"/>
  <c r="Q206" i="3"/>
  <c r="M206" i="3" l="1"/>
  <c r="S206" i="3" s="1"/>
  <c r="I207" i="3" l="1"/>
  <c r="J207" i="3"/>
  <c r="Q207" i="3"/>
  <c r="L207" i="3"/>
  <c r="P207" i="3"/>
  <c r="O207" i="3"/>
  <c r="N206" i="3"/>
  <c r="K207" i="3"/>
  <c r="R207" i="3"/>
  <c r="M207" i="3" l="1"/>
  <c r="Q208" i="3"/>
  <c r="O208" i="3"/>
  <c r="K208" i="3" l="1"/>
  <c r="S207" i="3"/>
  <c r="P208" i="3"/>
  <c r="R208" i="3"/>
  <c r="N207" i="3"/>
  <c r="J208" i="3"/>
  <c r="I208" i="3"/>
  <c r="L208" i="3"/>
  <c r="M208" i="3" l="1"/>
  <c r="R209" i="3" s="1"/>
  <c r="S208" i="3" l="1"/>
  <c r="O209" i="3"/>
  <c r="N208" i="3"/>
  <c r="Q209" i="3"/>
  <c r="P209" i="3"/>
  <c r="I209" i="3"/>
  <c r="K209" i="3"/>
  <c r="J209" i="3"/>
  <c r="L209" i="3"/>
  <c r="M209" i="3" l="1"/>
  <c r="J210" i="3" s="1"/>
  <c r="N209" i="3"/>
  <c r="O210" i="3" l="1"/>
  <c r="S209" i="3"/>
  <c r="L210" i="3"/>
  <c r="R210" i="3"/>
  <c r="I210" i="3"/>
  <c r="K210" i="3"/>
  <c r="Q210" i="3"/>
  <c r="P210" i="3"/>
  <c r="M210" i="3" l="1"/>
  <c r="S210" i="3" s="1"/>
  <c r="O211" i="3" l="1"/>
  <c r="Q211" i="3"/>
  <c r="I211" i="3"/>
  <c r="R211" i="3"/>
  <c r="N210" i="3"/>
  <c r="P211" i="3"/>
  <c r="L211" i="3"/>
  <c r="J211" i="3"/>
  <c r="K211" i="3"/>
  <c r="M211" i="3" l="1"/>
  <c r="P212" i="3" s="1"/>
  <c r="N211" i="3"/>
  <c r="I212" i="3"/>
  <c r="Q212" i="3" l="1"/>
  <c r="O212" i="3"/>
  <c r="J212" i="3"/>
  <c r="L212" i="3"/>
  <c r="K212" i="3"/>
  <c r="S211" i="3"/>
  <c r="R212" i="3"/>
  <c r="M212" i="3" s="1"/>
  <c r="S212" i="3" l="1"/>
  <c r="K213" i="3"/>
  <c r="L213" i="3"/>
  <c r="O213" i="3"/>
  <c r="P213" i="3"/>
  <c r="N212" i="3"/>
  <c r="R213" i="3"/>
  <c r="J213" i="3"/>
  <c r="I213" i="3"/>
  <c r="Q213" i="3"/>
  <c r="M213" i="3" l="1"/>
  <c r="I214" i="3" s="1"/>
  <c r="P214" i="3"/>
  <c r="R214" i="3" l="1"/>
  <c r="Q214" i="3"/>
  <c r="N213" i="3"/>
  <c r="O214" i="3"/>
  <c r="K214" i="3"/>
  <c r="S213" i="3"/>
  <c r="J214" i="3"/>
  <c r="L214" i="3"/>
  <c r="M214" i="3" l="1"/>
  <c r="S214" i="3" s="1"/>
  <c r="P215" i="3" l="1"/>
  <c r="Q215" i="3"/>
  <c r="N214" i="3"/>
  <c r="O215" i="3"/>
  <c r="R215" i="3"/>
  <c r="K215" i="3"/>
  <c r="L215" i="3"/>
  <c r="I215" i="3"/>
  <c r="J215" i="3"/>
  <c r="M215" i="3" l="1"/>
  <c r="S215" i="3" s="1"/>
  <c r="Q216" i="3"/>
  <c r="P216" i="3"/>
  <c r="N215" i="3"/>
  <c r="O216" i="3" l="1"/>
  <c r="R216" i="3"/>
  <c r="K216" i="3"/>
  <c r="L216" i="3"/>
  <c r="J216" i="3"/>
  <c r="I216" i="3"/>
  <c r="M216" i="3" l="1"/>
  <c r="K217" i="3" s="1"/>
  <c r="R217" i="3"/>
  <c r="S216" i="3"/>
  <c r="O217" i="3"/>
  <c r="P217" i="3"/>
  <c r="J217" i="3"/>
  <c r="Q217" i="3" l="1"/>
  <c r="M217" i="3" s="1"/>
  <c r="I217" i="3"/>
  <c r="N216" i="3"/>
  <c r="L217" i="3"/>
  <c r="S217" i="3" l="1"/>
  <c r="R218" i="3"/>
  <c r="O218" i="3"/>
  <c r="Q218" i="3"/>
  <c r="N217" i="3"/>
  <c r="P218" i="3"/>
  <c r="I218" i="3"/>
  <c r="J218" i="3"/>
  <c r="L218" i="3"/>
  <c r="K218" i="3"/>
  <c r="M218" i="3" l="1"/>
  <c r="S218" i="3" s="1"/>
  <c r="P219" i="3"/>
  <c r="N218" i="3"/>
  <c r="R219" i="3"/>
  <c r="Q219" i="3"/>
  <c r="O219" i="3" l="1"/>
  <c r="L219" i="3"/>
  <c r="K219" i="3"/>
  <c r="I219" i="3"/>
  <c r="J219" i="3"/>
  <c r="M219" i="3" l="1"/>
  <c r="S219" i="3" s="1"/>
  <c r="Q220" i="3"/>
  <c r="P220" i="3"/>
  <c r="N219" i="3"/>
  <c r="O220" i="3" l="1"/>
  <c r="R220" i="3"/>
  <c r="I220" i="3"/>
  <c r="J220" i="3"/>
  <c r="L220" i="3"/>
  <c r="K220" i="3"/>
  <c r="M220" i="3" l="1"/>
  <c r="S220" i="3" s="1"/>
  <c r="O221" i="3"/>
  <c r="N220" i="3"/>
  <c r="R221" i="3"/>
  <c r="Q221" i="3"/>
  <c r="P221" i="3"/>
  <c r="L221" i="3" l="1"/>
  <c r="K221" i="3"/>
  <c r="J221" i="3"/>
  <c r="I221" i="3"/>
  <c r="M221" i="3"/>
  <c r="S221" i="3" s="1"/>
  <c r="N221" i="3"/>
  <c r="O222" i="3"/>
  <c r="K222" i="3" l="1"/>
  <c r="Q222" i="3"/>
  <c r="P222" i="3"/>
  <c r="L222" i="3"/>
  <c r="R222" i="3"/>
  <c r="I222" i="3"/>
  <c r="J222" i="3"/>
  <c r="M222" i="3" l="1"/>
  <c r="K223" i="3" l="1"/>
  <c r="S222" i="3"/>
  <c r="I223" i="3"/>
  <c r="Q223" i="3"/>
  <c r="O223" i="3"/>
  <c r="J223" i="3"/>
  <c r="N222" i="3"/>
  <c r="P223" i="3"/>
  <c r="R223" i="3"/>
  <c r="L223" i="3"/>
  <c r="M223" i="3" l="1"/>
  <c r="S223" i="3" s="1"/>
  <c r="R224" i="3"/>
  <c r="N223" i="3" l="1"/>
  <c r="P224" i="3"/>
  <c r="Q224" i="3"/>
  <c r="O224" i="3"/>
  <c r="I224" i="3"/>
  <c r="L224" i="3"/>
  <c r="J224" i="3"/>
  <c r="K224" i="3"/>
  <c r="M224" i="3" l="1"/>
  <c r="K225" i="3" s="1"/>
  <c r="N224" i="3"/>
  <c r="P225" i="3"/>
  <c r="O225" i="3"/>
  <c r="R225" i="3" l="1"/>
  <c r="L225" i="3"/>
  <c r="S224" i="3"/>
  <c r="I225" i="3"/>
  <c r="Q225" i="3"/>
  <c r="M225" i="3" s="1"/>
  <c r="J225" i="3"/>
  <c r="S225" i="3" l="1"/>
  <c r="P226" i="3"/>
  <c r="R226" i="3"/>
  <c r="K226" i="3"/>
  <c r="O226" i="3"/>
  <c r="I226" i="3"/>
  <c r="Q226" i="3"/>
  <c r="J226" i="3"/>
  <c r="N225" i="3"/>
  <c r="L226" i="3"/>
  <c r="M226" i="3" l="1"/>
  <c r="I227" i="3" s="1"/>
  <c r="R227" i="3"/>
  <c r="P227" i="3"/>
  <c r="Q227" i="3"/>
  <c r="N226" i="3" l="1"/>
  <c r="J227" i="3"/>
  <c r="L227" i="3"/>
  <c r="K227" i="3"/>
  <c r="O227" i="3"/>
  <c r="S226" i="3"/>
  <c r="M227" i="3" l="1"/>
  <c r="S227" i="3" s="1"/>
  <c r="R228" i="3"/>
  <c r="Q228" i="3"/>
  <c r="L228" i="3"/>
  <c r="O228" i="3"/>
  <c r="K228" i="3"/>
  <c r="I228" i="3"/>
  <c r="P228" i="3"/>
  <c r="N227" i="3"/>
  <c r="J228" i="3" l="1"/>
  <c r="M228" i="3" s="1"/>
  <c r="S228" i="3" s="1"/>
  <c r="L229" i="3" l="1"/>
  <c r="K229" i="3"/>
  <c r="P229" i="3"/>
  <c r="I229" i="3"/>
  <c r="Q229" i="3"/>
  <c r="R229" i="3"/>
  <c r="O229" i="3"/>
  <c r="N228" i="3"/>
  <c r="J229" i="3"/>
  <c r="M229" i="3" l="1"/>
  <c r="I230" i="3" l="1"/>
  <c r="S229" i="3"/>
  <c r="L230" i="3"/>
  <c r="R230" i="3"/>
  <c r="N229" i="3"/>
  <c r="Q230" i="3"/>
  <c r="K230" i="3"/>
  <c r="P230" i="3"/>
  <c r="O230" i="3"/>
  <c r="J230" i="3"/>
  <c r="M230" i="3" l="1"/>
  <c r="S230" i="3" s="1"/>
  <c r="O231" i="3"/>
  <c r="Q231" i="3"/>
  <c r="N230" i="3"/>
  <c r="R231" i="3" l="1"/>
  <c r="K231" i="3"/>
  <c r="L231" i="3"/>
  <c r="P231" i="3"/>
  <c r="M231" i="3" s="1"/>
  <c r="S231" i="3" s="1"/>
  <c r="I231" i="3"/>
  <c r="J231" i="3"/>
  <c r="R232" i="3" l="1"/>
  <c r="K232" i="3"/>
  <c r="Q232" i="3"/>
  <c r="L232" i="3"/>
  <c r="P232" i="3"/>
  <c r="I232" i="3"/>
  <c r="J232" i="3"/>
  <c r="N231" i="3"/>
  <c r="O232" i="3"/>
  <c r="M232" i="3" l="1"/>
  <c r="S232" i="3" s="1"/>
  <c r="R233" i="3" l="1"/>
  <c r="J233" i="3"/>
  <c r="Q233" i="3"/>
  <c r="L233" i="3"/>
  <c r="P233" i="3"/>
  <c r="K233" i="3"/>
  <c r="N232" i="3"/>
  <c r="I233" i="3"/>
  <c r="O233" i="3"/>
  <c r="M233" i="3" l="1"/>
  <c r="S233" i="3" s="1"/>
  <c r="N233" i="3" l="1"/>
  <c r="L234" i="3"/>
  <c r="P234" i="3"/>
  <c r="Q234" i="3"/>
  <c r="K234" i="3"/>
  <c r="J234" i="3"/>
  <c r="R234" i="3"/>
  <c r="I234" i="3"/>
  <c r="O234" i="3"/>
  <c r="M234" i="3" l="1"/>
  <c r="S234" i="3" s="1"/>
  <c r="Q235" i="3" l="1"/>
  <c r="R235" i="3"/>
  <c r="I235" i="3"/>
  <c r="P235" i="3"/>
  <c r="J235" i="3"/>
  <c r="L235" i="3"/>
  <c r="N234" i="3"/>
  <c r="K235" i="3"/>
  <c r="O235" i="3"/>
  <c r="M235" i="3" l="1"/>
  <c r="I236" i="3" s="1"/>
  <c r="R236" i="3"/>
  <c r="O236" i="3"/>
  <c r="J236" i="3" l="1"/>
  <c r="L236" i="3"/>
  <c r="S235" i="3"/>
  <c r="K236" i="3"/>
  <c r="Q236" i="3"/>
  <c r="P236" i="3"/>
  <c r="N235" i="3"/>
  <c r="M236" i="3" l="1"/>
  <c r="S236" i="3" s="1"/>
  <c r="N236" i="3"/>
  <c r="R237" i="3"/>
  <c r="Q237" i="3"/>
  <c r="L237" i="3"/>
  <c r="P237" i="3"/>
  <c r="J237" i="3" l="1"/>
  <c r="K237" i="3"/>
  <c r="I237" i="3"/>
  <c r="O237" i="3"/>
  <c r="M237" i="3" s="1"/>
  <c r="I238" i="3" l="1"/>
  <c r="S237" i="3"/>
  <c r="R238" i="3"/>
  <c r="J238" i="3"/>
  <c r="Q238" i="3"/>
  <c r="N237" i="3"/>
  <c r="K238" i="3"/>
  <c r="P238" i="3"/>
  <c r="O238" i="3"/>
  <c r="L238" i="3"/>
  <c r="M238" i="3" l="1"/>
  <c r="I239" i="3" s="1"/>
  <c r="P239" i="3"/>
  <c r="Q239" i="3"/>
  <c r="R239" i="3"/>
  <c r="L239" i="3"/>
  <c r="O239" i="3"/>
  <c r="S238" i="3"/>
  <c r="N238" i="3" l="1"/>
  <c r="J239" i="3"/>
  <c r="K239" i="3"/>
  <c r="M239" i="3" l="1"/>
  <c r="K240" i="3" s="1"/>
  <c r="R240" i="3"/>
  <c r="O240" i="3"/>
  <c r="P240" i="3"/>
  <c r="N239" i="3"/>
  <c r="Q240" i="3"/>
  <c r="S239" i="3"/>
  <c r="L240" i="3"/>
  <c r="I240" i="3"/>
  <c r="J240" i="3" l="1"/>
  <c r="M240" i="3"/>
  <c r="L241" i="3" s="1"/>
  <c r="P241" i="3"/>
  <c r="Q241" i="3"/>
  <c r="N240" i="3"/>
  <c r="O241" i="3"/>
  <c r="S240" i="3"/>
  <c r="J241" i="3"/>
  <c r="K241" i="3" l="1"/>
  <c r="R241" i="3"/>
  <c r="M241" i="3" s="1"/>
  <c r="I241" i="3"/>
  <c r="S241" i="3" l="1"/>
  <c r="P242" i="3"/>
  <c r="O242" i="3"/>
  <c r="N241" i="3"/>
  <c r="Q242" i="3"/>
  <c r="R242" i="3"/>
  <c r="L242" i="3"/>
  <c r="K242" i="3"/>
  <c r="J242" i="3"/>
  <c r="I242" i="3"/>
  <c r="M242" i="3" l="1"/>
  <c r="S242" i="3" s="1"/>
  <c r="N242" i="3"/>
  <c r="R243" i="3"/>
  <c r="P243" i="3"/>
  <c r="O243" i="3" l="1"/>
  <c r="Q243" i="3"/>
  <c r="L243" i="3"/>
  <c r="J243" i="3"/>
  <c r="I243" i="3"/>
  <c r="K243" i="3"/>
  <c r="M243" i="3" l="1"/>
  <c r="S243" i="3" s="1"/>
  <c r="P244" i="3"/>
  <c r="N243" i="3"/>
  <c r="Q244" i="3"/>
  <c r="O244" i="3"/>
  <c r="R244" i="3"/>
  <c r="J244" i="3" l="1"/>
  <c r="L244" i="3"/>
  <c r="I244" i="3"/>
  <c r="K244" i="3"/>
  <c r="M244" i="3" l="1"/>
  <c r="R245" i="3"/>
  <c r="P245" i="3"/>
  <c r="Q245" i="3"/>
  <c r="N244" i="3"/>
  <c r="O245" i="3"/>
  <c r="S244" i="3"/>
  <c r="L245" i="3"/>
  <c r="J245" i="3"/>
  <c r="I245" i="3"/>
  <c r="K245" i="3"/>
  <c r="M245" i="3" l="1"/>
  <c r="S245" i="3" s="1"/>
  <c r="O246" i="3"/>
  <c r="N245" i="3"/>
  <c r="Q246" i="3"/>
  <c r="R246" i="3" l="1"/>
  <c r="P246" i="3"/>
  <c r="L246" i="3"/>
  <c r="I246" i="3"/>
  <c r="J246" i="3"/>
  <c r="K246" i="3"/>
  <c r="M246" i="3" l="1"/>
  <c r="O247" i="3" s="1"/>
  <c r="P247" i="3"/>
  <c r="Q247" i="3"/>
  <c r="R247" i="3"/>
  <c r="N246" i="3"/>
  <c r="I247" i="3"/>
  <c r="L247" i="3"/>
  <c r="K247" i="3"/>
  <c r="J247" i="3" l="1"/>
  <c r="S246" i="3"/>
  <c r="M247" i="3" l="1"/>
  <c r="K248" i="3"/>
  <c r="R248" i="3"/>
  <c r="L248" i="3"/>
  <c r="O248" i="3"/>
  <c r="P248" i="3"/>
  <c r="N247" i="3"/>
  <c r="S247" i="3"/>
  <c r="J248" i="3"/>
  <c r="I248" i="3"/>
  <c r="Q248" i="3"/>
  <c r="M248" i="3" l="1"/>
  <c r="S248" i="3" s="1"/>
  <c r="R249" i="3"/>
  <c r="O249" i="3"/>
  <c r="L249" i="3" l="1"/>
  <c r="K249" i="3"/>
  <c r="N248" i="3"/>
  <c r="P249" i="3"/>
  <c r="Q249" i="3"/>
  <c r="I249" i="3"/>
  <c r="J249" i="3"/>
  <c r="M249" i="3" l="1"/>
  <c r="I250" i="3" s="1"/>
  <c r="O250" i="3"/>
  <c r="R250" i="3"/>
  <c r="N249" i="3"/>
  <c r="Q250" i="3"/>
  <c r="P250" i="3"/>
  <c r="K250" i="3"/>
  <c r="L250" i="3"/>
  <c r="S249" i="3"/>
  <c r="J250" i="3"/>
  <c r="M250" i="3" l="1"/>
  <c r="P251" i="3" s="1"/>
  <c r="R251" i="3"/>
  <c r="J251" i="3" l="1"/>
  <c r="S250" i="3"/>
  <c r="O251" i="3"/>
  <c r="Q251" i="3"/>
  <c r="I251" i="3"/>
  <c r="K251" i="3"/>
  <c r="N250" i="3"/>
  <c r="L251" i="3"/>
  <c r="M251" i="3" l="1"/>
  <c r="J252" i="3" s="1"/>
  <c r="Q252" i="3"/>
  <c r="P252" i="3"/>
  <c r="R252" i="3"/>
  <c r="O252" i="3"/>
  <c r="N251" i="3"/>
  <c r="S251" i="3"/>
  <c r="K252" i="3"/>
  <c r="L252" i="3"/>
  <c r="I252" i="3"/>
  <c r="M252" i="3" l="1"/>
  <c r="S252" i="3" s="1"/>
  <c r="R253" i="3"/>
  <c r="O253" i="3"/>
  <c r="P253" i="3"/>
  <c r="Q253" i="3"/>
  <c r="N252" i="3" l="1"/>
  <c r="L253" i="3"/>
  <c r="I253" i="3"/>
  <c r="J253" i="3"/>
  <c r="K253" i="3"/>
  <c r="M253" i="3" l="1"/>
  <c r="S253" i="3" s="1"/>
  <c r="N253" i="3"/>
  <c r="O254" i="3"/>
  <c r="Q254" i="3"/>
  <c r="R254" i="3"/>
  <c r="P254" i="3" l="1"/>
  <c r="L254" i="3"/>
  <c r="J254" i="3"/>
  <c r="K254" i="3"/>
  <c r="I254" i="3"/>
  <c r="M254" i="3" l="1"/>
  <c r="S254" i="3"/>
  <c r="N254" i="3"/>
  <c r="R255" i="3"/>
  <c r="O255" i="3"/>
  <c r="Q255" i="3"/>
  <c r="P255" i="3"/>
  <c r="L255" i="3"/>
  <c r="I255" i="3"/>
  <c r="J255" i="3"/>
  <c r="K255" i="3"/>
  <c r="M255" i="3" l="1"/>
  <c r="S255" i="3" s="1"/>
  <c r="K256" i="3" l="1"/>
  <c r="I256" i="3"/>
  <c r="J256" i="3"/>
  <c r="L256" i="3"/>
  <c r="N255" i="3"/>
  <c r="R256" i="3"/>
  <c r="P256" i="3"/>
  <c r="Q256" i="3"/>
  <c r="O256" i="3"/>
  <c r="M256" i="3" l="1"/>
  <c r="S256" i="3" s="1"/>
  <c r="O257" i="3"/>
  <c r="Q257" i="3"/>
  <c r="P257" i="3"/>
  <c r="I257" i="3" l="1"/>
  <c r="R257" i="3"/>
  <c r="L257" i="3"/>
  <c r="N256" i="3"/>
  <c r="K257" i="3"/>
  <c r="J257" i="3"/>
  <c r="M257" i="3" l="1"/>
  <c r="S257" i="3" s="1"/>
  <c r="P258" i="3"/>
  <c r="O258" i="3"/>
  <c r="Q258" i="3"/>
  <c r="I258" i="3"/>
  <c r="R258" i="3"/>
  <c r="J258" i="3" l="1"/>
  <c r="N257" i="3"/>
  <c r="K258" i="3"/>
  <c r="L258" i="3"/>
  <c r="M258" i="3" l="1"/>
  <c r="S258" i="3" s="1"/>
  <c r="O259" i="3"/>
  <c r="N258" i="3"/>
  <c r="R259" i="3"/>
  <c r="P259" i="3"/>
  <c r="I259" i="3"/>
  <c r="J259" i="3"/>
  <c r="L259" i="3"/>
  <c r="K259" i="3" l="1"/>
  <c r="Q259" i="3"/>
  <c r="M259" i="3" s="1"/>
  <c r="L260" i="3" l="1"/>
  <c r="Q260" i="3"/>
  <c r="K260" i="3"/>
  <c r="N259" i="3"/>
  <c r="R260" i="3"/>
  <c r="P260" i="3"/>
  <c r="O260" i="3"/>
  <c r="J260" i="3"/>
  <c r="S259" i="3"/>
  <c r="I260" i="3"/>
  <c r="M260" i="3" l="1"/>
  <c r="S260" i="3" s="1"/>
  <c r="P261" i="3"/>
  <c r="Q261" i="3"/>
  <c r="J261" i="3" l="1"/>
  <c r="N260" i="3"/>
  <c r="R261" i="3"/>
  <c r="L261" i="3"/>
  <c r="K261" i="3"/>
  <c r="I261" i="3"/>
  <c r="O261" i="3"/>
  <c r="M261" i="3" s="1"/>
  <c r="J262" i="3" l="1"/>
  <c r="P262" i="3"/>
  <c r="S261" i="3"/>
  <c r="Q262" i="3"/>
  <c r="O262" i="3"/>
  <c r="R262" i="3"/>
  <c r="N261" i="3"/>
  <c r="L262" i="3"/>
  <c r="K262" i="3"/>
  <c r="I262" i="3"/>
  <c r="M262" i="3" l="1"/>
  <c r="S262" i="3" s="1"/>
  <c r="R263" i="3"/>
  <c r="N262" i="3"/>
  <c r="Q263" i="3"/>
  <c r="P263" i="3"/>
  <c r="O263" i="3"/>
  <c r="I263" i="3" l="1"/>
  <c r="L263" i="3"/>
  <c r="K263" i="3"/>
  <c r="J263" i="3"/>
  <c r="M263" i="3" l="1"/>
  <c r="S263" i="3" s="1"/>
  <c r="N263" i="3"/>
  <c r="O264" i="3"/>
  <c r="Q264" i="3"/>
  <c r="R264" i="3"/>
  <c r="P264" i="3"/>
  <c r="K264" i="3" l="1"/>
  <c r="I264" i="3"/>
  <c r="J264" i="3"/>
  <c r="L264" i="3"/>
  <c r="M264" i="3" l="1"/>
  <c r="S264" i="3" s="1"/>
  <c r="R265" i="3"/>
  <c r="N264" i="3"/>
  <c r="O265" i="3"/>
  <c r="P265" i="3"/>
  <c r="Q265" i="3"/>
  <c r="L265" i="3" l="1"/>
  <c r="I265" i="3"/>
  <c r="M265" i="3" s="1"/>
  <c r="S265" i="3" s="1"/>
  <c r="J265" i="3"/>
  <c r="K265" i="3"/>
  <c r="K266" i="3" l="1"/>
  <c r="L266" i="3"/>
  <c r="J266" i="3"/>
  <c r="I266" i="3"/>
  <c r="P266" i="3"/>
  <c r="N265" i="3"/>
  <c r="O266" i="3"/>
  <c r="Q266" i="3"/>
  <c r="R266" i="3"/>
  <c r="M266" i="3" l="1"/>
  <c r="S266" i="3" s="1"/>
  <c r="N266" i="3"/>
  <c r="Q267" i="3"/>
  <c r="P267" i="3"/>
  <c r="O267" i="3"/>
  <c r="R267" i="3"/>
  <c r="K267" i="3" l="1"/>
  <c r="I267" i="3"/>
  <c r="J267" i="3"/>
  <c r="L267" i="3"/>
  <c r="M267" i="3" l="1"/>
  <c r="N267" i="3" s="1"/>
  <c r="Q268" i="3"/>
  <c r="P268" i="3"/>
  <c r="O268" i="3"/>
  <c r="R268" i="3"/>
  <c r="J268" i="3" l="1"/>
  <c r="S267" i="3"/>
  <c r="I268" i="3"/>
  <c r="K268" i="3"/>
  <c r="L268" i="3"/>
  <c r="M268" i="3" l="1"/>
  <c r="K269" i="3" s="1"/>
  <c r="P269" i="3"/>
  <c r="Q269" i="3"/>
  <c r="R269" i="3"/>
  <c r="O269" i="3"/>
  <c r="N268" i="3" l="1"/>
  <c r="S268" i="3"/>
  <c r="J269" i="3"/>
  <c r="I269" i="3"/>
  <c r="L269" i="3"/>
  <c r="M269" i="3" l="1"/>
  <c r="I270" i="3" s="1"/>
  <c r="O270" i="3"/>
  <c r="P270" i="3"/>
  <c r="R270" i="3"/>
  <c r="Q270" i="3"/>
  <c r="N269" i="3"/>
  <c r="J270" i="3" l="1"/>
  <c r="L270" i="3"/>
  <c r="K270" i="3"/>
  <c r="M270" i="3" s="1"/>
  <c r="S269" i="3"/>
  <c r="S270" i="3" l="1"/>
  <c r="J271" i="3"/>
  <c r="L271" i="3"/>
  <c r="I271" i="3"/>
  <c r="K271" i="3"/>
  <c r="P271" i="3"/>
  <c r="N270" i="3"/>
  <c r="R271" i="3"/>
  <c r="O271" i="3"/>
  <c r="Q271" i="3"/>
  <c r="M271" i="3" l="1"/>
  <c r="S271" i="3" s="1"/>
  <c r="I272" i="3" l="1"/>
  <c r="L272" i="3"/>
  <c r="K272" i="3"/>
  <c r="J272" i="3"/>
  <c r="P272" i="3"/>
  <c r="O272" i="3"/>
  <c r="Q272" i="3"/>
  <c r="R272" i="3"/>
  <c r="N271" i="3"/>
  <c r="M272" i="3" l="1"/>
  <c r="S272" i="3" s="1"/>
  <c r="L273" i="3" l="1"/>
  <c r="J273" i="3"/>
  <c r="K273" i="3"/>
  <c r="I273" i="3"/>
  <c r="O273" i="3"/>
  <c r="P273" i="3"/>
  <c r="N272" i="3"/>
  <c r="R273" i="3"/>
  <c r="Q273" i="3"/>
  <c r="M273" i="3" l="1"/>
  <c r="S273" i="3" s="1"/>
  <c r="J274" i="3" l="1"/>
  <c r="I274" i="3"/>
  <c r="K274" i="3"/>
  <c r="L274" i="3"/>
  <c r="R274" i="3"/>
  <c r="N273" i="3"/>
  <c r="Q274" i="3"/>
  <c r="O274" i="3"/>
  <c r="P274" i="3"/>
  <c r="M274" i="3" l="1"/>
  <c r="S274" i="3" s="1"/>
  <c r="P275" i="3"/>
  <c r="Q275" i="3"/>
  <c r="R275" i="3"/>
  <c r="O275" i="3"/>
  <c r="N274" i="3"/>
  <c r="J275" i="3" l="1"/>
  <c r="I275" i="3"/>
  <c r="L275" i="3"/>
  <c r="K275" i="3"/>
  <c r="M275" i="3" l="1"/>
  <c r="O276" i="3" s="1"/>
  <c r="R276" i="3"/>
  <c r="P276" i="3"/>
  <c r="Q276" i="3"/>
  <c r="N275" i="3"/>
  <c r="J276" i="3" l="1"/>
  <c r="S275" i="3"/>
  <c r="I276" i="3"/>
  <c r="K276" i="3"/>
  <c r="L276" i="3"/>
  <c r="M276" i="3" l="1"/>
  <c r="S276" i="3" s="1"/>
  <c r="N276" i="3"/>
  <c r="P277" i="3"/>
  <c r="O277" i="3"/>
  <c r="R277" i="3"/>
  <c r="Q277" i="3"/>
  <c r="L277" i="3" l="1"/>
  <c r="J277" i="3"/>
  <c r="M277" i="3" s="1"/>
  <c r="S277" i="3" s="1"/>
  <c r="K277" i="3"/>
  <c r="I277" i="3"/>
  <c r="L278" i="3" l="1"/>
  <c r="I278" i="3"/>
  <c r="K278" i="3"/>
  <c r="J278" i="3"/>
  <c r="Q278" i="3"/>
  <c r="N277" i="3"/>
  <c r="O278" i="3"/>
  <c r="P278" i="3"/>
  <c r="R278" i="3"/>
  <c r="M278" i="3" l="1"/>
  <c r="S278" i="3" s="1"/>
  <c r="L279" i="3" l="1"/>
  <c r="I279" i="3"/>
  <c r="K279" i="3"/>
  <c r="J279" i="3"/>
  <c r="N278" i="3"/>
  <c r="P279" i="3"/>
  <c r="O279" i="3"/>
  <c r="R279" i="3"/>
  <c r="Q279" i="3"/>
  <c r="M279" i="3" l="1"/>
  <c r="R280" i="3"/>
  <c r="P280" i="3"/>
  <c r="O280" i="3"/>
  <c r="Q280" i="3"/>
  <c r="N279" i="3"/>
  <c r="I280" i="3" l="1"/>
  <c r="S279" i="3"/>
  <c r="L280" i="3"/>
  <c r="K280" i="3"/>
  <c r="J280" i="3"/>
  <c r="M280" i="3" l="1"/>
  <c r="K281" i="3" s="1"/>
  <c r="R281" i="3"/>
  <c r="N280" i="3"/>
  <c r="Q281" i="3"/>
  <c r="P281" i="3"/>
  <c r="O281" i="3"/>
  <c r="L281" i="3"/>
  <c r="J281" i="3" l="1"/>
  <c r="I281" i="3"/>
  <c r="S280" i="3"/>
  <c r="M281" i="3" l="1"/>
  <c r="K282" i="3" s="1"/>
  <c r="N281" i="3"/>
  <c r="Q282" i="3"/>
  <c r="R282" i="3"/>
  <c r="O282" i="3"/>
  <c r="P282" i="3"/>
  <c r="S281" i="3"/>
  <c r="J282" i="3"/>
  <c r="L282" i="3" l="1"/>
  <c r="I282" i="3"/>
  <c r="M282" i="3" s="1"/>
  <c r="J283" i="3" l="1"/>
  <c r="N282" i="3"/>
  <c r="R283" i="3"/>
  <c r="O283" i="3"/>
  <c r="Q283" i="3"/>
  <c r="P283" i="3"/>
  <c r="S282" i="3"/>
  <c r="K283" i="3"/>
  <c r="L283" i="3"/>
  <c r="I283" i="3"/>
  <c r="M283" i="3" l="1"/>
  <c r="L284" i="3" s="1"/>
  <c r="R284" i="3"/>
  <c r="Q284" i="3"/>
  <c r="P284" i="3"/>
  <c r="O284" i="3"/>
  <c r="K284" i="3"/>
  <c r="N283" i="3"/>
  <c r="I284" i="3"/>
  <c r="J284" i="3" l="1"/>
  <c r="S283" i="3"/>
  <c r="M284" i="3" l="1"/>
  <c r="L285" i="3" s="1"/>
  <c r="Q285" i="3"/>
  <c r="N284" i="3"/>
  <c r="S284" i="3"/>
  <c r="P285" i="3"/>
  <c r="J285" i="3"/>
  <c r="K285" i="3" l="1"/>
  <c r="I285" i="3"/>
  <c r="R285" i="3"/>
  <c r="O285" i="3"/>
  <c r="M285" i="3" l="1"/>
  <c r="Q286" i="3" s="1"/>
  <c r="R286" i="3"/>
  <c r="P286" i="3"/>
  <c r="O286" i="3"/>
  <c r="L286" i="3"/>
  <c r="I286" i="3"/>
  <c r="N285" i="3" l="1"/>
  <c r="S285" i="3"/>
  <c r="K286" i="3"/>
  <c r="J286" i="3"/>
  <c r="M286" i="3"/>
  <c r="L287" i="3" s="1"/>
  <c r="Q287" i="3"/>
  <c r="R287" i="3"/>
  <c r="O287" i="3"/>
  <c r="S286" i="3" l="1"/>
  <c r="K287" i="3"/>
  <c r="N286" i="3"/>
  <c r="J287" i="3"/>
  <c r="P287" i="3"/>
  <c r="M287" i="3" s="1"/>
  <c r="I287" i="3"/>
  <c r="O288" i="3" l="1"/>
  <c r="S287" i="3"/>
  <c r="L288" i="3"/>
  <c r="J288" i="3"/>
  <c r="N287" i="3"/>
  <c r="R288" i="3"/>
  <c r="K288" i="3"/>
  <c r="Q288" i="3"/>
  <c r="I288" i="3"/>
  <c r="P288" i="3"/>
  <c r="M288" i="3" l="1"/>
  <c r="K289" i="3" s="1"/>
  <c r="N288" i="3"/>
  <c r="Q289" i="3" l="1"/>
  <c r="R289" i="3"/>
  <c r="I289" i="3"/>
  <c r="L289" i="3"/>
  <c r="O289" i="3"/>
  <c r="M289" i="3" s="1"/>
  <c r="P289" i="3"/>
  <c r="J289" i="3"/>
  <c r="S288" i="3"/>
  <c r="S289" i="3" l="1"/>
  <c r="L290" i="3"/>
  <c r="O290" i="3"/>
  <c r="Q290" i="3"/>
  <c r="R290" i="3"/>
  <c r="P290" i="3"/>
  <c r="J290" i="3"/>
  <c r="I290" i="3"/>
  <c r="N289" i="3"/>
  <c r="K290" i="3"/>
  <c r="M290" i="3" l="1"/>
  <c r="S290" i="3" s="1"/>
  <c r="K291" i="3" l="1"/>
  <c r="L291" i="3"/>
  <c r="Q291" i="3"/>
  <c r="R291" i="3"/>
  <c r="P291" i="3"/>
  <c r="O291" i="3"/>
  <c r="N290" i="3"/>
  <c r="J291" i="3"/>
  <c r="I291" i="3"/>
  <c r="M291" i="3" l="1"/>
  <c r="I292" i="3" s="1"/>
  <c r="P292" i="3"/>
  <c r="R292" i="3"/>
  <c r="Q292" i="3"/>
  <c r="O292" i="3"/>
  <c r="J292" i="3"/>
  <c r="L292" i="3" l="1"/>
  <c r="M292" i="3" s="1"/>
  <c r="S291" i="3"/>
  <c r="N291" i="3"/>
  <c r="K292" i="3"/>
  <c r="S292" i="3" l="1"/>
  <c r="N292" i="3"/>
  <c r="R293" i="3"/>
  <c r="K293" i="3"/>
  <c r="O293" i="3"/>
  <c r="M293" i="3" s="1"/>
  <c r="Q293" i="3"/>
  <c r="P293" i="3"/>
  <c r="J293" i="3"/>
  <c r="L293" i="3"/>
  <c r="I293" i="3"/>
  <c r="K294" i="3" l="1"/>
  <c r="P294" i="3"/>
  <c r="Q294" i="3"/>
  <c r="N293" i="3"/>
  <c r="O294" i="3"/>
  <c r="R294" i="3"/>
  <c r="S293" i="3"/>
  <c r="J294" i="3"/>
  <c r="L294" i="3"/>
  <c r="I294" i="3"/>
  <c r="M294" i="3" l="1"/>
  <c r="L295" i="3" s="1"/>
  <c r="Q295" i="3"/>
  <c r="R295" i="3"/>
  <c r="O295" i="3"/>
  <c r="P295" i="3"/>
  <c r="N294" i="3"/>
  <c r="S294" i="3" l="1"/>
  <c r="J295" i="3"/>
  <c r="I295" i="3"/>
  <c r="K295" i="3"/>
  <c r="M295" i="3" l="1"/>
  <c r="I296" i="3" s="1"/>
  <c r="Q296" i="3" l="1"/>
  <c r="O296" i="3"/>
  <c r="R296" i="3"/>
  <c r="N295" i="3"/>
  <c r="P296" i="3"/>
  <c r="K296" i="3"/>
  <c r="S295" i="3"/>
  <c r="L296" i="3"/>
  <c r="J296" i="3"/>
  <c r="M296" i="3" l="1"/>
  <c r="S296" i="3" s="1"/>
  <c r="P297" i="3"/>
  <c r="R297" i="3"/>
  <c r="O297" i="3"/>
  <c r="Q297" i="3"/>
  <c r="N296" i="3"/>
  <c r="K297" i="3" l="1"/>
  <c r="L297" i="3"/>
  <c r="I297" i="3"/>
  <c r="J297" i="3"/>
  <c r="M297" i="3"/>
  <c r="S297" i="3" s="1"/>
  <c r="I298" i="3" l="1"/>
  <c r="J298" i="3"/>
  <c r="L298" i="3"/>
  <c r="K298" i="3"/>
  <c r="O298" i="3"/>
  <c r="R298" i="3"/>
  <c r="Q298" i="3"/>
  <c r="P298" i="3"/>
  <c r="N297" i="3"/>
  <c r="M298" i="3" l="1"/>
  <c r="S298" i="3" s="1"/>
  <c r="K299" i="3" l="1"/>
  <c r="L299" i="3"/>
  <c r="J299" i="3"/>
  <c r="I299" i="3"/>
  <c r="N298" i="3"/>
  <c r="Q299" i="3"/>
  <c r="P299" i="3"/>
  <c r="R299" i="3"/>
  <c r="O299" i="3"/>
  <c r="M299" i="3" l="1"/>
  <c r="S299" i="3" s="1"/>
  <c r="L300" i="3" l="1"/>
  <c r="J300" i="3"/>
  <c r="I300" i="3"/>
  <c r="K300" i="3"/>
  <c r="N299" i="3"/>
  <c r="O300" i="3"/>
  <c r="Q300" i="3"/>
  <c r="R300" i="3"/>
  <c r="P300" i="3"/>
  <c r="M300" i="3" l="1"/>
  <c r="S300" i="3" s="1"/>
  <c r="J301" i="3" l="1"/>
  <c r="K301" i="3"/>
  <c r="L301" i="3"/>
  <c r="I301" i="3"/>
  <c r="R301" i="3"/>
  <c r="Q301" i="3"/>
  <c r="N300" i="3"/>
  <c r="P301" i="3"/>
  <c r="O301" i="3"/>
  <c r="M301" i="3" l="1"/>
  <c r="S301" i="3" s="1"/>
  <c r="I302" i="3" l="1"/>
  <c r="J302" i="3"/>
  <c r="K302" i="3"/>
  <c r="L302" i="3"/>
  <c r="N301" i="3"/>
  <c r="O302" i="3"/>
  <c r="R302" i="3"/>
  <c r="Q302" i="3"/>
  <c r="P302" i="3"/>
  <c r="M302" i="3" l="1"/>
  <c r="S302" i="3" s="1"/>
  <c r="L303" i="3" l="1"/>
  <c r="K303" i="3"/>
  <c r="J303" i="3"/>
  <c r="I303" i="3"/>
  <c r="N302" i="3"/>
  <c r="Q303" i="3"/>
  <c r="R303" i="3"/>
  <c r="P303" i="3"/>
  <c r="O303" i="3"/>
  <c r="M303" i="3" l="1"/>
  <c r="S303" i="3" s="1"/>
  <c r="I304" i="3" l="1"/>
  <c r="K304" i="3"/>
  <c r="J304" i="3"/>
  <c r="L304" i="3"/>
  <c r="P304" i="3"/>
  <c r="N303" i="3"/>
  <c r="R304" i="3"/>
  <c r="Q304" i="3"/>
  <c r="O304" i="3"/>
  <c r="M304" i="3" l="1"/>
  <c r="S304" i="3" s="1"/>
  <c r="L305" i="3" l="1"/>
  <c r="I305" i="3"/>
  <c r="J305" i="3"/>
  <c r="K305" i="3"/>
  <c r="N304" i="3"/>
  <c r="P305" i="3"/>
  <c r="Q305" i="3"/>
  <c r="O305" i="3"/>
  <c r="R305" i="3"/>
  <c r="M305" i="3" l="1"/>
  <c r="S305" i="3" s="1"/>
  <c r="I306" i="3" l="1"/>
  <c r="L306" i="3"/>
  <c r="J306" i="3"/>
  <c r="K306" i="3"/>
  <c r="O306" i="3"/>
  <c r="Q306" i="3"/>
  <c r="N305" i="3"/>
  <c r="P306" i="3"/>
  <c r="R306" i="3"/>
  <c r="M306" i="3" l="1"/>
  <c r="S306" i="3" s="1"/>
  <c r="L307" i="3" l="1"/>
  <c r="K307" i="3"/>
  <c r="I307" i="3"/>
  <c r="J307" i="3"/>
  <c r="N306" i="3"/>
  <c r="Q307" i="3"/>
  <c r="P307" i="3"/>
  <c r="R307" i="3"/>
  <c r="O307" i="3"/>
  <c r="M307" i="3" l="1"/>
  <c r="S307" i="3" s="1"/>
  <c r="L308" i="3" l="1"/>
  <c r="I308" i="3"/>
  <c r="K308" i="3"/>
  <c r="J308" i="3"/>
  <c r="P308" i="3"/>
  <c r="R308" i="3"/>
  <c r="N307" i="3"/>
  <c r="O308" i="3"/>
  <c r="Q308" i="3"/>
  <c r="M308" i="3" l="1"/>
  <c r="N308" i="3" s="1"/>
  <c r="L309" i="3" l="1"/>
  <c r="S308" i="3"/>
  <c r="P309" i="3"/>
  <c r="R309" i="3"/>
  <c r="O309" i="3"/>
  <c r="Q309" i="3"/>
  <c r="K309" i="3"/>
  <c r="J309" i="3"/>
  <c r="I309" i="3"/>
  <c r="M309" i="3" l="1"/>
  <c r="I310" i="3" s="1"/>
  <c r="Q310" i="3" l="1"/>
  <c r="S309" i="3"/>
  <c r="N309" i="3"/>
  <c r="P310" i="3"/>
  <c r="K310" i="3"/>
  <c r="J310" i="3"/>
  <c r="L310" i="3"/>
  <c r="O310" i="3"/>
  <c r="R310" i="3"/>
  <c r="M310" i="3" l="1"/>
  <c r="L311" i="3" s="1"/>
  <c r="O311" i="3"/>
  <c r="P311" i="3"/>
  <c r="Q311" i="3"/>
  <c r="N310" i="3" l="1"/>
  <c r="R311" i="3"/>
  <c r="S310" i="3"/>
  <c r="J311" i="3"/>
  <c r="K311" i="3"/>
  <c r="I311" i="3"/>
  <c r="M311" i="3" l="1"/>
  <c r="S311" i="3" s="1"/>
  <c r="Q312" i="3"/>
  <c r="P312" i="3"/>
  <c r="N311" i="3"/>
  <c r="R312" i="3"/>
  <c r="O312" i="3"/>
  <c r="K312" i="3" l="1"/>
  <c r="I312" i="3"/>
  <c r="J312" i="3"/>
  <c r="L312" i="3"/>
  <c r="M312" i="3" l="1"/>
  <c r="S312" i="3" s="1"/>
  <c r="R313" i="3"/>
  <c r="P313" i="3"/>
  <c r="Q313" i="3"/>
  <c r="N312" i="3" l="1"/>
  <c r="O313" i="3"/>
  <c r="J313" i="3"/>
  <c r="I313" i="3"/>
  <c r="L313" i="3"/>
  <c r="K313" i="3"/>
  <c r="M313" i="3" l="1"/>
  <c r="S313" i="3" s="1"/>
  <c r="Q314" i="3"/>
  <c r="N313" i="3"/>
  <c r="R314" i="3"/>
  <c r="P314" i="3"/>
  <c r="O314" i="3"/>
  <c r="L314" i="3" l="1"/>
  <c r="I314" i="3"/>
  <c r="M314" i="3" s="1"/>
  <c r="S314" i="3" s="1"/>
  <c r="J314" i="3"/>
  <c r="K314" i="3"/>
  <c r="K315" i="3" l="1"/>
  <c r="J315" i="3"/>
  <c r="I315" i="3"/>
  <c r="L315" i="3"/>
  <c r="O315" i="3"/>
  <c r="R315" i="3"/>
  <c r="P315" i="3"/>
  <c r="Q315" i="3"/>
  <c r="N314" i="3"/>
  <c r="M315" i="3" l="1"/>
  <c r="S315" i="3" s="1"/>
  <c r="I316" i="3" l="1"/>
  <c r="L316" i="3"/>
  <c r="J316" i="3"/>
  <c r="K316" i="3"/>
  <c r="N315" i="3"/>
  <c r="P316" i="3"/>
  <c r="O316" i="3"/>
  <c r="R316" i="3"/>
  <c r="Q316" i="3"/>
  <c r="M316" i="3" l="1"/>
  <c r="S316" i="3" s="1"/>
  <c r="R317" i="3"/>
  <c r="N316" i="3"/>
  <c r="P317" i="3"/>
  <c r="Q317" i="3"/>
  <c r="O317" i="3"/>
  <c r="L317" i="3" l="1"/>
  <c r="J317" i="3"/>
  <c r="K317" i="3"/>
  <c r="I317" i="3"/>
  <c r="M317" i="3" l="1"/>
  <c r="S317" i="3" s="1"/>
  <c r="R318" i="3"/>
  <c r="O318" i="3"/>
  <c r="N317" i="3"/>
  <c r="P318" i="3"/>
  <c r="Q318" i="3" l="1"/>
  <c r="L318" i="3"/>
  <c r="K318" i="3"/>
  <c r="I318" i="3"/>
  <c r="J318" i="3"/>
  <c r="M318" i="3" l="1"/>
  <c r="O319" i="3" s="1"/>
  <c r="N318" i="3"/>
  <c r="Q319" i="3"/>
  <c r="P319" i="3"/>
  <c r="R319" i="3"/>
  <c r="L319" i="3"/>
  <c r="K319" i="3" l="1"/>
  <c r="I319" i="3"/>
  <c r="J319" i="3"/>
  <c r="S318" i="3"/>
  <c r="M319" i="3" l="1"/>
  <c r="R320" i="3" s="1"/>
  <c r="O320" i="3"/>
  <c r="Q320" i="3"/>
  <c r="P320" i="3"/>
  <c r="S319" i="3"/>
  <c r="J320" i="3"/>
  <c r="I320" i="3"/>
  <c r="L320" i="3"/>
  <c r="N319" i="3"/>
  <c r="K320" i="3"/>
  <c r="M320" i="3" l="1"/>
  <c r="L321" i="3" s="1"/>
  <c r="P321" i="3"/>
  <c r="N320" i="3"/>
  <c r="O321" i="3"/>
  <c r="R321" i="3"/>
  <c r="Q321" i="3"/>
  <c r="I321" i="3" l="1"/>
  <c r="J321" i="3"/>
  <c r="S320" i="3"/>
  <c r="K321" i="3"/>
  <c r="M321" i="3" l="1"/>
  <c r="S321" i="3" s="1"/>
  <c r="O322" i="3"/>
  <c r="P322" i="3"/>
  <c r="Q322" i="3" l="1"/>
  <c r="R322" i="3"/>
  <c r="J322" i="3"/>
  <c r="K322" i="3"/>
  <c r="I322" i="3"/>
  <c r="L322" i="3"/>
  <c r="N321" i="3"/>
  <c r="M322" i="3" l="1"/>
  <c r="J323" i="3" s="1"/>
  <c r="R323" i="3"/>
  <c r="O323" i="3"/>
  <c r="P323" i="3"/>
  <c r="Q323" i="3"/>
  <c r="N322" i="3"/>
  <c r="S322" i="3"/>
  <c r="K323" i="3"/>
  <c r="L323" i="3"/>
  <c r="I323" i="3" l="1"/>
  <c r="M323" i="3"/>
  <c r="K324" i="3" s="1"/>
  <c r="P324" i="3"/>
  <c r="O324" i="3"/>
  <c r="N323" i="3" l="1"/>
  <c r="R324" i="3"/>
  <c r="Q324" i="3"/>
  <c r="S323" i="3"/>
  <c r="I324" i="3"/>
  <c r="L324" i="3"/>
  <c r="J324" i="3"/>
  <c r="M324" i="3" l="1"/>
  <c r="S324" i="3" s="1"/>
  <c r="Q325" i="3"/>
  <c r="O325" i="3"/>
  <c r="N324" i="3"/>
  <c r="R325" i="3"/>
  <c r="P325" i="3"/>
  <c r="J325" i="3" l="1"/>
  <c r="I325" i="3"/>
  <c r="L325" i="3"/>
  <c r="K325" i="3"/>
  <c r="M325" i="3" l="1"/>
  <c r="S325" i="3" s="1"/>
  <c r="I326" i="3" l="1"/>
  <c r="J326" i="3"/>
  <c r="N325" i="3"/>
  <c r="O326" i="3"/>
  <c r="R326" i="3"/>
  <c r="P326" i="3"/>
  <c r="Q326" i="3"/>
  <c r="L326" i="3"/>
  <c r="K326" i="3"/>
  <c r="M326" i="3" l="1"/>
  <c r="N326" i="3" s="1"/>
  <c r="Q327" i="3"/>
  <c r="I327" i="3"/>
  <c r="K327" i="3"/>
  <c r="O327" i="3" l="1"/>
  <c r="L327" i="3"/>
  <c r="R327" i="3"/>
  <c r="J327" i="3"/>
  <c r="P327" i="3"/>
  <c r="M327" i="3" s="1"/>
  <c r="J328" i="3" s="1"/>
  <c r="S326" i="3"/>
  <c r="P328" i="3" l="1"/>
  <c r="R328" i="3"/>
  <c r="N327" i="3"/>
  <c r="O328" i="3"/>
  <c r="S327" i="3"/>
  <c r="I328" i="3"/>
  <c r="Q328" i="3"/>
  <c r="K328" i="3"/>
  <c r="L328" i="3"/>
  <c r="M328" i="3" l="1"/>
  <c r="K329" i="3" s="1"/>
  <c r="Q329" i="3"/>
  <c r="O329" i="3"/>
  <c r="N328" i="3"/>
  <c r="P329" i="3"/>
  <c r="R329" i="3"/>
  <c r="S328" i="3" l="1"/>
  <c r="J329" i="3"/>
  <c r="L329" i="3"/>
  <c r="I329" i="3"/>
  <c r="M329" i="3" l="1"/>
  <c r="S329" i="3" s="1"/>
  <c r="Q330" i="3"/>
  <c r="N329" i="3"/>
  <c r="O330" i="3"/>
  <c r="R330" i="3"/>
  <c r="P330" i="3"/>
  <c r="I330" i="3" l="1"/>
  <c r="K330" i="3"/>
  <c r="J330" i="3"/>
  <c r="L330" i="3"/>
  <c r="M330" i="3" l="1"/>
  <c r="S330" i="3" s="1"/>
  <c r="R331" i="3"/>
  <c r="N330" i="3"/>
  <c r="O331" i="3"/>
  <c r="Q331" i="3"/>
  <c r="P331" i="3"/>
  <c r="K331" i="3"/>
  <c r="I331" i="3"/>
  <c r="J331" i="3" l="1"/>
  <c r="L331" i="3"/>
  <c r="M331" i="3" l="1"/>
  <c r="S331" i="3" s="1"/>
  <c r="O332" i="3"/>
  <c r="P332" i="3"/>
  <c r="R332" i="3"/>
  <c r="Q332" i="3"/>
  <c r="N331" i="3"/>
  <c r="L332" i="3"/>
  <c r="I332" i="3"/>
  <c r="K332" i="3"/>
  <c r="J332" i="3"/>
  <c r="M332" i="3" l="1"/>
  <c r="S332" i="3" s="1"/>
  <c r="R333" i="3"/>
  <c r="Q333" i="3"/>
  <c r="N332" i="3" l="1"/>
  <c r="P333" i="3"/>
  <c r="O333" i="3"/>
  <c r="K333" i="3"/>
  <c r="L333" i="3"/>
  <c r="I333" i="3"/>
  <c r="J333" i="3"/>
  <c r="M333" i="3" l="1"/>
  <c r="P334" i="3"/>
  <c r="N333" i="3"/>
  <c r="R334" i="3"/>
  <c r="O334" i="3"/>
  <c r="Q334" i="3"/>
  <c r="K334" i="3"/>
  <c r="J334" i="3"/>
  <c r="I334" i="3" l="1"/>
  <c r="S333" i="3"/>
  <c r="L334" i="3"/>
  <c r="M334" i="3" l="1"/>
  <c r="S334" i="3" s="1"/>
  <c r="P335" i="3"/>
  <c r="N334" i="3"/>
  <c r="O335" i="3" l="1"/>
  <c r="Q335" i="3"/>
  <c r="R335" i="3"/>
  <c r="L335" i="3"/>
  <c r="J335" i="3"/>
  <c r="K335" i="3"/>
  <c r="I335" i="3"/>
  <c r="M335" i="3" l="1"/>
  <c r="L336" i="3" s="1"/>
  <c r="Q336" i="3" l="1"/>
  <c r="P336" i="3"/>
  <c r="K336" i="3"/>
  <c r="I336" i="3"/>
  <c r="O336" i="3"/>
  <c r="N335" i="3"/>
  <c r="S335" i="3"/>
  <c r="R336" i="3"/>
  <c r="J336" i="3"/>
  <c r="M336" i="3" l="1"/>
  <c r="I337" i="3" s="1"/>
  <c r="P337" i="3"/>
  <c r="O337" i="3"/>
  <c r="Q337" i="3"/>
  <c r="R337" i="3"/>
  <c r="N336" i="3"/>
  <c r="K337" i="3"/>
  <c r="L337" i="3" l="1"/>
  <c r="J337" i="3"/>
  <c r="S336" i="3"/>
  <c r="M337" i="3"/>
  <c r="S337" i="3" s="1"/>
  <c r="Q338" i="3"/>
  <c r="R338" i="3"/>
  <c r="P338" i="3"/>
  <c r="N337" i="3"/>
  <c r="K338" i="3" l="1"/>
  <c r="J338" i="3"/>
  <c r="L338" i="3"/>
  <c r="I338" i="3"/>
  <c r="O338" i="3"/>
  <c r="M338" i="3" s="1"/>
  <c r="S338" i="3" l="1"/>
  <c r="N338" i="3"/>
  <c r="O339" i="3"/>
  <c r="I339" i="3"/>
  <c r="J339" i="3"/>
  <c r="L339" i="3"/>
  <c r="R339" i="3"/>
  <c r="K339" i="3"/>
  <c r="P339" i="3"/>
  <c r="Q339" i="3"/>
  <c r="M339" i="3" s="1"/>
  <c r="S339" i="3" s="1"/>
  <c r="I340" i="3" l="1"/>
  <c r="L340" i="3"/>
  <c r="K340" i="3"/>
  <c r="J340" i="3"/>
  <c r="N339" i="3"/>
  <c r="Q340" i="3"/>
  <c r="O340" i="3"/>
  <c r="R340" i="3"/>
  <c r="P340" i="3"/>
  <c r="M340" i="3" l="1"/>
  <c r="S340" i="3" s="1"/>
  <c r="J341" i="3" l="1"/>
  <c r="I341" i="3"/>
  <c r="L341" i="3"/>
  <c r="K341" i="3"/>
  <c r="Q341" i="3"/>
  <c r="R341" i="3"/>
  <c r="P341" i="3"/>
  <c r="N340" i="3"/>
  <c r="O341" i="3"/>
  <c r="M341" i="3" l="1"/>
  <c r="S341" i="3" s="1"/>
  <c r="J342" i="3" l="1"/>
  <c r="L342" i="3"/>
  <c r="I342" i="3"/>
  <c r="K342" i="3"/>
  <c r="R342" i="3"/>
  <c r="O342" i="3"/>
  <c r="P342" i="3"/>
  <c r="N341" i="3"/>
  <c r="Q342" i="3"/>
  <c r="M342" i="3" l="1"/>
  <c r="S342" i="3" s="1"/>
  <c r="K343" i="3" l="1"/>
  <c r="L343" i="3"/>
  <c r="I343" i="3"/>
  <c r="J343" i="3"/>
  <c r="R343" i="3"/>
  <c r="P343" i="3"/>
  <c r="N342" i="3"/>
  <c r="Q343" i="3"/>
  <c r="O343" i="3"/>
  <c r="M343" i="3" l="1"/>
  <c r="S343" i="3" s="1"/>
  <c r="L344" i="3" l="1"/>
  <c r="J344" i="3"/>
  <c r="K344" i="3"/>
  <c r="I344" i="3"/>
  <c r="R344" i="3"/>
  <c r="N343" i="3"/>
  <c r="P344" i="3"/>
  <c r="O344" i="3"/>
  <c r="Q344" i="3"/>
  <c r="M344" i="3" l="1"/>
  <c r="S344" i="3" s="1"/>
  <c r="J345" i="3" l="1"/>
  <c r="K345" i="3"/>
  <c r="L345" i="3"/>
  <c r="I345" i="3"/>
  <c r="O345" i="3"/>
  <c r="Q345" i="3"/>
  <c r="R345" i="3"/>
  <c r="N344" i="3"/>
  <c r="P345" i="3"/>
  <c r="M345" i="3" l="1"/>
  <c r="Q346" i="3"/>
  <c r="I346" i="3" l="1"/>
  <c r="S345" i="3"/>
  <c r="P346" i="3"/>
  <c r="O346" i="3"/>
  <c r="N345" i="3"/>
  <c r="R346" i="3"/>
  <c r="K346" i="3"/>
  <c r="J346" i="3"/>
  <c r="L346" i="3"/>
  <c r="M346" i="3" l="1"/>
  <c r="I347" i="3" s="1"/>
  <c r="N346" i="3"/>
  <c r="R347" i="3"/>
  <c r="O347" i="3"/>
  <c r="P347" i="3"/>
  <c r="Q347" i="3"/>
  <c r="S346" i="3" l="1"/>
  <c r="L347" i="3"/>
  <c r="K347" i="3"/>
  <c r="J347" i="3"/>
  <c r="M347" i="3" l="1"/>
  <c r="J348" i="3" s="1"/>
  <c r="S347" i="3" l="1"/>
  <c r="P348" i="3"/>
  <c r="O348" i="3"/>
  <c r="N347" i="3"/>
  <c r="Q348" i="3"/>
  <c r="R348" i="3"/>
  <c r="L348" i="3"/>
  <c r="K348" i="3"/>
  <c r="I348" i="3"/>
  <c r="M348" i="3" l="1"/>
  <c r="J349" i="3" s="1"/>
  <c r="S348" i="3" l="1"/>
  <c r="P349" i="3"/>
  <c r="Q349" i="3"/>
  <c r="N348" i="3"/>
  <c r="R349" i="3"/>
  <c r="O349" i="3"/>
  <c r="L349" i="3"/>
  <c r="K349" i="3"/>
  <c r="I349" i="3"/>
  <c r="M349" i="3" l="1"/>
  <c r="J350" i="3" s="1"/>
  <c r="N349" i="3" l="1"/>
  <c r="S349" i="3"/>
  <c r="I350" i="3"/>
  <c r="K350" i="3"/>
  <c r="Q350" i="3"/>
  <c r="P350" i="3"/>
  <c r="R350" i="3"/>
  <c r="O350" i="3"/>
  <c r="L350" i="3"/>
  <c r="M350" i="3" l="1"/>
  <c r="S350" i="3" s="1"/>
  <c r="O351" i="3"/>
  <c r="N350" i="3"/>
  <c r="P351" i="3"/>
  <c r="R351" i="3"/>
  <c r="Q351" i="3"/>
  <c r="I351" i="3"/>
  <c r="K351" i="3"/>
  <c r="J351" i="3" l="1"/>
  <c r="L351" i="3"/>
  <c r="M351" i="3" s="1"/>
  <c r="L352" i="3" l="1"/>
  <c r="P352" i="3"/>
  <c r="S351" i="3"/>
  <c r="J352" i="3"/>
  <c r="R352" i="3"/>
  <c r="Q352" i="3"/>
  <c r="I352" i="3"/>
  <c r="K352" i="3"/>
  <c r="N351" i="3"/>
  <c r="O352" i="3"/>
  <c r="M352" i="3" l="1"/>
  <c r="S352" i="3" s="1"/>
  <c r="P353" i="3"/>
  <c r="N352" i="3"/>
  <c r="R353" i="3"/>
  <c r="O353" i="3"/>
  <c r="L353" i="3"/>
  <c r="K353" i="3"/>
  <c r="I353" i="3"/>
  <c r="Q353" i="3"/>
  <c r="J353" i="3" l="1"/>
  <c r="M353" i="3"/>
  <c r="L354" i="3" s="1"/>
  <c r="N353" i="3"/>
  <c r="S353" i="3" l="1"/>
  <c r="Q354" i="3"/>
  <c r="R354" i="3"/>
  <c r="K354" i="3"/>
  <c r="J354" i="3"/>
  <c r="I354" i="3"/>
  <c r="O354" i="3"/>
  <c r="P354" i="3"/>
  <c r="M354" i="3" l="1"/>
  <c r="J355" i="3" s="1"/>
  <c r="Q355" i="3"/>
  <c r="P355" i="3"/>
  <c r="R355" i="3"/>
  <c r="N354" i="3"/>
  <c r="O355" i="3"/>
  <c r="I355" i="3" l="1"/>
  <c r="L355" i="3"/>
  <c r="K355" i="3"/>
  <c r="S354" i="3"/>
  <c r="M355" i="3" l="1"/>
  <c r="S355" i="3" s="1"/>
  <c r="N355" i="3"/>
  <c r="Q356" i="3"/>
  <c r="I356" i="3" l="1"/>
  <c r="K356" i="3"/>
  <c r="R356" i="3"/>
  <c r="O356" i="3"/>
  <c r="P356" i="3"/>
  <c r="L356" i="3"/>
  <c r="J356" i="3"/>
  <c r="M356" i="3" l="1"/>
  <c r="S356" i="3" s="1"/>
  <c r="O357" i="3"/>
  <c r="N356" i="3"/>
  <c r="P357" i="3"/>
  <c r="Q357" i="3"/>
  <c r="R357" i="3"/>
  <c r="I357" i="3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L357" i="3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L368" i="3" s="1"/>
  <c r="L369" i="3" s="1"/>
  <c r="L370" i="3" s="1"/>
  <c r="L371" i="3" s="1"/>
  <c r="L372" i="3" s="1"/>
  <c r="L373" i="3" s="1"/>
  <c r="L374" i="3" s="1"/>
  <c r="L375" i="3" s="1"/>
  <c r="L376" i="3" s="1"/>
  <c r="L377" i="3" s="1"/>
  <c r="L378" i="3" s="1"/>
  <c r="L379" i="3" s="1"/>
  <c r="L380" i="3" s="1"/>
  <c r="L381" i="3" s="1"/>
  <c r="L382" i="3" s="1"/>
  <c r="L383" i="3" s="1"/>
  <c r="L384" i="3" s="1"/>
  <c r="L385" i="3" s="1"/>
  <c r="L386" i="3" s="1"/>
  <c r="L387" i="3" s="1"/>
  <c r="L388" i="3" s="1"/>
  <c r="L389" i="3" s="1"/>
  <c r="L390" i="3" s="1"/>
  <c r="L391" i="3" s="1"/>
  <c r="L392" i="3" s="1"/>
  <c r="L393" i="3" s="1"/>
  <c r="L394" i="3" s="1"/>
  <c r="L395" i="3" s="1"/>
  <c r="L396" i="3" s="1"/>
  <c r="L397" i="3" s="1"/>
  <c r="L398" i="3" s="1"/>
  <c r="L399" i="3" s="1"/>
  <c r="L400" i="3" s="1"/>
  <c r="L401" i="3" s="1"/>
  <c r="L402" i="3" s="1"/>
  <c r="L403" i="3" s="1"/>
  <c r="L404" i="3" s="1"/>
  <c r="L405" i="3" s="1"/>
  <c r="L406" i="3" s="1"/>
  <c r="L407" i="3" s="1"/>
  <c r="L408" i="3" s="1"/>
  <c r="L409" i="3" s="1"/>
  <c r="L410" i="3" s="1"/>
  <c r="L411" i="3" s="1"/>
  <c r="L412" i="3" s="1"/>
  <c r="L413" i="3" s="1"/>
  <c r="L414" i="3" s="1"/>
  <c r="L415" i="3" s="1"/>
  <c r="L416" i="3" s="1"/>
  <c r="L417" i="3" s="1"/>
  <c r="L418" i="3" s="1"/>
  <c r="L419" i="3" s="1"/>
  <c r="L420" i="3" s="1"/>
  <c r="L421" i="3" s="1"/>
  <c r="L422" i="3" s="1"/>
  <c r="L423" i="3" s="1"/>
  <c r="L424" i="3" s="1"/>
  <c r="L425" i="3" s="1"/>
  <c r="L426" i="3" s="1"/>
  <c r="L427" i="3" s="1"/>
  <c r="L428" i="3" s="1"/>
  <c r="L429" i="3" s="1"/>
  <c r="L430" i="3" s="1"/>
  <c r="L431" i="3" s="1"/>
  <c r="L432" i="3" s="1"/>
  <c r="L433" i="3" s="1"/>
  <c r="L434" i="3" s="1"/>
  <c r="L435" i="3" s="1"/>
  <c r="L436" i="3" s="1"/>
  <c r="L437" i="3" s="1"/>
  <c r="L438" i="3" s="1"/>
  <c r="L439" i="3" s="1"/>
  <c r="L440" i="3" s="1"/>
  <c r="L441" i="3" s="1"/>
  <c r="L442" i="3" s="1"/>
  <c r="L443" i="3" s="1"/>
  <c r="L444" i="3" s="1"/>
  <c r="L445" i="3" s="1"/>
  <c r="L446" i="3" s="1"/>
  <c r="L447" i="3" s="1"/>
  <c r="L448" i="3" s="1"/>
  <c r="L449" i="3" s="1"/>
  <c r="L450" i="3" s="1"/>
  <c r="L451" i="3" s="1"/>
  <c r="L452" i="3" s="1"/>
  <c r="L453" i="3" s="1"/>
  <c r="L454" i="3" s="1"/>
  <c r="L455" i="3" s="1"/>
  <c r="L456" i="3" s="1"/>
  <c r="L457" i="3" s="1"/>
  <c r="L458" i="3" s="1"/>
  <c r="L459" i="3" s="1"/>
  <c r="L460" i="3" s="1"/>
  <c r="L461" i="3" s="1"/>
  <c r="L462" i="3" s="1"/>
  <c r="L463" i="3" s="1"/>
  <c r="L464" i="3" s="1"/>
  <c r="L465" i="3" s="1"/>
  <c r="L466" i="3" s="1"/>
  <c r="L467" i="3" s="1"/>
  <c r="L468" i="3" s="1"/>
  <c r="L469" i="3" s="1"/>
  <c r="L470" i="3" s="1"/>
  <c r="L471" i="3" s="1"/>
  <c r="L472" i="3" s="1"/>
  <c r="L473" i="3" s="1"/>
  <c r="L474" i="3" s="1"/>
  <c r="L475" i="3" s="1"/>
  <c r="L476" i="3" s="1"/>
  <c r="L477" i="3" s="1"/>
  <c r="L478" i="3" s="1"/>
  <c r="L479" i="3" s="1"/>
  <c r="L480" i="3" s="1"/>
  <c r="L481" i="3" s="1"/>
  <c r="L482" i="3" s="1"/>
  <c r="L483" i="3" s="1"/>
  <c r="L484" i="3" s="1"/>
  <c r="L485" i="3" s="1"/>
  <c r="L486" i="3" s="1"/>
  <c r="L487" i="3" s="1"/>
  <c r="L488" i="3" s="1"/>
  <c r="L489" i="3" s="1"/>
  <c r="L490" i="3" s="1"/>
  <c r="L491" i="3" s="1"/>
  <c r="L492" i="3" s="1"/>
  <c r="L493" i="3" s="1"/>
  <c r="L494" i="3" s="1"/>
  <c r="L495" i="3" s="1"/>
  <c r="L496" i="3" s="1"/>
  <c r="L497" i="3" s="1"/>
  <c r="L498" i="3" s="1"/>
  <c r="L499" i="3" s="1"/>
  <c r="L500" i="3" s="1"/>
  <c r="L501" i="3" s="1"/>
  <c r="L502" i="3" s="1"/>
  <c r="L503" i="3" s="1"/>
  <c r="L504" i="3" s="1"/>
  <c r="L505" i="3" s="1"/>
  <c r="L506" i="3" s="1"/>
  <c r="L507" i="3" s="1"/>
  <c r="L508" i="3" s="1"/>
  <c r="L509" i="3" s="1"/>
  <c r="L510" i="3" s="1"/>
  <c r="L511" i="3" s="1"/>
  <c r="L512" i="3" s="1"/>
  <c r="L513" i="3" s="1"/>
  <c r="L514" i="3" s="1"/>
  <c r="L515" i="3" s="1"/>
  <c r="L516" i="3" s="1"/>
  <c r="L517" i="3" s="1"/>
  <c r="L518" i="3" s="1"/>
  <c r="L519" i="3" s="1"/>
  <c r="L520" i="3" s="1"/>
  <c r="L521" i="3" s="1"/>
  <c r="L522" i="3" s="1"/>
  <c r="L523" i="3" s="1"/>
  <c r="L524" i="3" s="1"/>
  <c r="L525" i="3" s="1"/>
  <c r="L526" i="3" s="1"/>
  <c r="L527" i="3" s="1"/>
  <c r="L528" i="3" s="1"/>
  <c r="L529" i="3" s="1"/>
  <c r="L530" i="3" s="1"/>
  <c r="L531" i="3" s="1"/>
  <c r="L532" i="3" s="1"/>
  <c r="L533" i="3" s="1"/>
  <c r="L534" i="3" s="1"/>
  <c r="L535" i="3" s="1"/>
  <c r="L536" i="3" s="1"/>
  <c r="L537" i="3" s="1"/>
  <c r="L538" i="3" s="1"/>
  <c r="L539" i="3" s="1"/>
  <c r="L540" i="3" s="1"/>
  <c r="L541" i="3" s="1"/>
  <c r="L542" i="3" s="1"/>
  <c r="L543" i="3" s="1"/>
  <c r="L544" i="3" s="1"/>
  <c r="L545" i="3" s="1"/>
  <c r="L546" i="3" s="1"/>
  <c r="L547" i="3" s="1"/>
  <c r="L548" i="3" s="1"/>
  <c r="L549" i="3" s="1"/>
  <c r="L550" i="3" s="1"/>
  <c r="L551" i="3" s="1"/>
  <c r="L552" i="3" s="1"/>
  <c r="L553" i="3" s="1"/>
  <c r="L554" i="3" s="1"/>
  <c r="L555" i="3" s="1"/>
  <c r="L556" i="3" s="1"/>
  <c r="L557" i="3" s="1"/>
  <c r="L558" i="3" s="1"/>
  <c r="L559" i="3" s="1"/>
  <c r="L560" i="3" s="1"/>
  <c r="L561" i="3" s="1"/>
  <c r="L562" i="3" s="1"/>
  <c r="L563" i="3" s="1"/>
  <c r="L564" i="3" s="1"/>
  <c r="L565" i="3" s="1"/>
  <c r="L566" i="3" s="1"/>
  <c r="L567" i="3" s="1"/>
  <c r="L568" i="3" s="1"/>
  <c r="L569" i="3" s="1"/>
  <c r="L570" i="3" s="1"/>
  <c r="L571" i="3" s="1"/>
  <c r="L572" i="3" s="1"/>
  <c r="L573" i="3" s="1"/>
  <c r="L574" i="3" s="1"/>
  <c r="L575" i="3" s="1"/>
  <c r="L576" i="3" s="1"/>
  <c r="L577" i="3" s="1"/>
  <c r="L578" i="3" s="1"/>
  <c r="L579" i="3" s="1"/>
  <c r="L580" i="3" s="1"/>
  <c r="L581" i="3" s="1"/>
  <c r="L582" i="3" s="1"/>
  <c r="L583" i="3" s="1"/>
  <c r="L584" i="3" s="1"/>
  <c r="L585" i="3" s="1"/>
  <c r="L586" i="3" s="1"/>
  <c r="L587" i="3" s="1"/>
  <c r="L588" i="3" s="1"/>
  <c r="L589" i="3" s="1"/>
  <c r="L590" i="3" s="1"/>
  <c r="L591" i="3" s="1"/>
  <c r="L592" i="3" s="1"/>
  <c r="L593" i="3" s="1"/>
  <c r="L594" i="3" s="1"/>
  <c r="L595" i="3" s="1"/>
  <c r="L596" i="3" s="1"/>
  <c r="L597" i="3" s="1"/>
  <c r="L598" i="3" s="1"/>
  <c r="L599" i="3" s="1"/>
  <c r="L600" i="3" s="1"/>
  <c r="L601" i="3" s="1"/>
  <c r="L602" i="3" s="1"/>
  <c r="L603" i="3" s="1"/>
  <c r="L604" i="3" s="1"/>
  <c r="L605" i="3" s="1"/>
  <c r="L606" i="3" s="1"/>
  <c r="L607" i="3" s="1"/>
  <c r="L608" i="3" s="1"/>
  <c r="L609" i="3" s="1"/>
  <c r="L610" i="3" s="1"/>
  <c r="L611" i="3" s="1"/>
  <c r="L612" i="3" s="1"/>
  <c r="L613" i="3" s="1"/>
  <c r="L614" i="3" s="1"/>
  <c r="L615" i="3" s="1"/>
  <c r="L616" i="3" s="1"/>
  <c r="L617" i="3" s="1"/>
  <c r="L618" i="3" s="1"/>
  <c r="L619" i="3" s="1"/>
  <c r="L620" i="3" s="1"/>
  <c r="L621" i="3" s="1"/>
  <c r="L622" i="3" s="1"/>
  <c r="L623" i="3" s="1"/>
  <c r="L624" i="3" s="1"/>
  <c r="L625" i="3" s="1"/>
  <c r="L626" i="3" s="1"/>
  <c r="L627" i="3" s="1"/>
  <c r="L628" i="3" s="1"/>
  <c r="L629" i="3" s="1"/>
  <c r="L630" i="3" s="1"/>
  <c r="L631" i="3" s="1"/>
  <c r="L632" i="3" s="1"/>
  <c r="L633" i="3" s="1"/>
  <c r="L634" i="3" s="1"/>
  <c r="L635" i="3" s="1"/>
  <c r="L636" i="3" s="1"/>
  <c r="L637" i="3" s="1"/>
  <c r="L638" i="3" s="1"/>
  <c r="L639" i="3" s="1"/>
  <c r="L640" i="3" s="1"/>
  <c r="L641" i="3" s="1"/>
  <c r="L642" i="3" s="1"/>
  <c r="L643" i="3" s="1"/>
  <c r="L644" i="3" s="1"/>
  <c r="L645" i="3" s="1"/>
  <c r="L646" i="3" s="1"/>
  <c r="L647" i="3" s="1"/>
  <c r="L648" i="3" s="1"/>
  <c r="L649" i="3" s="1"/>
  <c r="L650" i="3" s="1"/>
  <c r="L651" i="3" s="1"/>
  <c r="L652" i="3" s="1"/>
  <c r="L653" i="3" s="1"/>
  <c r="L654" i="3" s="1"/>
  <c r="L655" i="3" s="1"/>
  <c r="L656" i="3" s="1"/>
  <c r="L657" i="3" s="1"/>
  <c r="L658" i="3" s="1"/>
  <c r="L659" i="3" s="1"/>
  <c r="L660" i="3" s="1"/>
  <c r="L661" i="3" s="1"/>
  <c r="L662" i="3" s="1"/>
  <c r="L663" i="3" s="1"/>
  <c r="L664" i="3" s="1"/>
  <c r="L665" i="3" s="1"/>
  <c r="L666" i="3" s="1"/>
  <c r="L667" i="3" s="1"/>
  <c r="L668" i="3" s="1"/>
  <c r="L669" i="3" s="1"/>
  <c r="L670" i="3" s="1"/>
  <c r="L671" i="3" s="1"/>
  <c r="L672" i="3" s="1"/>
  <c r="L673" i="3" s="1"/>
  <c r="K357" i="3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J357" i="3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M357" i="3" l="1"/>
  <c r="S357" i="3" s="1"/>
  <c r="R358" i="3"/>
  <c r="Q358" i="3"/>
  <c r="N357" i="3" l="1"/>
  <c r="P358" i="3"/>
  <c r="O358" i="3"/>
  <c r="M358" i="3" l="1"/>
  <c r="S358" i="3" s="1"/>
  <c r="R359" i="3"/>
  <c r="Q359" i="3"/>
  <c r="O359" i="3"/>
  <c r="N358" i="3"/>
  <c r="P359" i="3"/>
  <c r="M359" i="3" l="1"/>
  <c r="O360" i="3" s="1"/>
  <c r="Q360" i="3"/>
  <c r="P360" i="3" l="1"/>
  <c r="S359" i="3"/>
  <c r="R360" i="3"/>
  <c r="M360" i="3" s="1"/>
  <c r="N359" i="3"/>
  <c r="S360" i="3" l="1"/>
  <c r="R361" i="3"/>
  <c r="N360" i="3"/>
  <c r="P361" i="3"/>
  <c r="Q361" i="3"/>
  <c r="O361" i="3"/>
  <c r="M361" i="3" l="1"/>
  <c r="S361" i="3" s="1"/>
  <c r="P362" i="3" l="1"/>
  <c r="N361" i="3"/>
  <c r="R362" i="3"/>
  <c r="O362" i="3"/>
  <c r="Q362" i="3"/>
  <c r="M362" i="3" l="1"/>
  <c r="S362" i="3" s="1"/>
  <c r="O363" i="3"/>
  <c r="Q363" i="3"/>
  <c r="R363" i="3"/>
  <c r="N362" i="3"/>
  <c r="P363" i="3" l="1"/>
  <c r="M363" i="3" s="1"/>
  <c r="S363" i="3" s="1"/>
  <c r="N363" i="3" l="1"/>
  <c r="P364" i="3"/>
  <c r="R364" i="3"/>
  <c r="Q364" i="3"/>
  <c r="O364" i="3"/>
  <c r="M364" i="3" l="1"/>
  <c r="S364" i="3" s="1"/>
  <c r="O365" i="3"/>
  <c r="N364" i="3"/>
  <c r="R365" i="3"/>
  <c r="Q365" i="3"/>
  <c r="P365" i="3"/>
  <c r="M365" i="3" l="1"/>
  <c r="S365" i="3" s="1"/>
  <c r="Q366" i="3" l="1"/>
  <c r="O366" i="3"/>
  <c r="N365" i="3"/>
  <c r="P366" i="3"/>
  <c r="R366" i="3"/>
  <c r="M366" i="3" l="1"/>
  <c r="S366" i="3" s="1"/>
  <c r="R367" i="3" l="1"/>
  <c r="N366" i="3"/>
  <c r="P367" i="3"/>
  <c r="O367" i="3"/>
  <c r="Q367" i="3"/>
  <c r="M367" i="3" l="1"/>
  <c r="S367" i="3" s="1"/>
  <c r="R368" i="3" l="1"/>
  <c r="O368" i="3"/>
  <c r="P368" i="3"/>
  <c r="N367" i="3"/>
  <c r="Q368" i="3"/>
  <c r="M368" i="3" l="1"/>
  <c r="S368" i="3" s="1"/>
  <c r="Q369" i="3" l="1"/>
  <c r="P369" i="3"/>
  <c r="O369" i="3"/>
  <c r="R369" i="3"/>
  <c r="N368" i="3"/>
  <c r="M369" i="3" l="1"/>
  <c r="S369" i="3" s="1"/>
  <c r="R370" i="3" l="1"/>
  <c r="O370" i="3"/>
  <c r="P370" i="3"/>
  <c r="Q370" i="3"/>
  <c r="N369" i="3"/>
  <c r="M370" i="3" l="1"/>
  <c r="S370" i="3" s="1"/>
  <c r="Q371" i="3" l="1"/>
  <c r="R371" i="3"/>
  <c r="O371" i="3"/>
  <c r="N370" i="3"/>
  <c r="P371" i="3"/>
  <c r="M371" i="3" l="1"/>
  <c r="P372" i="3"/>
  <c r="N371" i="3"/>
  <c r="Q372" i="3"/>
  <c r="O372" i="3" l="1"/>
  <c r="S371" i="3"/>
  <c r="R372" i="3"/>
  <c r="M372" i="3" l="1"/>
  <c r="S372" i="3" s="1"/>
  <c r="N372" i="3"/>
  <c r="O373" i="3"/>
  <c r="P373" i="3"/>
  <c r="Q373" i="3"/>
  <c r="R373" i="3"/>
  <c r="M373" i="3" l="1"/>
  <c r="S373" i="3" s="1"/>
  <c r="R374" i="3" l="1"/>
  <c r="N373" i="3"/>
  <c r="Q374" i="3"/>
  <c r="P374" i="3"/>
  <c r="O374" i="3"/>
  <c r="M374" i="3" l="1"/>
  <c r="R375" i="3"/>
  <c r="N374" i="3"/>
  <c r="O375" i="3"/>
  <c r="Q375" i="3"/>
  <c r="P375" i="3" l="1"/>
  <c r="M375" i="3" s="1"/>
  <c r="S374" i="3"/>
  <c r="S375" i="3" l="1"/>
  <c r="Q376" i="3"/>
  <c r="N375" i="3"/>
  <c r="P376" i="3"/>
  <c r="O376" i="3"/>
  <c r="R376" i="3"/>
  <c r="M376" i="3" l="1"/>
  <c r="S376" i="3" s="1"/>
  <c r="N376" i="3" l="1"/>
  <c r="R377" i="3"/>
  <c r="Q377" i="3"/>
  <c r="P377" i="3"/>
  <c r="O377" i="3"/>
  <c r="M377" i="3" l="1"/>
  <c r="S377" i="3" s="1"/>
  <c r="O378" i="3" l="1"/>
  <c r="N377" i="3"/>
  <c r="R378" i="3"/>
  <c r="P378" i="3"/>
  <c r="Q378" i="3"/>
  <c r="M378" i="3" l="1"/>
  <c r="S378" i="3" s="1"/>
  <c r="O379" i="3" l="1"/>
  <c r="N378" i="3"/>
  <c r="P379" i="3"/>
  <c r="Q379" i="3"/>
  <c r="R379" i="3"/>
  <c r="M379" i="3" l="1"/>
  <c r="S379" i="3" s="1"/>
  <c r="P380" i="3" l="1"/>
  <c r="O380" i="3"/>
  <c r="N379" i="3"/>
  <c r="R380" i="3"/>
  <c r="Q380" i="3"/>
  <c r="M380" i="3" l="1"/>
  <c r="S380" i="3" s="1"/>
  <c r="N380" i="3" l="1"/>
  <c r="O381" i="3"/>
  <c r="R381" i="3"/>
  <c r="Q381" i="3"/>
  <c r="P381" i="3"/>
  <c r="M381" i="3" l="1"/>
  <c r="S381" i="3" s="1"/>
  <c r="Q382" i="3" l="1"/>
  <c r="R382" i="3"/>
  <c r="O382" i="3"/>
  <c r="P382" i="3"/>
  <c r="N381" i="3"/>
  <c r="M382" i="3" l="1"/>
  <c r="S382" i="3" s="1"/>
  <c r="P383" i="3" l="1"/>
  <c r="N382" i="3"/>
  <c r="R383" i="3"/>
  <c r="O383" i="3"/>
  <c r="Q383" i="3"/>
  <c r="M383" i="3" l="1"/>
  <c r="S383" i="3" s="1"/>
  <c r="P384" i="3" l="1"/>
  <c r="O384" i="3"/>
  <c r="Q384" i="3"/>
  <c r="N383" i="3"/>
  <c r="R384" i="3"/>
  <c r="M384" i="3" l="1"/>
  <c r="S384" i="3" s="1"/>
  <c r="N384" i="3" l="1"/>
  <c r="R385" i="3"/>
  <c r="Q385" i="3"/>
  <c r="P385" i="3"/>
  <c r="O385" i="3"/>
  <c r="M385" i="3" l="1"/>
  <c r="S385" i="3" s="1"/>
  <c r="O386" i="3"/>
  <c r="Q386" i="3"/>
  <c r="N385" i="3"/>
  <c r="R386" i="3"/>
  <c r="P386" i="3"/>
  <c r="M386" i="3" l="1"/>
  <c r="S386" i="3" s="1"/>
  <c r="R387" i="3" l="1"/>
  <c r="P387" i="3"/>
  <c r="Q387" i="3"/>
  <c r="N386" i="3"/>
  <c r="O387" i="3"/>
  <c r="M387" i="3" l="1"/>
  <c r="S387" i="3" s="1"/>
  <c r="R388" i="3"/>
  <c r="O388" i="3"/>
  <c r="Q388" i="3"/>
  <c r="P388" i="3"/>
  <c r="N387" i="3"/>
  <c r="M388" i="3" l="1"/>
  <c r="S388" i="3" s="1"/>
  <c r="N388" i="3" l="1"/>
  <c r="Q389" i="3"/>
  <c r="R389" i="3"/>
  <c r="P389" i="3"/>
  <c r="O389" i="3"/>
  <c r="M389" i="3" l="1"/>
  <c r="S389" i="3" s="1"/>
  <c r="R390" i="3" l="1"/>
  <c r="Q390" i="3"/>
  <c r="O390" i="3"/>
  <c r="N389" i="3"/>
  <c r="P390" i="3"/>
  <c r="M390" i="3" l="1"/>
  <c r="S390" i="3" s="1"/>
  <c r="P391" i="3" l="1"/>
  <c r="N390" i="3"/>
  <c r="Q391" i="3"/>
  <c r="R391" i="3"/>
  <c r="O391" i="3"/>
  <c r="M391" i="3" s="1"/>
  <c r="S391" i="3" s="1"/>
  <c r="P392" i="3" l="1"/>
  <c r="O392" i="3"/>
  <c r="R392" i="3"/>
  <c r="Q392" i="3"/>
  <c r="N391" i="3"/>
  <c r="M392" i="3" l="1"/>
  <c r="S392" i="3" s="1"/>
  <c r="O393" i="3" l="1"/>
  <c r="N392" i="3"/>
  <c r="Q393" i="3"/>
  <c r="P393" i="3"/>
  <c r="R393" i="3"/>
  <c r="M393" i="3" l="1"/>
  <c r="S393" i="3" s="1"/>
  <c r="Q394" i="3" l="1"/>
  <c r="O394" i="3"/>
  <c r="P394" i="3"/>
  <c r="N393" i="3"/>
  <c r="R394" i="3"/>
  <c r="M394" i="3" l="1"/>
  <c r="S394" i="3" s="1"/>
  <c r="N394" i="3" l="1"/>
  <c r="R395" i="3"/>
  <c r="Q395" i="3"/>
  <c r="O395" i="3"/>
  <c r="P395" i="3"/>
  <c r="M395" i="3" l="1"/>
  <c r="S395" i="3" s="1"/>
  <c r="N395" i="3" l="1"/>
  <c r="R396" i="3"/>
  <c r="P396" i="3"/>
  <c r="Q396" i="3"/>
  <c r="O396" i="3"/>
  <c r="M396" i="3" l="1"/>
  <c r="S396" i="3" s="1"/>
  <c r="N396" i="3"/>
  <c r="O397" i="3"/>
  <c r="R397" i="3"/>
  <c r="P397" i="3"/>
  <c r="Q397" i="3"/>
  <c r="M397" i="3" l="1"/>
  <c r="S397" i="3" s="1"/>
  <c r="O398" i="3" l="1"/>
  <c r="R398" i="3"/>
  <c r="N397" i="3"/>
  <c r="P398" i="3"/>
  <c r="Q398" i="3"/>
  <c r="M398" i="3" l="1"/>
  <c r="S398" i="3" s="1"/>
  <c r="N398" i="3" l="1"/>
  <c r="O399" i="3"/>
  <c r="R399" i="3"/>
  <c r="P399" i="3"/>
  <c r="Q399" i="3"/>
  <c r="M399" i="3" l="1"/>
  <c r="S399" i="3" s="1"/>
  <c r="N399" i="3" l="1"/>
  <c r="R400" i="3"/>
  <c r="P400" i="3"/>
  <c r="Q400" i="3"/>
  <c r="O400" i="3"/>
  <c r="M400" i="3" l="1"/>
  <c r="S400" i="3" s="1"/>
  <c r="P401" i="3" l="1"/>
  <c r="R401" i="3"/>
  <c r="N400" i="3"/>
  <c r="O401" i="3"/>
  <c r="Q401" i="3"/>
  <c r="M401" i="3" l="1"/>
  <c r="S401" i="3" s="1"/>
  <c r="R402" i="3" l="1"/>
  <c r="O402" i="3"/>
  <c r="N401" i="3"/>
  <c r="P402" i="3"/>
  <c r="Q402" i="3"/>
  <c r="M402" i="3" l="1"/>
  <c r="S402" i="3" s="1"/>
  <c r="R403" i="3" l="1"/>
  <c r="Q403" i="3"/>
  <c r="N402" i="3"/>
  <c r="O403" i="3"/>
  <c r="P403" i="3"/>
  <c r="M403" i="3" l="1"/>
  <c r="S403" i="3" s="1"/>
  <c r="O404" i="3"/>
  <c r="R404" i="3"/>
  <c r="P404" i="3"/>
  <c r="Q404" i="3"/>
  <c r="N403" i="3"/>
  <c r="M404" i="3" l="1"/>
  <c r="S404" i="3" s="1"/>
  <c r="O405" i="3"/>
  <c r="N404" i="3"/>
  <c r="P405" i="3"/>
  <c r="R405" i="3"/>
  <c r="Q405" i="3"/>
  <c r="M405" i="3" l="1"/>
  <c r="S405" i="3" s="1"/>
  <c r="Q406" i="3" l="1"/>
  <c r="O406" i="3"/>
  <c r="P406" i="3"/>
  <c r="N405" i="3"/>
  <c r="R406" i="3"/>
  <c r="M406" i="3" l="1"/>
  <c r="S406" i="3" s="1"/>
  <c r="N406" i="3"/>
  <c r="P407" i="3" l="1"/>
  <c r="Q407" i="3"/>
  <c r="R407" i="3"/>
  <c r="O407" i="3"/>
  <c r="M407" i="3" l="1"/>
  <c r="S407" i="3" s="1"/>
  <c r="Q408" i="3"/>
  <c r="N407" i="3" l="1"/>
  <c r="R408" i="3"/>
  <c r="O408" i="3"/>
  <c r="P408" i="3"/>
  <c r="M408" i="3" l="1"/>
  <c r="S408" i="3" s="1"/>
  <c r="Q409" i="3"/>
  <c r="N408" i="3"/>
  <c r="P409" i="3"/>
  <c r="O409" i="3"/>
  <c r="R409" i="3"/>
  <c r="M409" i="3" l="1"/>
  <c r="S409" i="3" s="1"/>
  <c r="N409" i="3"/>
  <c r="O410" i="3"/>
  <c r="P410" i="3"/>
  <c r="R410" i="3" l="1"/>
  <c r="Q410" i="3"/>
  <c r="M410" i="3" l="1"/>
  <c r="S410" i="3" s="1"/>
  <c r="R411" i="3"/>
  <c r="O411" i="3"/>
  <c r="P411" i="3"/>
  <c r="N410" i="3"/>
  <c r="Q411" i="3"/>
  <c r="M411" i="3" l="1"/>
  <c r="S411" i="3" s="1"/>
  <c r="N411" i="3" l="1"/>
  <c r="R412" i="3"/>
  <c r="Q412" i="3"/>
  <c r="P412" i="3"/>
  <c r="O412" i="3"/>
  <c r="M412" i="3" l="1"/>
  <c r="S412" i="3" s="1"/>
  <c r="O413" i="3" l="1"/>
  <c r="N412" i="3"/>
  <c r="P413" i="3"/>
  <c r="Q413" i="3"/>
  <c r="R413" i="3"/>
  <c r="M413" i="3" l="1"/>
  <c r="S413" i="3" s="1"/>
  <c r="Q414" i="3" l="1"/>
  <c r="O414" i="3"/>
  <c r="N413" i="3"/>
  <c r="P414" i="3"/>
  <c r="R414" i="3"/>
  <c r="M414" i="3" l="1"/>
  <c r="S414" i="3" s="1"/>
  <c r="Q415" i="3" l="1"/>
  <c r="R415" i="3"/>
  <c r="N414" i="3"/>
  <c r="P415" i="3"/>
  <c r="O415" i="3"/>
  <c r="M415" i="3" l="1"/>
  <c r="S415" i="3" s="1"/>
  <c r="R416" i="3" l="1"/>
  <c r="O416" i="3"/>
  <c r="P416" i="3"/>
  <c r="Q416" i="3"/>
  <c r="N415" i="3"/>
  <c r="M416" i="3" l="1"/>
  <c r="S416" i="3" s="1"/>
  <c r="P417" i="3"/>
  <c r="O417" i="3"/>
  <c r="R417" i="3"/>
  <c r="N416" i="3"/>
  <c r="Q417" i="3"/>
  <c r="M417" i="3" l="1"/>
  <c r="S417" i="3" s="1"/>
  <c r="O418" i="3" l="1"/>
  <c r="P418" i="3"/>
  <c r="Q418" i="3"/>
  <c r="N417" i="3"/>
  <c r="R418" i="3"/>
  <c r="M418" i="3" l="1"/>
  <c r="S418" i="3" s="1"/>
  <c r="N418" i="3" l="1"/>
  <c r="O419" i="3"/>
  <c r="Q419" i="3"/>
  <c r="P419" i="3"/>
  <c r="R419" i="3"/>
  <c r="M419" i="3" l="1"/>
  <c r="S419" i="3" s="1"/>
  <c r="O420" i="3"/>
  <c r="P420" i="3" l="1"/>
  <c r="Q420" i="3"/>
  <c r="R420" i="3"/>
  <c r="N419" i="3"/>
  <c r="M420" i="3" l="1"/>
  <c r="S420" i="3" s="1"/>
  <c r="N420" i="3"/>
  <c r="P421" i="3"/>
  <c r="R421" i="3"/>
  <c r="O421" i="3"/>
  <c r="Q421" i="3"/>
  <c r="M421" i="3" l="1"/>
  <c r="S421" i="3" s="1"/>
  <c r="N421" i="3" l="1"/>
  <c r="R422" i="3"/>
  <c r="Q422" i="3"/>
  <c r="O422" i="3"/>
  <c r="P422" i="3"/>
  <c r="M422" i="3" l="1"/>
  <c r="S422" i="3" s="1"/>
  <c r="P423" i="3"/>
  <c r="R423" i="3"/>
  <c r="Q423" i="3"/>
  <c r="O423" i="3" l="1"/>
  <c r="M423" i="3" s="1"/>
  <c r="N422" i="3"/>
  <c r="S423" i="3" l="1"/>
  <c r="Q424" i="3"/>
  <c r="O424" i="3"/>
  <c r="P424" i="3"/>
  <c r="N423" i="3"/>
  <c r="R424" i="3"/>
  <c r="M424" i="3" l="1"/>
  <c r="S424" i="3" s="1"/>
  <c r="N424" i="3"/>
  <c r="P425" i="3"/>
  <c r="Q425" i="3" l="1"/>
  <c r="R425" i="3"/>
  <c r="O425" i="3"/>
  <c r="M425" i="3" l="1"/>
  <c r="S425" i="3" s="1"/>
  <c r="R426" i="3"/>
  <c r="P426" i="3"/>
  <c r="Q426" i="3"/>
  <c r="N425" i="3"/>
  <c r="O426" i="3"/>
  <c r="M426" i="3" l="1"/>
  <c r="S426" i="3" s="1"/>
  <c r="Q427" i="3"/>
  <c r="P427" i="3"/>
  <c r="O427" i="3"/>
  <c r="R427" i="3" l="1"/>
  <c r="M427" i="3" s="1"/>
  <c r="N426" i="3"/>
  <c r="P428" i="3" l="1"/>
  <c r="R428" i="3"/>
  <c r="O428" i="3"/>
  <c r="Q428" i="3"/>
  <c r="N427" i="3"/>
  <c r="S427" i="3"/>
  <c r="M428" i="3" l="1"/>
  <c r="S428" i="3" s="1"/>
  <c r="O429" i="3"/>
  <c r="P429" i="3"/>
  <c r="R429" i="3"/>
  <c r="N428" i="3"/>
  <c r="Q429" i="3"/>
  <c r="M429" i="3" l="1"/>
  <c r="S429" i="3" s="1"/>
  <c r="P430" i="3" l="1"/>
  <c r="N429" i="3"/>
  <c r="R430" i="3"/>
  <c r="O430" i="3"/>
  <c r="Q430" i="3"/>
  <c r="M430" i="3" l="1"/>
  <c r="S430" i="3" s="1"/>
  <c r="N430" i="3" l="1"/>
  <c r="O431" i="3"/>
  <c r="Q431" i="3"/>
  <c r="R431" i="3"/>
  <c r="P431" i="3"/>
  <c r="M431" i="3" l="1"/>
  <c r="S431" i="3" s="1"/>
  <c r="N431" i="3" l="1"/>
  <c r="O432" i="3"/>
  <c r="R432" i="3"/>
  <c r="P432" i="3"/>
  <c r="Q432" i="3"/>
  <c r="M432" i="3" l="1"/>
  <c r="S432" i="3" s="1"/>
  <c r="R433" i="3" l="1"/>
  <c r="P433" i="3"/>
  <c r="N432" i="3"/>
  <c r="Q433" i="3"/>
  <c r="O433" i="3"/>
  <c r="M433" i="3" l="1"/>
  <c r="S433" i="3" s="1"/>
  <c r="N433" i="3"/>
  <c r="O434" i="3"/>
  <c r="P434" i="3"/>
  <c r="Q434" i="3"/>
  <c r="R434" i="3"/>
  <c r="M434" i="3" l="1"/>
  <c r="S434" i="3" s="1"/>
  <c r="O435" i="3" l="1"/>
  <c r="P435" i="3"/>
  <c r="Q435" i="3"/>
  <c r="N434" i="3"/>
  <c r="R435" i="3"/>
  <c r="M435" i="3" l="1"/>
  <c r="S435" i="3" s="1"/>
  <c r="Q436" i="3" l="1"/>
  <c r="N435" i="3"/>
  <c r="R436" i="3"/>
  <c r="O436" i="3"/>
  <c r="P436" i="3"/>
  <c r="M436" i="3" l="1"/>
  <c r="S436" i="3" s="1"/>
  <c r="P437" i="3" l="1"/>
  <c r="O437" i="3"/>
  <c r="R437" i="3"/>
  <c r="N436" i="3"/>
  <c r="Q437" i="3"/>
  <c r="M437" i="3" l="1"/>
  <c r="S437" i="3" s="1"/>
  <c r="R438" i="3" l="1"/>
  <c r="N437" i="3"/>
  <c r="Q438" i="3"/>
  <c r="P438" i="3"/>
  <c r="O438" i="3"/>
  <c r="M438" i="3" l="1"/>
  <c r="S438" i="3" s="1"/>
  <c r="O439" i="3"/>
  <c r="Q439" i="3"/>
  <c r="R439" i="3"/>
  <c r="N438" i="3"/>
  <c r="P439" i="3"/>
  <c r="M439" i="3" l="1"/>
  <c r="S439" i="3" s="1"/>
  <c r="P440" i="3" l="1"/>
  <c r="R440" i="3"/>
  <c r="O440" i="3"/>
  <c r="N439" i="3"/>
  <c r="Q440" i="3"/>
  <c r="M440" i="3" l="1"/>
  <c r="S440" i="3" s="1"/>
  <c r="Q441" i="3" l="1"/>
  <c r="O441" i="3"/>
  <c r="N440" i="3"/>
  <c r="R441" i="3"/>
  <c r="P441" i="3"/>
  <c r="M441" i="3" l="1"/>
  <c r="S441" i="3" s="1"/>
  <c r="R442" i="3"/>
  <c r="N441" i="3"/>
  <c r="P442" i="3"/>
  <c r="Q442" i="3"/>
  <c r="O442" i="3" l="1"/>
  <c r="M442" i="3" s="1"/>
  <c r="S442" i="3" s="1"/>
  <c r="P443" i="3" l="1"/>
  <c r="R443" i="3"/>
  <c r="O443" i="3"/>
  <c r="N442" i="3"/>
  <c r="Q443" i="3"/>
  <c r="M443" i="3" l="1"/>
  <c r="S443" i="3" s="1"/>
  <c r="P444" i="3"/>
  <c r="O444" i="3" l="1"/>
  <c r="R444" i="3"/>
  <c r="Q444" i="3"/>
  <c r="N443" i="3"/>
  <c r="M444" i="3" l="1"/>
  <c r="S444" i="3" s="1"/>
  <c r="R445" i="3"/>
  <c r="N444" i="3" l="1"/>
  <c r="P445" i="3"/>
  <c r="O445" i="3"/>
  <c r="Q445" i="3"/>
  <c r="M445" i="3" l="1"/>
  <c r="S445" i="3" s="1"/>
  <c r="O446" i="3"/>
  <c r="N445" i="3"/>
  <c r="R446" i="3"/>
  <c r="Q446" i="3"/>
  <c r="P446" i="3"/>
  <c r="M446" i="3" l="1"/>
  <c r="S446" i="3" s="1"/>
  <c r="P447" i="3"/>
  <c r="R447" i="3"/>
  <c r="Q447" i="3"/>
  <c r="O447" i="3"/>
  <c r="N446" i="3"/>
  <c r="M447" i="3" l="1"/>
  <c r="S447" i="3" s="1"/>
  <c r="P448" i="3"/>
  <c r="R448" i="3"/>
  <c r="O448" i="3"/>
  <c r="Q448" i="3"/>
  <c r="N447" i="3"/>
  <c r="M448" i="3" l="1"/>
  <c r="S448" i="3" s="1"/>
  <c r="N448" i="3"/>
  <c r="Q449" i="3"/>
  <c r="R449" i="3"/>
  <c r="O449" i="3"/>
  <c r="P449" i="3"/>
  <c r="M449" i="3" l="1"/>
  <c r="S449" i="3" s="1"/>
  <c r="R450" i="3"/>
  <c r="P450" i="3"/>
  <c r="Q450" i="3"/>
  <c r="N449" i="3"/>
  <c r="O450" i="3"/>
  <c r="M450" i="3" l="1"/>
  <c r="S450" i="3" s="1"/>
  <c r="N450" i="3"/>
  <c r="P451" i="3"/>
  <c r="O451" i="3"/>
  <c r="R451" i="3"/>
  <c r="Q451" i="3"/>
  <c r="M451" i="3" l="1"/>
  <c r="S451" i="3" s="1"/>
  <c r="N451" i="3" l="1"/>
  <c r="R452" i="3"/>
  <c r="O452" i="3"/>
  <c r="P452" i="3"/>
  <c r="Q452" i="3"/>
  <c r="M452" i="3" l="1"/>
  <c r="S452" i="3" s="1"/>
  <c r="R453" i="3" l="1"/>
  <c r="N452" i="3"/>
  <c r="Q453" i="3"/>
  <c r="O453" i="3"/>
  <c r="P453" i="3"/>
  <c r="M453" i="3" l="1"/>
  <c r="S453" i="3" s="1"/>
  <c r="Q454" i="3" l="1"/>
  <c r="N453" i="3"/>
  <c r="R454" i="3"/>
  <c r="P454" i="3"/>
  <c r="O454" i="3"/>
  <c r="M454" i="3" l="1"/>
  <c r="N454" i="3"/>
  <c r="P455" i="3"/>
  <c r="O455" i="3"/>
  <c r="R455" i="3" l="1"/>
  <c r="S454" i="3"/>
  <c r="Q455" i="3"/>
  <c r="M455" i="3" s="1"/>
  <c r="S455" i="3" l="1"/>
  <c r="N455" i="3"/>
  <c r="O456" i="3"/>
  <c r="Q456" i="3"/>
  <c r="P456" i="3"/>
  <c r="R456" i="3"/>
  <c r="M456" i="3" l="1"/>
  <c r="S456" i="3" s="1"/>
  <c r="R457" i="3"/>
  <c r="P457" i="3"/>
  <c r="Q457" i="3"/>
  <c r="O457" i="3"/>
  <c r="N456" i="3"/>
  <c r="M457" i="3" l="1"/>
  <c r="S457" i="3" s="1"/>
  <c r="O458" i="3"/>
  <c r="P458" i="3"/>
  <c r="Q458" i="3"/>
  <c r="R458" i="3"/>
  <c r="N457" i="3"/>
  <c r="M458" i="3" l="1"/>
  <c r="S458" i="3" s="1"/>
  <c r="Q459" i="3" l="1"/>
  <c r="N458" i="3"/>
  <c r="O459" i="3"/>
  <c r="P459" i="3"/>
  <c r="R459" i="3"/>
  <c r="M459" i="3" l="1"/>
  <c r="S459" i="3" s="1"/>
  <c r="P460" i="3" l="1"/>
  <c r="R460" i="3"/>
  <c r="O460" i="3"/>
  <c r="N459" i="3"/>
  <c r="Q460" i="3"/>
  <c r="M460" i="3" l="1"/>
  <c r="S460" i="3" s="1"/>
  <c r="N460" i="3" l="1"/>
  <c r="Q461" i="3"/>
  <c r="P461" i="3"/>
  <c r="O461" i="3"/>
  <c r="R461" i="3"/>
  <c r="M461" i="3" l="1"/>
  <c r="S461" i="3" s="1"/>
  <c r="N461" i="3" l="1"/>
  <c r="P462" i="3"/>
  <c r="O462" i="3"/>
  <c r="R462" i="3"/>
  <c r="Q462" i="3"/>
  <c r="M462" i="3" l="1"/>
  <c r="S462" i="3" s="1"/>
  <c r="N462" i="3" l="1"/>
  <c r="Q463" i="3"/>
  <c r="R463" i="3"/>
  <c r="O463" i="3"/>
  <c r="P463" i="3"/>
  <c r="M463" i="3" l="1"/>
  <c r="S463" i="3" s="1"/>
  <c r="R464" i="3" l="1"/>
  <c r="Q464" i="3"/>
  <c r="O464" i="3"/>
  <c r="N463" i="3"/>
  <c r="P464" i="3"/>
  <c r="M464" i="3" l="1"/>
  <c r="S464" i="3" s="1"/>
  <c r="O465" i="3" l="1"/>
  <c r="P465" i="3"/>
  <c r="N464" i="3"/>
  <c r="Q465" i="3"/>
  <c r="R465" i="3"/>
  <c r="M465" i="3" l="1"/>
  <c r="S465" i="3" s="1"/>
  <c r="N465" i="3" l="1"/>
  <c r="O466" i="3"/>
  <c r="R466" i="3"/>
  <c r="Q466" i="3"/>
  <c r="P466" i="3"/>
  <c r="M466" i="3" l="1"/>
  <c r="S466" i="3" s="1"/>
  <c r="N466" i="3" l="1"/>
  <c r="Q467" i="3"/>
  <c r="R467" i="3"/>
  <c r="P467" i="3"/>
  <c r="O467" i="3"/>
  <c r="M467" i="3" l="1"/>
  <c r="S467" i="3" s="1"/>
  <c r="P468" i="3"/>
  <c r="Q468" i="3"/>
  <c r="N467" i="3"/>
  <c r="R468" i="3"/>
  <c r="O468" i="3"/>
  <c r="M468" i="3" l="1"/>
  <c r="S468" i="3" s="1"/>
  <c r="P469" i="3" l="1"/>
  <c r="O469" i="3"/>
  <c r="R469" i="3"/>
  <c r="Q469" i="3"/>
  <c r="N468" i="3"/>
  <c r="M469" i="3" l="1"/>
  <c r="S469" i="3" s="1"/>
  <c r="R470" i="3" l="1"/>
  <c r="O470" i="3"/>
  <c r="P470" i="3"/>
  <c r="N469" i="3"/>
  <c r="Q470" i="3"/>
  <c r="M470" i="3" l="1"/>
  <c r="S470" i="3" s="1"/>
  <c r="R471" i="3" l="1"/>
  <c r="P471" i="3"/>
  <c r="O471" i="3"/>
  <c r="Q471" i="3"/>
  <c r="N470" i="3"/>
  <c r="M471" i="3" l="1"/>
  <c r="S471" i="3" s="1"/>
  <c r="Q472" i="3" l="1"/>
  <c r="O472" i="3"/>
  <c r="N471" i="3"/>
  <c r="R472" i="3"/>
  <c r="P472" i="3"/>
  <c r="M472" i="3" l="1"/>
  <c r="S472" i="3" s="1"/>
  <c r="O473" i="3" l="1"/>
  <c r="P473" i="3"/>
  <c r="Q473" i="3"/>
  <c r="N472" i="3"/>
  <c r="R473" i="3"/>
  <c r="M473" i="3" l="1"/>
  <c r="S473" i="3" s="1"/>
  <c r="O474" i="3" l="1"/>
  <c r="P474" i="3"/>
  <c r="Q474" i="3"/>
  <c r="N473" i="3"/>
  <c r="R474" i="3"/>
  <c r="M474" i="3" l="1"/>
  <c r="S474" i="3" s="1"/>
  <c r="N474" i="3" l="1"/>
  <c r="O475" i="3"/>
  <c r="Q475" i="3"/>
  <c r="P475" i="3"/>
  <c r="R475" i="3"/>
  <c r="M475" i="3" l="1"/>
  <c r="S475" i="3" s="1"/>
  <c r="O476" i="3" l="1"/>
  <c r="P476" i="3"/>
  <c r="Q476" i="3"/>
  <c r="R476" i="3"/>
  <c r="N475" i="3"/>
  <c r="M476" i="3" l="1"/>
  <c r="S476" i="3" s="1"/>
  <c r="Q477" i="3" l="1"/>
  <c r="R477" i="3"/>
  <c r="P477" i="3"/>
  <c r="O477" i="3"/>
  <c r="N476" i="3"/>
  <c r="M477" i="3" l="1"/>
  <c r="S477" i="3" s="1"/>
  <c r="R478" i="3" l="1"/>
  <c r="N477" i="3"/>
  <c r="P478" i="3"/>
  <c r="O478" i="3"/>
  <c r="Q478" i="3"/>
  <c r="M478" i="3" l="1"/>
  <c r="S478" i="3" s="1"/>
  <c r="R479" i="3" l="1"/>
  <c r="N478" i="3"/>
  <c r="Q479" i="3"/>
  <c r="P479" i="3"/>
  <c r="O479" i="3"/>
  <c r="M479" i="3" l="1"/>
  <c r="S479" i="3" s="1"/>
  <c r="P480" i="3"/>
  <c r="R480" i="3"/>
  <c r="N479" i="3"/>
  <c r="O480" i="3"/>
  <c r="Q480" i="3" l="1"/>
  <c r="M480" i="3" s="1"/>
  <c r="S480" i="3" s="1"/>
  <c r="R481" i="3" l="1"/>
  <c r="O481" i="3"/>
  <c r="N480" i="3"/>
  <c r="Q481" i="3"/>
  <c r="P481" i="3"/>
  <c r="M481" i="3" l="1"/>
  <c r="S481" i="3" s="1"/>
  <c r="Q482" i="3" l="1"/>
  <c r="N481" i="3"/>
  <c r="O482" i="3"/>
  <c r="P482" i="3"/>
  <c r="R482" i="3"/>
  <c r="M482" i="3" l="1"/>
  <c r="S482" i="3" s="1"/>
  <c r="Q483" i="3" l="1"/>
  <c r="N482" i="3"/>
  <c r="R483" i="3"/>
  <c r="P483" i="3"/>
  <c r="O483" i="3"/>
  <c r="M483" i="3" l="1"/>
  <c r="S483" i="3" s="1"/>
  <c r="Q484" i="3"/>
  <c r="P484" i="3"/>
  <c r="N483" i="3"/>
  <c r="O484" i="3"/>
  <c r="R484" i="3"/>
  <c r="M484" i="3" l="1"/>
  <c r="S484" i="3" s="1"/>
  <c r="P485" i="3" l="1"/>
  <c r="O485" i="3"/>
  <c r="Q485" i="3"/>
  <c r="R485" i="3"/>
  <c r="N484" i="3"/>
  <c r="M485" i="3" l="1"/>
  <c r="S485" i="3" s="1"/>
  <c r="R486" i="3" l="1"/>
  <c r="Q486" i="3"/>
  <c r="O486" i="3"/>
  <c r="P486" i="3"/>
  <c r="N485" i="3"/>
  <c r="M486" i="3" l="1"/>
  <c r="S486" i="3" s="1"/>
  <c r="Q487" i="3" l="1"/>
  <c r="N486" i="3"/>
  <c r="R487" i="3"/>
  <c r="O487" i="3"/>
  <c r="P487" i="3"/>
  <c r="M487" i="3" l="1"/>
  <c r="S487" i="3" s="1"/>
  <c r="P488" i="3" l="1"/>
  <c r="Q488" i="3"/>
  <c r="R488" i="3"/>
  <c r="N487" i="3"/>
  <c r="O488" i="3"/>
  <c r="M488" i="3" l="1"/>
  <c r="S488" i="3" s="1"/>
  <c r="R489" i="3"/>
  <c r="P489" i="3" l="1"/>
  <c r="O489" i="3"/>
  <c r="Q489" i="3"/>
  <c r="N488" i="3"/>
  <c r="M489" i="3" l="1"/>
  <c r="S489" i="3" s="1"/>
  <c r="N489" i="3"/>
  <c r="Q490" i="3"/>
  <c r="P490" i="3"/>
  <c r="O490" i="3"/>
  <c r="R490" i="3" l="1"/>
  <c r="M490" i="3" s="1"/>
  <c r="S490" i="3" l="1"/>
  <c r="R491" i="3"/>
  <c r="Q491" i="3"/>
  <c r="O491" i="3"/>
  <c r="N490" i="3"/>
  <c r="P491" i="3"/>
  <c r="M491" i="3" l="1"/>
  <c r="S491" i="3" s="1"/>
  <c r="R492" i="3"/>
  <c r="O492" i="3"/>
  <c r="Q492" i="3"/>
  <c r="N491" i="3"/>
  <c r="P492" i="3"/>
  <c r="M492" i="3" l="1"/>
  <c r="S492" i="3" s="1"/>
  <c r="R493" i="3" l="1"/>
  <c r="P493" i="3"/>
  <c r="O493" i="3"/>
  <c r="Q493" i="3"/>
  <c r="N492" i="3"/>
  <c r="M493" i="3" l="1"/>
  <c r="S493" i="3" s="1"/>
  <c r="N493" i="3" l="1"/>
  <c r="Q494" i="3"/>
  <c r="O494" i="3"/>
  <c r="R494" i="3"/>
  <c r="P494" i="3"/>
  <c r="M494" i="3" l="1"/>
  <c r="S494" i="3" s="1"/>
  <c r="O495" i="3" l="1"/>
  <c r="P495" i="3"/>
  <c r="N494" i="3"/>
  <c r="Q495" i="3"/>
  <c r="R495" i="3"/>
  <c r="M495" i="3" l="1"/>
  <c r="S495" i="3" s="1"/>
  <c r="N495" i="3" l="1"/>
  <c r="O496" i="3"/>
  <c r="P496" i="3"/>
  <c r="Q496" i="3"/>
  <c r="R496" i="3"/>
  <c r="M496" i="3" l="1"/>
  <c r="S496" i="3" s="1"/>
  <c r="Q497" i="3" l="1"/>
  <c r="N496" i="3"/>
  <c r="P497" i="3"/>
  <c r="R497" i="3"/>
  <c r="O497" i="3"/>
  <c r="M497" i="3" l="1"/>
  <c r="S497" i="3" s="1"/>
  <c r="R498" i="3" l="1"/>
  <c r="P498" i="3"/>
  <c r="O498" i="3"/>
  <c r="Q498" i="3"/>
  <c r="N497" i="3"/>
  <c r="M498" i="3" l="1"/>
  <c r="S498" i="3" s="1"/>
  <c r="R499" i="3" l="1"/>
  <c r="Q499" i="3"/>
  <c r="O499" i="3"/>
  <c r="P499" i="3"/>
  <c r="N498" i="3"/>
  <c r="M499" i="3" l="1"/>
  <c r="S499" i="3" s="1"/>
  <c r="R500" i="3" l="1"/>
  <c r="N499" i="3"/>
  <c r="O500" i="3"/>
  <c r="P500" i="3"/>
  <c r="Q500" i="3"/>
  <c r="M500" i="3" l="1"/>
  <c r="S500" i="3" s="1"/>
  <c r="N500" i="3" l="1"/>
  <c r="Q501" i="3"/>
  <c r="R501" i="3"/>
  <c r="O501" i="3"/>
  <c r="P501" i="3"/>
  <c r="M501" i="3" l="1"/>
  <c r="S501" i="3" s="1"/>
  <c r="N501" i="3"/>
  <c r="Q502" i="3"/>
  <c r="P502" i="3"/>
  <c r="R502" i="3"/>
  <c r="O502" i="3" l="1"/>
  <c r="M502" i="3" s="1"/>
  <c r="S502" i="3" s="1"/>
  <c r="O503" i="3" l="1"/>
  <c r="P503" i="3"/>
  <c r="R503" i="3"/>
  <c r="N502" i="3"/>
  <c r="Q503" i="3"/>
  <c r="M503" i="3" l="1"/>
  <c r="S503" i="3" s="1"/>
  <c r="O504" i="3" l="1"/>
  <c r="Q504" i="3"/>
  <c r="P504" i="3"/>
  <c r="R504" i="3"/>
  <c r="N503" i="3"/>
  <c r="M504" i="3" l="1"/>
  <c r="S504" i="3" s="1"/>
  <c r="R505" i="3" l="1"/>
  <c r="O505" i="3"/>
  <c r="P505" i="3"/>
  <c r="N504" i="3"/>
  <c r="Q505" i="3"/>
  <c r="M505" i="3" l="1"/>
  <c r="S505" i="3" s="1"/>
  <c r="Q506" i="3" l="1"/>
  <c r="R506" i="3"/>
  <c r="N505" i="3"/>
  <c r="P506" i="3"/>
  <c r="O506" i="3"/>
  <c r="M506" i="3" l="1"/>
  <c r="S506" i="3" s="1"/>
  <c r="O507" i="3"/>
  <c r="N506" i="3"/>
  <c r="P507" i="3"/>
  <c r="R507" i="3"/>
  <c r="Q507" i="3"/>
  <c r="M507" i="3" l="1"/>
  <c r="S507" i="3" s="1"/>
  <c r="N507" i="3" l="1"/>
  <c r="Q508" i="3"/>
  <c r="O508" i="3"/>
  <c r="P508" i="3"/>
  <c r="R508" i="3"/>
  <c r="M508" i="3" l="1"/>
  <c r="S508" i="3" s="1"/>
  <c r="R509" i="3" l="1"/>
  <c r="N508" i="3"/>
  <c r="O509" i="3"/>
  <c r="Q509" i="3"/>
  <c r="P509" i="3"/>
  <c r="M509" i="3" l="1"/>
  <c r="S509" i="3" s="1"/>
  <c r="Q510" i="3" l="1"/>
  <c r="N509" i="3"/>
  <c r="P510" i="3"/>
  <c r="O510" i="3"/>
  <c r="R510" i="3"/>
  <c r="M510" i="3" l="1"/>
  <c r="S510" i="3" s="1"/>
  <c r="R511" i="3" l="1"/>
  <c r="O511" i="3"/>
  <c r="N510" i="3"/>
  <c r="Q511" i="3"/>
  <c r="P511" i="3"/>
  <c r="M511" i="3" l="1"/>
  <c r="S511" i="3" s="1"/>
  <c r="Q512" i="3" l="1"/>
  <c r="R512" i="3"/>
  <c r="O512" i="3"/>
  <c r="P512" i="3"/>
  <c r="N511" i="3"/>
  <c r="M512" i="3" l="1"/>
  <c r="S512" i="3" s="1"/>
  <c r="N512" i="3" l="1"/>
  <c r="P513" i="3"/>
  <c r="Q513" i="3"/>
  <c r="R513" i="3"/>
  <c r="O513" i="3"/>
  <c r="M513" i="3" l="1"/>
  <c r="S513" i="3" s="1"/>
  <c r="Q514" i="3"/>
  <c r="N513" i="3"/>
  <c r="O514" i="3"/>
  <c r="R514" i="3"/>
  <c r="P514" i="3"/>
  <c r="M514" i="3" l="1"/>
  <c r="S514" i="3" s="1"/>
  <c r="S515" i="3" s="1"/>
  <c r="O515" i="3" l="1"/>
  <c r="N514" i="3"/>
  <c r="P515" i="3"/>
  <c r="R515" i="3"/>
  <c r="Q515" i="3"/>
  <c r="M515" i="3" l="1"/>
  <c r="N515" i="3" l="1"/>
  <c r="O516" i="3"/>
  <c r="R516" i="3"/>
  <c r="Q516" i="3"/>
  <c r="P516" i="3"/>
  <c r="M516" i="3" l="1"/>
  <c r="S516" i="3" s="1"/>
  <c r="Q517" i="3" l="1"/>
  <c r="O517" i="3"/>
  <c r="P517" i="3"/>
  <c r="N516" i="3"/>
  <c r="R517" i="3"/>
  <c r="M517" i="3" l="1"/>
  <c r="S517" i="3" s="1"/>
  <c r="P518" i="3" l="1"/>
  <c r="Q518" i="3"/>
  <c r="O518" i="3"/>
  <c r="R518" i="3"/>
  <c r="N517" i="3"/>
  <c r="M518" i="3" l="1"/>
  <c r="S518" i="3" s="1"/>
  <c r="R519" i="3" l="1"/>
  <c r="O519" i="3"/>
  <c r="Q519" i="3"/>
  <c r="P519" i="3"/>
  <c r="N518" i="3"/>
  <c r="M519" i="3" l="1"/>
  <c r="S519" i="3" s="1"/>
  <c r="P520" i="3" l="1"/>
  <c r="Q520" i="3"/>
  <c r="N519" i="3"/>
  <c r="R520" i="3"/>
  <c r="O520" i="3"/>
  <c r="M520" i="3" l="1"/>
  <c r="S520" i="3" s="1"/>
  <c r="N520" i="3" l="1"/>
  <c r="O521" i="3"/>
  <c r="P521" i="3"/>
  <c r="Q521" i="3"/>
  <c r="R521" i="3"/>
  <c r="M521" i="3" l="1"/>
  <c r="S521" i="3" s="1"/>
  <c r="R522" i="3" l="1"/>
  <c r="P522" i="3"/>
  <c r="N521" i="3"/>
  <c r="Q522" i="3"/>
  <c r="O522" i="3"/>
  <c r="M522" i="3" l="1"/>
  <c r="S522" i="3" s="1"/>
  <c r="N522" i="3"/>
  <c r="P523" i="3"/>
  <c r="R523" i="3"/>
  <c r="Q523" i="3"/>
  <c r="O523" i="3"/>
  <c r="M523" i="3" l="1"/>
  <c r="S523" i="3" s="1"/>
  <c r="P524" i="3" l="1"/>
  <c r="O524" i="3"/>
  <c r="R524" i="3"/>
  <c r="N523" i="3"/>
  <c r="Q524" i="3"/>
  <c r="M524" i="3" l="1"/>
  <c r="S524" i="3" s="1"/>
  <c r="R525" i="3" l="1"/>
  <c r="Q525" i="3"/>
  <c r="P525" i="3"/>
  <c r="N524" i="3"/>
  <c r="O525" i="3"/>
  <c r="M525" i="3" l="1"/>
  <c r="S525" i="3" s="1"/>
  <c r="Q526" i="3"/>
  <c r="O526" i="3"/>
  <c r="P526" i="3"/>
  <c r="N525" i="3"/>
  <c r="R526" i="3"/>
  <c r="M526" i="3" l="1"/>
  <c r="S526" i="3" s="1"/>
  <c r="P527" i="3" l="1"/>
  <c r="Q527" i="3"/>
  <c r="O527" i="3"/>
  <c r="N526" i="3"/>
  <c r="R527" i="3"/>
  <c r="M527" i="3" l="1"/>
  <c r="S527" i="3" s="1"/>
  <c r="P528" i="3" l="1"/>
  <c r="R528" i="3"/>
  <c r="N527" i="3"/>
  <c r="Q528" i="3"/>
  <c r="O528" i="3"/>
  <c r="M528" i="3" l="1"/>
  <c r="S528" i="3" s="1"/>
  <c r="N528" i="3" l="1"/>
  <c r="R529" i="3"/>
  <c r="Q529" i="3"/>
  <c r="P529" i="3"/>
  <c r="O529" i="3"/>
  <c r="M529" i="3" l="1"/>
  <c r="S529" i="3" s="1"/>
  <c r="Q530" i="3" l="1"/>
  <c r="O530" i="3"/>
  <c r="R530" i="3"/>
  <c r="N529" i="3"/>
  <c r="P530" i="3"/>
  <c r="M530" i="3" l="1"/>
  <c r="S530" i="3" s="1"/>
  <c r="N530" i="3" l="1"/>
  <c r="Q531" i="3"/>
  <c r="R531" i="3"/>
  <c r="P531" i="3"/>
  <c r="O531" i="3"/>
  <c r="M531" i="3" l="1"/>
  <c r="S531" i="3" s="1"/>
  <c r="P532" i="3"/>
  <c r="O532" i="3"/>
  <c r="R532" i="3"/>
  <c r="N531" i="3"/>
  <c r="Q532" i="3"/>
  <c r="M532" i="3" l="1"/>
  <c r="S532" i="3" s="1"/>
  <c r="Q533" i="3" l="1"/>
  <c r="R533" i="3"/>
  <c r="O533" i="3"/>
  <c r="P533" i="3"/>
  <c r="N532" i="3"/>
  <c r="M533" i="3" l="1"/>
  <c r="S533" i="3" s="1"/>
  <c r="N533" i="3" l="1"/>
  <c r="P534" i="3"/>
  <c r="R534" i="3"/>
  <c r="O534" i="3"/>
  <c r="Q534" i="3"/>
  <c r="M534" i="3" l="1"/>
  <c r="S534" i="3" s="1"/>
  <c r="N534" i="3" l="1"/>
  <c r="P535" i="3"/>
  <c r="O535" i="3"/>
  <c r="Q535" i="3"/>
  <c r="R535" i="3"/>
  <c r="M535" i="3" l="1"/>
  <c r="S535" i="3" s="1"/>
  <c r="Q536" i="3" l="1"/>
  <c r="O536" i="3"/>
  <c r="P536" i="3"/>
  <c r="N535" i="3"/>
  <c r="R536" i="3"/>
  <c r="M536" i="3" l="1"/>
  <c r="S536" i="3" s="1"/>
  <c r="O537" i="3" l="1"/>
  <c r="P537" i="3"/>
  <c r="Q537" i="3"/>
  <c r="N536" i="3"/>
  <c r="R537" i="3"/>
  <c r="M537" i="3" l="1"/>
  <c r="S537" i="3" s="1"/>
  <c r="P538" i="3" l="1"/>
  <c r="O538" i="3"/>
  <c r="Q538" i="3"/>
  <c r="N537" i="3"/>
  <c r="R538" i="3"/>
  <c r="M538" i="3" l="1"/>
  <c r="S538" i="3" s="1"/>
  <c r="P539" i="3" l="1"/>
  <c r="N538" i="3"/>
  <c r="Q539" i="3"/>
  <c r="R539" i="3"/>
  <c r="O539" i="3"/>
  <c r="M539" i="3" l="1"/>
  <c r="S539" i="3" s="1"/>
  <c r="N539" i="3" l="1"/>
  <c r="R540" i="3"/>
  <c r="O540" i="3"/>
  <c r="P540" i="3"/>
  <c r="Q540" i="3"/>
  <c r="M540" i="3" l="1"/>
  <c r="S540" i="3" s="1"/>
  <c r="N540" i="3" l="1"/>
  <c r="R541" i="3"/>
  <c r="Q541" i="3"/>
  <c r="P541" i="3"/>
  <c r="O541" i="3"/>
  <c r="M541" i="3" l="1"/>
  <c r="O542" i="3" l="1"/>
  <c r="S541" i="3"/>
  <c r="P542" i="3"/>
  <c r="Q542" i="3"/>
  <c r="N541" i="3"/>
  <c r="R542" i="3"/>
  <c r="M542" i="3" l="1"/>
  <c r="S542" i="3" s="1"/>
  <c r="O543" i="3"/>
  <c r="Q543" i="3"/>
  <c r="P543" i="3"/>
  <c r="R543" i="3"/>
  <c r="N542" i="3"/>
  <c r="M543" i="3" l="1"/>
  <c r="S543" i="3" s="1"/>
  <c r="R544" i="3" l="1"/>
  <c r="P544" i="3"/>
  <c r="Q544" i="3"/>
  <c r="N543" i="3"/>
  <c r="O544" i="3"/>
  <c r="M544" i="3" l="1"/>
  <c r="S544" i="3" s="1"/>
  <c r="P545" i="3" l="1"/>
  <c r="R545" i="3"/>
  <c r="N544" i="3"/>
  <c r="Q545" i="3"/>
  <c r="O545" i="3"/>
  <c r="M545" i="3" l="1"/>
  <c r="S545" i="3" s="1"/>
  <c r="N545" i="3" l="1"/>
  <c r="Q546" i="3"/>
  <c r="R546" i="3"/>
  <c r="P546" i="3"/>
  <c r="O546" i="3"/>
  <c r="M546" i="3" l="1"/>
  <c r="S546" i="3" s="1"/>
  <c r="R547" i="3"/>
  <c r="P547" i="3"/>
  <c r="N546" i="3"/>
  <c r="Q547" i="3"/>
  <c r="O547" i="3"/>
  <c r="M547" i="3" l="1"/>
  <c r="S547" i="3" s="1"/>
  <c r="Q548" i="3" l="1"/>
  <c r="R548" i="3"/>
  <c r="P548" i="3"/>
  <c r="O548" i="3"/>
  <c r="N547" i="3"/>
  <c r="M548" i="3" l="1"/>
  <c r="S548" i="3" s="1"/>
  <c r="Q549" i="3" l="1"/>
  <c r="O549" i="3"/>
  <c r="P549" i="3"/>
  <c r="R549" i="3"/>
  <c r="N548" i="3"/>
  <c r="M549" i="3" l="1"/>
  <c r="S549" i="3" s="1"/>
  <c r="R550" i="3" l="1"/>
  <c r="P550" i="3"/>
  <c r="N549" i="3"/>
  <c r="O550" i="3"/>
  <c r="Q550" i="3"/>
  <c r="M550" i="3" l="1"/>
  <c r="S550" i="3" s="1"/>
  <c r="P551" i="3" l="1"/>
  <c r="O551" i="3"/>
  <c r="N550" i="3"/>
  <c r="R551" i="3"/>
  <c r="Q551" i="3"/>
  <c r="M551" i="3" l="1"/>
  <c r="S551" i="3" s="1"/>
  <c r="O552" i="3" l="1"/>
  <c r="Q552" i="3"/>
  <c r="P552" i="3"/>
  <c r="R552" i="3"/>
  <c r="N551" i="3"/>
  <c r="M552" i="3" l="1"/>
  <c r="S552" i="3" s="1"/>
  <c r="P553" i="3" l="1"/>
  <c r="O553" i="3"/>
  <c r="R553" i="3"/>
  <c r="N552" i="3"/>
  <c r="Q553" i="3"/>
  <c r="M553" i="3" l="1"/>
  <c r="S553" i="3" s="1"/>
  <c r="P554" i="3" l="1"/>
  <c r="R554" i="3"/>
  <c r="O554" i="3"/>
  <c r="Q554" i="3"/>
  <c r="N553" i="3"/>
  <c r="M554" i="3" l="1"/>
  <c r="S554" i="3" s="1"/>
  <c r="P555" i="3" l="1"/>
  <c r="Q555" i="3"/>
  <c r="O555" i="3"/>
  <c r="R555" i="3"/>
  <c r="N554" i="3"/>
  <c r="M555" i="3" l="1"/>
  <c r="S555" i="3" s="1"/>
  <c r="N555" i="3" l="1"/>
  <c r="R556" i="3"/>
  <c r="Q556" i="3"/>
  <c r="O556" i="3"/>
  <c r="P556" i="3"/>
  <c r="M556" i="3" l="1"/>
  <c r="S556" i="3" s="1"/>
  <c r="R557" i="3" l="1"/>
  <c r="N556" i="3"/>
  <c r="Q557" i="3"/>
  <c r="P557" i="3"/>
  <c r="O557" i="3"/>
  <c r="M557" i="3" l="1"/>
  <c r="S557" i="3" s="1"/>
  <c r="N557" i="3" l="1"/>
  <c r="Q558" i="3"/>
  <c r="P558" i="3"/>
  <c r="O558" i="3"/>
  <c r="R558" i="3"/>
  <c r="M558" i="3" l="1"/>
  <c r="S558" i="3" s="1"/>
  <c r="O559" i="3"/>
  <c r="Q559" i="3"/>
  <c r="N558" i="3"/>
  <c r="P559" i="3"/>
  <c r="R559" i="3"/>
  <c r="M559" i="3" l="1"/>
  <c r="S559" i="3" s="1"/>
  <c r="R560" i="3" l="1"/>
  <c r="Q560" i="3"/>
  <c r="O560" i="3"/>
  <c r="N559" i="3"/>
  <c r="P560" i="3"/>
  <c r="M560" i="3" l="1"/>
  <c r="S560" i="3" s="1"/>
  <c r="Q561" i="3" l="1"/>
  <c r="O561" i="3"/>
  <c r="P561" i="3"/>
  <c r="R561" i="3"/>
  <c r="N560" i="3"/>
  <c r="M561" i="3" l="1"/>
  <c r="S561" i="3" s="1"/>
  <c r="N561" i="3" l="1"/>
  <c r="R562" i="3"/>
  <c r="P562" i="3"/>
  <c r="Q562" i="3"/>
  <c r="O562" i="3"/>
  <c r="M562" i="3" l="1"/>
  <c r="S562" i="3" s="1"/>
  <c r="R563" i="3"/>
  <c r="N562" i="3"/>
  <c r="O563" i="3"/>
  <c r="Q563" i="3"/>
  <c r="P563" i="3"/>
  <c r="M563" i="3" l="1"/>
  <c r="S563" i="3" s="1"/>
  <c r="N563" i="3" l="1"/>
  <c r="P564" i="3"/>
  <c r="Q564" i="3"/>
  <c r="O564" i="3"/>
  <c r="R564" i="3"/>
  <c r="M564" i="3" l="1"/>
  <c r="S564" i="3" s="1"/>
  <c r="N564" i="3" l="1"/>
  <c r="P565" i="3"/>
  <c r="O565" i="3"/>
  <c r="Q565" i="3"/>
  <c r="R565" i="3"/>
  <c r="M565" i="3" l="1"/>
  <c r="S565" i="3" s="1"/>
  <c r="Q566" i="3"/>
  <c r="P566" i="3"/>
  <c r="N565" i="3"/>
  <c r="R566" i="3"/>
  <c r="O566" i="3"/>
  <c r="M566" i="3" l="1"/>
  <c r="S566" i="3" s="1"/>
  <c r="R567" i="3"/>
  <c r="Q567" i="3"/>
  <c r="P567" i="3"/>
  <c r="O567" i="3"/>
  <c r="N566" i="3"/>
  <c r="M567" i="3" l="1"/>
  <c r="S567" i="3" s="1"/>
  <c r="P568" i="3" l="1"/>
  <c r="O568" i="3"/>
  <c r="Q568" i="3"/>
  <c r="N567" i="3"/>
  <c r="R568" i="3"/>
  <c r="M568" i="3" l="1"/>
  <c r="S568" i="3" s="1"/>
  <c r="Q569" i="3" l="1"/>
  <c r="P569" i="3"/>
  <c r="R569" i="3"/>
  <c r="O569" i="3"/>
  <c r="N568" i="3"/>
  <c r="M569" i="3" l="1"/>
  <c r="S569" i="3" s="1"/>
  <c r="R570" i="3"/>
  <c r="O570" i="3"/>
  <c r="P570" i="3"/>
  <c r="N569" i="3"/>
  <c r="Q570" i="3"/>
  <c r="M570" i="3" l="1"/>
  <c r="S570" i="3" s="1"/>
  <c r="P571" i="3" l="1"/>
  <c r="N570" i="3"/>
  <c r="Q571" i="3"/>
  <c r="O571" i="3"/>
  <c r="R571" i="3"/>
  <c r="M571" i="3" l="1"/>
  <c r="S571" i="3" s="1"/>
  <c r="O572" i="3" l="1"/>
  <c r="Q572" i="3"/>
  <c r="N571" i="3"/>
  <c r="P572" i="3"/>
  <c r="R572" i="3"/>
  <c r="M572" i="3" l="1"/>
  <c r="S572" i="3" s="1"/>
  <c r="R573" i="3" l="1"/>
  <c r="Q573" i="3"/>
  <c r="P573" i="3"/>
  <c r="O573" i="3"/>
  <c r="N572" i="3"/>
  <c r="M573" i="3" l="1"/>
  <c r="S573" i="3" s="1"/>
  <c r="Q574" i="3"/>
  <c r="N573" i="3"/>
  <c r="R574" i="3"/>
  <c r="P574" i="3"/>
  <c r="O574" i="3"/>
  <c r="M574" i="3" l="1"/>
  <c r="S574" i="3" s="1"/>
  <c r="P575" i="3" l="1"/>
  <c r="O575" i="3"/>
  <c r="N574" i="3"/>
  <c r="Q575" i="3"/>
  <c r="R575" i="3"/>
  <c r="M575" i="3" l="1"/>
  <c r="S575" i="3" s="1"/>
  <c r="O576" i="3" l="1"/>
  <c r="R576" i="3"/>
  <c r="P576" i="3"/>
  <c r="Q576" i="3"/>
  <c r="N575" i="3"/>
  <c r="M576" i="3" l="1"/>
  <c r="S576" i="3" s="1"/>
  <c r="Q577" i="3" l="1"/>
  <c r="P577" i="3"/>
  <c r="O577" i="3"/>
  <c r="R577" i="3"/>
  <c r="N576" i="3"/>
  <c r="M577" i="3" l="1"/>
  <c r="S577" i="3" s="1"/>
  <c r="R578" i="3"/>
  <c r="P578" i="3"/>
  <c r="O578" i="3"/>
  <c r="N577" i="3"/>
  <c r="Q578" i="3"/>
  <c r="M578" i="3" l="1"/>
  <c r="S578" i="3" s="1"/>
  <c r="N578" i="3" l="1"/>
  <c r="P579" i="3"/>
  <c r="Q579" i="3"/>
  <c r="R579" i="3"/>
  <c r="O579" i="3"/>
  <c r="M579" i="3" l="1"/>
  <c r="S579" i="3" s="1"/>
  <c r="P580" i="3"/>
  <c r="N579" i="3"/>
  <c r="R580" i="3"/>
  <c r="Q580" i="3"/>
  <c r="O580" i="3"/>
  <c r="M580" i="3" l="1"/>
  <c r="S580" i="3" s="1"/>
  <c r="P581" i="3" l="1"/>
  <c r="O581" i="3"/>
  <c r="Q581" i="3"/>
  <c r="N580" i="3"/>
  <c r="R581" i="3"/>
  <c r="M581" i="3" l="1"/>
  <c r="S581" i="3" s="1"/>
  <c r="Q582" i="3" l="1"/>
  <c r="R582" i="3"/>
  <c r="N581" i="3"/>
  <c r="O582" i="3"/>
  <c r="P582" i="3"/>
  <c r="M582" i="3" l="1"/>
  <c r="S582" i="3" s="1"/>
  <c r="N582" i="3" l="1"/>
  <c r="Q583" i="3"/>
  <c r="P583" i="3"/>
  <c r="R583" i="3"/>
  <c r="O583" i="3"/>
  <c r="M583" i="3" l="1"/>
  <c r="S583" i="3" s="1"/>
  <c r="R584" i="3"/>
  <c r="P584" i="3"/>
  <c r="Q584" i="3"/>
  <c r="O584" i="3"/>
  <c r="N583" i="3"/>
  <c r="M584" i="3" l="1"/>
  <c r="S584" i="3" s="1"/>
  <c r="Q585" i="3"/>
  <c r="N584" i="3"/>
  <c r="O585" i="3"/>
  <c r="P585" i="3"/>
  <c r="R585" i="3"/>
  <c r="M585" i="3" l="1"/>
  <c r="S585" i="3" s="1"/>
  <c r="P586" i="3" l="1"/>
  <c r="R586" i="3"/>
  <c r="N585" i="3"/>
  <c r="O586" i="3"/>
  <c r="Q586" i="3"/>
  <c r="M586" i="3" l="1"/>
  <c r="S586" i="3" s="1"/>
  <c r="N586" i="3" l="1"/>
  <c r="P587" i="3"/>
  <c r="O587" i="3"/>
  <c r="R587" i="3"/>
  <c r="Q587" i="3"/>
  <c r="M587" i="3" l="1"/>
  <c r="S587" i="3" s="1"/>
  <c r="P588" i="3" l="1"/>
  <c r="R588" i="3"/>
  <c r="Q588" i="3"/>
  <c r="N587" i="3"/>
  <c r="O588" i="3"/>
  <c r="M588" i="3" l="1"/>
  <c r="S588" i="3" s="1"/>
  <c r="P589" i="3"/>
  <c r="R589" i="3"/>
  <c r="N588" i="3"/>
  <c r="O589" i="3"/>
  <c r="Q589" i="3"/>
  <c r="M589" i="3" l="1"/>
  <c r="S589" i="3" s="1"/>
  <c r="O590" i="3" l="1"/>
  <c r="P590" i="3"/>
  <c r="N589" i="3"/>
  <c r="R590" i="3"/>
  <c r="Q590" i="3"/>
  <c r="M590" i="3" l="1"/>
  <c r="S590" i="3" s="1"/>
  <c r="P591" i="3" l="1"/>
  <c r="O591" i="3"/>
  <c r="R591" i="3"/>
  <c r="N590" i="3"/>
  <c r="Q591" i="3"/>
  <c r="M591" i="3" l="1"/>
  <c r="S591" i="3" s="1"/>
  <c r="N591" i="3" l="1"/>
  <c r="R592" i="3"/>
  <c r="O592" i="3"/>
  <c r="P592" i="3"/>
  <c r="Q592" i="3"/>
  <c r="M592" i="3" l="1"/>
  <c r="S592" i="3" s="1"/>
  <c r="N592" i="3"/>
  <c r="R593" i="3"/>
  <c r="P593" i="3"/>
  <c r="O593" i="3"/>
  <c r="Q593" i="3"/>
  <c r="M593" i="3" l="1"/>
  <c r="S593" i="3" s="1"/>
  <c r="R594" i="3"/>
  <c r="O594" i="3"/>
  <c r="Q594" i="3"/>
  <c r="N593" i="3"/>
  <c r="P594" i="3"/>
  <c r="M594" i="3" l="1"/>
  <c r="S594" i="3" s="1"/>
  <c r="Q595" i="3" l="1"/>
  <c r="P595" i="3"/>
  <c r="R595" i="3"/>
  <c r="N594" i="3"/>
  <c r="O595" i="3"/>
  <c r="M595" i="3" l="1"/>
  <c r="S595" i="3" s="1"/>
  <c r="O596" i="3"/>
  <c r="R596" i="3"/>
  <c r="Q596" i="3"/>
  <c r="P596" i="3"/>
  <c r="N595" i="3"/>
  <c r="M596" i="3" l="1"/>
  <c r="S596" i="3" s="1"/>
  <c r="P597" i="3" l="1"/>
  <c r="Q597" i="3"/>
  <c r="R597" i="3"/>
  <c r="O597" i="3"/>
  <c r="N596" i="3"/>
  <c r="M597" i="3" l="1"/>
  <c r="S597" i="3" s="1"/>
  <c r="N597" i="3"/>
  <c r="R598" i="3"/>
  <c r="O598" i="3"/>
  <c r="Q598" i="3"/>
  <c r="P598" i="3"/>
  <c r="M598" i="3" l="1"/>
  <c r="S598" i="3" s="1"/>
  <c r="N598" i="3" l="1"/>
  <c r="P599" i="3"/>
  <c r="O599" i="3"/>
  <c r="R599" i="3"/>
  <c r="Q599" i="3"/>
  <c r="M599" i="3" l="1"/>
  <c r="N599" i="3"/>
  <c r="P600" i="3" l="1"/>
  <c r="S599" i="3"/>
  <c r="O600" i="3"/>
  <c r="Q600" i="3"/>
  <c r="R600" i="3"/>
  <c r="M600" i="3" l="1"/>
  <c r="S600" i="3" s="1"/>
  <c r="P601" i="3"/>
  <c r="O601" i="3"/>
  <c r="R601" i="3"/>
  <c r="Q601" i="3"/>
  <c r="N600" i="3"/>
  <c r="M601" i="3" l="1"/>
  <c r="S601" i="3" s="1"/>
  <c r="O602" i="3"/>
  <c r="N601" i="3"/>
  <c r="R602" i="3"/>
  <c r="P602" i="3"/>
  <c r="Q602" i="3"/>
  <c r="M602" i="3" l="1"/>
  <c r="S602" i="3" s="1"/>
  <c r="O603" i="3" l="1"/>
  <c r="R603" i="3"/>
  <c r="N602" i="3"/>
  <c r="P603" i="3"/>
  <c r="Q603" i="3"/>
  <c r="M603" i="3" l="1"/>
  <c r="S603" i="3" s="1"/>
  <c r="N603" i="3" l="1"/>
  <c r="P604" i="3"/>
  <c r="O604" i="3"/>
  <c r="Q604" i="3"/>
  <c r="R604" i="3"/>
  <c r="M604" i="3" l="1"/>
  <c r="S604" i="3" s="1"/>
  <c r="N604" i="3" l="1"/>
  <c r="P605" i="3"/>
  <c r="Q605" i="3"/>
  <c r="O605" i="3"/>
  <c r="R605" i="3"/>
  <c r="M605" i="3" l="1"/>
  <c r="S605" i="3" s="1"/>
  <c r="Q606" i="3" l="1"/>
  <c r="R606" i="3"/>
  <c r="P606" i="3"/>
  <c r="N605" i="3"/>
  <c r="O606" i="3"/>
  <c r="M606" i="3" l="1"/>
  <c r="S606" i="3" s="1"/>
  <c r="O607" i="3"/>
  <c r="P607" i="3"/>
  <c r="N606" i="3"/>
  <c r="R607" i="3"/>
  <c r="Q607" i="3"/>
  <c r="M607" i="3" l="1"/>
  <c r="S607" i="3" s="1"/>
  <c r="O608" i="3" l="1"/>
  <c r="R608" i="3"/>
  <c r="Q608" i="3"/>
  <c r="P608" i="3"/>
  <c r="N607" i="3"/>
  <c r="M608" i="3" l="1"/>
  <c r="S608" i="3" s="1"/>
  <c r="N608" i="3" l="1"/>
  <c r="R609" i="3"/>
  <c r="O609" i="3"/>
  <c r="P609" i="3"/>
  <c r="Q609" i="3"/>
  <c r="M609" i="3" l="1"/>
  <c r="S609" i="3" s="1"/>
  <c r="O610" i="3" l="1"/>
  <c r="P610" i="3"/>
  <c r="N609" i="3"/>
  <c r="Q610" i="3"/>
  <c r="R610" i="3"/>
  <c r="M610" i="3" l="1"/>
  <c r="S610" i="3" s="1"/>
  <c r="O611" i="3" l="1"/>
  <c r="P611" i="3"/>
  <c r="R611" i="3"/>
  <c r="Q611" i="3"/>
  <c r="N610" i="3"/>
  <c r="M611" i="3" l="1"/>
  <c r="S611" i="3" s="1"/>
  <c r="P612" i="3" l="1"/>
  <c r="Q612" i="3"/>
  <c r="O612" i="3"/>
  <c r="N611" i="3"/>
  <c r="R612" i="3"/>
  <c r="M612" i="3" l="1"/>
  <c r="S612" i="3" s="1"/>
  <c r="N612" i="3"/>
  <c r="R613" i="3"/>
  <c r="Q613" i="3"/>
  <c r="O613" i="3"/>
  <c r="P613" i="3"/>
  <c r="M613" i="3" l="1"/>
  <c r="S613" i="3" s="1"/>
  <c r="N613" i="3"/>
  <c r="R614" i="3"/>
  <c r="Q614" i="3"/>
  <c r="P614" i="3"/>
  <c r="O614" i="3"/>
  <c r="M614" i="3" l="1"/>
  <c r="S614" i="3" s="1"/>
  <c r="P615" i="3"/>
  <c r="R615" i="3"/>
  <c r="N614" i="3"/>
  <c r="O615" i="3"/>
  <c r="Q615" i="3"/>
  <c r="M615" i="3" l="1"/>
  <c r="S615" i="3" s="1"/>
  <c r="N615" i="3" l="1"/>
  <c r="P616" i="3"/>
  <c r="O616" i="3"/>
  <c r="Q616" i="3"/>
  <c r="R616" i="3"/>
  <c r="M616" i="3" l="1"/>
  <c r="S616" i="3" s="1"/>
  <c r="N616" i="3" l="1"/>
  <c r="O617" i="3"/>
  <c r="P617" i="3"/>
  <c r="Q617" i="3"/>
  <c r="R617" i="3"/>
  <c r="M617" i="3" l="1"/>
  <c r="S617" i="3" s="1"/>
  <c r="N617" i="3" l="1"/>
  <c r="O618" i="3"/>
  <c r="R618" i="3"/>
  <c r="Q618" i="3"/>
  <c r="P618" i="3"/>
  <c r="M618" i="3" l="1"/>
  <c r="S618" i="3" s="1"/>
  <c r="R619" i="3" l="1"/>
  <c r="Q619" i="3"/>
  <c r="N618" i="3"/>
  <c r="O619" i="3"/>
  <c r="P619" i="3"/>
  <c r="M619" i="3" l="1"/>
  <c r="S619" i="3" s="1"/>
  <c r="R620" i="3" l="1"/>
  <c r="Q620" i="3"/>
  <c r="P620" i="3"/>
  <c r="N619" i="3"/>
  <c r="O620" i="3"/>
  <c r="M620" i="3" l="1"/>
  <c r="S620" i="3" s="1"/>
  <c r="O621" i="3"/>
  <c r="P621" i="3"/>
  <c r="Q621" i="3"/>
  <c r="N620" i="3"/>
  <c r="R621" i="3"/>
  <c r="M621" i="3" l="1"/>
  <c r="S621" i="3" s="1"/>
  <c r="P622" i="3" l="1"/>
  <c r="N621" i="3"/>
  <c r="O622" i="3"/>
  <c r="Q622" i="3"/>
  <c r="R622" i="3"/>
  <c r="M622" i="3" l="1"/>
  <c r="S622" i="3" s="1"/>
  <c r="P623" i="3" l="1"/>
  <c r="N622" i="3"/>
  <c r="Q623" i="3"/>
  <c r="R623" i="3"/>
  <c r="O623" i="3"/>
  <c r="M623" i="3" l="1"/>
  <c r="S623" i="3" s="1"/>
  <c r="R624" i="3"/>
  <c r="O624" i="3"/>
  <c r="P624" i="3"/>
  <c r="Q624" i="3"/>
  <c r="N623" i="3"/>
  <c r="M624" i="3" l="1"/>
  <c r="S624" i="3" s="1"/>
  <c r="P625" i="3" l="1"/>
  <c r="R625" i="3"/>
  <c r="O625" i="3"/>
  <c r="N624" i="3"/>
  <c r="Q625" i="3"/>
  <c r="M625" i="3" l="1"/>
  <c r="S625" i="3" s="1"/>
  <c r="P626" i="3"/>
  <c r="Q626" i="3"/>
  <c r="N625" i="3"/>
  <c r="O626" i="3"/>
  <c r="R626" i="3"/>
  <c r="M626" i="3" l="1"/>
  <c r="S626" i="3" s="1"/>
  <c r="O627" i="3"/>
  <c r="R627" i="3"/>
  <c r="Q627" i="3"/>
  <c r="N626" i="3"/>
  <c r="P627" i="3"/>
  <c r="M627" i="3" l="1"/>
  <c r="S627" i="3" s="1"/>
  <c r="Q628" i="3" l="1"/>
  <c r="N627" i="3"/>
  <c r="O628" i="3"/>
  <c r="R628" i="3"/>
  <c r="P628" i="3"/>
  <c r="M628" i="3" l="1"/>
  <c r="S628" i="3" s="1"/>
  <c r="R629" i="3"/>
  <c r="P629" i="3"/>
  <c r="N628" i="3"/>
  <c r="Q629" i="3"/>
  <c r="O629" i="3"/>
  <c r="M629" i="3" l="1"/>
  <c r="S629" i="3" s="1"/>
  <c r="R630" i="3"/>
  <c r="O630" i="3"/>
  <c r="N629" i="3"/>
  <c r="Q630" i="3"/>
  <c r="P630" i="3"/>
  <c r="M630" i="3" l="1"/>
  <c r="S630" i="3" s="1"/>
  <c r="P631" i="3" l="1"/>
  <c r="N630" i="3"/>
  <c r="O631" i="3"/>
  <c r="R631" i="3"/>
  <c r="Q631" i="3"/>
  <c r="M631" i="3" l="1"/>
  <c r="S631" i="3" s="1"/>
  <c r="R632" i="3" l="1"/>
  <c r="N631" i="3"/>
  <c r="Q632" i="3"/>
  <c r="O632" i="3"/>
  <c r="P632" i="3"/>
  <c r="M632" i="3" l="1"/>
  <c r="S632" i="3" s="1"/>
  <c r="R633" i="3"/>
  <c r="Q633" i="3"/>
  <c r="P633" i="3"/>
  <c r="O633" i="3"/>
  <c r="N632" i="3"/>
  <c r="M633" i="3" l="1"/>
  <c r="S633" i="3" s="1"/>
  <c r="N633" i="3"/>
  <c r="Q634" i="3"/>
  <c r="O634" i="3"/>
  <c r="P634" i="3"/>
  <c r="R634" i="3"/>
  <c r="M634" i="3" l="1"/>
  <c r="S634" i="3" s="1"/>
  <c r="N634" i="3" l="1"/>
  <c r="P635" i="3"/>
  <c r="Q635" i="3"/>
  <c r="O635" i="3"/>
  <c r="R635" i="3"/>
  <c r="M635" i="3" l="1"/>
  <c r="S635" i="3" s="1"/>
  <c r="R636" i="3" l="1"/>
  <c r="Q636" i="3"/>
  <c r="P636" i="3"/>
  <c r="N635" i="3"/>
  <c r="O636" i="3"/>
  <c r="M636" i="3" l="1"/>
  <c r="S636" i="3" s="1"/>
  <c r="N636" i="3"/>
  <c r="Q637" i="3"/>
  <c r="O637" i="3"/>
  <c r="P637" i="3"/>
  <c r="R637" i="3"/>
  <c r="M637" i="3" l="1"/>
  <c r="R638" i="3" s="1"/>
  <c r="N637" i="3"/>
  <c r="O638" i="3"/>
  <c r="S637" i="3" l="1"/>
  <c r="P638" i="3"/>
  <c r="Q638" i="3"/>
  <c r="M638" i="3" l="1"/>
  <c r="O639" i="3" s="1"/>
  <c r="N638" i="3"/>
  <c r="Q639" i="3"/>
  <c r="P639" i="3"/>
  <c r="R639" i="3"/>
  <c r="S638" i="3" l="1"/>
  <c r="M639" i="3"/>
  <c r="S639" i="3" l="1"/>
  <c r="N639" i="3"/>
  <c r="O640" i="3"/>
  <c r="Q640" i="3"/>
  <c r="R640" i="3"/>
  <c r="P640" i="3"/>
  <c r="M640" i="3" l="1"/>
  <c r="S640" i="3" s="1"/>
  <c r="O641" i="3" l="1"/>
  <c r="Q641" i="3"/>
  <c r="N640" i="3"/>
  <c r="R641" i="3"/>
  <c r="P641" i="3"/>
  <c r="M641" i="3" l="1"/>
  <c r="S641" i="3" s="1"/>
  <c r="N641" i="3" l="1"/>
  <c r="R642" i="3"/>
  <c r="O642" i="3"/>
  <c r="Q642" i="3"/>
  <c r="P642" i="3"/>
  <c r="M642" i="3" l="1"/>
  <c r="S642" i="3" s="1"/>
  <c r="N642" i="3" l="1"/>
  <c r="R643" i="3"/>
  <c r="Q643" i="3"/>
  <c r="O643" i="3"/>
  <c r="P643" i="3"/>
  <c r="M643" i="3" l="1"/>
  <c r="S643" i="3" s="1"/>
  <c r="P644" i="3"/>
  <c r="R644" i="3"/>
  <c r="Q644" i="3"/>
  <c r="O644" i="3"/>
  <c r="N643" i="3"/>
  <c r="M644" i="3" l="1"/>
  <c r="S644" i="3" s="1"/>
  <c r="R645" i="3" l="1"/>
  <c r="N644" i="3"/>
  <c r="O645" i="3"/>
  <c r="Q645" i="3"/>
  <c r="P645" i="3"/>
  <c r="M645" i="3" l="1"/>
  <c r="S645" i="3" s="1"/>
  <c r="N645" i="3" l="1"/>
  <c r="P646" i="3"/>
  <c r="Q646" i="3"/>
  <c r="O646" i="3"/>
  <c r="R646" i="3"/>
  <c r="M646" i="3" l="1"/>
  <c r="S646" i="3" s="1"/>
  <c r="P647" i="3" l="1"/>
  <c r="Q647" i="3"/>
  <c r="R647" i="3"/>
  <c r="N646" i="3"/>
  <c r="O647" i="3"/>
  <c r="M647" i="3" l="1"/>
  <c r="S647" i="3" s="1"/>
  <c r="P648" i="3" l="1"/>
  <c r="Q648" i="3"/>
  <c r="O648" i="3"/>
  <c r="N647" i="3"/>
  <c r="R648" i="3"/>
  <c r="M648" i="3" l="1"/>
  <c r="S648" i="3" s="1"/>
  <c r="P649" i="3" l="1"/>
  <c r="Q649" i="3"/>
  <c r="R649" i="3"/>
  <c r="N648" i="3"/>
  <c r="O649" i="3"/>
  <c r="M649" i="3" l="1"/>
  <c r="S649" i="3" s="1"/>
  <c r="Q650" i="3" l="1"/>
  <c r="N649" i="3"/>
  <c r="P650" i="3"/>
  <c r="O650" i="3"/>
  <c r="R650" i="3"/>
  <c r="M650" i="3" l="1"/>
  <c r="S650" i="3" s="1"/>
  <c r="R651" i="3"/>
  <c r="P651" i="3"/>
  <c r="Q651" i="3"/>
  <c r="O651" i="3"/>
  <c r="N650" i="3"/>
  <c r="M651" i="3" l="1"/>
  <c r="N651" i="3" s="1"/>
  <c r="S651" i="3" l="1"/>
  <c r="O652" i="3"/>
  <c r="P652" i="3"/>
  <c r="R652" i="3"/>
  <c r="Q652" i="3"/>
  <c r="M652" i="3" l="1"/>
  <c r="S652" i="3" s="1"/>
  <c r="N652" i="3"/>
  <c r="O653" i="3"/>
  <c r="P653" i="3"/>
  <c r="Q653" i="3"/>
  <c r="R653" i="3"/>
  <c r="M653" i="3" l="1"/>
  <c r="S653" i="3" s="1"/>
  <c r="R654" i="3"/>
  <c r="O654" i="3"/>
  <c r="N653" i="3"/>
  <c r="Q654" i="3"/>
  <c r="P654" i="3"/>
  <c r="M654" i="3" l="1"/>
  <c r="S654" i="3" s="1"/>
  <c r="N654" i="3" l="1"/>
  <c r="O655" i="3"/>
  <c r="R655" i="3"/>
  <c r="P655" i="3"/>
  <c r="Q655" i="3"/>
  <c r="M655" i="3" l="1"/>
  <c r="S655" i="3" s="1"/>
  <c r="N655" i="3" l="1"/>
  <c r="P656" i="3"/>
  <c r="Q656" i="3"/>
  <c r="R656" i="3"/>
  <c r="O656" i="3"/>
  <c r="M656" i="3" l="1"/>
  <c r="S656" i="3" s="1"/>
  <c r="P657" i="3"/>
  <c r="Q657" i="3"/>
  <c r="R657" i="3"/>
  <c r="N656" i="3"/>
  <c r="O657" i="3"/>
  <c r="M657" i="3" l="1"/>
  <c r="S657" i="3" s="1"/>
  <c r="O658" i="3"/>
  <c r="R658" i="3"/>
  <c r="N657" i="3"/>
  <c r="Q658" i="3"/>
  <c r="P658" i="3"/>
  <c r="M658" i="3" l="1"/>
  <c r="S658" i="3" s="1"/>
  <c r="O659" i="3" l="1"/>
  <c r="N658" i="3"/>
  <c r="Q659" i="3"/>
  <c r="R659" i="3"/>
  <c r="P659" i="3"/>
  <c r="M659" i="3" l="1"/>
  <c r="S659" i="3" s="1"/>
  <c r="N659" i="3" l="1"/>
  <c r="Q660" i="3"/>
  <c r="O660" i="3"/>
  <c r="P660" i="3"/>
  <c r="R660" i="3"/>
  <c r="M660" i="3" l="1"/>
  <c r="S660" i="3" s="1"/>
  <c r="N660" i="3" l="1"/>
  <c r="P661" i="3"/>
  <c r="R661" i="3"/>
  <c r="Q661" i="3"/>
  <c r="O661" i="3"/>
  <c r="M661" i="3" l="1"/>
  <c r="S661" i="3" s="1"/>
  <c r="O662" i="3" l="1"/>
  <c r="R662" i="3"/>
  <c r="P662" i="3"/>
  <c r="Q662" i="3"/>
  <c r="N661" i="3"/>
  <c r="M662" i="3" l="1"/>
  <c r="S662" i="3" s="1"/>
  <c r="N662" i="3" l="1"/>
  <c r="Q663" i="3"/>
  <c r="P663" i="3"/>
  <c r="R663" i="3"/>
  <c r="O663" i="3"/>
  <c r="M663" i="3" l="1"/>
  <c r="S663" i="3" s="1"/>
  <c r="O664" i="3" l="1"/>
  <c r="R664" i="3"/>
  <c r="Q664" i="3"/>
  <c r="P664" i="3"/>
  <c r="N663" i="3"/>
  <c r="M664" i="3" l="1"/>
  <c r="S664" i="3" s="1"/>
  <c r="N664" i="3" l="1"/>
  <c r="P665" i="3"/>
  <c r="O665" i="3"/>
  <c r="Q665" i="3"/>
  <c r="R665" i="3"/>
  <c r="M665" i="3" l="1"/>
  <c r="S665" i="3" s="1"/>
  <c r="O666" i="3"/>
  <c r="R666" i="3"/>
  <c r="P666" i="3"/>
  <c r="N665" i="3"/>
  <c r="Q666" i="3"/>
  <c r="M666" i="3" l="1"/>
  <c r="S666" i="3" s="1"/>
  <c r="O667" i="3" l="1"/>
  <c r="R667" i="3"/>
  <c r="P667" i="3"/>
  <c r="N666" i="3"/>
  <c r="Q667" i="3"/>
  <c r="M667" i="3" l="1"/>
  <c r="S667" i="3" s="1"/>
  <c r="Q668" i="3" l="1"/>
  <c r="R668" i="3"/>
  <c r="N667" i="3"/>
  <c r="P668" i="3"/>
  <c r="O668" i="3"/>
  <c r="M668" i="3" l="1"/>
  <c r="S668" i="3" s="1"/>
  <c r="R669" i="3"/>
  <c r="P669" i="3"/>
  <c r="O669" i="3"/>
  <c r="Q669" i="3"/>
  <c r="N668" i="3"/>
  <c r="M669" i="3" l="1"/>
  <c r="S669" i="3" s="1"/>
  <c r="N669" i="3" l="1"/>
  <c r="R670" i="3"/>
  <c r="P670" i="3"/>
  <c r="Q670" i="3"/>
  <c r="O670" i="3"/>
  <c r="M670" i="3" l="1"/>
  <c r="S670" i="3" s="1"/>
  <c r="Q671" i="3" l="1"/>
  <c r="P671" i="3"/>
  <c r="R671" i="3"/>
  <c r="N670" i="3"/>
  <c r="O671" i="3"/>
  <c r="M671" i="3" l="1"/>
  <c r="S671" i="3" s="1"/>
  <c r="N671" i="3"/>
  <c r="O672" i="3"/>
  <c r="Q672" i="3"/>
  <c r="P672" i="3"/>
  <c r="R672" i="3"/>
  <c r="M672" i="3" l="1"/>
  <c r="S672" i="3" s="1"/>
  <c r="O673" i="3" l="1"/>
  <c r="Q673" i="3"/>
  <c r="R673" i="3"/>
  <c r="P673" i="3"/>
  <c r="M673" i="3" l="1"/>
  <c r="S673" i="3" s="1"/>
  <c r="M674" i="3" s="1"/>
</calcChain>
</file>

<file path=xl/sharedStrings.xml><?xml version="1.0" encoding="utf-8"?>
<sst xmlns="http://schemas.openxmlformats.org/spreadsheetml/2006/main" count="193" uniqueCount="90">
  <si>
    <t>Falu</t>
  </si>
  <si>
    <t>Mp/egység</t>
  </si>
  <si>
    <t>Kaszárnya teli eddig</t>
  </si>
  <si>
    <t>Kaszárnyát eddig tömni</t>
  </si>
  <si>
    <t>Órányi egység kell</t>
  </si>
  <si>
    <t>Db szükséges</t>
  </si>
  <si>
    <t>Phalanx ár</t>
  </si>
  <si>
    <t>Fa szükséges</t>
  </si>
  <si>
    <t>Agyag szükséges</t>
  </si>
  <si>
    <t>Vasérc szükséges</t>
  </si>
  <si>
    <t>Búza szükséges</t>
  </si>
  <si>
    <t>SUM</t>
  </si>
  <si>
    <t>Termelések</t>
  </si>
  <si>
    <t>Fa</t>
  </si>
  <si>
    <t>Agyag</t>
  </si>
  <si>
    <t>Vasérc</t>
  </si>
  <si>
    <t>Búza</t>
  </si>
  <si>
    <t>Össz nyersi a faluban</t>
  </si>
  <si>
    <t>Ennyi óra szükséges hozzá</t>
  </si>
  <si>
    <t>Gyártás üteme</t>
  </si>
  <si>
    <t>Ennyi kell</t>
  </si>
  <si>
    <t>Ennyi van</t>
  </si>
  <si>
    <t>Ennyi küldve</t>
  </si>
  <si>
    <t>Küldés segéd</t>
  </si>
  <si>
    <t>Sima</t>
  </si>
  <si>
    <t>NagyKaszi</t>
  </si>
  <si>
    <t>Kardos ár</t>
  </si>
  <si>
    <t>per nap</t>
  </si>
  <si>
    <t>per óra</t>
  </si>
  <si>
    <t>SUM nyersi:</t>
  </si>
  <si>
    <t>Kiskaszi</t>
  </si>
  <si>
    <t>Nagykaszi db</t>
  </si>
  <si>
    <t>Kiskaszi db</t>
  </si>
  <si>
    <t>Darab hány órára</t>
  </si>
  <si>
    <t>hány órára</t>
  </si>
  <si>
    <t>Nyersi to kardos</t>
  </si>
  <si>
    <t>kiskaszi</t>
  </si>
  <si>
    <t>nagykaszi</t>
  </si>
  <si>
    <t>Kiskaszi MIN</t>
  </si>
  <si>
    <t>Nagykaszi MIN</t>
  </si>
  <si>
    <t>Db Kardos</t>
  </si>
  <si>
    <t>Nagykaszi</t>
  </si>
  <si>
    <t>felezve DB</t>
  </si>
  <si>
    <t>ua idő kiskaszi</t>
  </si>
  <si>
    <t>ua idő nagykaszi</t>
  </si>
  <si>
    <t>Óránként termelés kell hozzá</t>
  </si>
  <si>
    <t>Termelés</t>
  </si>
  <si>
    <t>Időpillanat</t>
  </si>
  <si>
    <t>Egység (mp-ben)</t>
  </si>
  <si>
    <t>Kezdő</t>
  </si>
  <si>
    <t>Végző</t>
  </si>
  <si>
    <t>Raktáron</t>
  </si>
  <si>
    <t>Ennyi lesz</t>
  </si>
  <si>
    <t>Ennyi búza érkezik addig</t>
  </si>
  <si>
    <t>Költés</t>
  </si>
  <si>
    <r>
      <t>1</t>
    </r>
    <r>
      <rPr>
        <sz val="7.5"/>
        <color rgb="FF888888"/>
        <rFont val="Verdana"/>
        <family val="2"/>
        <charset val="238"/>
      </rPr>
      <t>[0]</t>
    </r>
  </si>
  <si>
    <r>
      <t>1</t>
    </r>
    <r>
      <rPr>
        <sz val="7.5"/>
        <color rgb="FF888888"/>
        <rFont val="Verdana"/>
        <family val="2"/>
        <charset val="238"/>
      </rPr>
      <t>[1]</t>
    </r>
  </si>
  <si>
    <r>
      <t>1</t>
    </r>
    <r>
      <rPr>
        <sz val="7.5"/>
        <color rgb="FF888888"/>
        <rFont val="Verdana"/>
        <family val="2"/>
        <charset val="238"/>
      </rPr>
      <t>[2]</t>
    </r>
  </si>
  <si>
    <r>
      <t>1</t>
    </r>
    <r>
      <rPr>
        <sz val="7.5"/>
        <color rgb="FF888888"/>
        <rFont val="Verdana"/>
        <family val="2"/>
        <charset val="238"/>
      </rPr>
      <t>[3]</t>
    </r>
  </si>
  <si>
    <r>
      <t>1</t>
    </r>
    <r>
      <rPr>
        <sz val="7.5"/>
        <color rgb="FF888888"/>
        <rFont val="Verdana"/>
        <family val="2"/>
        <charset val="238"/>
      </rPr>
      <t>[4]</t>
    </r>
  </si>
  <si>
    <r>
      <t>1</t>
    </r>
    <r>
      <rPr>
        <sz val="7.5"/>
        <color rgb="FF888888"/>
        <rFont val="Verdana"/>
        <family val="2"/>
        <charset val="238"/>
      </rPr>
      <t>[5]</t>
    </r>
  </si>
  <si>
    <r>
      <t>1</t>
    </r>
    <r>
      <rPr>
        <sz val="7.5"/>
        <color rgb="FF888888"/>
        <rFont val="Verdana"/>
        <family val="2"/>
        <charset val="238"/>
      </rPr>
      <t>[6]</t>
    </r>
  </si>
  <si>
    <r>
      <t>1</t>
    </r>
    <r>
      <rPr>
        <sz val="7.5"/>
        <color rgb="FF888888"/>
        <rFont val="Verdana"/>
        <family val="2"/>
        <charset val="238"/>
      </rPr>
      <t>[7]</t>
    </r>
  </si>
  <si>
    <r>
      <t>1</t>
    </r>
    <r>
      <rPr>
        <sz val="7.5"/>
        <color rgb="FF888888"/>
        <rFont val="Verdana"/>
        <family val="2"/>
        <charset val="238"/>
      </rPr>
      <t>[8]</t>
    </r>
  </si>
  <si>
    <r>
      <t>1</t>
    </r>
    <r>
      <rPr>
        <sz val="7.5"/>
        <color rgb="FF888888"/>
        <rFont val="Verdana"/>
        <family val="2"/>
        <charset val="238"/>
      </rPr>
      <t>[9]</t>
    </r>
  </si>
  <si>
    <r>
      <t>1</t>
    </r>
    <r>
      <rPr>
        <sz val="7.5"/>
        <color rgb="FF888888"/>
        <rFont val="Verdana"/>
        <family val="2"/>
        <charset val="238"/>
      </rPr>
      <t>[10]</t>
    </r>
  </si>
  <si>
    <r>
      <t>1</t>
    </r>
    <r>
      <rPr>
        <sz val="7.5"/>
        <color rgb="FF888888"/>
        <rFont val="Verdana"/>
        <family val="2"/>
        <charset val="238"/>
      </rPr>
      <t>[11]</t>
    </r>
  </si>
  <si>
    <r>
      <t>1</t>
    </r>
    <r>
      <rPr>
        <sz val="7.5"/>
        <color rgb="FF888888"/>
        <rFont val="Verdana"/>
        <family val="2"/>
        <charset val="238"/>
      </rPr>
      <t>[13]</t>
    </r>
  </si>
  <si>
    <r>
      <t>1</t>
    </r>
    <r>
      <rPr>
        <sz val="7.5"/>
        <color rgb="FF888888"/>
        <rFont val="Verdana"/>
        <family val="2"/>
        <charset val="238"/>
      </rPr>
      <t>[14]</t>
    </r>
  </si>
  <si>
    <r>
      <t>1</t>
    </r>
    <r>
      <rPr>
        <sz val="7.5"/>
        <color rgb="FF888888"/>
        <rFont val="Verdana"/>
        <family val="2"/>
        <charset val="238"/>
      </rPr>
      <t>[15]</t>
    </r>
  </si>
  <si>
    <r>
      <t>1</t>
    </r>
    <r>
      <rPr>
        <sz val="7.5"/>
        <color rgb="FF888888"/>
        <rFont val="Verdana"/>
        <family val="2"/>
        <charset val="238"/>
      </rPr>
      <t>[17]</t>
    </r>
  </si>
  <si>
    <r>
      <t>1</t>
    </r>
    <r>
      <rPr>
        <sz val="7.5"/>
        <color rgb="FF888888"/>
        <rFont val="Verdana"/>
        <family val="2"/>
        <charset val="238"/>
      </rPr>
      <t>[18]</t>
    </r>
  </si>
  <si>
    <r>
      <t>1</t>
    </r>
    <r>
      <rPr>
        <sz val="7.5"/>
        <color rgb="FF888888"/>
        <rFont val="Verdana"/>
        <family val="2"/>
        <charset val="238"/>
      </rPr>
      <t>[12]</t>
    </r>
  </si>
  <si>
    <t>Lehet e venni</t>
  </si>
  <si>
    <t>0= nincs építés mert nincs nyersi pl, ha van ott idő = ennyi van még hátra a legutóbb berakott építésből</t>
  </si>
  <si>
    <t>Berakott építési szint</t>
  </si>
  <si>
    <t>Óra alatt</t>
  </si>
  <si>
    <t>Darab mennyi idő</t>
  </si>
  <si>
    <t>FaluK búza ellátottsága</t>
  </si>
  <si>
    <t>a</t>
  </si>
  <si>
    <t>Testőr ár</t>
  </si>
  <si>
    <t>02</t>
  </si>
  <si>
    <t>03</t>
  </si>
  <si>
    <t>04</t>
  </si>
  <si>
    <t>05</t>
  </si>
  <si>
    <t>06</t>
  </si>
  <si>
    <t>07</t>
  </si>
  <si>
    <t>08</t>
  </si>
  <si>
    <t>09</t>
  </si>
  <si>
    <t>Légió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</si>
</sst>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:mm;@"/>
    <numFmt numFmtId="165" formatCode="[$-F400]h:mm:ss\ AM/PM"/>
    <numFmt numFmtId="166" formatCode="d\ &quot;nap&quot;\ hh:mm:ss"/>
    <numFmt numFmtId="167" formatCode="mm/dd&quot; - &quot;hh:mm:ss"/>
    <numFmt numFmtId="168" formatCode="dd/\ 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  <charset val="238"/>
    </font>
    <font>
      <sz val="10"/>
      <color rgb="FF888888"/>
      <name val="Verdana"/>
      <family val="2"/>
      <charset val="238"/>
    </font>
    <font>
      <sz val="7.5"/>
      <color rgb="FF888888"/>
      <name val="Verdan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DDDDDD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theme="1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46">
    <xf numFmtId="0" fontId="0" fillId="0" borderId="0" xfId="0"/>
    <xf numFmtId="20" fontId="0" fillId="0" borderId="0" xfId="0" applyNumberFormat="1"/>
    <xf numFmtId="18" fontId="0" fillId="0" borderId="0" xfId="0" applyNumberFormat="1"/>
    <xf numFmtId="20" fontId="0" fillId="3" borderId="1" xfId="2" applyNumberFormat="1" applyFont="1"/>
    <xf numFmtId="0" fontId="0" fillId="3" borderId="1" xfId="2" applyFont="1"/>
    <xf numFmtId="0" fontId="0" fillId="0" borderId="0" xfId="0" applyNumberFormat="1"/>
    <xf numFmtId="164" fontId="0" fillId="0" borderId="0" xfId="0" applyNumberFormat="1"/>
    <xf numFmtId="3" fontId="2" fillId="2" borderId="0" xfId="1" applyNumberFormat="1"/>
    <xf numFmtId="3" fontId="2" fillId="2" borderId="0" xfId="1" applyNumberFormat="1" applyBorder="1"/>
    <xf numFmtId="3" fontId="2" fillId="2" borderId="2" xfId="1" applyNumberFormat="1" applyBorder="1"/>
    <xf numFmtId="3" fontId="2" fillId="2" borderId="3" xfId="1" applyNumberFormat="1" applyBorder="1"/>
    <xf numFmtId="3" fontId="0" fillId="0" borderId="0" xfId="0" applyNumberFormat="1"/>
    <xf numFmtId="3" fontId="3" fillId="0" borderId="0" xfId="0" applyNumberFormat="1" applyFont="1"/>
    <xf numFmtId="0" fontId="0" fillId="0" borderId="3" xfId="0" applyBorder="1"/>
    <xf numFmtId="0" fontId="0" fillId="3" borderId="4" xfId="2" applyFont="1" applyBorder="1"/>
    <xf numFmtId="0" fontId="0" fillId="3" borderId="0" xfId="2" applyFont="1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3" borderId="5" xfId="2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10" xfId="2" applyFont="1" applyBorder="1"/>
    <xf numFmtId="0" fontId="0" fillId="3" borderId="11" xfId="2" applyFont="1" applyBorder="1"/>
    <xf numFmtId="0" fontId="0" fillId="0" borderId="12" xfId="0" applyBorder="1"/>
    <xf numFmtId="0" fontId="2" fillId="2" borderId="12" xfId="1" applyNumberFormat="1" applyBorder="1"/>
    <xf numFmtId="0" fontId="0" fillId="0" borderId="13" xfId="0" applyBorder="1"/>
    <xf numFmtId="0" fontId="4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21" fontId="4" fillId="0" borderId="16" xfId="0" applyNumberFormat="1" applyFont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21" fontId="4" fillId="4" borderId="16" xfId="0" applyNumberFormat="1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165" fontId="4" fillId="0" borderId="16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wrapText="1"/>
    </xf>
    <xf numFmtId="168" fontId="0" fillId="3" borderId="15" xfId="2" applyNumberFormat="1" applyFont="1" applyBorder="1"/>
    <xf numFmtId="168" fontId="0" fillId="3" borderId="14" xfId="2" applyNumberFormat="1" applyFont="1" applyBorder="1"/>
    <xf numFmtId="22" fontId="0" fillId="0" borderId="0" xfId="0" applyNumberFormat="1"/>
    <xf numFmtId="49" fontId="0" fillId="0" borderId="0" xfId="0" applyNumberFormat="1"/>
  </cellXfs>
  <cellStyles count="3">
    <cellStyle name="Jegyzet" xfId="2" builtinId="10"/>
    <cellStyle name="Jó" xfId="1" builtinId="26"/>
    <cellStyle name="Normá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workbookViewId="0">
      <selection activeCell="L14" sqref="L14"/>
    </sheetView>
  </sheetViews>
  <sheetFormatPr defaultRowHeight="15" x14ac:dyDescent="0.25"/>
  <cols>
    <col min="3" max="3" width="14.85546875" customWidth="1"/>
    <col min="4" max="4" width="17.85546875" customWidth="1"/>
    <col min="5" max="5" width="24.28515625" bestFit="1" customWidth="1"/>
    <col min="6" max="6" width="12.28515625" bestFit="1" customWidth="1"/>
    <col min="7" max="7" width="15.7109375" bestFit="1" customWidth="1"/>
    <col min="8" max="8" width="16.28515625" bestFit="1" customWidth="1"/>
    <col min="9" max="9" width="14.5703125" bestFit="1" customWidth="1"/>
    <col min="15" max="15" width="12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4</v>
      </c>
    </row>
    <row r="2" spans="1:11" x14ac:dyDescent="0.25">
      <c r="A2" s="45" t="s">
        <v>81</v>
      </c>
      <c r="B2" s="4">
        <v>62</v>
      </c>
      <c r="C2" s="3">
        <v>0</v>
      </c>
      <c r="D2" s="3">
        <v>0.99930555555555556</v>
      </c>
      <c r="E2" s="7">
        <f>ROUNDDOWN((HOUR(K2)*3600+MINUTE(K2)*60)/B2,0)</f>
        <v>1392</v>
      </c>
      <c r="F2" s="7">
        <f t="shared" ref="F2:I3" si="0">$E2*A$14</f>
        <v>139200</v>
      </c>
      <c r="G2" s="7">
        <f t="shared" si="0"/>
        <v>180960</v>
      </c>
      <c r="H2" s="7">
        <f t="shared" si="0"/>
        <v>222720</v>
      </c>
      <c r="I2" s="7">
        <f t="shared" si="0"/>
        <v>97440</v>
      </c>
      <c r="J2" s="8">
        <f>SUM(E2:I2)</f>
        <v>641712</v>
      </c>
      <c r="K2" s="6">
        <f>IF($D2&lt;$C2,1-$C2+$D2,$D2-$C2)</f>
        <v>0.99930555555555556</v>
      </c>
    </row>
    <row r="3" spans="1:11" x14ac:dyDescent="0.25">
      <c r="A3" s="45" t="s">
        <v>82</v>
      </c>
      <c r="B3" s="4">
        <v>62</v>
      </c>
      <c r="C3" s="3">
        <v>0</v>
      </c>
      <c r="D3" s="3">
        <v>0.99930555555555556</v>
      </c>
      <c r="E3" s="7">
        <f>ROUNDDOWN((HOUR(K3)*3600+MINUTE(K3)*60)/B3,0)</f>
        <v>1392</v>
      </c>
      <c r="F3" s="7">
        <f t="shared" si="0"/>
        <v>139200</v>
      </c>
      <c r="G3" s="7">
        <f t="shared" si="0"/>
        <v>180960</v>
      </c>
      <c r="H3" s="7">
        <f t="shared" si="0"/>
        <v>222720</v>
      </c>
      <c r="I3" s="7">
        <f t="shared" si="0"/>
        <v>97440</v>
      </c>
      <c r="J3" s="8">
        <f t="shared" ref="J3:J10" si="1">SUM(E3:I3)</f>
        <v>641712</v>
      </c>
      <c r="K3" s="6">
        <f t="shared" ref="K3:K9" si="2">IF($D3&lt;$C3,1-$C3+$D3,$D3-$C3)</f>
        <v>0.99930555555555556</v>
      </c>
    </row>
    <row r="4" spans="1:11" x14ac:dyDescent="0.25">
      <c r="A4" s="45" t="s">
        <v>83</v>
      </c>
      <c r="B4" s="4">
        <v>56</v>
      </c>
      <c r="C4" s="3">
        <v>0</v>
      </c>
      <c r="D4" s="3">
        <v>0.99930555555555556</v>
      </c>
      <c r="E4" s="7">
        <f t="shared" ref="E4:E9" si="3">ROUNDDOWN((HOUR(K4)*3600+MINUTE(K4)*60)/B4,0)</f>
        <v>1541</v>
      </c>
      <c r="F4" s="7">
        <f>$E4*A$16</f>
        <v>184920</v>
      </c>
      <c r="G4" s="7">
        <f t="shared" ref="G4:I4" si="4">$E4*B$16</f>
        <v>154100</v>
      </c>
      <c r="H4" s="7">
        <f t="shared" si="4"/>
        <v>231150</v>
      </c>
      <c r="I4" s="7">
        <f t="shared" si="4"/>
        <v>46230</v>
      </c>
      <c r="J4" s="8">
        <f t="shared" si="1"/>
        <v>617941</v>
      </c>
      <c r="K4" s="6">
        <f t="shared" si="2"/>
        <v>0.99930555555555556</v>
      </c>
    </row>
    <row r="5" spans="1:11" x14ac:dyDescent="0.25">
      <c r="A5" s="45" t="s">
        <v>84</v>
      </c>
      <c r="B5" s="4">
        <v>62</v>
      </c>
      <c r="C5" s="3">
        <v>0</v>
      </c>
      <c r="D5" s="3">
        <v>0.99930555555555556</v>
      </c>
      <c r="E5" s="7">
        <f t="shared" ref="E5:E8" si="5">ROUNDDOWN((HOUR(K5)*3600+MINUTE(K5)*60)/B5,0)</f>
        <v>1392</v>
      </c>
      <c r="F5" s="7">
        <f t="shared" ref="F5:F8" si="6">$E5*A$14</f>
        <v>139200</v>
      </c>
      <c r="G5" s="7">
        <f t="shared" ref="G5:G8" si="7">$E5*B$14</f>
        <v>180960</v>
      </c>
      <c r="H5" s="7">
        <f t="shared" ref="H5:H8" si="8">$E5*C$14</f>
        <v>222720</v>
      </c>
      <c r="I5" s="7">
        <f t="shared" ref="I5:I8" si="9">$E5*D$14</f>
        <v>97440</v>
      </c>
      <c r="J5" s="8">
        <f t="shared" ref="J5:J8" si="10">SUM(E5:I5)</f>
        <v>641712</v>
      </c>
      <c r="K5" s="6">
        <f t="shared" si="2"/>
        <v>0.99930555555555556</v>
      </c>
    </row>
    <row r="6" spans="1:11" x14ac:dyDescent="0.25">
      <c r="A6" s="45" t="s">
        <v>85</v>
      </c>
      <c r="B6" s="4">
        <v>56</v>
      </c>
      <c r="C6" s="3">
        <v>0</v>
      </c>
      <c r="D6" s="3">
        <v>0.99930555555555556</v>
      </c>
      <c r="E6" s="7">
        <f t="shared" si="5"/>
        <v>1541</v>
      </c>
      <c r="F6" s="7">
        <f>$E6*A$16</f>
        <v>184920</v>
      </c>
      <c r="G6" s="7">
        <f t="shared" ref="G6:G7" si="11">$E6*B$16</f>
        <v>154100</v>
      </c>
      <c r="H6" s="7">
        <f t="shared" ref="H6:H7" si="12">$E6*C$16</f>
        <v>231150</v>
      </c>
      <c r="I6" s="7">
        <f t="shared" ref="I6:I7" si="13">$E6*D$16</f>
        <v>46230</v>
      </c>
      <c r="J6" s="8">
        <f t="shared" si="10"/>
        <v>617941</v>
      </c>
      <c r="K6" s="6">
        <f t="shared" si="2"/>
        <v>0.99930555555555556</v>
      </c>
    </row>
    <row r="7" spans="1:11" x14ac:dyDescent="0.25">
      <c r="A7" s="45" t="s">
        <v>86</v>
      </c>
      <c r="B7" s="4">
        <v>56</v>
      </c>
      <c r="C7" s="3">
        <v>0</v>
      </c>
      <c r="D7" s="3">
        <v>0.99930555555555556</v>
      </c>
      <c r="E7" s="7">
        <f t="shared" si="5"/>
        <v>1541</v>
      </c>
      <c r="F7" s="7">
        <f>$E7*A$16</f>
        <v>184920</v>
      </c>
      <c r="G7" s="7">
        <f t="shared" si="11"/>
        <v>154100</v>
      </c>
      <c r="H7" s="7">
        <f t="shared" si="12"/>
        <v>231150</v>
      </c>
      <c r="I7" s="7">
        <f t="shared" si="13"/>
        <v>46230</v>
      </c>
      <c r="J7" s="8">
        <f t="shared" si="10"/>
        <v>617941</v>
      </c>
      <c r="K7" s="6">
        <f t="shared" si="2"/>
        <v>0.99930555555555556</v>
      </c>
    </row>
    <row r="8" spans="1:11" x14ac:dyDescent="0.25">
      <c r="A8" s="45" t="s">
        <v>87</v>
      </c>
      <c r="B8" s="4">
        <v>62</v>
      </c>
      <c r="C8" s="3">
        <v>0</v>
      </c>
      <c r="D8" s="3">
        <v>0.99930555555555556</v>
      </c>
      <c r="E8" s="7">
        <f t="shared" si="5"/>
        <v>1392</v>
      </c>
      <c r="F8" s="7">
        <f t="shared" si="6"/>
        <v>139200</v>
      </c>
      <c r="G8" s="7">
        <f t="shared" si="7"/>
        <v>180960</v>
      </c>
      <c r="H8" s="7">
        <f t="shared" si="8"/>
        <v>222720</v>
      </c>
      <c r="I8" s="7">
        <f t="shared" si="9"/>
        <v>97440</v>
      </c>
      <c r="J8" s="8">
        <f t="shared" si="10"/>
        <v>641712</v>
      </c>
      <c r="K8" s="6">
        <f t="shared" si="2"/>
        <v>0.99930555555555556</v>
      </c>
    </row>
    <row r="9" spans="1:11" ht="15.75" thickBot="1" x14ac:dyDescent="0.3">
      <c r="A9" s="45" t="s">
        <v>88</v>
      </c>
      <c r="B9" s="4">
        <v>62</v>
      </c>
      <c r="C9" s="3">
        <v>0</v>
      </c>
      <c r="D9" s="3">
        <v>0.99930555555555556</v>
      </c>
      <c r="E9" s="9">
        <f t="shared" si="3"/>
        <v>1392</v>
      </c>
      <c r="F9" s="10">
        <f>$E9*A$14</f>
        <v>139200</v>
      </c>
      <c r="G9" s="10">
        <f>$E9*B$14</f>
        <v>180960</v>
      </c>
      <c r="H9" s="10">
        <f>$E9*C$14</f>
        <v>222720</v>
      </c>
      <c r="I9" s="10">
        <f>$E9*D$14</f>
        <v>97440</v>
      </c>
      <c r="J9" s="10">
        <f t="shared" si="1"/>
        <v>641712</v>
      </c>
      <c r="K9" s="6">
        <f t="shared" si="2"/>
        <v>0.99930555555555556</v>
      </c>
    </row>
    <row r="10" spans="1:11" x14ac:dyDescent="0.25">
      <c r="E10" s="11"/>
      <c r="F10" s="12">
        <f>SUM(F2:F9)</f>
        <v>1250760</v>
      </c>
      <c r="G10" s="12">
        <f>SUM(G2:G9)</f>
        <v>1367100</v>
      </c>
      <c r="H10" s="12">
        <f>SUM(H2:H9)</f>
        <v>1807050</v>
      </c>
      <c r="I10" s="12">
        <f>SUM(I2:I9)</f>
        <v>625890</v>
      </c>
      <c r="J10" s="11">
        <f t="shared" si="1"/>
        <v>5050800</v>
      </c>
      <c r="K10" s="6"/>
    </row>
    <row r="11" spans="1:11" x14ac:dyDescent="0.25">
      <c r="B11" s="1"/>
      <c r="C11" s="1"/>
      <c r="D11" s="1"/>
      <c r="E11" s="2" t="s">
        <v>18</v>
      </c>
      <c r="F11" s="5">
        <f>(F10-F24)/F22</f>
        <v>37.647412936820878</v>
      </c>
      <c r="G11" s="5">
        <f>(G10-G24)/G22</f>
        <v>30.411086888819682</v>
      </c>
      <c r="H11" s="5">
        <f t="shared" ref="H11:I11" si="14">(H10-H24)/H22</f>
        <v>61.468467242669568</v>
      </c>
      <c r="I11" s="5">
        <f t="shared" si="14"/>
        <v>38.542397930907079</v>
      </c>
      <c r="J11" s="5"/>
    </row>
    <row r="12" spans="1:11" x14ac:dyDescent="0.25">
      <c r="C12" s="1"/>
      <c r="E12" t="s">
        <v>45</v>
      </c>
      <c r="F12">
        <f>F10/24</f>
        <v>52115</v>
      </c>
      <c r="G12">
        <f t="shared" ref="G12:I12" si="15">G10/24</f>
        <v>56962.5</v>
      </c>
      <c r="H12">
        <f t="shared" si="15"/>
        <v>75293.75</v>
      </c>
      <c r="I12">
        <f t="shared" si="15"/>
        <v>26078.75</v>
      </c>
    </row>
    <row r="13" spans="1:11" x14ac:dyDescent="0.25">
      <c r="A13" t="s">
        <v>80</v>
      </c>
    </row>
    <row r="14" spans="1:11" x14ac:dyDescent="0.25">
      <c r="A14" s="4">
        <v>100</v>
      </c>
      <c r="B14" s="4">
        <v>130</v>
      </c>
      <c r="C14" s="4">
        <v>160</v>
      </c>
      <c r="D14" s="4">
        <v>70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11</v>
      </c>
    </row>
    <row r="15" spans="1:11" x14ac:dyDescent="0.25">
      <c r="A15" t="s">
        <v>89</v>
      </c>
      <c r="E15">
        <v>1</v>
      </c>
      <c r="F15" s="4">
        <v>6300</v>
      </c>
      <c r="G15" s="4">
        <v>8175</v>
      </c>
      <c r="H15" s="4">
        <v>5250</v>
      </c>
      <c r="I15" s="4">
        <v>-10174</v>
      </c>
      <c r="J15">
        <f>SUM(F15:I15)</f>
        <v>9551</v>
      </c>
    </row>
    <row r="16" spans="1:11" x14ac:dyDescent="0.25">
      <c r="A16" s="4">
        <v>120</v>
      </c>
      <c r="B16" s="4">
        <v>100</v>
      </c>
      <c r="C16" s="4">
        <v>150</v>
      </c>
      <c r="D16" s="4">
        <v>30</v>
      </c>
      <c r="E16">
        <v>2</v>
      </c>
      <c r="F16" s="4">
        <v>6136</v>
      </c>
      <c r="G16" s="4">
        <v>11883</v>
      </c>
      <c r="H16" s="4">
        <v>6248</v>
      </c>
      <c r="I16" s="4">
        <v>-7908</v>
      </c>
      <c r="J16">
        <f t="shared" ref="J16:J22" si="16">SUM(F16:I16)</f>
        <v>16359</v>
      </c>
    </row>
    <row r="17" spans="1:19" x14ac:dyDescent="0.25">
      <c r="A17" t="s">
        <v>19</v>
      </c>
      <c r="E17">
        <v>3</v>
      </c>
      <c r="F17" s="4">
        <v>3938</v>
      </c>
      <c r="G17" s="4">
        <v>7875</v>
      </c>
      <c r="H17" s="4">
        <v>5250</v>
      </c>
      <c r="I17" s="4">
        <v>-7941</v>
      </c>
      <c r="J17">
        <f t="shared" si="16"/>
        <v>9122</v>
      </c>
      <c r="N17" t="s">
        <v>23</v>
      </c>
    </row>
    <row r="18" spans="1:19" x14ac:dyDescent="0.25">
      <c r="A18">
        <f>(3600/B2+3600/B3+3600/B4+3600/B5+3600/B6+3600/B7+3600/B8+3600/B9)*24</f>
        <v>11596.313364055299</v>
      </c>
      <c r="E18">
        <v>4</v>
      </c>
      <c r="F18" s="4">
        <v>5250</v>
      </c>
      <c r="G18" s="4">
        <v>5250</v>
      </c>
      <c r="H18" s="4">
        <v>5250</v>
      </c>
      <c r="I18" s="4">
        <v>10205</v>
      </c>
      <c r="J18">
        <f t="shared" si="16"/>
        <v>25955</v>
      </c>
    </row>
    <row r="19" spans="1:19" x14ac:dyDescent="0.25">
      <c r="E19">
        <v>5</v>
      </c>
      <c r="F19" s="4">
        <v>5250</v>
      </c>
      <c r="G19" s="4">
        <v>5250</v>
      </c>
      <c r="H19" s="4">
        <v>2993</v>
      </c>
      <c r="I19" s="4">
        <v>8790</v>
      </c>
      <c r="J19">
        <f t="shared" si="16"/>
        <v>22283</v>
      </c>
      <c r="O19" t="s">
        <v>20</v>
      </c>
      <c r="P19">
        <v>82500</v>
      </c>
      <c r="Q19">
        <v>107250</v>
      </c>
      <c r="R19">
        <v>45375</v>
      </c>
      <c r="S19">
        <v>24750</v>
      </c>
    </row>
    <row r="20" spans="1:19" x14ac:dyDescent="0.25">
      <c r="E20">
        <v>6</v>
      </c>
      <c r="F20" s="4">
        <v>5250</v>
      </c>
      <c r="G20" s="4">
        <v>5250</v>
      </c>
      <c r="H20" s="4">
        <v>3544</v>
      </c>
      <c r="I20" s="4">
        <v>8890</v>
      </c>
      <c r="J20">
        <f t="shared" ref="J20" si="17">SUM(F20:I20)</f>
        <v>22934</v>
      </c>
    </row>
    <row r="21" spans="1:19" ht="15.75" thickBot="1" x14ac:dyDescent="0.3">
      <c r="E21" s="13">
        <v>7</v>
      </c>
      <c r="F21" s="14">
        <v>1099</v>
      </c>
      <c r="G21" s="14">
        <v>1271</v>
      </c>
      <c r="H21" s="14">
        <v>863</v>
      </c>
      <c r="I21" s="14">
        <v>14377</v>
      </c>
      <c r="J21">
        <f>SUM(F21:I21)</f>
        <v>17610</v>
      </c>
      <c r="O21" t="s">
        <v>21</v>
      </c>
      <c r="P21">
        <v>19146</v>
      </c>
      <c r="Q21">
        <v>127</v>
      </c>
      <c r="R21">
        <v>17919</v>
      </c>
      <c r="S21">
        <v>54885</v>
      </c>
    </row>
    <row r="22" spans="1:19" x14ac:dyDescent="0.25">
      <c r="F22">
        <f>SUM(F15:F21)</f>
        <v>33223</v>
      </c>
      <c r="G22">
        <f>SUM(G15:G21)</f>
        <v>44954</v>
      </c>
      <c r="H22">
        <f>SUM(H15:H21)</f>
        <v>29398</v>
      </c>
      <c r="I22">
        <f>SUM(I15:I21)</f>
        <v>16239</v>
      </c>
      <c r="J22">
        <f t="shared" si="16"/>
        <v>123814</v>
      </c>
      <c r="O22" t="s">
        <v>22</v>
      </c>
      <c r="P22">
        <v>9161</v>
      </c>
      <c r="Q22">
        <v>59689</v>
      </c>
    </row>
    <row r="23" spans="1:19" x14ac:dyDescent="0.25">
      <c r="O23" t="s">
        <v>22</v>
      </c>
    </row>
    <row r="24" spans="1:19" x14ac:dyDescent="0.25">
      <c r="E24" t="s">
        <v>17</v>
      </c>
      <c r="F24" s="15">
        <v>0</v>
      </c>
      <c r="G24" s="15">
        <v>0</v>
      </c>
      <c r="H24" s="15">
        <v>0</v>
      </c>
      <c r="I24" s="15">
        <v>0</v>
      </c>
      <c r="O24" t="s">
        <v>22</v>
      </c>
    </row>
    <row r="25" spans="1:19" x14ac:dyDescent="0.25">
      <c r="O25" t="s">
        <v>22</v>
      </c>
    </row>
    <row r="26" spans="1:19" x14ac:dyDescent="0.25">
      <c r="O26" t="s">
        <v>22</v>
      </c>
    </row>
    <row r="27" spans="1:19" x14ac:dyDescent="0.25">
      <c r="O27" t="s">
        <v>22</v>
      </c>
    </row>
    <row r="28" spans="1:19" x14ac:dyDescent="0.25">
      <c r="P28">
        <f>P19-SUM(P21:P27)</f>
        <v>54193</v>
      </c>
      <c r="Q28">
        <f t="shared" ref="Q28:S28" si="18">Q19-SUM(Q21:Q27)</f>
        <v>47434</v>
      </c>
      <c r="R28">
        <f t="shared" si="18"/>
        <v>27456</v>
      </c>
      <c r="S28">
        <f t="shared" si="18"/>
        <v>-30135</v>
      </c>
    </row>
    <row r="34" spans="7:9" x14ac:dyDescent="0.25">
      <c r="G34" s="1"/>
    </row>
    <row r="35" spans="7:9" x14ac:dyDescent="0.25">
      <c r="G35">
        <v>3600</v>
      </c>
      <c r="H35">
        <v>3600</v>
      </c>
      <c r="I35">
        <v>3600</v>
      </c>
    </row>
    <row r="36" spans="7:9" x14ac:dyDescent="0.25">
      <c r="G36">
        <v>1</v>
      </c>
      <c r="H36">
        <v>2</v>
      </c>
      <c r="I36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B39" sqref="B39"/>
    </sheetView>
  </sheetViews>
  <sheetFormatPr defaultRowHeight="15" x14ac:dyDescent="0.25"/>
  <cols>
    <col min="3" max="3" width="14.85546875" customWidth="1"/>
    <col min="4" max="4" width="17.85546875" customWidth="1"/>
    <col min="5" max="5" width="24.28515625" bestFit="1" customWidth="1"/>
    <col min="6" max="6" width="12.28515625" bestFit="1" customWidth="1"/>
    <col min="7" max="7" width="15.7109375" bestFit="1" customWidth="1"/>
    <col min="8" max="8" width="16.28515625" bestFit="1" customWidth="1"/>
    <col min="9" max="9" width="14.5703125" bestFit="1" customWidth="1"/>
    <col min="15" max="15" width="12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4</v>
      </c>
    </row>
    <row r="2" spans="1:19" x14ac:dyDescent="0.25">
      <c r="A2">
        <v>1</v>
      </c>
      <c r="B2" s="4">
        <v>42</v>
      </c>
      <c r="C2" s="3">
        <v>0</v>
      </c>
      <c r="D2" s="3">
        <v>0.99930555555555556</v>
      </c>
      <c r="E2" s="7">
        <f>ROUNDDOWN((HOUR(K2)*3600+MINUTE(K2)*60)/B2,0)</f>
        <v>2055</v>
      </c>
      <c r="F2" s="7">
        <f>$E2*A$12</f>
        <v>205500</v>
      </c>
      <c r="G2" s="7">
        <f t="shared" ref="G2:I2" si="0">$E2*B$12</f>
        <v>267150</v>
      </c>
      <c r="H2" s="7">
        <f t="shared" si="0"/>
        <v>113025</v>
      </c>
      <c r="I2" s="7">
        <f t="shared" si="0"/>
        <v>61650</v>
      </c>
      <c r="J2" s="8">
        <f>SUM(E2:I2)</f>
        <v>649380</v>
      </c>
      <c r="K2" s="6">
        <f>IF($D2&lt;$C2,1-$C2+$D2,$D2-$C2)</f>
        <v>0.99930555555555556</v>
      </c>
    </row>
    <row r="3" spans="1:19" x14ac:dyDescent="0.25">
      <c r="A3">
        <v>2</v>
      </c>
      <c r="B3" s="4">
        <v>47</v>
      </c>
      <c r="C3" s="3">
        <v>0</v>
      </c>
      <c r="D3" s="3">
        <v>0.99930555555555556</v>
      </c>
      <c r="E3" s="7">
        <f>ROUNDDOWN((HOUR(K3)*3600+MINUTE(K3)*60)/B3,0)</f>
        <v>1837</v>
      </c>
      <c r="F3" s="7">
        <f>$E3*A$12</f>
        <v>183700</v>
      </c>
      <c r="G3" s="7">
        <f>$E3*B$12</f>
        <v>238810</v>
      </c>
      <c r="H3" s="7">
        <f>$E3*C$12</f>
        <v>101035</v>
      </c>
      <c r="I3" s="7">
        <f>$E3*D$12</f>
        <v>55110</v>
      </c>
      <c r="J3" s="8">
        <f t="shared" ref="J3:J7" si="1">SUM(E3:I3)</f>
        <v>580492</v>
      </c>
      <c r="K3" s="6">
        <f t="shared" ref="K3:K6" si="2">IF($D3&lt;$C3,1-$C3+$D3,$D3-$C3)</f>
        <v>0.99930555555555556</v>
      </c>
    </row>
    <row r="4" spans="1:19" x14ac:dyDescent="0.25">
      <c r="A4">
        <v>3</v>
      </c>
      <c r="B4" s="4">
        <v>47</v>
      </c>
      <c r="C4" s="3">
        <v>0</v>
      </c>
      <c r="D4" s="3">
        <v>0.99930555555555556</v>
      </c>
      <c r="E4" s="7">
        <f t="shared" ref="E4:E5" si="3">ROUNDDOWN((HOUR(K4)*3600+MINUTE(K4)*60)/B4,0)</f>
        <v>1837</v>
      </c>
      <c r="F4" s="7">
        <f t="shared" ref="F4:F5" si="4">$E4*A$12</f>
        <v>183700</v>
      </c>
      <c r="G4" s="7">
        <f t="shared" ref="G4:G5" si="5">$E4*B$12</f>
        <v>238810</v>
      </c>
      <c r="H4" s="7">
        <f t="shared" ref="H4:H5" si="6">$E4*C$12</f>
        <v>101035</v>
      </c>
      <c r="I4" s="7">
        <f t="shared" ref="I4:I5" si="7">$E4*D$12</f>
        <v>55110</v>
      </c>
      <c r="J4" s="8">
        <f t="shared" ref="J4:J5" si="8">SUM(E4:I4)</f>
        <v>580492</v>
      </c>
      <c r="K4" s="6">
        <f t="shared" si="2"/>
        <v>0.99930555555555556</v>
      </c>
    </row>
    <row r="5" spans="1:19" x14ac:dyDescent="0.25">
      <c r="A5">
        <v>4</v>
      </c>
      <c r="B5" s="4">
        <v>47</v>
      </c>
      <c r="C5" s="3">
        <v>0</v>
      </c>
      <c r="D5" s="3">
        <v>0.99930555555555556</v>
      </c>
      <c r="E5" s="7">
        <f t="shared" si="3"/>
        <v>1837</v>
      </c>
      <c r="F5" s="7">
        <f t="shared" si="4"/>
        <v>183700</v>
      </c>
      <c r="G5" s="7">
        <f t="shared" si="5"/>
        <v>238810</v>
      </c>
      <c r="H5" s="7">
        <f t="shared" si="6"/>
        <v>101035</v>
      </c>
      <c r="I5" s="7">
        <f t="shared" si="7"/>
        <v>55110</v>
      </c>
      <c r="J5" s="8">
        <f t="shared" si="8"/>
        <v>580492</v>
      </c>
      <c r="K5" s="6">
        <f t="shared" si="2"/>
        <v>0.99930555555555556</v>
      </c>
    </row>
    <row r="6" spans="1:19" ht="15.75" thickBot="1" x14ac:dyDescent="0.3">
      <c r="A6">
        <v>5</v>
      </c>
      <c r="B6" s="4">
        <v>47</v>
      </c>
      <c r="C6" s="3">
        <v>0</v>
      </c>
      <c r="D6" s="3">
        <v>0.99930555555555556</v>
      </c>
      <c r="E6" s="9">
        <f t="shared" ref="E6" si="9">ROUNDDOWN((HOUR(K6)*3600+MINUTE(K6)*60)/B6,0)</f>
        <v>1837</v>
      </c>
      <c r="F6" s="10">
        <f>$E6*A$12</f>
        <v>183700</v>
      </c>
      <c r="G6" s="10">
        <f>$E6*B$12</f>
        <v>238810</v>
      </c>
      <c r="H6" s="10">
        <f>$E6*C$12</f>
        <v>101035</v>
      </c>
      <c r="I6" s="10">
        <f>$E6*D$12</f>
        <v>55110</v>
      </c>
      <c r="J6" s="10">
        <f t="shared" ref="J6" si="10">SUM(E6:I6)</f>
        <v>580492</v>
      </c>
      <c r="K6" s="6">
        <f t="shared" si="2"/>
        <v>0.99930555555555556</v>
      </c>
    </row>
    <row r="7" spans="1:19" x14ac:dyDescent="0.25">
      <c r="E7" s="11"/>
      <c r="F7" s="12">
        <f>SUM(F2:F6)</f>
        <v>940300</v>
      </c>
      <c r="G7" s="12">
        <f>SUM(G2:G6)</f>
        <v>1222390</v>
      </c>
      <c r="H7" s="12">
        <f>SUM(H2:H6)</f>
        <v>517165</v>
      </c>
      <c r="I7" s="12">
        <f>SUM(I2:I6)</f>
        <v>282090</v>
      </c>
      <c r="J7" s="11">
        <f t="shared" si="1"/>
        <v>2961945</v>
      </c>
    </row>
    <row r="8" spans="1:19" x14ac:dyDescent="0.25">
      <c r="B8" s="1"/>
      <c r="C8" s="1"/>
      <c r="D8" s="1"/>
      <c r="E8" s="2" t="s">
        <v>18</v>
      </c>
      <c r="F8" s="5">
        <f>(F7-F21)/F19</f>
        <v>28.302681877012912</v>
      </c>
      <c r="G8" s="5">
        <f>(G7-G21)/G19</f>
        <v>27.192018507807983</v>
      </c>
      <c r="H8" s="5">
        <f t="shared" ref="H8:I8" si="11">(H7-H21)/H19</f>
        <v>17.591842982515818</v>
      </c>
      <c r="I8" s="5">
        <f t="shared" si="11"/>
        <v>17.371143543321633</v>
      </c>
      <c r="J8" s="5"/>
    </row>
    <row r="9" spans="1:19" x14ac:dyDescent="0.25">
      <c r="C9" s="1"/>
      <c r="E9" t="s">
        <v>45</v>
      </c>
      <c r="F9">
        <f>F7/24</f>
        <v>39179.166666666664</v>
      </c>
      <c r="G9">
        <f t="shared" ref="G9:I9" si="12">G7/24</f>
        <v>50932.916666666664</v>
      </c>
      <c r="H9">
        <f t="shared" si="12"/>
        <v>21548.541666666668</v>
      </c>
      <c r="I9">
        <f t="shared" si="12"/>
        <v>11753.75</v>
      </c>
    </row>
    <row r="11" spans="1:19" x14ac:dyDescent="0.25">
      <c r="A11" t="s">
        <v>6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11</v>
      </c>
    </row>
    <row r="12" spans="1:19" x14ac:dyDescent="0.25">
      <c r="A12" s="4">
        <v>100</v>
      </c>
      <c r="B12" s="4">
        <v>130</v>
      </c>
      <c r="C12" s="4">
        <v>55</v>
      </c>
      <c r="D12" s="4">
        <v>30</v>
      </c>
      <c r="E12">
        <v>1</v>
      </c>
      <c r="F12" s="4">
        <v>6300</v>
      </c>
      <c r="G12" s="4">
        <v>8175</v>
      </c>
      <c r="H12" s="4">
        <v>5250</v>
      </c>
      <c r="I12" s="4">
        <v>-10174</v>
      </c>
      <c r="J12">
        <f>SUM(F12:I12)</f>
        <v>9551</v>
      </c>
    </row>
    <row r="13" spans="1:19" x14ac:dyDescent="0.25">
      <c r="E13">
        <v>2</v>
      </c>
      <c r="F13" s="4">
        <v>6136</v>
      </c>
      <c r="G13" s="4">
        <v>11883</v>
      </c>
      <c r="H13" s="4">
        <v>6248</v>
      </c>
      <c r="I13" s="4">
        <v>-7908</v>
      </c>
      <c r="J13">
        <f t="shared" ref="J13:J19" si="13">SUM(F13:I13)</f>
        <v>16359</v>
      </c>
    </row>
    <row r="14" spans="1:19" x14ac:dyDescent="0.25">
      <c r="A14" t="s">
        <v>19</v>
      </c>
      <c r="E14">
        <v>3</v>
      </c>
      <c r="F14" s="4">
        <v>3938</v>
      </c>
      <c r="G14" s="4">
        <v>7875</v>
      </c>
      <c r="H14" s="4">
        <v>5250</v>
      </c>
      <c r="I14" s="4">
        <v>-7941</v>
      </c>
      <c r="J14">
        <f t="shared" si="13"/>
        <v>9122</v>
      </c>
      <c r="N14" t="s">
        <v>23</v>
      </c>
    </row>
    <row r="15" spans="1:19" x14ac:dyDescent="0.25">
      <c r="A15">
        <f>(3600/B2+3600/B3+3600/B4+3600/B5+3600/B6)*24</f>
        <v>9410.3343465045582</v>
      </c>
      <c r="E15">
        <v>4</v>
      </c>
      <c r="F15" s="4">
        <v>5250</v>
      </c>
      <c r="G15" s="4">
        <v>5250</v>
      </c>
      <c r="H15" s="4">
        <v>5250</v>
      </c>
      <c r="I15" s="4">
        <v>10205</v>
      </c>
      <c r="J15">
        <f t="shared" si="13"/>
        <v>25955</v>
      </c>
    </row>
    <row r="16" spans="1:19" x14ac:dyDescent="0.25">
      <c r="E16">
        <v>5</v>
      </c>
      <c r="F16" s="4">
        <v>5250</v>
      </c>
      <c r="G16" s="4">
        <v>5250</v>
      </c>
      <c r="H16" s="4">
        <v>2993</v>
      </c>
      <c r="I16" s="4">
        <v>8790</v>
      </c>
      <c r="J16">
        <f t="shared" si="13"/>
        <v>22283</v>
      </c>
      <c r="O16" t="s">
        <v>20</v>
      </c>
      <c r="P16">
        <v>82500</v>
      </c>
      <c r="Q16">
        <v>107250</v>
      </c>
      <c r="R16">
        <v>45375</v>
      </c>
      <c r="S16">
        <v>24750</v>
      </c>
    </row>
    <row r="17" spans="5:19" x14ac:dyDescent="0.25">
      <c r="E17">
        <v>6</v>
      </c>
      <c r="F17" s="4">
        <v>5250</v>
      </c>
      <c r="G17" s="4">
        <v>5250</v>
      </c>
      <c r="H17" s="4">
        <v>3544</v>
      </c>
      <c r="I17" s="4">
        <v>8890</v>
      </c>
      <c r="J17">
        <f t="shared" ref="J17" si="14">SUM(F17:I17)</f>
        <v>22934</v>
      </c>
    </row>
    <row r="18" spans="5:19" ht="15.75" thickBot="1" x14ac:dyDescent="0.3">
      <c r="E18" s="13">
        <v>7</v>
      </c>
      <c r="F18" s="14">
        <v>1099</v>
      </c>
      <c r="G18" s="14">
        <v>1271</v>
      </c>
      <c r="H18" s="14">
        <v>863</v>
      </c>
      <c r="I18" s="14">
        <v>14377</v>
      </c>
      <c r="J18">
        <f>SUM(F18:I18)</f>
        <v>17610</v>
      </c>
      <c r="O18" t="s">
        <v>21</v>
      </c>
      <c r="P18">
        <v>19146</v>
      </c>
      <c r="Q18">
        <v>127</v>
      </c>
      <c r="R18">
        <v>17919</v>
      </c>
      <c r="S18">
        <v>54885</v>
      </c>
    </row>
    <row r="19" spans="5:19" x14ac:dyDescent="0.25">
      <c r="F19">
        <f>SUM(F12:F18)</f>
        <v>33223</v>
      </c>
      <c r="G19">
        <f>SUM(G12:G18)</f>
        <v>44954</v>
      </c>
      <c r="H19">
        <f>SUM(H12:H18)</f>
        <v>29398</v>
      </c>
      <c r="I19">
        <f>SUM(I12:I18)</f>
        <v>16239</v>
      </c>
      <c r="J19">
        <f t="shared" si="13"/>
        <v>123814</v>
      </c>
      <c r="O19" t="s">
        <v>22</v>
      </c>
      <c r="P19">
        <v>9161</v>
      </c>
      <c r="Q19">
        <v>59689</v>
      </c>
    </row>
    <row r="20" spans="5:19" x14ac:dyDescent="0.25">
      <c r="O20" t="s">
        <v>22</v>
      </c>
    </row>
    <row r="21" spans="5:19" x14ac:dyDescent="0.25">
      <c r="E21" t="s">
        <v>17</v>
      </c>
      <c r="F21" s="15">
        <v>0</v>
      </c>
      <c r="G21" s="15">
        <v>0</v>
      </c>
      <c r="H21" s="15">
        <v>0</v>
      </c>
      <c r="I21" s="15">
        <v>0</v>
      </c>
      <c r="O21" t="s">
        <v>22</v>
      </c>
    </row>
    <row r="22" spans="5:19" x14ac:dyDescent="0.25">
      <c r="O22" t="s">
        <v>22</v>
      </c>
    </row>
    <row r="23" spans="5:19" x14ac:dyDescent="0.25">
      <c r="O23" t="s">
        <v>22</v>
      </c>
    </row>
    <row r="24" spans="5:19" x14ac:dyDescent="0.25">
      <c r="O24" t="s">
        <v>22</v>
      </c>
    </row>
    <row r="25" spans="5:19" x14ac:dyDescent="0.25">
      <c r="P25">
        <f>P16-SUM(P18:P24)</f>
        <v>54193</v>
      </c>
      <c r="Q25">
        <f t="shared" ref="Q25:S25" si="15">Q16-SUM(Q18:Q24)</f>
        <v>47434</v>
      </c>
      <c r="R25">
        <f t="shared" si="15"/>
        <v>27456</v>
      </c>
      <c r="S25">
        <f t="shared" si="15"/>
        <v>-30135</v>
      </c>
    </row>
    <row r="31" spans="5:19" x14ac:dyDescent="0.25">
      <c r="G3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C27" sqref="C27"/>
    </sheetView>
  </sheetViews>
  <sheetFormatPr defaultRowHeight="15" x14ac:dyDescent="0.25"/>
  <cols>
    <col min="1" max="1" width="23.28515625" bestFit="1" customWidth="1"/>
    <col min="2" max="2" width="15.28515625" bestFit="1" customWidth="1"/>
    <col min="3" max="3" width="14.85546875" customWidth="1"/>
    <col min="4" max="4" width="17.85546875" customWidth="1"/>
    <col min="5" max="5" width="24.28515625" bestFit="1" customWidth="1"/>
    <col min="6" max="6" width="12.28515625" bestFit="1" customWidth="1"/>
    <col min="7" max="7" width="15.7109375" bestFit="1" customWidth="1"/>
    <col min="8" max="8" width="16.28515625" bestFit="1" customWidth="1"/>
    <col min="9" max="9" width="14.5703125" bestFit="1" customWidth="1"/>
    <col min="15" max="15" width="12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4</v>
      </c>
    </row>
    <row r="2" spans="1:11" x14ac:dyDescent="0.25">
      <c r="A2" t="s">
        <v>24</v>
      </c>
      <c r="B2" s="4">
        <v>125</v>
      </c>
      <c r="C2" s="3">
        <v>0.9784722222222223</v>
      </c>
      <c r="D2" s="3">
        <v>0.20833333333333334</v>
      </c>
      <c r="E2" s="7">
        <f>ROUNDDOWN((HOUR(K2)*3600+MINUTE(K2)*60)/B2,0)</f>
        <v>158</v>
      </c>
      <c r="F2" s="7">
        <f>$E2*A10</f>
        <v>86900</v>
      </c>
      <c r="G2" s="7">
        <f t="shared" ref="G2:I2" si="0">$E2*B10</f>
        <v>101120</v>
      </c>
      <c r="H2" s="7">
        <f t="shared" si="0"/>
        <v>126400</v>
      </c>
      <c r="I2" s="7">
        <f t="shared" si="0"/>
        <v>28440</v>
      </c>
      <c r="J2" s="8">
        <f>SUM(E2:I2)</f>
        <v>343018</v>
      </c>
      <c r="K2" s="6">
        <f>IF($D2&lt;$C2,1-$C2+$D2,$D2-$C2)</f>
        <v>0.22986111111111104</v>
      </c>
    </row>
    <row r="3" spans="1:11" x14ac:dyDescent="0.25">
      <c r="A3" t="s">
        <v>25</v>
      </c>
      <c r="B3" s="4">
        <v>102</v>
      </c>
      <c r="C3" s="3">
        <v>7.0833333333333331E-2</v>
      </c>
      <c r="D3" s="3">
        <v>7.0833333333333331E-2</v>
      </c>
      <c r="E3" s="7">
        <f>ROUNDDOWN((HOUR(K3)*3600+MINUTE(K3)*60)/B3,0)</f>
        <v>0</v>
      </c>
      <c r="F3" s="7">
        <f>$E3*A11</f>
        <v>0</v>
      </c>
      <c r="G3" s="7">
        <f t="shared" ref="G3" si="1">$E3*B11</f>
        <v>0</v>
      </c>
      <c r="H3" s="7">
        <f t="shared" ref="H3" si="2">$E3*C11</f>
        <v>0</v>
      </c>
      <c r="I3" s="7">
        <f t="shared" ref="I3" si="3">$E3*D11</f>
        <v>0</v>
      </c>
      <c r="J3" s="8">
        <f t="shared" ref="J3:J5" si="4">SUM(E3:I3)</f>
        <v>0</v>
      </c>
      <c r="K3" s="6">
        <f t="shared" ref="K3" si="5">IF($D3&lt;$C3,1-$C3+$D3,$D3-$C3)</f>
        <v>0</v>
      </c>
    </row>
    <row r="4" spans="1:11" ht="15.75" thickBot="1" x14ac:dyDescent="0.3">
      <c r="B4" s="4"/>
      <c r="C4" s="3"/>
      <c r="D4" s="3"/>
      <c r="E4" s="9"/>
      <c r="F4" s="10"/>
      <c r="G4" s="10"/>
      <c r="H4" s="10"/>
      <c r="I4" s="10"/>
      <c r="J4" s="10"/>
      <c r="K4" s="6"/>
    </row>
    <row r="5" spans="1:11" x14ac:dyDescent="0.25">
      <c r="E5" s="11"/>
      <c r="F5" s="12">
        <f>SUM(F2:F4)</f>
        <v>86900</v>
      </c>
      <c r="G5" s="12">
        <f t="shared" ref="G5:H5" si="6">SUM(G2:G4)</f>
        <v>101120</v>
      </c>
      <c r="H5" s="12">
        <f t="shared" si="6"/>
        <v>126400</v>
      </c>
      <c r="I5" s="12">
        <f>SUM(I2:I4)</f>
        <v>28440</v>
      </c>
      <c r="J5" s="11">
        <f t="shared" si="4"/>
        <v>342860</v>
      </c>
    </row>
    <row r="6" spans="1:11" x14ac:dyDescent="0.25">
      <c r="B6" s="1"/>
      <c r="C6" s="1"/>
      <c r="D6" s="1"/>
      <c r="E6" s="2" t="s">
        <v>18</v>
      </c>
      <c r="F6" s="5">
        <f>(F5-F21)/F19</f>
        <v>2.3550135501355012</v>
      </c>
      <c r="G6" s="5">
        <f>(G5-G21)/G19</f>
        <v>2.1887445887445889</v>
      </c>
      <c r="H6" s="5">
        <f>(H5-H21)/H19</f>
        <v>3.1188314251875249</v>
      </c>
      <c r="I6" s="5">
        <f>(I5-I21)/I19</f>
        <v>0.84216760438258809</v>
      </c>
      <c r="J6" s="5"/>
    </row>
    <row r="7" spans="1:11" x14ac:dyDescent="0.25">
      <c r="C7" s="1"/>
      <c r="E7" t="s">
        <v>45</v>
      </c>
      <c r="F7">
        <f>F5/24</f>
        <v>3620.8333333333335</v>
      </c>
      <c r="G7">
        <f t="shared" ref="G7:I7" si="7">G5/24</f>
        <v>4213.333333333333</v>
      </c>
      <c r="H7">
        <f t="shared" si="7"/>
        <v>5266.666666666667</v>
      </c>
      <c r="I7">
        <f t="shared" si="7"/>
        <v>1185</v>
      </c>
    </row>
    <row r="9" spans="1:11" x14ac:dyDescent="0.25">
      <c r="A9" t="s">
        <v>26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11</v>
      </c>
    </row>
    <row r="10" spans="1:11" x14ac:dyDescent="0.25">
      <c r="A10" s="4">
        <v>550</v>
      </c>
      <c r="B10" s="4">
        <v>640</v>
      </c>
      <c r="C10" s="4">
        <v>800</v>
      </c>
      <c r="D10" s="4">
        <v>180</v>
      </c>
      <c r="E10">
        <v>1</v>
      </c>
      <c r="F10" s="4">
        <v>1313</v>
      </c>
      <c r="G10" s="4">
        <v>1050</v>
      </c>
      <c r="H10" s="4">
        <v>1050</v>
      </c>
      <c r="I10" s="4">
        <v>-8009</v>
      </c>
      <c r="J10">
        <f>SUM(F10:I10)</f>
        <v>-4596</v>
      </c>
    </row>
    <row r="11" spans="1:11" x14ac:dyDescent="0.25">
      <c r="A11" s="4">
        <f>A10*3</f>
        <v>1650</v>
      </c>
      <c r="B11" s="4">
        <f t="shared" ref="B11:D11" si="8">B10*3</f>
        <v>1920</v>
      </c>
      <c r="C11" s="4">
        <f t="shared" si="8"/>
        <v>2400</v>
      </c>
      <c r="D11" s="4">
        <f t="shared" si="8"/>
        <v>540</v>
      </c>
      <c r="E11">
        <v>2</v>
      </c>
      <c r="F11" s="4">
        <v>6136</v>
      </c>
      <c r="G11" s="4">
        <v>8958</v>
      </c>
      <c r="H11" s="4">
        <v>7718</v>
      </c>
      <c r="I11" s="4">
        <v>-1334</v>
      </c>
      <c r="J11">
        <f t="shared" ref="J11:J19" si="9">SUM(F11:I11)</f>
        <v>21478</v>
      </c>
    </row>
    <row r="12" spans="1:11" x14ac:dyDescent="0.25">
      <c r="A12" t="s">
        <v>19</v>
      </c>
      <c r="E12">
        <v>3</v>
      </c>
      <c r="F12" s="4">
        <v>3938</v>
      </c>
      <c r="G12" s="4">
        <v>9188</v>
      </c>
      <c r="H12" s="4">
        <v>5250</v>
      </c>
      <c r="I12" s="4">
        <v>912</v>
      </c>
      <c r="J12">
        <f t="shared" si="9"/>
        <v>19288</v>
      </c>
    </row>
    <row r="13" spans="1:11" x14ac:dyDescent="0.25">
      <c r="A13">
        <f>(3600/B2+3600/B3)</f>
        <v>64.094117647058823</v>
      </c>
      <c r="B13" t="s">
        <v>28</v>
      </c>
      <c r="E13">
        <v>4</v>
      </c>
      <c r="F13" s="4">
        <v>5250</v>
      </c>
      <c r="G13" s="4">
        <v>5250</v>
      </c>
      <c r="H13" s="4">
        <v>5250</v>
      </c>
      <c r="I13" s="4">
        <v>10159</v>
      </c>
      <c r="J13">
        <f t="shared" si="9"/>
        <v>25909</v>
      </c>
    </row>
    <row r="14" spans="1:11" x14ac:dyDescent="0.25">
      <c r="A14">
        <f>A13*24</f>
        <v>1538.2588235294118</v>
      </c>
      <c r="B14" t="s">
        <v>27</v>
      </c>
      <c r="E14">
        <v>5</v>
      </c>
      <c r="F14" s="4">
        <v>5250</v>
      </c>
      <c r="G14" s="4">
        <v>5250</v>
      </c>
      <c r="H14" s="4">
        <v>5250</v>
      </c>
      <c r="I14" s="4">
        <v>8710</v>
      </c>
      <c r="J14">
        <f t="shared" si="9"/>
        <v>24460</v>
      </c>
    </row>
    <row r="15" spans="1:11" x14ac:dyDescent="0.25">
      <c r="A15" t="s">
        <v>76</v>
      </c>
      <c r="E15">
        <v>6</v>
      </c>
      <c r="F15" s="4">
        <v>5250</v>
      </c>
      <c r="G15" s="4">
        <v>5250</v>
      </c>
      <c r="H15" s="4">
        <v>5250</v>
      </c>
      <c r="I15" s="4">
        <v>8826</v>
      </c>
      <c r="J15">
        <f t="shared" si="9"/>
        <v>24576</v>
      </c>
    </row>
    <row r="16" spans="1:11" x14ac:dyDescent="0.25">
      <c r="A16" s="3">
        <v>4.1666666666666664E-2</v>
      </c>
      <c r="B16" s="5">
        <f>A16*86400/3600*A13</f>
        <v>64.094117647058823</v>
      </c>
      <c r="E16">
        <v>7</v>
      </c>
      <c r="F16" s="4">
        <v>3938</v>
      </c>
      <c r="G16" s="4">
        <v>5250</v>
      </c>
      <c r="H16" s="4">
        <v>5250</v>
      </c>
      <c r="I16" s="4">
        <v>14173</v>
      </c>
      <c r="J16">
        <f t="shared" si="9"/>
        <v>28611</v>
      </c>
    </row>
    <row r="17" spans="1:12" x14ac:dyDescent="0.25">
      <c r="E17">
        <v>8</v>
      </c>
      <c r="F17" s="4">
        <v>3725</v>
      </c>
      <c r="G17" s="4">
        <v>3668</v>
      </c>
      <c r="H17" s="4">
        <v>3725</v>
      </c>
      <c r="I17" s="4">
        <v>173</v>
      </c>
      <c r="J17">
        <f t="shared" si="9"/>
        <v>11291</v>
      </c>
    </row>
    <row r="18" spans="1:12" ht="15.75" thickBot="1" x14ac:dyDescent="0.3">
      <c r="A18" t="s">
        <v>77</v>
      </c>
      <c r="E18" s="13">
        <v>9</v>
      </c>
      <c r="F18" s="14">
        <v>2100</v>
      </c>
      <c r="G18" s="14">
        <v>2336</v>
      </c>
      <c r="H18" s="14">
        <v>1785</v>
      </c>
      <c r="I18" s="14">
        <v>160</v>
      </c>
      <c r="J18">
        <f>SUM(F18:I18)</f>
        <v>6381</v>
      </c>
    </row>
    <row r="19" spans="1:12" x14ac:dyDescent="0.25">
      <c r="A19" s="4">
        <v>6500</v>
      </c>
      <c r="B19" s="44">
        <f ca="1">NOW()+A19/A13*3600/86400</f>
        <v>43213.824454232948</v>
      </c>
      <c r="F19">
        <f>SUM(F10:F18)</f>
        <v>36900</v>
      </c>
      <c r="G19">
        <f>SUM(G10:G18)</f>
        <v>46200</v>
      </c>
      <c r="H19">
        <f>SUM(H10:H18)</f>
        <v>40528</v>
      </c>
      <c r="I19">
        <f>SUM(I10:I18)</f>
        <v>33770</v>
      </c>
      <c r="J19">
        <f t="shared" si="9"/>
        <v>157398</v>
      </c>
    </row>
    <row r="21" spans="1:12" x14ac:dyDescent="0.25">
      <c r="E21" t="s">
        <v>17</v>
      </c>
      <c r="F21" s="15">
        <v>0</v>
      </c>
      <c r="G21" s="15">
        <v>0</v>
      </c>
      <c r="H21" s="15">
        <v>0</v>
      </c>
      <c r="I21" s="15">
        <v>0</v>
      </c>
    </row>
    <row r="24" spans="1:12" x14ac:dyDescent="0.25">
      <c r="D24" t="s">
        <v>32</v>
      </c>
      <c r="E24" t="s">
        <v>31</v>
      </c>
    </row>
    <row r="25" spans="1:12" x14ac:dyDescent="0.25">
      <c r="A25" t="s">
        <v>29</v>
      </c>
      <c r="B25" s="4">
        <v>84800</v>
      </c>
      <c r="D25">
        <f>ROUNDDOWN(B25/SUM(A10:D10),0)</f>
        <v>39</v>
      </c>
      <c r="E25">
        <f>ROUNDDOWN(B25/SUM(A11:D11),0)</f>
        <v>13</v>
      </c>
      <c r="G25" t="s">
        <v>40</v>
      </c>
      <c r="H25" s="4">
        <f>673+324</f>
        <v>997</v>
      </c>
      <c r="I25" t="s">
        <v>13</v>
      </c>
      <c r="J25" t="s">
        <v>14</v>
      </c>
      <c r="K25" t="s">
        <v>15</v>
      </c>
      <c r="L25" t="s">
        <v>16</v>
      </c>
    </row>
    <row r="26" spans="1:12" x14ac:dyDescent="0.25">
      <c r="A26" t="s">
        <v>34</v>
      </c>
      <c r="D26" s="17">
        <f>D25*B2/86400</f>
        <v>5.6423611111111112E-2</v>
      </c>
      <c r="E26" s="17">
        <f>E25*B3/86400</f>
        <v>1.5347222222222222E-2</v>
      </c>
      <c r="H26" t="s">
        <v>30</v>
      </c>
      <c r="I26" s="5">
        <f>$H$25*A10</f>
        <v>548350</v>
      </c>
      <c r="J26" s="5">
        <f>$H$25*B10</f>
        <v>638080</v>
      </c>
      <c r="K26" s="5">
        <f>$H$25*C10</f>
        <v>797600</v>
      </c>
      <c r="L26" s="5">
        <f>$H$25*D10</f>
        <v>179460</v>
      </c>
    </row>
    <row r="27" spans="1:12" x14ac:dyDescent="0.25">
      <c r="A27" t="s">
        <v>33</v>
      </c>
      <c r="B27" s="4">
        <v>1869</v>
      </c>
      <c r="D27" s="17">
        <f>B27*B$2/86400</f>
        <v>2.7039930555555554</v>
      </c>
      <c r="E27" s="17">
        <f>B27*B3/86400</f>
        <v>2.2064583333333334</v>
      </c>
      <c r="H27" t="s">
        <v>41</v>
      </c>
      <c r="I27">
        <f>I26*3</f>
        <v>1645050</v>
      </c>
      <c r="J27">
        <f t="shared" ref="J27:L27" si="10">J26*3</f>
        <v>1914240</v>
      </c>
      <c r="K27">
        <f t="shared" si="10"/>
        <v>2392800</v>
      </c>
      <c r="L27">
        <f t="shared" si="10"/>
        <v>538380</v>
      </c>
    </row>
    <row r="28" spans="1:12" x14ac:dyDescent="0.25">
      <c r="A28" t="s">
        <v>42</v>
      </c>
      <c r="B28">
        <f>B27/2</f>
        <v>934.5</v>
      </c>
      <c r="D28" s="17">
        <f>B28*B$2/86400</f>
        <v>1.3519965277777777</v>
      </c>
      <c r="E28" s="17">
        <f>B28*B3/86400</f>
        <v>1.1032291666666667</v>
      </c>
    </row>
    <row r="29" spans="1:12" x14ac:dyDescent="0.25">
      <c r="A29" t="s">
        <v>43</v>
      </c>
      <c r="B29">
        <f>ROUNDDOWN(1/B2/(1/B2+1/B3)*B27,0)</f>
        <v>839</v>
      </c>
      <c r="D29" s="17">
        <f>B29*B$2/86400</f>
        <v>1.2138310185185186</v>
      </c>
      <c r="E29" s="17"/>
    </row>
    <row r="30" spans="1:12" x14ac:dyDescent="0.25">
      <c r="A30" t="s">
        <v>44</v>
      </c>
      <c r="B30">
        <f>ROUNDDOWN(1/B3/(1/B2+1/B3)*B27,0)</f>
        <v>1029</v>
      </c>
      <c r="E30" s="17">
        <f>B30*B3/86400</f>
        <v>1.2147916666666667</v>
      </c>
    </row>
    <row r="32" spans="1:12" x14ac:dyDescent="0.25">
      <c r="C32" t="s">
        <v>13</v>
      </c>
      <c r="D32" t="s">
        <v>14</v>
      </c>
      <c r="E32" t="s">
        <v>15</v>
      </c>
      <c r="F32" t="s">
        <v>16</v>
      </c>
    </row>
    <row r="33" spans="1:13" x14ac:dyDescent="0.25">
      <c r="A33" t="s">
        <v>35</v>
      </c>
      <c r="C33" s="4">
        <v>34720</v>
      </c>
      <c r="D33" s="4">
        <v>37200</v>
      </c>
      <c r="E33" s="4">
        <v>46000</v>
      </c>
      <c r="F33" s="4">
        <v>58515</v>
      </c>
    </row>
    <row r="34" spans="1:13" x14ac:dyDescent="0.25">
      <c r="A34" t="s">
        <v>36</v>
      </c>
      <c r="C34">
        <f t="shared" ref="C34:F35" si="11">ROUNDDOWN(C$33/A10,0)</f>
        <v>63</v>
      </c>
      <c r="D34">
        <f t="shared" si="11"/>
        <v>58</v>
      </c>
      <c r="E34">
        <f t="shared" si="11"/>
        <v>57</v>
      </c>
      <c r="F34">
        <f t="shared" si="11"/>
        <v>325</v>
      </c>
    </row>
    <row r="35" spans="1:13" x14ac:dyDescent="0.25">
      <c r="A35" t="s">
        <v>37</v>
      </c>
      <c r="C35">
        <f t="shared" si="11"/>
        <v>21</v>
      </c>
      <c r="D35">
        <f t="shared" si="11"/>
        <v>19</v>
      </c>
      <c r="E35">
        <f t="shared" si="11"/>
        <v>19</v>
      </c>
      <c r="F35">
        <f t="shared" si="11"/>
        <v>108</v>
      </c>
      <c r="H35">
        <v>139580</v>
      </c>
      <c r="I35">
        <v>149550</v>
      </c>
      <c r="J35">
        <v>184445</v>
      </c>
    </row>
    <row r="36" spans="1:13" x14ac:dyDescent="0.25">
      <c r="H36">
        <f>58380-290-1251-19690</f>
        <v>37149</v>
      </c>
      <c r="I36">
        <f>103667-345-3363-1896</f>
        <v>98063</v>
      </c>
      <c r="J36">
        <f>42378-405-1966-20758</f>
        <v>19249</v>
      </c>
    </row>
    <row r="37" spans="1:13" x14ac:dyDescent="0.25">
      <c r="A37" t="s">
        <v>38</v>
      </c>
      <c r="B37">
        <f>MIN(ROUNDDOWN(C$33/A10,0),ROUNDDOWN(D$33/B10,0),ROUNDDOWN(E$33/C10,0),ROUNDDOWN(F$33/D10,0))</f>
        <v>57</v>
      </c>
    </row>
    <row r="38" spans="1:13" x14ac:dyDescent="0.25">
      <c r="A38" t="s">
        <v>39</v>
      </c>
      <c r="B38">
        <f>MIN(ROUNDDOWN(C$33/A11,0),ROUNDDOWN(D$33/B11,0),ROUNDDOWN(E$33/C11,0),ROUNDDOWN(F$33/D11,0))</f>
        <v>19</v>
      </c>
      <c r="H38">
        <f>H35-H36</f>
        <v>102431</v>
      </c>
      <c r="I38">
        <f t="shared" ref="I38:J38" si="12">I35-I36</f>
        <v>51487</v>
      </c>
      <c r="J38">
        <f t="shared" si="12"/>
        <v>165196</v>
      </c>
    </row>
    <row r="46" spans="1:13" x14ac:dyDescent="0.25">
      <c r="A46" t="s">
        <v>78</v>
      </c>
    </row>
    <row r="47" spans="1:13" x14ac:dyDescent="0.25">
      <c r="K47">
        <f>I26-I40</f>
        <v>548350</v>
      </c>
      <c r="L47">
        <f>J26-J40</f>
        <v>638080</v>
      </c>
      <c r="M47">
        <f>K26-K40</f>
        <v>797600</v>
      </c>
    </row>
    <row r="48" spans="1:13" x14ac:dyDescent="0.25">
      <c r="I48" t="s">
        <v>11</v>
      </c>
    </row>
    <row r="49" spans="1:9" x14ac:dyDescent="0.25">
      <c r="C49">
        <v>5</v>
      </c>
      <c r="D49">
        <v>6</v>
      </c>
      <c r="E49">
        <v>7</v>
      </c>
      <c r="F49">
        <v>8</v>
      </c>
      <c r="G49">
        <v>9</v>
      </c>
      <c r="H49" t="s">
        <v>79</v>
      </c>
    </row>
    <row r="50" spans="1:9" x14ac:dyDescent="0.25">
      <c r="A50">
        <v>1</v>
      </c>
      <c r="B50">
        <v>-29677</v>
      </c>
      <c r="D50">
        <v>8686</v>
      </c>
      <c r="E50">
        <v>15870</v>
      </c>
      <c r="H50">
        <v>4520</v>
      </c>
      <c r="I50">
        <f>SUM(B50:H50)</f>
        <v>-601</v>
      </c>
    </row>
    <row r="51" spans="1:9" x14ac:dyDescent="0.25">
      <c r="A51">
        <v>2</v>
      </c>
      <c r="B51">
        <v>2344</v>
      </c>
      <c r="F51">
        <v>8566</v>
      </c>
      <c r="I51">
        <f t="shared" ref="I51:I53" si="13">SUM(B51:H51)</f>
        <v>10910</v>
      </c>
    </row>
    <row r="52" spans="1:9" x14ac:dyDescent="0.25">
      <c r="A52">
        <v>3</v>
      </c>
      <c r="B52">
        <v>-6073</v>
      </c>
      <c r="C52">
        <v>8603</v>
      </c>
      <c r="G52">
        <v>4500</v>
      </c>
      <c r="I52">
        <f t="shared" si="13"/>
        <v>7030</v>
      </c>
    </row>
    <row r="53" spans="1:9" x14ac:dyDescent="0.25">
      <c r="A53">
        <v>4</v>
      </c>
      <c r="B53">
        <v>367</v>
      </c>
      <c r="I53">
        <f t="shared" si="13"/>
        <v>367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C3" sqref="C3"/>
    </sheetView>
  </sheetViews>
  <sheetFormatPr defaultRowHeight="15" x14ac:dyDescent="0.25"/>
  <cols>
    <col min="1" max="1" width="14.28515625" bestFit="1" customWidth="1"/>
    <col min="2" max="2" width="9.140625" style="26"/>
    <col min="4" max="4" width="9.140625" style="26"/>
    <col min="8" max="8" width="9.140625" style="26"/>
    <col min="11" max="11" width="9.7109375" bestFit="1" customWidth="1"/>
    <col min="12" max="12" width="12" style="26" bestFit="1" customWidth="1"/>
    <col min="15" max="15" width="9.140625" style="28"/>
    <col min="17" max="17" width="23" bestFit="1" customWidth="1"/>
  </cols>
  <sheetData>
    <row r="1" spans="1:17" ht="15.75" thickBot="1" x14ac:dyDescent="0.3">
      <c r="A1" t="s">
        <v>0</v>
      </c>
      <c r="B1" s="26" t="s">
        <v>49</v>
      </c>
      <c r="C1" t="s">
        <v>50</v>
      </c>
      <c r="D1" s="23" t="s">
        <v>51</v>
      </c>
      <c r="H1" s="23" t="s">
        <v>46</v>
      </c>
      <c r="L1" s="26" t="s">
        <v>52</v>
      </c>
      <c r="Q1" t="s">
        <v>53</v>
      </c>
    </row>
    <row r="2" spans="1:17" ht="15.75" thickBot="1" x14ac:dyDescent="0.3">
      <c r="D2" s="20" t="s">
        <v>13</v>
      </c>
      <c r="E2" s="21" t="s">
        <v>14</v>
      </c>
      <c r="F2" s="21" t="s">
        <v>15</v>
      </c>
      <c r="G2" s="21" t="s">
        <v>16</v>
      </c>
      <c r="H2" s="20" t="s">
        <v>13</v>
      </c>
      <c r="I2" s="21" t="s">
        <v>14</v>
      </c>
      <c r="J2" s="21" t="s">
        <v>15</v>
      </c>
      <c r="K2" s="21" t="s">
        <v>16</v>
      </c>
      <c r="L2" s="20" t="s">
        <v>13</v>
      </c>
      <c r="M2" s="21" t="s">
        <v>14</v>
      </c>
      <c r="N2" s="21" t="s">
        <v>15</v>
      </c>
      <c r="O2" s="22" t="s">
        <v>16</v>
      </c>
    </row>
    <row r="3" spans="1:17" x14ac:dyDescent="0.25">
      <c r="A3">
        <v>1</v>
      </c>
      <c r="B3" s="42">
        <f ca="1">NOW()</f>
        <v>43209.598897453703</v>
      </c>
      <c r="C3" s="43">
        <v>42863.208333333336</v>
      </c>
      <c r="D3" s="25">
        <v>0</v>
      </c>
      <c r="E3" s="19">
        <v>0</v>
      </c>
      <c r="F3" s="19">
        <v>0</v>
      </c>
      <c r="G3" s="24">
        <v>86950</v>
      </c>
      <c r="H3" s="25">
        <v>0</v>
      </c>
      <c r="I3" s="19">
        <v>0</v>
      </c>
      <c r="J3" s="19">
        <v>0</v>
      </c>
      <c r="K3" s="24">
        <v>-454</v>
      </c>
      <c r="L3" s="27">
        <f ca="1">($C3-$B3)*86400/3600*H3+D3</f>
        <v>0</v>
      </c>
      <c r="M3" s="27">
        <f t="shared" ref="M3:O5" ca="1" si="0">($C3-$B3)*86400/3600*I3+E3</f>
        <v>0</v>
      </c>
      <c r="N3" s="27">
        <f t="shared" ca="1" si="0"/>
        <v>0</v>
      </c>
      <c r="O3" s="27">
        <f t="shared" ca="1" si="0"/>
        <v>3861221.5866555227</v>
      </c>
      <c r="Q3" s="4">
        <v>0</v>
      </c>
    </row>
    <row r="4" spans="1:17" x14ac:dyDescent="0.25">
      <c r="A4">
        <v>2</v>
      </c>
      <c r="B4" s="42">
        <f t="shared" ref="B4:B5" ca="1" si="1">NOW()</f>
        <v>43209.598897453703</v>
      </c>
      <c r="C4" s="43">
        <v>42863.208333333336</v>
      </c>
      <c r="D4" s="25">
        <v>1300</v>
      </c>
      <c r="E4" s="19">
        <v>1845</v>
      </c>
      <c r="F4" s="19">
        <v>2735</v>
      </c>
      <c r="G4" s="24">
        <v>111632</v>
      </c>
      <c r="H4" s="25">
        <v>6136</v>
      </c>
      <c r="I4" s="19">
        <v>8958</v>
      </c>
      <c r="J4" s="19">
        <v>7718</v>
      </c>
      <c r="K4" s="24">
        <v>-8199</v>
      </c>
      <c r="L4" s="27">
        <f t="shared" ref="L4:L5" ca="1" si="2">($C4-$B4)*86400/3600*H4+D4</f>
        <v>-51009560.034621775</v>
      </c>
      <c r="M4" s="27">
        <f t="shared" ca="1" si="0"/>
        <v>-74469355.161366016</v>
      </c>
      <c r="N4" s="27">
        <f t="shared" ca="1" si="0"/>
        <v>-64159881.973143883</v>
      </c>
      <c r="O4" s="27">
        <f t="shared" ca="1" si="0"/>
        <v>68272981.645349398</v>
      </c>
      <c r="Q4" s="4">
        <v>0</v>
      </c>
    </row>
    <row r="5" spans="1:17" x14ac:dyDescent="0.25">
      <c r="A5">
        <v>3</v>
      </c>
      <c r="B5" s="42">
        <f t="shared" ca="1" si="1"/>
        <v>43209.598897453703</v>
      </c>
      <c r="C5" s="43">
        <v>42863.208333333336</v>
      </c>
      <c r="D5" s="25">
        <v>8380</v>
      </c>
      <c r="E5" s="19">
        <v>492</v>
      </c>
      <c r="F5" s="19">
        <v>13200</v>
      </c>
      <c r="G5" s="24">
        <v>127006</v>
      </c>
      <c r="H5" s="25">
        <v>3938</v>
      </c>
      <c r="I5" s="19">
        <v>7875</v>
      </c>
      <c r="J5" s="19">
        <v>5250</v>
      </c>
      <c r="K5" s="24">
        <v>-8817</v>
      </c>
      <c r="L5" s="27">
        <f t="shared" ca="1" si="2"/>
        <v>-32729684.996144157</v>
      </c>
      <c r="M5" s="27">
        <f t="shared" ca="1" si="0"/>
        <v>-65467324.618749425</v>
      </c>
      <c r="N5" s="27">
        <f t="shared" ca="1" si="0"/>
        <v>-43632011.079166286</v>
      </c>
      <c r="O5" s="27">
        <f t="shared" ca="1" si="0"/>
        <v>73426020.49238269</v>
      </c>
      <c r="Q5" s="4">
        <v>0</v>
      </c>
    </row>
    <row r="24" spans="17:17" x14ac:dyDescent="0.25">
      <c r="Q24" s="1"/>
    </row>
    <row r="25" spans="17:17" x14ac:dyDescent="0.25">
      <c r="Q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677"/>
  <sheetViews>
    <sheetView topLeftCell="A28" workbookViewId="0">
      <selection activeCell="G25" sqref="G25"/>
    </sheetView>
  </sheetViews>
  <sheetFormatPr defaultRowHeight="15" x14ac:dyDescent="0.25"/>
  <cols>
    <col min="8" max="8" width="14.42578125" bestFit="1" customWidth="1"/>
    <col min="13" max="13" width="13.140625" bestFit="1" customWidth="1"/>
    <col min="14" max="14" width="14.5703125" bestFit="1" customWidth="1"/>
    <col min="19" max="19" width="45" style="16" customWidth="1"/>
  </cols>
  <sheetData>
    <row r="1" spans="2:34" ht="15.75" thickBot="1" x14ac:dyDescent="0.3">
      <c r="B1" t="s">
        <v>13</v>
      </c>
      <c r="C1" t="s">
        <v>14</v>
      </c>
      <c r="D1" t="s">
        <v>15</v>
      </c>
      <c r="E1" t="s">
        <v>16</v>
      </c>
      <c r="G1" t="s">
        <v>48</v>
      </c>
      <c r="H1" t="s">
        <v>47</v>
      </c>
      <c r="M1" t="s">
        <v>73</v>
      </c>
      <c r="N1" t="s">
        <v>75</v>
      </c>
      <c r="O1" t="s">
        <v>54</v>
      </c>
    </row>
    <row r="2" spans="2:34" ht="28.5" customHeight="1" thickBot="1" x14ac:dyDescent="0.3">
      <c r="B2" s="4">
        <v>701</v>
      </c>
      <c r="C2" s="4">
        <v>701</v>
      </c>
      <c r="D2" s="4">
        <v>405</v>
      </c>
      <c r="E2" s="4">
        <v>396</v>
      </c>
      <c r="G2" s="4">
        <f>60*5</f>
        <v>300</v>
      </c>
      <c r="H2" s="18">
        <f ca="1">NOW()</f>
        <v>43209.598897453703</v>
      </c>
      <c r="I2" s="4">
        <v>2050</v>
      </c>
      <c r="J2" s="4">
        <v>429</v>
      </c>
      <c r="K2" s="4">
        <v>430</v>
      </c>
      <c r="L2" s="4">
        <v>238</v>
      </c>
      <c r="M2">
        <f t="shared" ref="M2:M65" si="0">IF(AND(O2&lt;&gt;"",P2&lt;&gt;"",Q2&lt;&gt;"",R2&lt;&gt;"",I2&gt;O2,J2&gt;P2,K2&gt;Q2,L2&gt;R2,S1=0),1,0)</f>
        <v>0</v>
      </c>
      <c r="N2">
        <f>SUM($M$2:$M2)</f>
        <v>0</v>
      </c>
      <c r="S2" s="41" t="s">
        <v>74</v>
      </c>
      <c r="W2" s="29">
        <v>1</v>
      </c>
      <c r="X2" s="29">
        <v>580</v>
      </c>
      <c r="Y2" s="29">
        <v>460</v>
      </c>
      <c r="Z2" s="29">
        <v>350</v>
      </c>
      <c r="AA2" s="29">
        <v>180</v>
      </c>
      <c r="AB2" s="29">
        <v>1570</v>
      </c>
      <c r="AC2" s="29">
        <v>1</v>
      </c>
      <c r="AD2" s="30" t="s">
        <v>55</v>
      </c>
      <c r="AE2" s="30" t="s">
        <v>55</v>
      </c>
      <c r="AF2" s="29">
        <v>2</v>
      </c>
      <c r="AG2" s="31">
        <v>7.1759259259259259E-3</v>
      </c>
      <c r="AH2" s="35">
        <v>2</v>
      </c>
    </row>
    <row r="3" spans="2:34" ht="15.75" thickBot="1" x14ac:dyDescent="0.3">
      <c r="H3" s="18">
        <f ca="1">H2+$G$2/86400</f>
        <v>43209.602369675922</v>
      </c>
      <c r="I3">
        <f t="shared" ref="I3" si="1">IF($M2=1,I2-O2,ROUND(I2+B$2/3600*$G$2,0))</f>
        <v>2108</v>
      </c>
      <c r="J3">
        <f t="shared" ref="J3" si="2">IF($M2=1,J2-P2,ROUND(J2+C$2/3600*$G$2,0))</f>
        <v>487</v>
      </c>
      <c r="K3">
        <f t="shared" ref="K3" si="3">IF($M2=1,K2-Q2,ROUND(K2+D$2/3600*$G$2,0))</f>
        <v>464</v>
      </c>
      <c r="L3">
        <f t="shared" ref="L3" si="4">IF($M2=1,L2-R2,ROUND(L2+E$2/3600*$G$2,0))</f>
        <v>271</v>
      </c>
      <c r="M3">
        <f t="shared" si="0"/>
        <v>0</v>
      </c>
      <c r="N3">
        <f>SUM($M$2:$M3)</f>
        <v>0</v>
      </c>
      <c r="O3" s="29">
        <f>INDEX($X$2:$AG$21,1+SUM($M$2:$M2),1)</f>
        <v>580</v>
      </c>
      <c r="P3" s="29">
        <f>INDEX($X$2:$AG$21,1+SUM($M$2:$M2),2)</f>
        <v>460</v>
      </c>
      <c r="Q3" s="29">
        <f>INDEX($X$2:$AG$21,1+SUM($M$2:$M2),3)</f>
        <v>350</v>
      </c>
      <c r="R3" s="29">
        <f>INDEX($X$2:$AG$21,1+SUM($M$2:$M2),4)</f>
        <v>180</v>
      </c>
      <c r="S3" s="40">
        <v>0</v>
      </c>
      <c r="T3" s="29"/>
      <c r="W3" s="29">
        <v>2</v>
      </c>
      <c r="X3" s="29">
        <v>740</v>
      </c>
      <c r="Y3" s="29">
        <v>590</v>
      </c>
      <c r="Z3" s="29">
        <v>450</v>
      </c>
      <c r="AA3" s="29">
        <v>230</v>
      </c>
      <c r="AB3" s="29">
        <v>2010</v>
      </c>
      <c r="AC3" s="29">
        <v>1</v>
      </c>
      <c r="AD3" s="30" t="s">
        <v>55</v>
      </c>
      <c r="AE3" s="30" t="s">
        <v>55</v>
      </c>
      <c r="AF3" s="29">
        <v>3</v>
      </c>
      <c r="AG3" s="31">
        <v>9.3749999999999997E-3</v>
      </c>
      <c r="AH3" s="35">
        <v>8</v>
      </c>
    </row>
    <row r="4" spans="2:34" ht="15.75" thickBot="1" x14ac:dyDescent="0.3">
      <c r="H4" s="18">
        <f t="shared" ref="H4:H67" ca="1" si="5">H3+$G$2/86400</f>
        <v>43209.605841898141</v>
      </c>
      <c r="I4">
        <f t="shared" ref="I4:I14" si="6">IF($M3=1,I3-O3,ROUND(I3+B$2/3600*$G$2,0))</f>
        <v>2166</v>
      </c>
      <c r="J4">
        <f t="shared" ref="J4:J14" si="7">IF($M3=1,J3-P3,ROUND(J3+C$2/3600*$G$2,0))</f>
        <v>545</v>
      </c>
      <c r="K4">
        <f t="shared" ref="K4:K14" si="8">IF($M3=1,K3-Q3,ROUND(K3+D$2/3600*$G$2,0))</f>
        <v>498</v>
      </c>
      <c r="L4">
        <f t="shared" ref="L4:L14" si="9">IF($M3=1,L3-R3,ROUND(L3+E$2/3600*$G$2,0))</f>
        <v>304</v>
      </c>
      <c r="M4">
        <f t="shared" si="0"/>
        <v>1</v>
      </c>
      <c r="N4">
        <f>SUM($M$2:$M4)</f>
        <v>1</v>
      </c>
      <c r="O4" s="29">
        <f>INDEX($X$2:$AG$21,1+SUM($M$2:$M3),1)</f>
        <v>580</v>
      </c>
      <c r="P4" s="29">
        <f>INDEX($X$2:$AG$21,1+SUM($M$2:$M3),2)</f>
        <v>460</v>
      </c>
      <c r="Q4" s="29">
        <f>INDEX($X$2:$AG$21,1+SUM($M$2:$M3),3)</f>
        <v>350</v>
      </c>
      <c r="R4" s="29">
        <f>INDEX($X$2:$AG$21,1+SUM($M$2:$M3),4)</f>
        <v>180</v>
      </c>
      <c r="S4" s="40">
        <f>IF(S3&lt;&gt;0,MAX(S3-$G$2/86400,0),IF(M4=1,INDEX($X$2:$AG$21,1+SUM($M$2:$M3),10),0))</f>
        <v>7.1759259259259259E-3</v>
      </c>
      <c r="W4" s="29">
        <v>3</v>
      </c>
      <c r="X4" s="29">
        <v>950</v>
      </c>
      <c r="Y4" s="29">
        <v>755</v>
      </c>
      <c r="Z4" s="29">
        <v>575</v>
      </c>
      <c r="AA4" s="29">
        <v>295</v>
      </c>
      <c r="AB4" s="29">
        <v>2575</v>
      </c>
      <c r="AC4" s="29">
        <v>1</v>
      </c>
      <c r="AD4" s="30" t="s">
        <v>56</v>
      </c>
      <c r="AE4" s="30" t="s">
        <v>55</v>
      </c>
      <c r="AF4" s="29">
        <v>3</v>
      </c>
      <c r="AG4" s="31">
        <v>1.1921296296296298E-2</v>
      </c>
      <c r="AH4" s="35">
        <v>18</v>
      </c>
    </row>
    <row r="5" spans="2:34" ht="15.75" thickBot="1" x14ac:dyDescent="0.3">
      <c r="H5" s="18">
        <f t="shared" ca="1" si="5"/>
        <v>43209.60931412036</v>
      </c>
      <c r="I5">
        <f t="shared" si="6"/>
        <v>1586</v>
      </c>
      <c r="J5">
        <f t="shared" si="7"/>
        <v>85</v>
      </c>
      <c r="K5">
        <f t="shared" si="8"/>
        <v>148</v>
      </c>
      <c r="L5">
        <f t="shared" si="9"/>
        <v>124</v>
      </c>
      <c r="M5">
        <f t="shared" si="0"/>
        <v>0</v>
      </c>
      <c r="N5">
        <f>SUM($M$2:$M5)</f>
        <v>1</v>
      </c>
      <c r="O5" s="29">
        <f>INDEX($X$2:$AG$21,1+SUM($M$2:$M4),1)</f>
        <v>740</v>
      </c>
      <c r="P5" s="29">
        <f>INDEX($X$2:$AG$21,1+SUM($M$2:$M4),2)</f>
        <v>590</v>
      </c>
      <c r="Q5" s="29">
        <f>INDEX($X$2:$AG$21,1+SUM($M$2:$M4),3)</f>
        <v>450</v>
      </c>
      <c r="R5" s="29">
        <f>INDEX($X$2:$AG$21,1+SUM($M$2:$M4),4)</f>
        <v>230</v>
      </c>
      <c r="S5" s="40">
        <f>IF(S4&lt;&gt;0,MAX(S4-$G$2/86400,0),IF(M5=1,INDEX($X$2:$AG$21,1+SUM($M$2:$M4),10),0))</f>
        <v>3.7037037037037038E-3</v>
      </c>
      <c r="W5" s="29">
        <v>4</v>
      </c>
      <c r="X5" s="29">
        <v>1215</v>
      </c>
      <c r="Y5" s="29">
        <v>965</v>
      </c>
      <c r="Z5" s="29">
        <v>735</v>
      </c>
      <c r="AA5" s="29">
        <v>375</v>
      </c>
      <c r="AB5" s="29">
        <v>3290</v>
      </c>
      <c r="AC5" s="29">
        <v>1</v>
      </c>
      <c r="AD5" s="30" t="s">
        <v>57</v>
      </c>
      <c r="AE5" s="30" t="s">
        <v>55</v>
      </c>
      <c r="AF5" s="29">
        <v>4</v>
      </c>
      <c r="AG5" s="31">
        <v>1.4930555555555556E-2</v>
      </c>
      <c r="AH5" s="35">
        <v>32</v>
      </c>
    </row>
    <row r="6" spans="2:34" ht="15.75" thickBot="1" x14ac:dyDescent="0.3">
      <c r="H6" s="18">
        <f t="shared" ca="1" si="5"/>
        <v>43209.612786342579</v>
      </c>
      <c r="I6">
        <f t="shared" si="6"/>
        <v>1644</v>
      </c>
      <c r="J6">
        <f t="shared" si="7"/>
        <v>143</v>
      </c>
      <c r="K6">
        <f t="shared" si="8"/>
        <v>182</v>
      </c>
      <c r="L6">
        <f t="shared" si="9"/>
        <v>157</v>
      </c>
      <c r="M6">
        <f t="shared" si="0"/>
        <v>0</v>
      </c>
      <c r="N6">
        <f>SUM($M$2:$M6)</f>
        <v>1</v>
      </c>
      <c r="O6" s="29">
        <f>INDEX($X$2:$AG$21,1+SUM($M$2:$M5),1)</f>
        <v>740</v>
      </c>
      <c r="P6" s="29">
        <f>INDEX($X$2:$AG$21,1+SUM($M$2:$M5),2)</f>
        <v>590</v>
      </c>
      <c r="Q6" s="29">
        <f>INDEX($X$2:$AG$21,1+SUM($M$2:$M5),3)</f>
        <v>450</v>
      </c>
      <c r="R6" s="29">
        <f>INDEX($X$2:$AG$21,1+SUM($M$2:$M5),4)</f>
        <v>230</v>
      </c>
      <c r="S6" s="40">
        <f>IF(S5&lt;&gt;0,MAX(S5-$G$2/86400,0),IF(M6=1,INDEX($X$2:$AG$21,1+SUM($M$2:$M5),10),0))</f>
        <v>2.3148148148148182E-4</v>
      </c>
      <c r="W6" s="29">
        <v>5</v>
      </c>
      <c r="X6" s="29">
        <v>1555</v>
      </c>
      <c r="Y6" s="29">
        <v>1235</v>
      </c>
      <c r="Z6" s="29">
        <v>940</v>
      </c>
      <c r="AA6" s="29">
        <v>485</v>
      </c>
      <c r="AB6" s="29">
        <v>4215</v>
      </c>
      <c r="AC6" s="29">
        <v>1</v>
      </c>
      <c r="AD6" s="30" t="s">
        <v>57</v>
      </c>
      <c r="AE6" s="30" t="s">
        <v>55</v>
      </c>
      <c r="AF6" s="29">
        <v>5</v>
      </c>
      <c r="AG6" s="31">
        <v>1.8402777777777778E-2</v>
      </c>
      <c r="AH6" s="35">
        <v>50</v>
      </c>
    </row>
    <row r="7" spans="2:34" ht="15.75" thickBot="1" x14ac:dyDescent="0.3">
      <c r="H7" s="18">
        <f t="shared" ca="1" si="5"/>
        <v>43209.616258564798</v>
      </c>
      <c r="I7">
        <f t="shared" si="6"/>
        <v>1702</v>
      </c>
      <c r="J7">
        <f t="shared" si="7"/>
        <v>201</v>
      </c>
      <c r="K7">
        <f t="shared" si="8"/>
        <v>216</v>
      </c>
      <c r="L7">
        <f t="shared" si="9"/>
        <v>190</v>
      </c>
      <c r="M7">
        <f t="shared" si="0"/>
        <v>0</v>
      </c>
      <c r="N7">
        <f>SUM($M$2:$M7)</f>
        <v>1</v>
      </c>
      <c r="O7" s="29">
        <f>INDEX($X$2:$AG$21,1+SUM($M$2:$M6),1)</f>
        <v>740</v>
      </c>
      <c r="P7" s="29">
        <f>INDEX($X$2:$AG$21,1+SUM($M$2:$M6),2)</f>
        <v>590</v>
      </c>
      <c r="Q7" s="29">
        <f>INDEX($X$2:$AG$21,1+SUM($M$2:$M6),3)</f>
        <v>450</v>
      </c>
      <c r="R7" s="29">
        <f>INDEX($X$2:$AG$21,1+SUM($M$2:$M6),4)</f>
        <v>230</v>
      </c>
      <c r="S7" s="40">
        <f>IF(S6&lt;&gt;0,MAX(S6-$G$2/86400,0),IF(M7=1,INDEX($X$2:$AG$21,1+SUM($M$2:$M6),10),0))</f>
        <v>0</v>
      </c>
      <c r="W7" s="29">
        <v>6</v>
      </c>
      <c r="X7" s="29">
        <v>1995</v>
      </c>
      <c r="Y7" s="29">
        <v>1580</v>
      </c>
      <c r="Z7" s="29">
        <v>1205</v>
      </c>
      <c r="AA7" s="29">
        <v>620</v>
      </c>
      <c r="AB7" s="29">
        <v>5400</v>
      </c>
      <c r="AC7" s="29">
        <v>1</v>
      </c>
      <c r="AD7" s="30" t="s">
        <v>58</v>
      </c>
      <c r="AE7" s="30" t="s">
        <v>55</v>
      </c>
      <c r="AF7" s="29">
        <v>6</v>
      </c>
      <c r="AG7" s="31">
        <v>2.2453703703703708E-2</v>
      </c>
      <c r="AH7" s="35">
        <v>72</v>
      </c>
    </row>
    <row r="8" spans="2:34" ht="15.75" thickBot="1" x14ac:dyDescent="0.3">
      <c r="H8" s="18">
        <f t="shared" ca="1" si="5"/>
        <v>43209.619730787017</v>
      </c>
      <c r="I8">
        <f t="shared" si="6"/>
        <v>1760</v>
      </c>
      <c r="J8">
        <f t="shared" si="7"/>
        <v>259</v>
      </c>
      <c r="K8">
        <f t="shared" si="8"/>
        <v>250</v>
      </c>
      <c r="L8">
        <f t="shared" si="9"/>
        <v>223</v>
      </c>
      <c r="M8">
        <f t="shared" si="0"/>
        <v>0</v>
      </c>
      <c r="N8">
        <f>SUM($M$2:$M8)</f>
        <v>1</v>
      </c>
      <c r="O8" s="29">
        <f>INDEX($X$2:$AG$21,1+SUM($M$2:$M7),1)</f>
        <v>740</v>
      </c>
      <c r="P8" s="29">
        <f>INDEX($X$2:$AG$21,1+SUM($M$2:$M7),2)</f>
        <v>590</v>
      </c>
      <c r="Q8" s="29">
        <f>INDEX($X$2:$AG$21,1+SUM($M$2:$M7),3)</f>
        <v>450</v>
      </c>
      <c r="R8" s="29">
        <f>INDEX($X$2:$AG$21,1+SUM($M$2:$M7),4)</f>
        <v>230</v>
      </c>
      <c r="S8" s="40">
        <f>IF(S7&lt;&gt;0,MAX(S7-$G$2/86400,0),IF(M8=1,INDEX($X$2:$AG$21,1+SUM($M$2:$M7),10),0))</f>
        <v>0</v>
      </c>
      <c r="W8" s="29">
        <v>7</v>
      </c>
      <c r="X8" s="29">
        <v>2550</v>
      </c>
      <c r="Y8" s="29">
        <v>2025</v>
      </c>
      <c r="Z8" s="29">
        <v>1540</v>
      </c>
      <c r="AA8" s="29">
        <v>790</v>
      </c>
      <c r="AB8" s="29">
        <v>6905</v>
      </c>
      <c r="AC8" s="29">
        <v>1</v>
      </c>
      <c r="AD8" s="30" t="s">
        <v>59</v>
      </c>
      <c r="AE8" s="30" t="s">
        <v>55</v>
      </c>
      <c r="AF8" s="29">
        <v>7</v>
      </c>
      <c r="AG8" s="31">
        <v>2.7083333333333334E-2</v>
      </c>
      <c r="AH8" s="35">
        <v>98</v>
      </c>
    </row>
    <row r="9" spans="2:34" ht="15.75" thickBot="1" x14ac:dyDescent="0.3">
      <c r="H9" s="18">
        <f t="shared" ca="1" si="5"/>
        <v>43209.623203009236</v>
      </c>
      <c r="I9">
        <f t="shared" si="6"/>
        <v>1818</v>
      </c>
      <c r="J9">
        <f t="shared" si="7"/>
        <v>317</v>
      </c>
      <c r="K9">
        <f t="shared" si="8"/>
        <v>284</v>
      </c>
      <c r="L9">
        <f t="shared" si="9"/>
        <v>256</v>
      </c>
      <c r="M9">
        <f t="shared" si="0"/>
        <v>0</v>
      </c>
      <c r="N9">
        <f>SUM($M$2:$M9)</f>
        <v>1</v>
      </c>
      <c r="O9" s="29">
        <f>INDEX($X$2:$AG$21,1+SUM($M$2:$M8),1)</f>
        <v>740</v>
      </c>
      <c r="P9" s="29">
        <f>INDEX($X$2:$AG$21,1+SUM($M$2:$M8),2)</f>
        <v>590</v>
      </c>
      <c r="Q9" s="29">
        <f>INDEX($X$2:$AG$21,1+SUM($M$2:$M8),3)</f>
        <v>450</v>
      </c>
      <c r="R9" s="29">
        <f>INDEX($X$2:$AG$21,1+SUM($M$2:$M8),4)</f>
        <v>230</v>
      </c>
      <c r="S9" s="40">
        <f>IF(S8&lt;&gt;0,MAX(S8-$G$2/86400,0),IF(M9=1,INDEX($X$2:$AG$21,1+SUM($M$2:$M8),10),0))</f>
        <v>0</v>
      </c>
      <c r="W9" s="29">
        <v>8</v>
      </c>
      <c r="X9" s="29">
        <v>3265</v>
      </c>
      <c r="Y9" s="29">
        <v>2590</v>
      </c>
      <c r="Z9" s="29">
        <v>1970</v>
      </c>
      <c r="AA9" s="29">
        <v>1015</v>
      </c>
      <c r="AB9" s="29">
        <v>8840</v>
      </c>
      <c r="AC9" s="29">
        <v>1</v>
      </c>
      <c r="AD9" s="30" t="s">
        <v>60</v>
      </c>
      <c r="AE9" s="30" t="s">
        <v>56</v>
      </c>
      <c r="AF9" s="29">
        <v>9</v>
      </c>
      <c r="AG9" s="31">
        <v>3.2523148148148148E-2</v>
      </c>
      <c r="AH9" s="35">
        <v>128</v>
      </c>
    </row>
    <row r="10" spans="2:34" ht="15.75" thickBot="1" x14ac:dyDescent="0.3">
      <c r="H10" s="18">
        <f t="shared" ca="1" si="5"/>
        <v>43209.626675231455</v>
      </c>
      <c r="I10">
        <f t="shared" si="6"/>
        <v>1876</v>
      </c>
      <c r="J10">
        <f t="shared" si="7"/>
        <v>375</v>
      </c>
      <c r="K10">
        <f t="shared" si="8"/>
        <v>318</v>
      </c>
      <c r="L10">
        <f t="shared" si="9"/>
        <v>289</v>
      </c>
      <c r="M10">
        <f t="shared" si="0"/>
        <v>0</v>
      </c>
      <c r="N10">
        <f>SUM($M$2:$M10)</f>
        <v>1</v>
      </c>
      <c r="O10" s="29">
        <f>INDEX($X$2:$AG$21,1+SUM($M$2:$M9),1)</f>
        <v>740</v>
      </c>
      <c r="P10" s="29">
        <f>INDEX($X$2:$AG$21,1+SUM($M$2:$M9),2)</f>
        <v>590</v>
      </c>
      <c r="Q10" s="29">
        <f>INDEX($X$2:$AG$21,1+SUM($M$2:$M9),3)</f>
        <v>450</v>
      </c>
      <c r="R10" s="29">
        <f>INDEX($X$2:$AG$21,1+SUM($M$2:$M9),4)</f>
        <v>230</v>
      </c>
      <c r="S10" s="40">
        <f>IF(S9&lt;&gt;0,MAX(S9-$G$2/86400,0),IF(M10=1,INDEX($X$2:$AG$21,1+SUM($M$2:$M9),10),0))</f>
        <v>0</v>
      </c>
      <c r="W10" s="29">
        <v>9</v>
      </c>
      <c r="X10" s="29">
        <v>4180</v>
      </c>
      <c r="Y10" s="29">
        <v>3315</v>
      </c>
      <c r="Z10" s="29">
        <v>2520</v>
      </c>
      <c r="AA10" s="29">
        <v>1295</v>
      </c>
      <c r="AB10" s="29">
        <v>11310</v>
      </c>
      <c r="AC10" s="29">
        <v>1</v>
      </c>
      <c r="AD10" s="30" t="s">
        <v>61</v>
      </c>
      <c r="AE10" s="30" t="s">
        <v>57</v>
      </c>
      <c r="AF10" s="29">
        <v>10</v>
      </c>
      <c r="AG10" s="31">
        <v>3.8773148148148147E-2</v>
      </c>
      <c r="AH10" s="35">
        <v>162</v>
      </c>
    </row>
    <row r="11" spans="2:34" ht="15.75" thickBot="1" x14ac:dyDescent="0.3">
      <c r="H11" s="18">
        <f t="shared" ca="1" si="5"/>
        <v>43209.630147453674</v>
      </c>
      <c r="I11">
        <f t="shared" si="6"/>
        <v>1934</v>
      </c>
      <c r="J11">
        <f t="shared" si="7"/>
        <v>433</v>
      </c>
      <c r="K11">
        <f t="shared" si="8"/>
        <v>352</v>
      </c>
      <c r="L11">
        <f t="shared" si="9"/>
        <v>322</v>
      </c>
      <c r="M11">
        <f t="shared" si="0"/>
        <v>0</v>
      </c>
      <c r="N11">
        <f>SUM($M$2:$M11)</f>
        <v>1</v>
      </c>
      <c r="O11" s="29">
        <f>INDEX($X$2:$AG$21,1+SUM($M$2:$M10),1)</f>
        <v>740</v>
      </c>
      <c r="P11" s="29">
        <f>INDEX($X$2:$AG$21,1+SUM($M$2:$M10),2)</f>
        <v>590</v>
      </c>
      <c r="Q11" s="29">
        <f>INDEX($X$2:$AG$21,1+SUM($M$2:$M10),3)</f>
        <v>450</v>
      </c>
      <c r="R11" s="29">
        <f>INDEX($X$2:$AG$21,1+SUM($M$2:$M10),4)</f>
        <v>230</v>
      </c>
      <c r="S11" s="40">
        <f>IF(S10&lt;&gt;0,MAX(S10-$G$2/86400,0),IF(M11=1,INDEX($X$2:$AG$21,1+SUM($M$2:$M10),10),0))</f>
        <v>0</v>
      </c>
      <c r="W11" s="29">
        <v>10</v>
      </c>
      <c r="X11" s="29">
        <v>5350</v>
      </c>
      <c r="Y11" s="29">
        <v>4245</v>
      </c>
      <c r="Z11" s="29">
        <v>3230</v>
      </c>
      <c r="AA11" s="29">
        <v>1660</v>
      </c>
      <c r="AB11" s="29">
        <v>14485</v>
      </c>
      <c r="AC11" s="29">
        <v>1</v>
      </c>
      <c r="AD11" s="30" t="s">
        <v>62</v>
      </c>
      <c r="AE11" s="30" t="s">
        <v>57</v>
      </c>
      <c r="AF11" s="29">
        <v>12</v>
      </c>
      <c r="AG11" s="31">
        <v>4.6064814814814815E-2</v>
      </c>
      <c r="AH11" s="35">
        <v>200</v>
      </c>
    </row>
    <row r="12" spans="2:34" ht="15.75" thickBot="1" x14ac:dyDescent="0.3">
      <c r="H12" s="18">
        <f t="shared" ca="1" si="5"/>
        <v>43209.633619675893</v>
      </c>
      <c r="I12">
        <f t="shared" si="6"/>
        <v>1992</v>
      </c>
      <c r="J12">
        <f t="shared" si="7"/>
        <v>491</v>
      </c>
      <c r="K12">
        <f t="shared" si="8"/>
        <v>386</v>
      </c>
      <c r="L12">
        <f t="shared" si="9"/>
        <v>355</v>
      </c>
      <c r="M12">
        <f t="shared" si="0"/>
        <v>0</v>
      </c>
      <c r="N12">
        <f>SUM($M$2:$M12)</f>
        <v>1</v>
      </c>
      <c r="O12" s="29">
        <f>INDEX($X$2:$AG$21,1+SUM($M$2:$M11),1)</f>
        <v>740</v>
      </c>
      <c r="P12" s="29">
        <f>INDEX($X$2:$AG$21,1+SUM($M$2:$M11),2)</f>
        <v>590</v>
      </c>
      <c r="Q12" s="29">
        <f>INDEX($X$2:$AG$21,1+SUM($M$2:$M11),3)</f>
        <v>450</v>
      </c>
      <c r="R12" s="29">
        <f>INDEX($X$2:$AG$21,1+SUM($M$2:$M11),4)</f>
        <v>230</v>
      </c>
      <c r="S12" s="40">
        <f>IF(S11&lt;&gt;0,MAX(S11-$G$2/86400,0),IF(M12=1,INDEX($X$2:$AG$21,1+SUM($M$2:$M11),10),0))</f>
        <v>0</v>
      </c>
      <c r="W12" s="29">
        <v>11</v>
      </c>
      <c r="X12" s="29">
        <v>6845</v>
      </c>
      <c r="Y12" s="29">
        <v>5430</v>
      </c>
      <c r="Z12" s="29">
        <v>4130</v>
      </c>
      <c r="AA12" s="29">
        <v>2125</v>
      </c>
      <c r="AB12" s="29">
        <v>18530</v>
      </c>
      <c r="AC12" s="29">
        <v>2</v>
      </c>
      <c r="AD12" s="30" t="s">
        <v>63</v>
      </c>
      <c r="AE12" s="30" t="s">
        <v>58</v>
      </c>
      <c r="AF12" s="29">
        <v>15</v>
      </c>
      <c r="AG12" s="31">
        <v>5.451388888888889E-2</v>
      </c>
      <c r="AH12" s="35">
        <v>242</v>
      </c>
    </row>
    <row r="13" spans="2:34" ht="15.75" thickBot="1" x14ac:dyDescent="0.3">
      <c r="E13" s="5"/>
      <c r="H13" s="18">
        <f t="shared" ca="1" si="5"/>
        <v>43209.637091898112</v>
      </c>
      <c r="I13">
        <f t="shared" si="6"/>
        <v>2050</v>
      </c>
      <c r="J13">
        <f t="shared" si="7"/>
        <v>549</v>
      </c>
      <c r="K13">
        <f t="shared" si="8"/>
        <v>420</v>
      </c>
      <c r="L13">
        <f t="shared" si="9"/>
        <v>388</v>
      </c>
      <c r="M13">
        <f t="shared" si="0"/>
        <v>0</v>
      </c>
      <c r="N13">
        <f>SUM($M$2:$M13)</f>
        <v>1</v>
      </c>
      <c r="O13" s="29">
        <f>INDEX($X$2:$AG$21,1+SUM($M$2:$M12),1)</f>
        <v>740</v>
      </c>
      <c r="P13" s="29">
        <f>INDEX($X$2:$AG$21,1+SUM($M$2:$M12),2)</f>
        <v>590</v>
      </c>
      <c r="Q13" s="29">
        <f>INDEX($X$2:$AG$21,1+SUM($M$2:$M12),3)</f>
        <v>450</v>
      </c>
      <c r="R13" s="29">
        <f>INDEX($X$2:$AG$21,1+SUM($M$2:$M12),4)</f>
        <v>230</v>
      </c>
      <c r="S13" s="40">
        <f>IF(S12&lt;&gt;0,MAX(S12-$G$2/86400,0),IF(M13=1,INDEX($X$2:$AG$21,1+SUM($M$2:$M12),10),0))</f>
        <v>0</v>
      </c>
      <c r="W13" s="29">
        <v>12</v>
      </c>
      <c r="X13" s="29">
        <v>8765</v>
      </c>
      <c r="Y13" s="29">
        <v>6950</v>
      </c>
      <c r="Z13" s="29">
        <v>5290</v>
      </c>
      <c r="AA13" s="29">
        <v>2720</v>
      </c>
      <c r="AB13" s="29">
        <v>23725</v>
      </c>
      <c r="AC13" s="29">
        <v>2</v>
      </c>
      <c r="AD13" s="30" t="s">
        <v>64</v>
      </c>
      <c r="AE13" s="30" t="s">
        <v>59</v>
      </c>
      <c r="AF13" s="29">
        <v>18</v>
      </c>
      <c r="AG13" s="31">
        <v>6.4351851851851841E-2</v>
      </c>
      <c r="AH13" s="35">
        <v>288</v>
      </c>
    </row>
    <row r="14" spans="2:34" ht="15.75" thickBot="1" x14ac:dyDescent="0.3">
      <c r="H14" s="18">
        <f t="shared" ca="1" si="5"/>
        <v>43209.640564120331</v>
      </c>
      <c r="I14">
        <f t="shared" si="6"/>
        <v>2108</v>
      </c>
      <c r="J14">
        <f t="shared" si="7"/>
        <v>607</v>
      </c>
      <c r="K14">
        <f t="shared" si="8"/>
        <v>454</v>
      </c>
      <c r="L14">
        <f t="shared" si="9"/>
        <v>421</v>
      </c>
      <c r="M14">
        <f t="shared" si="0"/>
        <v>1</v>
      </c>
      <c r="N14">
        <f>SUM($M$2:$M14)</f>
        <v>2</v>
      </c>
      <c r="O14" s="29">
        <f>INDEX($X$2:$AG$21,1+SUM($M$2:$M13),1)</f>
        <v>740</v>
      </c>
      <c r="P14" s="29">
        <f>INDEX($X$2:$AG$21,1+SUM($M$2:$M13),2)</f>
        <v>590</v>
      </c>
      <c r="Q14" s="29">
        <f>INDEX($X$2:$AG$21,1+SUM($M$2:$M13),3)</f>
        <v>450</v>
      </c>
      <c r="R14" s="29">
        <f>INDEX($X$2:$AG$21,1+SUM($M$2:$M13),4)</f>
        <v>230</v>
      </c>
      <c r="S14" s="40">
        <f>IF(S13&lt;&gt;0,MAX(S13-$G$2/86400,0),IF(M14=1,INDEX($X$2:$AG$21,1+SUM($M$2:$M13),10),0))</f>
        <v>9.3749999999999997E-3</v>
      </c>
      <c r="W14" s="29">
        <v>13</v>
      </c>
      <c r="X14" s="29">
        <v>11220</v>
      </c>
      <c r="Y14" s="29">
        <v>8900</v>
      </c>
      <c r="Z14" s="29">
        <v>6770</v>
      </c>
      <c r="AA14" s="29">
        <v>3480</v>
      </c>
      <c r="AB14" s="29">
        <v>30370</v>
      </c>
      <c r="AC14" s="29">
        <v>2</v>
      </c>
      <c r="AD14" s="30" t="s">
        <v>65</v>
      </c>
      <c r="AE14" s="30" t="s">
        <v>60</v>
      </c>
      <c r="AF14" s="29">
        <v>21</v>
      </c>
      <c r="AG14" s="31">
        <v>7.5694444444444439E-2</v>
      </c>
      <c r="AH14" s="35">
        <v>338</v>
      </c>
    </row>
    <row r="15" spans="2:34" ht="15.75" thickBot="1" x14ac:dyDescent="0.3">
      <c r="H15" s="18">
        <f t="shared" ca="1" si="5"/>
        <v>43209.64403634255</v>
      </c>
      <c r="I15">
        <f t="shared" ref="I15:I78" si="10">IF($M14=1,I14-O14,ROUND(I14+B$2/3600*$G$2,0))</f>
        <v>1368</v>
      </c>
      <c r="J15">
        <f t="shared" ref="J15:J78" si="11">IF($M14=1,J14-P14,ROUND(J14+C$2/3600*$G$2,0))</f>
        <v>17</v>
      </c>
      <c r="K15">
        <f t="shared" ref="K15:K78" si="12">IF($M14=1,K14-Q14,ROUND(K14+D$2/3600*$G$2,0))</f>
        <v>4</v>
      </c>
      <c r="L15">
        <f t="shared" ref="L15:L78" si="13">IF($M14=1,L14-R14,ROUND(L14+E$2/3600*$G$2,0))</f>
        <v>191</v>
      </c>
      <c r="M15">
        <f t="shared" si="0"/>
        <v>0</v>
      </c>
      <c r="N15">
        <f>SUM($M$2:$M15)</f>
        <v>2</v>
      </c>
      <c r="O15" s="29">
        <f>INDEX($X$2:$AG$21,1+SUM($M$2:$M14),1)</f>
        <v>950</v>
      </c>
      <c r="P15" s="29">
        <f>INDEX($X$2:$AG$21,1+SUM($M$2:$M14),2)</f>
        <v>755</v>
      </c>
      <c r="Q15" s="29">
        <f>INDEX($X$2:$AG$21,1+SUM($M$2:$M14),3)</f>
        <v>575</v>
      </c>
      <c r="R15" s="29">
        <f>INDEX($X$2:$AG$21,1+SUM($M$2:$M14),4)</f>
        <v>295</v>
      </c>
      <c r="S15" s="40">
        <f>IF(S14&lt;&gt;0,MAX(S14-$G$2/86400,0),IF(M15=1,INDEX($X$2:$AG$21,1+SUM($M$2:$M14),10),0))</f>
        <v>5.9027777777777776E-3</v>
      </c>
      <c r="W15" s="32">
        <v>14</v>
      </c>
      <c r="X15" s="32">
        <v>14360</v>
      </c>
      <c r="Y15" s="32">
        <v>11390</v>
      </c>
      <c r="Z15" s="32">
        <v>8665</v>
      </c>
      <c r="AA15" s="32">
        <v>4455</v>
      </c>
      <c r="AB15" s="32">
        <v>38870</v>
      </c>
      <c r="AC15" s="32">
        <v>2</v>
      </c>
      <c r="AD15" s="33" t="s">
        <v>66</v>
      </c>
      <c r="AE15" s="33" t="s">
        <v>61</v>
      </c>
      <c r="AF15" s="32">
        <v>26</v>
      </c>
      <c r="AG15" s="34">
        <v>8.8888888888888892E-2</v>
      </c>
      <c r="AH15" s="36">
        <v>392</v>
      </c>
    </row>
    <row r="16" spans="2:34" ht="15.75" thickBot="1" x14ac:dyDescent="0.3">
      <c r="H16" s="18">
        <f t="shared" ca="1" si="5"/>
        <v>43209.647508564769</v>
      </c>
      <c r="I16">
        <f t="shared" si="10"/>
        <v>1426</v>
      </c>
      <c r="J16">
        <f t="shared" si="11"/>
        <v>75</v>
      </c>
      <c r="K16">
        <f t="shared" si="12"/>
        <v>38</v>
      </c>
      <c r="L16">
        <f t="shared" si="13"/>
        <v>224</v>
      </c>
      <c r="M16">
        <f t="shared" si="0"/>
        <v>0</v>
      </c>
      <c r="N16">
        <f>SUM($M$2:$M16)</f>
        <v>2</v>
      </c>
      <c r="O16" s="29">
        <f>INDEX($X$2:$AG$21,1+SUM($M$2:$M15),1)</f>
        <v>950</v>
      </c>
      <c r="P16" s="29">
        <f>INDEX($X$2:$AG$21,1+SUM($M$2:$M15),2)</f>
        <v>755</v>
      </c>
      <c r="Q16" s="29">
        <f>INDEX($X$2:$AG$21,1+SUM($M$2:$M15),3)</f>
        <v>575</v>
      </c>
      <c r="R16" s="29">
        <f>INDEX($X$2:$AG$21,1+SUM($M$2:$M15),4)</f>
        <v>295</v>
      </c>
      <c r="S16" s="40">
        <f>IF(S15&lt;&gt;0,MAX(S15-$G$2/86400,0),IF(M16=1,INDEX($X$2:$AG$21,1+SUM($M$2:$M15),10),0))</f>
        <v>2.4305555555555556E-3</v>
      </c>
      <c r="W16" s="29">
        <v>15</v>
      </c>
      <c r="X16" s="29">
        <v>18380</v>
      </c>
      <c r="Y16" s="29">
        <v>14580</v>
      </c>
      <c r="Z16" s="29">
        <v>11090</v>
      </c>
      <c r="AA16" s="29">
        <v>5705</v>
      </c>
      <c r="AB16" s="29">
        <v>49755</v>
      </c>
      <c r="AC16" s="29">
        <v>2</v>
      </c>
      <c r="AD16" s="30" t="s">
        <v>67</v>
      </c>
      <c r="AE16" s="30" t="s">
        <v>62</v>
      </c>
      <c r="AF16" s="29">
        <v>31</v>
      </c>
      <c r="AG16" s="31">
        <v>0.10428240740740741</v>
      </c>
      <c r="AH16" s="35">
        <v>450</v>
      </c>
    </row>
    <row r="17" spans="8:34" ht="15.75" thickBot="1" x14ac:dyDescent="0.3">
      <c r="H17" s="18">
        <f t="shared" ca="1" si="5"/>
        <v>43209.650980786988</v>
      </c>
      <c r="I17">
        <f t="shared" si="10"/>
        <v>1484</v>
      </c>
      <c r="J17">
        <f t="shared" si="11"/>
        <v>133</v>
      </c>
      <c r="K17">
        <f t="shared" si="12"/>
        <v>72</v>
      </c>
      <c r="L17">
        <f t="shared" si="13"/>
        <v>257</v>
      </c>
      <c r="M17">
        <f t="shared" si="0"/>
        <v>0</v>
      </c>
      <c r="N17">
        <f>SUM($M$2:$M17)</f>
        <v>2</v>
      </c>
      <c r="O17" s="29">
        <f>INDEX($X$2:$AG$21,1+SUM($M$2:$M16),1)</f>
        <v>950</v>
      </c>
      <c r="P17" s="29">
        <f>INDEX($X$2:$AG$21,1+SUM($M$2:$M16),2)</f>
        <v>755</v>
      </c>
      <c r="Q17" s="29">
        <f>INDEX($X$2:$AG$21,1+SUM($M$2:$M16),3)</f>
        <v>575</v>
      </c>
      <c r="R17" s="29">
        <f>INDEX($X$2:$AG$21,1+SUM($M$2:$M16),4)</f>
        <v>295</v>
      </c>
      <c r="S17" s="40">
        <f>IF(S16&lt;&gt;0,MAX(S16-$G$2/86400,0),IF(M17=1,INDEX($X$2:$AG$21,1+SUM($M$2:$M16),10),0))</f>
        <v>0</v>
      </c>
      <c r="W17" s="29">
        <v>16</v>
      </c>
      <c r="X17" s="29">
        <v>23530</v>
      </c>
      <c r="Y17" s="29">
        <v>18660</v>
      </c>
      <c r="Z17" s="29">
        <v>14200</v>
      </c>
      <c r="AA17" s="29">
        <v>7300</v>
      </c>
      <c r="AB17" s="29">
        <v>63690</v>
      </c>
      <c r="AC17" s="29">
        <v>2</v>
      </c>
      <c r="AD17" s="30" t="s">
        <v>68</v>
      </c>
      <c r="AE17" s="30" t="s">
        <v>63</v>
      </c>
      <c r="AF17" s="29">
        <v>37</v>
      </c>
      <c r="AG17" s="31">
        <v>0.12199074074074073</v>
      </c>
      <c r="AH17" s="35">
        <v>512</v>
      </c>
    </row>
    <row r="18" spans="8:34" ht="15.75" thickBot="1" x14ac:dyDescent="0.3">
      <c r="H18" s="18">
        <f t="shared" ca="1" si="5"/>
        <v>43209.654453009207</v>
      </c>
      <c r="I18">
        <f t="shared" si="10"/>
        <v>1542</v>
      </c>
      <c r="J18">
        <f t="shared" si="11"/>
        <v>191</v>
      </c>
      <c r="K18">
        <f t="shared" si="12"/>
        <v>106</v>
      </c>
      <c r="L18">
        <f t="shared" si="13"/>
        <v>290</v>
      </c>
      <c r="M18">
        <f t="shared" si="0"/>
        <v>0</v>
      </c>
      <c r="N18">
        <f>SUM($M$2:$M18)</f>
        <v>2</v>
      </c>
      <c r="O18" s="29">
        <f>INDEX($X$2:$AG$21,1+SUM($M$2:$M17),1)</f>
        <v>950</v>
      </c>
      <c r="P18" s="29">
        <f>INDEX($X$2:$AG$21,1+SUM($M$2:$M17),2)</f>
        <v>755</v>
      </c>
      <c r="Q18" s="29">
        <f>INDEX($X$2:$AG$21,1+SUM($M$2:$M17),3)</f>
        <v>575</v>
      </c>
      <c r="R18" s="29">
        <f>INDEX($X$2:$AG$21,1+SUM($M$2:$M17),4)</f>
        <v>295</v>
      </c>
      <c r="S18" s="40">
        <f>IF(S17&lt;&gt;0,MAX(S17-$G$2/86400,0),IF(M18=1,INDEX($X$2:$AG$21,1+SUM($M$2:$M17),10),0))</f>
        <v>0</v>
      </c>
      <c r="W18" s="29">
        <v>17</v>
      </c>
      <c r="X18" s="29">
        <v>30115</v>
      </c>
      <c r="Y18" s="29">
        <v>23885</v>
      </c>
      <c r="Z18" s="29">
        <v>18175</v>
      </c>
      <c r="AA18" s="29">
        <v>9345</v>
      </c>
      <c r="AB18" s="29">
        <v>81520</v>
      </c>
      <c r="AC18" s="29">
        <v>2</v>
      </c>
      <c r="AD18" s="30" t="s">
        <v>69</v>
      </c>
      <c r="AE18" s="30" t="s">
        <v>64</v>
      </c>
      <c r="AF18" s="29">
        <v>44</v>
      </c>
      <c r="AG18" s="31">
        <v>0.14259259259259258</v>
      </c>
      <c r="AH18" s="35">
        <v>578</v>
      </c>
    </row>
    <row r="19" spans="8:34" ht="15.75" thickBot="1" x14ac:dyDescent="0.3">
      <c r="H19" s="18">
        <f t="shared" ca="1" si="5"/>
        <v>43209.657925231426</v>
      </c>
      <c r="I19">
        <f t="shared" si="10"/>
        <v>1600</v>
      </c>
      <c r="J19">
        <f t="shared" si="11"/>
        <v>249</v>
      </c>
      <c r="K19">
        <f t="shared" si="12"/>
        <v>140</v>
      </c>
      <c r="L19">
        <f t="shared" si="13"/>
        <v>323</v>
      </c>
      <c r="M19">
        <f t="shared" si="0"/>
        <v>0</v>
      </c>
      <c r="N19">
        <f>SUM($M$2:$M19)</f>
        <v>2</v>
      </c>
      <c r="O19" s="29">
        <f>INDEX($X$2:$AG$21,1+SUM($M$2:$M18),1)</f>
        <v>950</v>
      </c>
      <c r="P19" s="29">
        <f>INDEX($X$2:$AG$21,1+SUM($M$2:$M18),2)</f>
        <v>755</v>
      </c>
      <c r="Q19" s="29">
        <f>INDEX($X$2:$AG$21,1+SUM($M$2:$M18),3)</f>
        <v>575</v>
      </c>
      <c r="R19" s="29">
        <f>INDEX($X$2:$AG$21,1+SUM($M$2:$M18),4)</f>
        <v>295</v>
      </c>
      <c r="S19" s="40">
        <f>IF(S18&lt;&gt;0,MAX(S18-$G$2/86400,0),IF(M19=1,INDEX($X$2:$AG$21,1+SUM($M$2:$M18),10),0))</f>
        <v>0</v>
      </c>
      <c r="W19" s="29">
        <v>18</v>
      </c>
      <c r="X19" s="29">
        <v>38550</v>
      </c>
      <c r="Y19" s="29">
        <v>30570</v>
      </c>
      <c r="Z19" s="29">
        <v>23260</v>
      </c>
      <c r="AA19" s="29">
        <v>11965</v>
      </c>
      <c r="AB19" s="29">
        <v>104345</v>
      </c>
      <c r="AC19" s="29">
        <v>2</v>
      </c>
      <c r="AD19" s="30" t="s">
        <v>70</v>
      </c>
      <c r="AE19" s="30" t="s">
        <v>66</v>
      </c>
      <c r="AF19" s="29">
        <v>53</v>
      </c>
      <c r="AG19" s="31">
        <v>0.16643518518518519</v>
      </c>
      <c r="AH19" s="35">
        <v>648</v>
      </c>
    </row>
    <row r="20" spans="8:34" ht="15.75" thickBot="1" x14ac:dyDescent="0.3">
      <c r="H20" s="18">
        <f t="shared" ca="1" si="5"/>
        <v>43209.661397453645</v>
      </c>
      <c r="I20">
        <f t="shared" si="10"/>
        <v>1658</v>
      </c>
      <c r="J20">
        <f t="shared" si="11"/>
        <v>307</v>
      </c>
      <c r="K20">
        <f t="shared" si="12"/>
        <v>174</v>
      </c>
      <c r="L20">
        <f t="shared" si="13"/>
        <v>356</v>
      </c>
      <c r="M20">
        <f t="shared" si="0"/>
        <v>0</v>
      </c>
      <c r="N20">
        <f>SUM($M$2:$M20)</f>
        <v>2</v>
      </c>
      <c r="O20" s="29">
        <f>INDEX($X$2:$AG$21,1+SUM($M$2:$M19),1)</f>
        <v>950</v>
      </c>
      <c r="P20" s="29">
        <f>INDEX($X$2:$AG$21,1+SUM($M$2:$M19),2)</f>
        <v>755</v>
      </c>
      <c r="Q20" s="29">
        <f>INDEX($X$2:$AG$21,1+SUM($M$2:$M19),3)</f>
        <v>575</v>
      </c>
      <c r="R20" s="29">
        <f>INDEX($X$2:$AG$21,1+SUM($M$2:$M19),4)</f>
        <v>295</v>
      </c>
      <c r="S20" s="40">
        <f>IF(S19&lt;&gt;0,MAX(S19-$G$2/86400,0),IF(M20=1,INDEX($X$2:$AG$21,1+SUM($M$2:$M19),10),0))</f>
        <v>0</v>
      </c>
      <c r="W20" s="29">
        <v>19</v>
      </c>
      <c r="X20" s="29">
        <v>49340</v>
      </c>
      <c r="Y20" s="29">
        <v>39130</v>
      </c>
      <c r="Z20" s="29">
        <v>29775</v>
      </c>
      <c r="AA20" s="29">
        <v>15315</v>
      </c>
      <c r="AB20" s="29">
        <v>133560</v>
      </c>
      <c r="AC20" s="29">
        <v>2</v>
      </c>
      <c r="AD20" s="30" t="s">
        <v>71</v>
      </c>
      <c r="AE20" s="30" t="s">
        <v>72</v>
      </c>
      <c r="AF20" s="29">
        <v>64</v>
      </c>
      <c r="AG20" s="31">
        <v>0.19421296296296298</v>
      </c>
      <c r="AH20" s="35">
        <v>722</v>
      </c>
    </row>
    <row r="21" spans="8:34" ht="15.75" thickBot="1" x14ac:dyDescent="0.3">
      <c r="H21" s="18">
        <f t="shared" ca="1" si="5"/>
        <v>43209.664869675864</v>
      </c>
      <c r="I21">
        <f t="shared" si="10"/>
        <v>1716</v>
      </c>
      <c r="J21">
        <f t="shared" si="11"/>
        <v>365</v>
      </c>
      <c r="K21">
        <f t="shared" si="12"/>
        <v>208</v>
      </c>
      <c r="L21">
        <f t="shared" si="13"/>
        <v>389</v>
      </c>
      <c r="M21">
        <f t="shared" si="0"/>
        <v>0</v>
      </c>
      <c r="N21">
        <f>SUM($M$2:$M21)</f>
        <v>2</v>
      </c>
      <c r="O21" s="29">
        <f>INDEX($X$2:$AG$21,1+SUM($M$2:$M20),1)</f>
        <v>950</v>
      </c>
      <c r="P21" s="29">
        <f>INDEX($X$2:$AG$21,1+SUM($M$2:$M20),2)</f>
        <v>755</v>
      </c>
      <c r="Q21" s="29">
        <f>INDEX($X$2:$AG$21,1+SUM($M$2:$M20),3)</f>
        <v>575</v>
      </c>
      <c r="R21" s="29">
        <f>INDEX($X$2:$AG$21,1+SUM($M$2:$M20),4)</f>
        <v>295</v>
      </c>
      <c r="S21" s="40">
        <f>IF(S20&lt;&gt;0,MAX(S20-$G$2/86400,0),IF(M21=1,INDEX($X$2:$AG$21,1+SUM($M$2:$M20),10),0))</f>
        <v>0</v>
      </c>
      <c r="W21" s="37">
        <v>20</v>
      </c>
      <c r="X21" s="37">
        <v>63155</v>
      </c>
      <c r="Y21" s="37">
        <v>50090</v>
      </c>
      <c r="Z21" s="37">
        <v>38110</v>
      </c>
      <c r="AA21" s="37">
        <v>19600</v>
      </c>
      <c r="AB21" s="37">
        <v>170955</v>
      </c>
      <c r="AC21" s="38"/>
      <c r="AD21" s="38"/>
      <c r="AE21" s="38"/>
      <c r="AF21" s="38"/>
      <c r="AG21" s="38"/>
      <c r="AH21" s="39"/>
    </row>
    <row r="22" spans="8:34" ht="15.75" thickBot="1" x14ac:dyDescent="0.3">
      <c r="H22" s="18">
        <f t="shared" ca="1" si="5"/>
        <v>43209.668341898083</v>
      </c>
      <c r="I22">
        <f t="shared" si="10"/>
        <v>1774</v>
      </c>
      <c r="J22">
        <f t="shared" si="11"/>
        <v>423</v>
      </c>
      <c r="K22">
        <f t="shared" si="12"/>
        <v>242</v>
      </c>
      <c r="L22">
        <f t="shared" si="13"/>
        <v>422</v>
      </c>
      <c r="M22">
        <f t="shared" si="0"/>
        <v>0</v>
      </c>
      <c r="N22">
        <f>SUM($M$2:$M22)</f>
        <v>2</v>
      </c>
      <c r="O22" s="29">
        <f>INDEX($X$2:$AG$21,1+SUM($M$2:$M21),1)</f>
        <v>950</v>
      </c>
      <c r="P22" s="29">
        <f>INDEX($X$2:$AG$21,1+SUM($M$2:$M21),2)</f>
        <v>755</v>
      </c>
      <c r="Q22" s="29">
        <f>INDEX($X$2:$AG$21,1+SUM($M$2:$M21),3)</f>
        <v>575</v>
      </c>
      <c r="R22" s="29">
        <f>INDEX($X$2:$AG$21,1+SUM($M$2:$M21),4)</f>
        <v>295</v>
      </c>
      <c r="S22" s="40">
        <f>IF(S21&lt;&gt;0,MAX(S21-$G$2/86400,0),IF(M22=1,INDEX($X$2:$AG$21,1+SUM($M$2:$M21),10),0))</f>
        <v>0</v>
      </c>
    </row>
    <row r="23" spans="8:34" ht="15.75" thickBot="1" x14ac:dyDescent="0.3">
      <c r="H23" s="18">
        <f t="shared" ca="1" si="5"/>
        <v>43209.671814120302</v>
      </c>
      <c r="I23">
        <f t="shared" si="10"/>
        <v>1832</v>
      </c>
      <c r="J23">
        <f t="shared" si="11"/>
        <v>481</v>
      </c>
      <c r="K23">
        <f t="shared" si="12"/>
        <v>276</v>
      </c>
      <c r="L23">
        <f t="shared" si="13"/>
        <v>455</v>
      </c>
      <c r="M23">
        <f t="shared" si="0"/>
        <v>0</v>
      </c>
      <c r="N23">
        <f>SUM($M$2:$M23)</f>
        <v>2</v>
      </c>
      <c r="O23" s="29">
        <f>INDEX($X$2:$AG$21,1+SUM($M$2:$M22),1)</f>
        <v>950</v>
      </c>
      <c r="P23" s="29">
        <f>INDEX($X$2:$AG$21,1+SUM($M$2:$M22),2)</f>
        <v>755</v>
      </c>
      <c r="Q23" s="29">
        <f>INDEX($X$2:$AG$21,1+SUM($M$2:$M22),3)</f>
        <v>575</v>
      </c>
      <c r="R23" s="29">
        <f>INDEX($X$2:$AG$21,1+SUM($M$2:$M22),4)</f>
        <v>295</v>
      </c>
      <c r="S23" s="40">
        <f>IF(S22&lt;&gt;0,MAX(S22-$G$2/86400,0),IF(M23=1,INDEX($X$2:$AG$21,1+SUM($M$2:$M22),10),0))</f>
        <v>0</v>
      </c>
    </row>
    <row r="24" spans="8:34" ht="15.75" thickBot="1" x14ac:dyDescent="0.3">
      <c r="H24" s="18">
        <f t="shared" ca="1" si="5"/>
        <v>43209.675286342521</v>
      </c>
      <c r="I24">
        <f t="shared" si="10"/>
        <v>1890</v>
      </c>
      <c r="J24">
        <f t="shared" si="11"/>
        <v>539</v>
      </c>
      <c r="K24">
        <f t="shared" si="12"/>
        <v>310</v>
      </c>
      <c r="L24">
        <f t="shared" si="13"/>
        <v>488</v>
      </c>
      <c r="M24">
        <f t="shared" si="0"/>
        <v>0</v>
      </c>
      <c r="N24">
        <f>SUM($M$2:$M24)</f>
        <v>2</v>
      </c>
      <c r="O24" s="29">
        <f>INDEX($X$2:$AG$21,1+SUM($M$2:$M23),1)</f>
        <v>950</v>
      </c>
      <c r="P24" s="29">
        <f>INDEX($X$2:$AG$21,1+SUM($M$2:$M23),2)</f>
        <v>755</v>
      </c>
      <c r="Q24" s="29">
        <f>INDEX($X$2:$AG$21,1+SUM($M$2:$M23),3)</f>
        <v>575</v>
      </c>
      <c r="R24" s="29">
        <f>INDEX($X$2:$AG$21,1+SUM($M$2:$M23),4)</f>
        <v>295</v>
      </c>
      <c r="S24" s="40">
        <f>IF(S23&lt;&gt;0,MAX(S23-$G$2/86400,0),IF(M24=1,INDEX($X$2:$AG$21,1+SUM($M$2:$M23),10),0))</f>
        <v>0</v>
      </c>
    </row>
    <row r="25" spans="8:34" ht="15.75" thickBot="1" x14ac:dyDescent="0.3">
      <c r="H25" s="18">
        <f t="shared" ca="1" si="5"/>
        <v>43209.67875856474</v>
      </c>
      <c r="I25">
        <f t="shared" si="10"/>
        <v>1948</v>
      </c>
      <c r="J25">
        <f t="shared" si="11"/>
        <v>597</v>
      </c>
      <c r="K25">
        <f t="shared" si="12"/>
        <v>344</v>
      </c>
      <c r="L25">
        <f t="shared" si="13"/>
        <v>521</v>
      </c>
      <c r="M25">
        <f t="shared" si="0"/>
        <v>0</v>
      </c>
      <c r="N25">
        <f>SUM($M$2:$M25)</f>
        <v>2</v>
      </c>
      <c r="O25" s="29">
        <f>INDEX($X$2:$AG$21,1+SUM($M$2:$M24),1)</f>
        <v>950</v>
      </c>
      <c r="P25" s="29">
        <f>INDEX($X$2:$AG$21,1+SUM($M$2:$M24),2)</f>
        <v>755</v>
      </c>
      <c r="Q25" s="29">
        <f>INDEX($X$2:$AG$21,1+SUM($M$2:$M24),3)</f>
        <v>575</v>
      </c>
      <c r="R25" s="29">
        <f>INDEX($X$2:$AG$21,1+SUM($M$2:$M24),4)</f>
        <v>295</v>
      </c>
      <c r="S25" s="40">
        <f>IF(S24&lt;&gt;0,MAX(S24-$G$2/86400,0),IF(M25=1,INDEX($X$2:$AG$21,1+SUM($M$2:$M24),10),0))</f>
        <v>0</v>
      </c>
    </row>
    <row r="26" spans="8:34" ht="15.75" thickBot="1" x14ac:dyDescent="0.3">
      <c r="H26" s="18">
        <f t="shared" ca="1" si="5"/>
        <v>43209.682230786959</v>
      </c>
      <c r="I26">
        <f t="shared" si="10"/>
        <v>2006</v>
      </c>
      <c r="J26">
        <f t="shared" si="11"/>
        <v>655</v>
      </c>
      <c r="K26">
        <f t="shared" si="12"/>
        <v>378</v>
      </c>
      <c r="L26">
        <f t="shared" si="13"/>
        <v>554</v>
      </c>
      <c r="M26">
        <f t="shared" si="0"/>
        <v>0</v>
      </c>
      <c r="N26">
        <f>SUM($M$2:$M26)</f>
        <v>2</v>
      </c>
      <c r="O26" s="29">
        <f>INDEX($X$2:$AG$21,1+SUM($M$2:$M25),1)</f>
        <v>950</v>
      </c>
      <c r="P26" s="29">
        <f>INDEX($X$2:$AG$21,1+SUM($M$2:$M25),2)</f>
        <v>755</v>
      </c>
      <c r="Q26" s="29">
        <f>INDEX($X$2:$AG$21,1+SUM($M$2:$M25),3)</f>
        <v>575</v>
      </c>
      <c r="R26" s="29">
        <f>INDEX($X$2:$AG$21,1+SUM($M$2:$M25),4)</f>
        <v>295</v>
      </c>
      <c r="S26" s="40">
        <f>IF(S25&lt;&gt;0,MAX(S25-$G$2/86400,0),IF(M26=1,INDEX($X$2:$AG$21,1+SUM($M$2:$M25),10),0))</f>
        <v>0</v>
      </c>
    </row>
    <row r="27" spans="8:34" ht="15.75" thickBot="1" x14ac:dyDescent="0.3">
      <c r="H27" s="18">
        <f t="shared" ca="1" si="5"/>
        <v>43209.685703009178</v>
      </c>
      <c r="I27">
        <f t="shared" si="10"/>
        <v>2064</v>
      </c>
      <c r="J27">
        <f t="shared" si="11"/>
        <v>713</v>
      </c>
      <c r="K27">
        <f t="shared" si="12"/>
        <v>412</v>
      </c>
      <c r="L27">
        <f t="shared" si="13"/>
        <v>587</v>
      </c>
      <c r="M27">
        <f t="shared" si="0"/>
        <v>0</v>
      </c>
      <c r="N27">
        <f>SUM($M$2:$M27)</f>
        <v>2</v>
      </c>
      <c r="O27" s="29">
        <f>INDEX($X$2:$AG$21,1+SUM($M$2:$M26),1)</f>
        <v>950</v>
      </c>
      <c r="P27" s="29">
        <f>INDEX($X$2:$AG$21,1+SUM($M$2:$M26),2)</f>
        <v>755</v>
      </c>
      <c r="Q27" s="29">
        <f>INDEX($X$2:$AG$21,1+SUM($M$2:$M26),3)</f>
        <v>575</v>
      </c>
      <c r="R27" s="29">
        <f>INDEX($X$2:$AG$21,1+SUM($M$2:$M26),4)</f>
        <v>295</v>
      </c>
      <c r="S27" s="40">
        <f>IF(S26&lt;&gt;0,MAX(S26-$G$2/86400,0),IF(M27=1,INDEX($X$2:$AG$21,1+SUM($M$2:$M26),10),0))</f>
        <v>0</v>
      </c>
    </row>
    <row r="28" spans="8:34" ht="15.75" thickBot="1" x14ac:dyDescent="0.3">
      <c r="H28" s="18">
        <f t="shared" ca="1" si="5"/>
        <v>43209.689175231397</v>
      </c>
      <c r="I28">
        <f t="shared" si="10"/>
        <v>2122</v>
      </c>
      <c r="J28">
        <f t="shared" si="11"/>
        <v>771</v>
      </c>
      <c r="K28">
        <f t="shared" si="12"/>
        <v>446</v>
      </c>
      <c r="L28">
        <f t="shared" si="13"/>
        <v>620</v>
      </c>
      <c r="M28">
        <f t="shared" si="0"/>
        <v>0</v>
      </c>
      <c r="N28">
        <f>SUM($M$2:$M28)</f>
        <v>2</v>
      </c>
      <c r="O28" s="29">
        <f>INDEX($X$2:$AG$21,1+SUM($M$2:$M27),1)</f>
        <v>950</v>
      </c>
      <c r="P28" s="29">
        <f>INDEX($X$2:$AG$21,1+SUM($M$2:$M27),2)</f>
        <v>755</v>
      </c>
      <c r="Q28" s="29">
        <f>INDEX($X$2:$AG$21,1+SUM($M$2:$M27),3)</f>
        <v>575</v>
      </c>
      <c r="R28" s="29">
        <f>INDEX($X$2:$AG$21,1+SUM($M$2:$M27),4)</f>
        <v>295</v>
      </c>
      <c r="S28" s="40">
        <f>IF(S27&lt;&gt;0,MAX(S27-$G$2/86400,0),IF(M28=1,INDEX($X$2:$AG$21,1+SUM($M$2:$M27),10),0))</f>
        <v>0</v>
      </c>
    </row>
    <row r="29" spans="8:34" ht="15.75" thickBot="1" x14ac:dyDescent="0.3">
      <c r="H29" s="18">
        <f t="shared" ca="1" si="5"/>
        <v>43209.692647453616</v>
      </c>
      <c r="I29">
        <f t="shared" si="10"/>
        <v>2180</v>
      </c>
      <c r="J29">
        <f t="shared" si="11"/>
        <v>829</v>
      </c>
      <c r="K29">
        <f t="shared" si="12"/>
        <v>480</v>
      </c>
      <c r="L29">
        <f t="shared" si="13"/>
        <v>653</v>
      </c>
      <c r="M29">
        <f t="shared" si="0"/>
        <v>0</v>
      </c>
      <c r="N29">
        <f>SUM($M$2:$M29)</f>
        <v>2</v>
      </c>
      <c r="O29" s="29">
        <f>INDEX($X$2:$AG$21,1+SUM($M$2:$M28),1)</f>
        <v>950</v>
      </c>
      <c r="P29" s="29">
        <f>INDEX($X$2:$AG$21,1+SUM($M$2:$M28),2)</f>
        <v>755</v>
      </c>
      <c r="Q29" s="29">
        <f>INDEX($X$2:$AG$21,1+SUM($M$2:$M28),3)</f>
        <v>575</v>
      </c>
      <c r="R29" s="29">
        <f>INDEX($X$2:$AG$21,1+SUM($M$2:$M28),4)</f>
        <v>295</v>
      </c>
      <c r="S29" s="40">
        <f>IF(S28&lt;&gt;0,MAX(S28-$G$2/86400,0),IF(M29=1,INDEX($X$2:$AG$21,1+SUM($M$2:$M28),10),0))</f>
        <v>0</v>
      </c>
    </row>
    <row r="30" spans="8:34" ht="15.75" thickBot="1" x14ac:dyDescent="0.3">
      <c r="H30" s="18">
        <f t="shared" ca="1" si="5"/>
        <v>43209.696119675835</v>
      </c>
      <c r="I30">
        <f t="shared" si="10"/>
        <v>2238</v>
      </c>
      <c r="J30">
        <f t="shared" si="11"/>
        <v>887</v>
      </c>
      <c r="K30">
        <f t="shared" si="12"/>
        <v>514</v>
      </c>
      <c r="L30">
        <f t="shared" si="13"/>
        <v>686</v>
      </c>
      <c r="M30">
        <f t="shared" si="0"/>
        <v>0</v>
      </c>
      <c r="N30">
        <f>SUM($M$2:$M30)</f>
        <v>2</v>
      </c>
      <c r="O30" s="29">
        <f>INDEX($X$2:$AG$21,1+SUM($M$2:$M29),1)</f>
        <v>950</v>
      </c>
      <c r="P30" s="29">
        <f>INDEX($X$2:$AG$21,1+SUM($M$2:$M29),2)</f>
        <v>755</v>
      </c>
      <c r="Q30" s="29">
        <f>INDEX($X$2:$AG$21,1+SUM($M$2:$M29),3)</f>
        <v>575</v>
      </c>
      <c r="R30" s="29">
        <f>INDEX($X$2:$AG$21,1+SUM($M$2:$M29),4)</f>
        <v>295</v>
      </c>
      <c r="S30" s="40">
        <f>IF(S29&lt;&gt;0,MAX(S29-$G$2/86400,0),IF(M30=1,INDEX($X$2:$AG$21,1+SUM($M$2:$M29),10),0))</f>
        <v>0</v>
      </c>
    </row>
    <row r="31" spans="8:34" ht="15.75" thickBot="1" x14ac:dyDescent="0.3">
      <c r="H31" s="18">
        <f t="shared" ca="1" si="5"/>
        <v>43209.699591898054</v>
      </c>
      <c r="I31">
        <f t="shared" si="10"/>
        <v>2296</v>
      </c>
      <c r="J31">
        <f t="shared" si="11"/>
        <v>945</v>
      </c>
      <c r="K31">
        <f t="shared" si="12"/>
        <v>548</v>
      </c>
      <c r="L31">
        <f t="shared" si="13"/>
        <v>719</v>
      </c>
      <c r="M31">
        <f t="shared" si="0"/>
        <v>0</v>
      </c>
      <c r="N31">
        <f>SUM($M$2:$M31)</f>
        <v>2</v>
      </c>
      <c r="O31" s="29">
        <f>INDEX($X$2:$AG$21,1+SUM($M$2:$M30),1)</f>
        <v>950</v>
      </c>
      <c r="P31" s="29">
        <f>INDEX($X$2:$AG$21,1+SUM($M$2:$M30),2)</f>
        <v>755</v>
      </c>
      <c r="Q31" s="29">
        <f>INDEX($X$2:$AG$21,1+SUM($M$2:$M30),3)</f>
        <v>575</v>
      </c>
      <c r="R31" s="29">
        <f>INDEX($X$2:$AG$21,1+SUM($M$2:$M30),4)</f>
        <v>295</v>
      </c>
      <c r="S31" s="40">
        <f>IF(S30&lt;&gt;0,MAX(S30-$G$2/86400,0),IF(M31=1,INDEX($X$2:$AG$21,1+SUM($M$2:$M30),10),0))</f>
        <v>0</v>
      </c>
    </row>
    <row r="32" spans="8:34" ht="15.75" thickBot="1" x14ac:dyDescent="0.3">
      <c r="H32" s="18">
        <f t="shared" ca="1" si="5"/>
        <v>43209.703064120273</v>
      </c>
      <c r="I32">
        <f t="shared" si="10"/>
        <v>2354</v>
      </c>
      <c r="J32">
        <f t="shared" si="11"/>
        <v>1003</v>
      </c>
      <c r="K32">
        <f t="shared" si="12"/>
        <v>582</v>
      </c>
      <c r="L32">
        <f t="shared" si="13"/>
        <v>752</v>
      </c>
      <c r="M32">
        <f t="shared" si="0"/>
        <v>1</v>
      </c>
      <c r="N32">
        <f>SUM($M$2:$M32)</f>
        <v>3</v>
      </c>
      <c r="O32" s="29">
        <f>INDEX($X$2:$AG$21,1+SUM($M$2:$M31),1)</f>
        <v>950</v>
      </c>
      <c r="P32" s="29">
        <f>INDEX($X$2:$AG$21,1+SUM($M$2:$M31),2)</f>
        <v>755</v>
      </c>
      <c r="Q32" s="29">
        <f>INDEX($X$2:$AG$21,1+SUM($M$2:$M31),3)</f>
        <v>575</v>
      </c>
      <c r="R32" s="29">
        <f>INDEX($X$2:$AG$21,1+SUM($M$2:$M31),4)</f>
        <v>295</v>
      </c>
      <c r="S32" s="40">
        <f>IF(S31&lt;&gt;0,MAX(S31-$G$2/86400,0),IF(M32=1,INDEX($X$2:$AG$21,1+SUM($M$2:$M31),10),0))</f>
        <v>1.1921296296296298E-2</v>
      </c>
    </row>
    <row r="33" spans="8:19" ht="15.75" thickBot="1" x14ac:dyDescent="0.3">
      <c r="H33" s="18">
        <f t="shared" ca="1" si="5"/>
        <v>43209.706536342492</v>
      </c>
      <c r="I33">
        <f t="shared" si="10"/>
        <v>1404</v>
      </c>
      <c r="J33">
        <f t="shared" si="11"/>
        <v>248</v>
      </c>
      <c r="K33">
        <f t="shared" si="12"/>
        <v>7</v>
      </c>
      <c r="L33">
        <f t="shared" si="13"/>
        <v>457</v>
      </c>
      <c r="M33">
        <f t="shared" si="0"/>
        <v>0</v>
      </c>
      <c r="N33">
        <f>SUM($M$2:$M33)</f>
        <v>3</v>
      </c>
      <c r="O33" s="29">
        <f>INDEX($X$2:$AG$21,1+SUM($M$2:$M32),1)</f>
        <v>1215</v>
      </c>
      <c r="P33" s="29">
        <f>INDEX($X$2:$AG$21,1+SUM($M$2:$M32),2)</f>
        <v>965</v>
      </c>
      <c r="Q33" s="29">
        <f>INDEX($X$2:$AG$21,1+SUM($M$2:$M32),3)</f>
        <v>735</v>
      </c>
      <c r="R33" s="29">
        <f>INDEX($X$2:$AG$21,1+SUM($M$2:$M32),4)</f>
        <v>375</v>
      </c>
      <c r="S33" s="40">
        <f>IF(S32&lt;&gt;0,MAX(S32-$G$2/86400,0),IF(M33=1,INDEX($X$2:$AG$21,1+SUM($M$2:$M32),10),0))</f>
        <v>8.4490740740740759E-3</v>
      </c>
    </row>
    <row r="34" spans="8:19" ht="15.75" thickBot="1" x14ac:dyDescent="0.3">
      <c r="H34" s="18">
        <f t="shared" ca="1" si="5"/>
        <v>43209.710008564711</v>
      </c>
      <c r="I34">
        <f t="shared" si="10"/>
        <v>1462</v>
      </c>
      <c r="J34">
        <f t="shared" si="11"/>
        <v>306</v>
      </c>
      <c r="K34">
        <f t="shared" si="12"/>
        <v>41</v>
      </c>
      <c r="L34">
        <f t="shared" si="13"/>
        <v>490</v>
      </c>
      <c r="M34">
        <f t="shared" si="0"/>
        <v>0</v>
      </c>
      <c r="N34">
        <f>SUM($M$2:$M34)</f>
        <v>3</v>
      </c>
      <c r="O34" s="29">
        <f>INDEX($X$2:$AG$21,1+SUM($M$2:$M33),1)</f>
        <v>1215</v>
      </c>
      <c r="P34" s="29">
        <f>INDEX($X$2:$AG$21,1+SUM($M$2:$M33),2)</f>
        <v>965</v>
      </c>
      <c r="Q34" s="29">
        <f>INDEX($X$2:$AG$21,1+SUM($M$2:$M33),3)</f>
        <v>735</v>
      </c>
      <c r="R34" s="29">
        <f>INDEX($X$2:$AG$21,1+SUM($M$2:$M33),4)</f>
        <v>375</v>
      </c>
      <c r="S34" s="40">
        <f>IF(S33&lt;&gt;0,MAX(S33-$G$2/86400,0),IF(M34=1,INDEX($X$2:$AG$21,1+SUM($M$2:$M33),10),0))</f>
        <v>4.9768518518518538E-3</v>
      </c>
    </row>
    <row r="35" spans="8:19" ht="15.75" thickBot="1" x14ac:dyDescent="0.3">
      <c r="H35" s="18">
        <f t="shared" ca="1" si="5"/>
        <v>43209.71348078693</v>
      </c>
      <c r="I35">
        <f t="shared" si="10"/>
        <v>1520</v>
      </c>
      <c r="J35">
        <f t="shared" si="11"/>
        <v>364</v>
      </c>
      <c r="K35">
        <f t="shared" si="12"/>
        <v>75</v>
      </c>
      <c r="L35">
        <f t="shared" si="13"/>
        <v>523</v>
      </c>
      <c r="M35">
        <f t="shared" si="0"/>
        <v>0</v>
      </c>
      <c r="N35">
        <f>SUM($M$2:$M35)</f>
        <v>3</v>
      </c>
      <c r="O35" s="29">
        <f>INDEX($X$2:$AG$21,1+SUM($M$2:$M34),1)</f>
        <v>1215</v>
      </c>
      <c r="P35" s="29">
        <f>INDEX($X$2:$AG$21,1+SUM($M$2:$M34),2)</f>
        <v>965</v>
      </c>
      <c r="Q35" s="29">
        <f>INDEX($X$2:$AG$21,1+SUM($M$2:$M34),3)</f>
        <v>735</v>
      </c>
      <c r="R35" s="29">
        <f>INDEX($X$2:$AG$21,1+SUM($M$2:$M34),4)</f>
        <v>375</v>
      </c>
      <c r="S35" s="40">
        <f>IF(S34&lt;&gt;0,MAX(S34-$G$2/86400,0),IF(M35=1,INDEX($X$2:$AG$21,1+SUM($M$2:$M34),10),0))</f>
        <v>1.5046296296296318E-3</v>
      </c>
    </row>
    <row r="36" spans="8:19" ht="15.75" thickBot="1" x14ac:dyDescent="0.3">
      <c r="H36" s="18">
        <f t="shared" ca="1" si="5"/>
        <v>43209.716953009149</v>
      </c>
      <c r="I36">
        <f t="shared" si="10"/>
        <v>1578</v>
      </c>
      <c r="J36">
        <f t="shared" si="11"/>
        <v>422</v>
      </c>
      <c r="K36">
        <f t="shared" si="12"/>
        <v>109</v>
      </c>
      <c r="L36">
        <f t="shared" si="13"/>
        <v>556</v>
      </c>
      <c r="M36">
        <f t="shared" si="0"/>
        <v>0</v>
      </c>
      <c r="N36">
        <f>SUM($M$2:$M36)</f>
        <v>3</v>
      </c>
      <c r="O36" s="29">
        <f>INDEX($X$2:$AG$21,1+SUM($M$2:$M35),1)</f>
        <v>1215</v>
      </c>
      <c r="P36" s="29">
        <f>INDEX($X$2:$AG$21,1+SUM($M$2:$M35),2)</f>
        <v>965</v>
      </c>
      <c r="Q36" s="29">
        <f>INDEX($X$2:$AG$21,1+SUM($M$2:$M35),3)</f>
        <v>735</v>
      </c>
      <c r="R36" s="29">
        <f>INDEX($X$2:$AG$21,1+SUM($M$2:$M35),4)</f>
        <v>375</v>
      </c>
      <c r="S36" s="40">
        <f>IF(S35&lt;&gt;0,MAX(S35-$G$2/86400,0),IF(M36=1,INDEX($X$2:$AG$21,1+SUM($M$2:$M35),10),0))</f>
        <v>0</v>
      </c>
    </row>
    <row r="37" spans="8:19" ht="15.75" thickBot="1" x14ac:dyDescent="0.3">
      <c r="H37" s="18">
        <f t="shared" ca="1" si="5"/>
        <v>43209.720425231368</v>
      </c>
      <c r="I37">
        <f t="shared" si="10"/>
        <v>1636</v>
      </c>
      <c r="J37">
        <f t="shared" si="11"/>
        <v>480</v>
      </c>
      <c r="K37">
        <f t="shared" si="12"/>
        <v>143</v>
      </c>
      <c r="L37">
        <f t="shared" si="13"/>
        <v>589</v>
      </c>
      <c r="M37">
        <f t="shared" si="0"/>
        <v>0</v>
      </c>
      <c r="N37">
        <f>SUM($M$2:$M37)</f>
        <v>3</v>
      </c>
      <c r="O37" s="29">
        <f>INDEX($X$2:$AG$21,1+SUM($M$2:$M36),1)</f>
        <v>1215</v>
      </c>
      <c r="P37" s="29">
        <f>INDEX($X$2:$AG$21,1+SUM($M$2:$M36),2)</f>
        <v>965</v>
      </c>
      <c r="Q37" s="29">
        <f>INDEX($X$2:$AG$21,1+SUM($M$2:$M36),3)</f>
        <v>735</v>
      </c>
      <c r="R37" s="29">
        <f>INDEX($X$2:$AG$21,1+SUM($M$2:$M36),4)</f>
        <v>375</v>
      </c>
      <c r="S37" s="40">
        <f>IF(S36&lt;&gt;0,MAX(S36-$G$2/86400,0),IF(M37=1,INDEX($X$2:$AG$21,1+SUM($M$2:$M36),10),0))</f>
        <v>0</v>
      </c>
    </row>
    <row r="38" spans="8:19" ht="15.75" thickBot="1" x14ac:dyDescent="0.3">
      <c r="H38" s="18">
        <f t="shared" ca="1" si="5"/>
        <v>43209.723897453587</v>
      </c>
      <c r="I38">
        <f t="shared" si="10"/>
        <v>1694</v>
      </c>
      <c r="J38">
        <f t="shared" si="11"/>
        <v>538</v>
      </c>
      <c r="K38">
        <f t="shared" si="12"/>
        <v>177</v>
      </c>
      <c r="L38">
        <f t="shared" si="13"/>
        <v>622</v>
      </c>
      <c r="M38">
        <f t="shared" si="0"/>
        <v>0</v>
      </c>
      <c r="N38">
        <f>SUM($M$2:$M38)</f>
        <v>3</v>
      </c>
      <c r="O38" s="29">
        <f>INDEX($X$2:$AG$21,1+SUM($M$2:$M37),1)</f>
        <v>1215</v>
      </c>
      <c r="P38" s="29">
        <f>INDEX($X$2:$AG$21,1+SUM($M$2:$M37),2)</f>
        <v>965</v>
      </c>
      <c r="Q38" s="29">
        <f>INDEX($X$2:$AG$21,1+SUM($M$2:$M37),3)</f>
        <v>735</v>
      </c>
      <c r="R38" s="29">
        <f>INDEX($X$2:$AG$21,1+SUM($M$2:$M37),4)</f>
        <v>375</v>
      </c>
      <c r="S38" s="40">
        <f>IF(S37&lt;&gt;0,MAX(S37-$G$2/86400,0),IF(M38=1,INDEX($X$2:$AG$21,1+SUM($M$2:$M37),10),0))</f>
        <v>0</v>
      </c>
    </row>
    <row r="39" spans="8:19" ht="15.75" thickBot="1" x14ac:dyDescent="0.3">
      <c r="H39" s="18">
        <f t="shared" ca="1" si="5"/>
        <v>43209.727369675806</v>
      </c>
      <c r="I39">
        <f t="shared" si="10"/>
        <v>1752</v>
      </c>
      <c r="J39">
        <f t="shared" si="11"/>
        <v>596</v>
      </c>
      <c r="K39">
        <f t="shared" si="12"/>
        <v>211</v>
      </c>
      <c r="L39">
        <f t="shared" si="13"/>
        <v>655</v>
      </c>
      <c r="M39">
        <f t="shared" si="0"/>
        <v>0</v>
      </c>
      <c r="N39">
        <f>SUM($M$2:$M39)</f>
        <v>3</v>
      </c>
      <c r="O39" s="29">
        <f>INDEX($X$2:$AG$21,1+SUM($M$2:$M38),1)</f>
        <v>1215</v>
      </c>
      <c r="P39" s="29">
        <f>INDEX($X$2:$AG$21,1+SUM($M$2:$M38),2)</f>
        <v>965</v>
      </c>
      <c r="Q39" s="29">
        <f>INDEX($X$2:$AG$21,1+SUM($M$2:$M38),3)</f>
        <v>735</v>
      </c>
      <c r="R39" s="29">
        <f>INDEX($X$2:$AG$21,1+SUM($M$2:$M38),4)</f>
        <v>375</v>
      </c>
      <c r="S39" s="40">
        <f>IF(S38&lt;&gt;0,MAX(S38-$G$2/86400,0),IF(M39=1,INDEX($X$2:$AG$21,1+SUM($M$2:$M38),10),0))</f>
        <v>0</v>
      </c>
    </row>
    <row r="40" spans="8:19" ht="15.75" thickBot="1" x14ac:dyDescent="0.3">
      <c r="H40" s="18">
        <f t="shared" ca="1" si="5"/>
        <v>43209.730841898025</v>
      </c>
      <c r="I40">
        <f t="shared" si="10"/>
        <v>1810</v>
      </c>
      <c r="J40">
        <f t="shared" si="11"/>
        <v>654</v>
      </c>
      <c r="K40">
        <f t="shared" si="12"/>
        <v>245</v>
      </c>
      <c r="L40">
        <f t="shared" si="13"/>
        <v>688</v>
      </c>
      <c r="M40">
        <f t="shared" si="0"/>
        <v>0</v>
      </c>
      <c r="N40">
        <f>SUM($M$2:$M40)</f>
        <v>3</v>
      </c>
      <c r="O40" s="29">
        <f>INDEX($X$2:$AG$21,1+SUM($M$2:$M39),1)</f>
        <v>1215</v>
      </c>
      <c r="P40" s="29">
        <f>INDEX($X$2:$AG$21,1+SUM($M$2:$M39),2)</f>
        <v>965</v>
      </c>
      <c r="Q40" s="29">
        <f>INDEX($X$2:$AG$21,1+SUM($M$2:$M39),3)</f>
        <v>735</v>
      </c>
      <c r="R40" s="29">
        <f>INDEX($X$2:$AG$21,1+SUM($M$2:$M39),4)</f>
        <v>375</v>
      </c>
      <c r="S40" s="40">
        <f>IF(S39&lt;&gt;0,MAX(S39-$G$2/86400,0),IF(M40=1,INDEX($X$2:$AG$21,1+SUM($M$2:$M39),10),0))</f>
        <v>0</v>
      </c>
    </row>
    <row r="41" spans="8:19" ht="15.75" thickBot="1" x14ac:dyDescent="0.3">
      <c r="H41" s="18">
        <f t="shared" ca="1" si="5"/>
        <v>43209.734314120244</v>
      </c>
      <c r="I41">
        <f t="shared" si="10"/>
        <v>1868</v>
      </c>
      <c r="J41">
        <f t="shared" si="11"/>
        <v>712</v>
      </c>
      <c r="K41">
        <f t="shared" si="12"/>
        <v>279</v>
      </c>
      <c r="L41">
        <f t="shared" si="13"/>
        <v>721</v>
      </c>
      <c r="M41">
        <f t="shared" si="0"/>
        <v>0</v>
      </c>
      <c r="N41">
        <f>SUM($M$2:$M41)</f>
        <v>3</v>
      </c>
      <c r="O41" s="29">
        <f>INDEX($X$2:$AG$21,1+SUM($M$2:$M40),1)</f>
        <v>1215</v>
      </c>
      <c r="P41" s="29">
        <f>INDEX($X$2:$AG$21,1+SUM($M$2:$M40),2)</f>
        <v>965</v>
      </c>
      <c r="Q41" s="29">
        <f>INDEX($X$2:$AG$21,1+SUM($M$2:$M40),3)</f>
        <v>735</v>
      </c>
      <c r="R41" s="29">
        <f>INDEX($X$2:$AG$21,1+SUM($M$2:$M40),4)</f>
        <v>375</v>
      </c>
      <c r="S41" s="40">
        <f>IF(S40&lt;&gt;0,MAX(S40-$G$2/86400,0),IF(M41=1,INDEX($X$2:$AG$21,1+SUM($M$2:$M40),10),0))</f>
        <v>0</v>
      </c>
    </row>
    <row r="42" spans="8:19" ht="15.75" thickBot="1" x14ac:dyDescent="0.3">
      <c r="H42" s="18">
        <f t="shared" ca="1" si="5"/>
        <v>43209.737786342463</v>
      </c>
      <c r="I42">
        <f t="shared" si="10"/>
        <v>1926</v>
      </c>
      <c r="J42">
        <f t="shared" si="11"/>
        <v>770</v>
      </c>
      <c r="K42">
        <f t="shared" si="12"/>
        <v>313</v>
      </c>
      <c r="L42">
        <f t="shared" si="13"/>
        <v>754</v>
      </c>
      <c r="M42">
        <f t="shared" si="0"/>
        <v>0</v>
      </c>
      <c r="N42">
        <f>SUM($M$2:$M42)</f>
        <v>3</v>
      </c>
      <c r="O42" s="29">
        <f>INDEX($X$2:$AG$21,1+SUM($M$2:$M41),1)</f>
        <v>1215</v>
      </c>
      <c r="P42" s="29">
        <f>INDEX($X$2:$AG$21,1+SUM($M$2:$M41),2)</f>
        <v>965</v>
      </c>
      <c r="Q42" s="29">
        <f>INDEX($X$2:$AG$21,1+SUM($M$2:$M41),3)</f>
        <v>735</v>
      </c>
      <c r="R42" s="29">
        <f>INDEX($X$2:$AG$21,1+SUM($M$2:$M41),4)</f>
        <v>375</v>
      </c>
      <c r="S42" s="40">
        <f>IF(S41&lt;&gt;0,MAX(S41-$G$2/86400,0),IF(M42=1,INDEX($X$2:$AG$21,1+SUM($M$2:$M41),10),0))</f>
        <v>0</v>
      </c>
    </row>
    <row r="43" spans="8:19" ht="15.75" thickBot="1" x14ac:dyDescent="0.3">
      <c r="H43" s="18">
        <f t="shared" ca="1" si="5"/>
        <v>43209.741258564682</v>
      </c>
      <c r="I43">
        <f t="shared" si="10"/>
        <v>1984</v>
      </c>
      <c r="J43">
        <f t="shared" si="11"/>
        <v>828</v>
      </c>
      <c r="K43">
        <f t="shared" si="12"/>
        <v>347</v>
      </c>
      <c r="L43">
        <f t="shared" si="13"/>
        <v>787</v>
      </c>
      <c r="M43">
        <f t="shared" si="0"/>
        <v>0</v>
      </c>
      <c r="N43">
        <f>SUM($M$2:$M43)</f>
        <v>3</v>
      </c>
      <c r="O43" s="29">
        <f>INDEX($X$2:$AG$21,1+SUM($M$2:$M42),1)</f>
        <v>1215</v>
      </c>
      <c r="P43" s="29">
        <f>INDEX($X$2:$AG$21,1+SUM($M$2:$M42),2)</f>
        <v>965</v>
      </c>
      <c r="Q43" s="29">
        <f>INDEX($X$2:$AG$21,1+SUM($M$2:$M42),3)</f>
        <v>735</v>
      </c>
      <c r="R43" s="29">
        <f>INDEX($X$2:$AG$21,1+SUM($M$2:$M42),4)</f>
        <v>375</v>
      </c>
      <c r="S43" s="40">
        <f>IF(S42&lt;&gt;0,MAX(S42-$G$2/86400,0),IF(M43=1,INDEX($X$2:$AG$21,1+SUM($M$2:$M42),10),0))</f>
        <v>0</v>
      </c>
    </row>
    <row r="44" spans="8:19" ht="15.75" thickBot="1" x14ac:dyDescent="0.3">
      <c r="H44" s="18">
        <f t="shared" ca="1" si="5"/>
        <v>43209.744730786901</v>
      </c>
      <c r="I44">
        <f t="shared" si="10"/>
        <v>2042</v>
      </c>
      <c r="J44">
        <f t="shared" si="11"/>
        <v>886</v>
      </c>
      <c r="K44">
        <f t="shared" si="12"/>
        <v>381</v>
      </c>
      <c r="L44">
        <f t="shared" si="13"/>
        <v>820</v>
      </c>
      <c r="M44">
        <f t="shared" si="0"/>
        <v>0</v>
      </c>
      <c r="N44">
        <f>SUM($M$2:$M44)</f>
        <v>3</v>
      </c>
      <c r="O44" s="29">
        <f>INDEX($X$2:$AG$21,1+SUM($M$2:$M43),1)</f>
        <v>1215</v>
      </c>
      <c r="P44" s="29">
        <f>INDEX($X$2:$AG$21,1+SUM($M$2:$M43),2)</f>
        <v>965</v>
      </c>
      <c r="Q44" s="29">
        <f>INDEX($X$2:$AG$21,1+SUM($M$2:$M43),3)</f>
        <v>735</v>
      </c>
      <c r="R44" s="29">
        <f>INDEX($X$2:$AG$21,1+SUM($M$2:$M43),4)</f>
        <v>375</v>
      </c>
      <c r="S44" s="40">
        <f>IF(S43&lt;&gt;0,MAX(S43-$G$2/86400,0),IF(M44=1,INDEX($X$2:$AG$21,1+SUM($M$2:$M43),10),0))</f>
        <v>0</v>
      </c>
    </row>
    <row r="45" spans="8:19" ht="15.75" thickBot="1" x14ac:dyDescent="0.3">
      <c r="H45" s="18">
        <f t="shared" ca="1" si="5"/>
        <v>43209.74820300912</v>
      </c>
      <c r="I45">
        <f t="shared" si="10"/>
        <v>2100</v>
      </c>
      <c r="J45">
        <f t="shared" si="11"/>
        <v>944</v>
      </c>
      <c r="K45">
        <f t="shared" si="12"/>
        <v>415</v>
      </c>
      <c r="L45">
        <f t="shared" si="13"/>
        <v>853</v>
      </c>
      <c r="M45">
        <f t="shared" si="0"/>
        <v>0</v>
      </c>
      <c r="N45">
        <f>SUM($M$2:$M45)</f>
        <v>3</v>
      </c>
      <c r="O45" s="29">
        <f>INDEX($X$2:$AG$21,1+SUM($M$2:$M44),1)</f>
        <v>1215</v>
      </c>
      <c r="P45" s="29">
        <f>INDEX($X$2:$AG$21,1+SUM($M$2:$M44),2)</f>
        <v>965</v>
      </c>
      <c r="Q45" s="29">
        <f>INDEX($X$2:$AG$21,1+SUM($M$2:$M44),3)</f>
        <v>735</v>
      </c>
      <c r="R45" s="29">
        <f>INDEX($X$2:$AG$21,1+SUM($M$2:$M44),4)</f>
        <v>375</v>
      </c>
      <c r="S45" s="40">
        <f>IF(S44&lt;&gt;0,MAX(S44-$G$2/86400,0),IF(M45=1,INDEX($X$2:$AG$21,1+SUM($M$2:$M44),10),0))</f>
        <v>0</v>
      </c>
    </row>
    <row r="46" spans="8:19" ht="15.75" thickBot="1" x14ac:dyDescent="0.3">
      <c r="H46" s="18">
        <f t="shared" ca="1" si="5"/>
        <v>43209.751675231339</v>
      </c>
      <c r="I46">
        <f t="shared" si="10"/>
        <v>2158</v>
      </c>
      <c r="J46">
        <f t="shared" si="11"/>
        <v>1002</v>
      </c>
      <c r="K46">
        <f t="shared" si="12"/>
        <v>449</v>
      </c>
      <c r="L46">
        <f t="shared" si="13"/>
        <v>886</v>
      </c>
      <c r="M46">
        <f t="shared" si="0"/>
        <v>0</v>
      </c>
      <c r="N46">
        <f>SUM($M$2:$M46)</f>
        <v>3</v>
      </c>
      <c r="O46" s="29">
        <f>INDEX($X$2:$AG$21,1+SUM($M$2:$M45),1)</f>
        <v>1215</v>
      </c>
      <c r="P46" s="29">
        <f>INDEX($X$2:$AG$21,1+SUM($M$2:$M45),2)</f>
        <v>965</v>
      </c>
      <c r="Q46" s="29">
        <f>INDEX($X$2:$AG$21,1+SUM($M$2:$M45),3)</f>
        <v>735</v>
      </c>
      <c r="R46" s="29">
        <f>INDEX($X$2:$AG$21,1+SUM($M$2:$M45),4)</f>
        <v>375</v>
      </c>
      <c r="S46" s="40">
        <f>IF(S45&lt;&gt;0,MAX(S45-$G$2/86400,0),IF(M46=1,INDEX($X$2:$AG$21,1+SUM($M$2:$M45),10),0))</f>
        <v>0</v>
      </c>
    </row>
    <row r="47" spans="8:19" ht="15.75" thickBot="1" x14ac:dyDescent="0.3">
      <c r="H47" s="18">
        <f t="shared" ca="1" si="5"/>
        <v>43209.755147453558</v>
      </c>
      <c r="I47">
        <f t="shared" si="10"/>
        <v>2216</v>
      </c>
      <c r="J47">
        <f t="shared" si="11"/>
        <v>1060</v>
      </c>
      <c r="K47">
        <f t="shared" si="12"/>
        <v>483</v>
      </c>
      <c r="L47">
        <f t="shared" si="13"/>
        <v>919</v>
      </c>
      <c r="M47">
        <f t="shared" si="0"/>
        <v>0</v>
      </c>
      <c r="N47">
        <f>SUM($M$2:$M47)</f>
        <v>3</v>
      </c>
      <c r="O47" s="29">
        <f>INDEX($X$2:$AG$21,1+SUM($M$2:$M46),1)</f>
        <v>1215</v>
      </c>
      <c r="P47" s="29">
        <f>INDEX($X$2:$AG$21,1+SUM($M$2:$M46),2)</f>
        <v>965</v>
      </c>
      <c r="Q47" s="29">
        <f>INDEX($X$2:$AG$21,1+SUM($M$2:$M46),3)</f>
        <v>735</v>
      </c>
      <c r="R47" s="29">
        <f>INDEX($X$2:$AG$21,1+SUM($M$2:$M46),4)</f>
        <v>375</v>
      </c>
      <c r="S47" s="40">
        <f>IF(S46&lt;&gt;0,MAX(S46-$G$2/86400,0),IF(M47=1,INDEX($X$2:$AG$21,1+SUM($M$2:$M46),10),0))</f>
        <v>0</v>
      </c>
    </row>
    <row r="48" spans="8:19" ht="15.75" thickBot="1" x14ac:dyDescent="0.3">
      <c r="H48" s="18">
        <f t="shared" ca="1" si="5"/>
        <v>43209.758619675777</v>
      </c>
      <c r="I48">
        <f t="shared" si="10"/>
        <v>2274</v>
      </c>
      <c r="J48">
        <f t="shared" si="11"/>
        <v>1118</v>
      </c>
      <c r="K48">
        <f t="shared" si="12"/>
        <v>517</v>
      </c>
      <c r="L48">
        <f t="shared" si="13"/>
        <v>952</v>
      </c>
      <c r="M48">
        <f t="shared" si="0"/>
        <v>0</v>
      </c>
      <c r="N48">
        <f>SUM($M$2:$M48)</f>
        <v>3</v>
      </c>
      <c r="O48" s="29">
        <f>INDEX($X$2:$AG$21,1+SUM($M$2:$M47),1)</f>
        <v>1215</v>
      </c>
      <c r="P48" s="29">
        <f>INDEX($X$2:$AG$21,1+SUM($M$2:$M47),2)</f>
        <v>965</v>
      </c>
      <c r="Q48" s="29">
        <f>INDEX($X$2:$AG$21,1+SUM($M$2:$M47),3)</f>
        <v>735</v>
      </c>
      <c r="R48" s="29">
        <f>INDEX($X$2:$AG$21,1+SUM($M$2:$M47),4)</f>
        <v>375</v>
      </c>
      <c r="S48" s="40">
        <f>IF(S47&lt;&gt;0,MAX(S47-$G$2/86400,0),IF(M48=1,INDEX($X$2:$AG$21,1+SUM($M$2:$M47),10),0))</f>
        <v>0</v>
      </c>
    </row>
    <row r="49" spans="8:19" ht="15.75" thickBot="1" x14ac:dyDescent="0.3">
      <c r="H49" s="18">
        <f t="shared" ca="1" si="5"/>
        <v>43209.762091897996</v>
      </c>
      <c r="I49">
        <f t="shared" si="10"/>
        <v>2332</v>
      </c>
      <c r="J49">
        <f t="shared" si="11"/>
        <v>1176</v>
      </c>
      <c r="K49">
        <f t="shared" si="12"/>
        <v>551</v>
      </c>
      <c r="L49">
        <f t="shared" si="13"/>
        <v>985</v>
      </c>
      <c r="M49">
        <f t="shared" si="0"/>
        <v>0</v>
      </c>
      <c r="N49">
        <f>SUM($M$2:$M49)</f>
        <v>3</v>
      </c>
      <c r="O49" s="29">
        <f>INDEX($X$2:$AG$21,1+SUM($M$2:$M48),1)</f>
        <v>1215</v>
      </c>
      <c r="P49" s="29">
        <f>INDEX($X$2:$AG$21,1+SUM($M$2:$M48),2)</f>
        <v>965</v>
      </c>
      <c r="Q49" s="29">
        <f>INDEX($X$2:$AG$21,1+SUM($M$2:$M48),3)</f>
        <v>735</v>
      </c>
      <c r="R49" s="29">
        <f>INDEX($X$2:$AG$21,1+SUM($M$2:$M48),4)</f>
        <v>375</v>
      </c>
      <c r="S49" s="40">
        <f>IF(S48&lt;&gt;0,MAX(S48-$G$2/86400,0),IF(M49=1,INDEX($X$2:$AG$21,1+SUM($M$2:$M48),10),0))</f>
        <v>0</v>
      </c>
    </row>
    <row r="50" spans="8:19" ht="15.75" thickBot="1" x14ac:dyDescent="0.3">
      <c r="H50" s="18">
        <f t="shared" ca="1" si="5"/>
        <v>43209.765564120215</v>
      </c>
      <c r="I50">
        <f t="shared" si="10"/>
        <v>2390</v>
      </c>
      <c r="J50">
        <f t="shared" si="11"/>
        <v>1234</v>
      </c>
      <c r="K50">
        <f t="shared" si="12"/>
        <v>585</v>
      </c>
      <c r="L50">
        <f t="shared" si="13"/>
        <v>1018</v>
      </c>
      <c r="M50">
        <f t="shared" si="0"/>
        <v>0</v>
      </c>
      <c r="N50">
        <f>SUM($M$2:$M50)</f>
        <v>3</v>
      </c>
      <c r="O50" s="29">
        <f>INDEX($X$2:$AG$21,1+SUM($M$2:$M49),1)</f>
        <v>1215</v>
      </c>
      <c r="P50" s="29">
        <f>INDEX($X$2:$AG$21,1+SUM($M$2:$M49),2)</f>
        <v>965</v>
      </c>
      <c r="Q50" s="29">
        <f>INDEX($X$2:$AG$21,1+SUM($M$2:$M49),3)</f>
        <v>735</v>
      </c>
      <c r="R50" s="29">
        <f>INDEX($X$2:$AG$21,1+SUM($M$2:$M49),4)</f>
        <v>375</v>
      </c>
      <c r="S50" s="40">
        <f>IF(S49&lt;&gt;0,MAX(S49-$G$2/86400,0),IF(M50=1,INDEX($X$2:$AG$21,1+SUM($M$2:$M49),10),0))</f>
        <v>0</v>
      </c>
    </row>
    <row r="51" spans="8:19" ht="15.75" thickBot="1" x14ac:dyDescent="0.3">
      <c r="H51" s="18">
        <f t="shared" ca="1" si="5"/>
        <v>43209.769036342434</v>
      </c>
      <c r="I51">
        <f t="shared" si="10"/>
        <v>2448</v>
      </c>
      <c r="J51">
        <f t="shared" si="11"/>
        <v>1292</v>
      </c>
      <c r="K51">
        <f t="shared" si="12"/>
        <v>619</v>
      </c>
      <c r="L51">
        <f t="shared" si="13"/>
        <v>1051</v>
      </c>
      <c r="M51">
        <f t="shared" si="0"/>
        <v>0</v>
      </c>
      <c r="N51">
        <f>SUM($M$2:$M51)</f>
        <v>3</v>
      </c>
      <c r="O51" s="29">
        <f>INDEX($X$2:$AG$21,1+SUM($M$2:$M50),1)</f>
        <v>1215</v>
      </c>
      <c r="P51" s="29">
        <f>INDEX($X$2:$AG$21,1+SUM($M$2:$M50),2)</f>
        <v>965</v>
      </c>
      <c r="Q51" s="29">
        <f>INDEX($X$2:$AG$21,1+SUM($M$2:$M50),3)</f>
        <v>735</v>
      </c>
      <c r="R51" s="29">
        <f>INDEX($X$2:$AG$21,1+SUM($M$2:$M50),4)</f>
        <v>375</v>
      </c>
      <c r="S51" s="40">
        <f>IF(S50&lt;&gt;0,MAX(S50-$G$2/86400,0),IF(M51=1,INDEX($X$2:$AG$21,1+SUM($M$2:$M50),10),0))</f>
        <v>0</v>
      </c>
    </row>
    <row r="52" spans="8:19" ht="15.75" thickBot="1" x14ac:dyDescent="0.3">
      <c r="H52" s="18">
        <f t="shared" ca="1" si="5"/>
        <v>43209.772508564653</v>
      </c>
      <c r="I52">
        <f t="shared" si="10"/>
        <v>2506</v>
      </c>
      <c r="J52">
        <f t="shared" si="11"/>
        <v>1350</v>
      </c>
      <c r="K52">
        <f t="shared" si="12"/>
        <v>653</v>
      </c>
      <c r="L52">
        <f t="shared" si="13"/>
        <v>1084</v>
      </c>
      <c r="M52">
        <f t="shared" si="0"/>
        <v>0</v>
      </c>
      <c r="N52">
        <f>SUM($M$2:$M52)</f>
        <v>3</v>
      </c>
      <c r="O52" s="29">
        <f>INDEX($X$2:$AG$21,1+SUM($M$2:$M51),1)</f>
        <v>1215</v>
      </c>
      <c r="P52" s="29">
        <f>INDEX($X$2:$AG$21,1+SUM($M$2:$M51),2)</f>
        <v>965</v>
      </c>
      <c r="Q52" s="29">
        <f>INDEX($X$2:$AG$21,1+SUM($M$2:$M51),3)</f>
        <v>735</v>
      </c>
      <c r="R52" s="29">
        <f>INDEX($X$2:$AG$21,1+SUM($M$2:$M51),4)</f>
        <v>375</v>
      </c>
      <c r="S52" s="40">
        <f>IF(S51&lt;&gt;0,MAX(S51-$G$2/86400,0),IF(M52=1,INDEX($X$2:$AG$21,1+SUM($M$2:$M51),10),0))</f>
        <v>0</v>
      </c>
    </row>
    <row r="53" spans="8:19" ht="15.75" thickBot="1" x14ac:dyDescent="0.3">
      <c r="H53" s="18">
        <f t="shared" ca="1" si="5"/>
        <v>43209.775980786872</v>
      </c>
      <c r="I53">
        <f t="shared" si="10"/>
        <v>2564</v>
      </c>
      <c r="J53">
        <f t="shared" si="11"/>
        <v>1408</v>
      </c>
      <c r="K53">
        <f t="shared" si="12"/>
        <v>687</v>
      </c>
      <c r="L53">
        <f t="shared" si="13"/>
        <v>1117</v>
      </c>
      <c r="M53">
        <f t="shared" si="0"/>
        <v>0</v>
      </c>
      <c r="N53">
        <f>SUM($M$2:$M53)</f>
        <v>3</v>
      </c>
      <c r="O53" s="29">
        <f>INDEX($X$2:$AG$21,1+SUM($M$2:$M52),1)</f>
        <v>1215</v>
      </c>
      <c r="P53" s="29">
        <f>INDEX($X$2:$AG$21,1+SUM($M$2:$M52),2)</f>
        <v>965</v>
      </c>
      <c r="Q53" s="29">
        <f>INDEX($X$2:$AG$21,1+SUM($M$2:$M52),3)</f>
        <v>735</v>
      </c>
      <c r="R53" s="29">
        <f>INDEX($X$2:$AG$21,1+SUM($M$2:$M52),4)</f>
        <v>375</v>
      </c>
      <c r="S53" s="40">
        <f>IF(S52&lt;&gt;0,MAX(S52-$G$2/86400,0),IF(M53=1,INDEX($X$2:$AG$21,1+SUM($M$2:$M52),10),0))</f>
        <v>0</v>
      </c>
    </row>
    <row r="54" spans="8:19" ht="15.75" thickBot="1" x14ac:dyDescent="0.3">
      <c r="H54" s="18">
        <f t="shared" ca="1" si="5"/>
        <v>43209.779453009091</v>
      </c>
      <c r="I54">
        <f t="shared" si="10"/>
        <v>2622</v>
      </c>
      <c r="J54">
        <f t="shared" si="11"/>
        <v>1466</v>
      </c>
      <c r="K54">
        <f t="shared" si="12"/>
        <v>721</v>
      </c>
      <c r="L54">
        <f t="shared" si="13"/>
        <v>1150</v>
      </c>
      <c r="M54">
        <f t="shared" si="0"/>
        <v>0</v>
      </c>
      <c r="N54">
        <f>SUM($M$2:$M54)</f>
        <v>3</v>
      </c>
      <c r="O54" s="29">
        <f>INDEX($X$2:$AG$21,1+SUM($M$2:$M53),1)</f>
        <v>1215</v>
      </c>
      <c r="P54" s="29">
        <f>INDEX($X$2:$AG$21,1+SUM($M$2:$M53),2)</f>
        <v>965</v>
      </c>
      <c r="Q54" s="29">
        <f>INDEX($X$2:$AG$21,1+SUM($M$2:$M53),3)</f>
        <v>735</v>
      </c>
      <c r="R54" s="29">
        <f>INDEX($X$2:$AG$21,1+SUM($M$2:$M53),4)</f>
        <v>375</v>
      </c>
      <c r="S54" s="40">
        <f>IF(S53&lt;&gt;0,MAX(S53-$G$2/86400,0),IF(M54=1,INDEX($X$2:$AG$21,1+SUM($M$2:$M53),10),0))</f>
        <v>0</v>
      </c>
    </row>
    <row r="55" spans="8:19" ht="15.75" thickBot="1" x14ac:dyDescent="0.3">
      <c r="H55" s="18">
        <f t="shared" ca="1" si="5"/>
        <v>43209.782925231309</v>
      </c>
      <c r="I55">
        <f t="shared" si="10"/>
        <v>2680</v>
      </c>
      <c r="J55">
        <f t="shared" si="11"/>
        <v>1524</v>
      </c>
      <c r="K55">
        <f t="shared" si="12"/>
        <v>755</v>
      </c>
      <c r="L55">
        <f t="shared" si="13"/>
        <v>1183</v>
      </c>
      <c r="M55">
        <f t="shared" si="0"/>
        <v>1</v>
      </c>
      <c r="N55">
        <f>SUM($M$2:$M55)</f>
        <v>4</v>
      </c>
      <c r="O55" s="29">
        <f>INDEX($X$2:$AG$21,1+SUM($M$2:$M54),1)</f>
        <v>1215</v>
      </c>
      <c r="P55" s="29">
        <f>INDEX($X$2:$AG$21,1+SUM($M$2:$M54),2)</f>
        <v>965</v>
      </c>
      <c r="Q55" s="29">
        <f>INDEX($X$2:$AG$21,1+SUM($M$2:$M54),3)</f>
        <v>735</v>
      </c>
      <c r="R55" s="29">
        <f>INDEX($X$2:$AG$21,1+SUM($M$2:$M54),4)</f>
        <v>375</v>
      </c>
      <c r="S55" s="40">
        <f>IF(S54&lt;&gt;0,MAX(S54-$G$2/86400,0),IF(M55=1,INDEX($X$2:$AG$21,1+SUM($M$2:$M54),10),0))</f>
        <v>1.4930555555555556E-2</v>
      </c>
    </row>
    <row r="56" spans="8:19" ht="15.75" thickBot="1" x14ac:dyDescent="0.3">
      <c r="H56" s="18">
        <f t="shared" ca="1" si="5"/>
        <v>43209.786397453528</v>
      </c>
      <c r="I56">
        <f t="shared" si="10"/>
        <v>1465</v>
      </c>
      <c r="J56">
        <f t="shared" si="11"/>
        <v>559</v>
      </c>
      <c r="K56">
        <f t="shared" si="12"/>
        <v>20</v>
      </c>
      <c r="L56">
        <f t="shared" si="13"/>
        <v>808</v>
      </c>
      <c r="M56">
        <f t="shared" si="0"/>
        <v>0</v>
      </c>
      <c r="N56">
        <f>SUM($M$2:$M56)</f>
        <v>4</v>
      </c>
      <c r="O56" s="29">
        <f>INDEX($X$2:$AG$21,1+SUM($M$2:$M55),1)</f>
        <v>1555</v>
      </c>
      <c r="P56" s="29">
        <f>INDEX($X$2:$AG$21,1+SUM($M$2:$M55),2)</f>
        <v>1235</v>
      </c>
      <c r="Q56" s="29">
        <f>INDEX($X$2:$AG$21,1+SUM($M$2:$M55),3)</f>
        <v>940</v>
      </c>
      <c r="R56" s="29">
        <f>INDEX($X$2:$AG$21,1+SUM($M$2:$M55),4)</f>
        <v>485</v>
      </c>
      <c r="S56" s="40">
        <f>IF(S55&lt;&gt;0,MAX(S55-$G$2/86400,0),IF(M56=1,INDEX($X$2:$AG$21,1+SUM($M$2:$M55),10),0))</f>
        <v>1.1458333333333334E-2</v>
      </c>
    </row>
    <row r="57" spans="8:19" ht="15.75" thickBot="1" x14ac:dyDescent="0.3">
      <c r="H57" s="18">
        <f t="shared" ca="1" si="5"/>
        <v>43209.789869675747</v>
      </c>
      <c r="I57">
        <f t="shared" si="10"/>
        <v>1523</v>
      </c>
      <c r="J57">
        <f t="shared" si="11"/>
        <v>617</v>
      </c>
      <c r="K57">
        <f t="shared" si="12"/>
        <v>54</v>
      </c>
      <c r="L57">
        <f t="shared" si="13"/>
        <v>841</v>
      </c>
      <c r="M57">
        <f t="shared" si="0"/>
        <v>0</v>
      </c>
      <c r="N57">
        <f>SUM($M$2:$M57)</f>
        <v>4</v>
      </c>
      <c r="O57" s="29">
        <f>INDEX($X$2:$AG$21,1+SUM($M$2:$M56),1)</f>
        <v>1555</v>
      </c>
      <c r="P57" s="29">
        <f>INDEX($X$2:$AG$21,1+SUM($M$2:$M56),2)</f>
        <v>1235</v>
      </c>
      <c r="Q57" s="29">
        <f>INDEX($X$2:$AG$21,1+SUM($M$2:$M56),3)</f>
        <v>940</v>
      </c>
      <c r="R57" s="29">
        <f>INDEX($X$2:$AG$21,1+SUM($M$2:$M56),4)</f>
        <v>485</v>
      </c>
      <c r="S57" s="40">
        <f>IF(S56&lt;&gt;0,MAX(S56-$G$2/86400,0),IF(M57=1,INDEX($X$2:$AG$21,1+SUM($M$2:$M56),10),0))</f>
        <v>7.9861111111111122E-3</v>
      </c>
    </row>
    <row r="58" spans="8:19" ht="15.75" thickBot="1" x14ac:dyDescent="0.3">
      <c r="H58" s="18">
        <f t="shared" ca="1" si="5"/>
        <v>43209.793341897966</v>
      </c>
      <c r="I58">
        <f t="shared" si="10"/>
        <v>1581</v>
      </c>
      <c r="J58">
        <f t="shared" si="11"/>
        <v>675</v>
      </c>
      <c r="K58">
        <f t="shared" si="12"/>
        <v>88</v>
      </c>
      <c r="L58">
        <f t="shared" si="13"/>
        <v>874</v>
      </c>
      <c r="M58">
        <f t="shared" si="0"/>
        <v>0</v>
      </c>
      <c r="N58">
        <f>SUM($M$2:$M58)</f>
        <v>4</v>
      </c>
      <c r="O58" s="29">
        <f>INDEX($X$2:$AG$21,1+SUM($M$2:$M57),1)</f>
        <v>1555</v>
      </c>
      <c r="P58" s="29">
        <f>INDEX($X$2:$AG$21,1+SUM($M$2:$M57),2)</f>
        <v>1235</v>
      </c>
      <c r="Q58" s="29">
        <f>INDEX($X$2:$AG$21,1+SUM($M$2:$M57),3)</f>
        <v>940</v>
      </c>
      <c r="R58" s="29">
        <f>INDEX($X$2:$AG$21,1+SUM($M$2:$M57),4)</f>
        <v>485</v>
      </c>
      <c r="S58" s="40">
        <f>IF(S57&lt;&gt;0,MAX(S57-$G$2/86400,0),IF(M58=1,INDEX($X$2:$AG$21,1+SUM($M$2:$M57),10),0))</f>
        <v>4.5138888888888902E-3</v>
      </c>
    </row>
    <row r="59" spans="8:19" ht="15.75" thickBot="1" x14ac:dyDescent="0.3">
      <c r="H59" s="18">
        <f t="shared" ca="1" si="5"/>
        <v>43209.796814120185</v>
      </c>
      <c r="I59">
        <f t="shared" si="10"/>
        <v>1639</v>
      </c>
      <c r="J59">
        <f t="shared" si="11"/>
        <v>733</v>
      </c>
      <c r="K59">
        <f t="shared" si="12"/>
        <v>122</v>
      </c>
      <c r="L59">
        <f t="shared" si="13"/>
        <v>907</v>
      </c>
      <c r="M59">
        <f t="shared" si="0"/>
        <v>0</v>
      </c>
      <c r="N59">
        <f>SUM($M$2:$M59)</f>
        <v>4</v>
      </c>
      <c r="O59" s="29">
        <f>INDEX($X$2:$AG$21,1+SUM($M$2:$M58),1)</f>
        <v>1555</v>
      </c>
      <c r="P59" s="29">
        <f>INDEX($X$2:$AG$21,1+SUM($M$2:$M58),2)</f>
        <v>1235</v>
      </c>
      <c r="Q59" s="29">
        <f>INDEX($X$2:$AG$21,1+SUM($M$2:$M58),3)</f>
        <v>940</v>
      </c>
      <c r="R59" s="29">
        <f>INDEX($X$2:$AG$21,1+SUM($M$2:$M58),4)</f>
        <v>485</v>
      </c>
      <c r="S59" s="40">
        <f>IF(S58&lt;&gt;0,MAX(S58-$G$2/86400,0),IF(M59=1,INDEX($X$2:$AG$21,1+SUM($M$2:$M58),10),0))</f>
        <v>1.0416666666666682E-3</v>
      </c>
    </row>
    <row r="60" spans="8:19" ht="15.75" thickBot="1" x14ac:dyDescent="0.3">
      <c r="H60" s="18">
        <f t="shared" ca="1" si="5"/>
        <v>43209.800286342404</v>
      </c>
      <c r="I60">
        <f t="shared" si="10"/>
        <v>1697</v>
      </c>
      <c r="J60">
        <f t="shared" si="11"/>
        <v>791</v>
      </c>
      <c r="K60">
        <f t="shared" si="12"/>
        <v>156</v>
      </c>
      <c r="L60">
        <f t="shared" si="13"/>
        <v>940</v>
      </c>
      <c r="M60">
        <f t="shared" si="0"/>
        <v>0</v>
      </c>
      <c r="N60">
        <f>SUM($M$2:$M60)</f>
        <v>4</v>
      </c>
      <c r="O60" s="29">
        <f>INDEX($X$2:$AG$21,1+SUM($M$2:$M59),1)</f>
        <v>1555</v>
      </c>
      <c r="P60" s="29">
        <f>INDEX($X$2:$AG$21,1+SUM($M$2:$M59),2)</f>
        <v>1235</v>
      </c>
      <c r="Q60" s="29">
        <f>INDEX($X$2:$AG$21,1+SUM($M$2:$M59),3)</f>
        <v>940</v>
      </c>
      <c r="R60" s="29">
        <f>INDEX($X$2:$AG$21,1+SUM($M$2:$M59),4)</f>
        <v>485</v>
      </c>
      <c r="S60" s="40">
        <f>IF(S59&lt;&gt;0,MAX(S59-$G$2/86400,0),IF(M60=1,INDEX($X$2:$AG$21,1+SUM($M$2:$M59),10),0))</f>
        <v>0</v>
      </c>
    </row>
    <row r="61" spans="8:19" ht="15.75" thickBot="1" x14ac:dyDescent="0.3">
      <c r="H61" s="18">
        <f t="shared" ca="1" si="5"/>
        <v>43209.803758564623</v>
      </c>
      <c r="I61">
        <f t="shared" si="10"/>
        <v>1755</v>
      </c>
      <c r="J61">
        <f t="shared" si="11"/>
        <v>849</v>
      </c>
      <c r="K61">
        <f t="shared" si="12"/>
        <v>190</v>
      </c>
      <c r="L61">
        <f t="shared" si="13"/>
        <v>973</v>
      </c>
      <c r="M61">
        <f t="shared" si="0"/>
        <v>0</v>
      </c>
      <c r="N61">
        <f>SUM($M$2:$M61)</f>
        <v>4</v>
      </c>
      <c r="O61" s="29">
        <f>INDEX($X$2:$AG$21,1+SUM($M$2:$M60),1)</f>
        <v>1555</v>
      </c>
      <c r="P61" s="29">
        <f>INDEX($X$2:$AG$21,1+SUM($M$2:$M60),2)</f>
        <v>1235</v>
      </c>
      <c r="Q61" s="29">
        <f>INDEX($X$2:$AG$21,1+SUM($M$2:$M60),3)</f>
        <v>940</v>
      </c>
      <c r="R61" s="29">
        <f>INDEX($X$2:$AG$21,1+SUM($M$2:$M60),4)</f>
        <v>485</v>
      </c>
      <c r="S61" s="40">
        <f>IF(S60&lt;&gt;0,MAX(S60-$G$2/86400,0),IF(M61=1,INDEX($X$2:$AG$21,1+SUM($M$2:$M60),10),0))</f>
        <v>0</v>
      </c>
    </row>
    <row r="62" spans="8:19" ht="15.75" thickBot="1" x14ac:dyDescent="0.3">
      <c r="H62" s="18">
        <f t="shared" ca="1" si="5"/>
        <v>43209.807230786842</v>
      </c>
      <c r="I62">
        <f t="shared" si="10"/>
        <v>1813</v>
      </c>
      <c r="J62">
        <f t="shared" si="11"/>
        <v>907</v>
      </c>
      <c r="K62">
        <f t="shared" si="12"/>
        <v>224</v>
      </c>
      <c r="L62">
        <f t="shared" si="13"/>
        <v>1006</v>
      </c>
      <c r="M62">
        <f t="shared" si="0"/>
        <v>0</v>
      </c>
      <c r="N62">
        <f>SUM($M$2:$M62)</f>
        <v>4</v>
      </c>
      <c r="O62" s="29">
        <f>INDEX($X$2:$AG$21,1+SUM($M$2:$M61),1)</f>
        <v>1555</v>
      </c>
      <c r="P62" s="29">
        <f>INDEX($X$2:$AG$21,1+SUM($M$2:$M61),2)</f>
        <v>1235</v>
      </c>
      <c r="Q62" s="29">
        <f>INDEX($X$2:$AG$21,1+SUM($M$2:$M61),3)</f>
        <v>940</v>
      </c>
      <c r="R62" s="29">
        <f>INDEX($X$2:$AG$21,1+SUM($M$2:$M61),4)</f>
        <v>485</v>
      </c>
      <c r="S62" s="40">
        <f>IF(S61&lt;&gt;0,MAX(S61-$G$2/86400,0),IF(M62=1,INDEX($X$2:$AG$21,1+SUM($M$2:$M61),10),0))</f>
        <v>0</v>
      </c>
    </row>
    <row r="63" spans="8:19" ht="15.75" thickBot="1" x14ac:dyDescent="0.3">
      <c r="H63" s="18">
        <f t="shared" ca="1" si="5"/>
        <v>43209.810703009061</v>
      </c>
      <c r="I63">
        <f t="shared" si="10"/>
        <v>1871</v>
      </c>
      <c r="J63">
        <f t="shared" si="11"/>
        <v>965</v>
      </c>
      <c r="K63">
        <f t="shared" si="12"/>
        <v>258</v>
      </c>
      <c r="L63">
        <f t="shared" si="13"/>
        <v>1039</v>
      </c>
      <c r="M63">
        <f t="shared" si="0"/>
        <v>0</v>
      </c>
      <c r="N63">
        <f>SUM($M$2:$M63)</f>
        <v>4</v>
      </c>
      <c r="O63" s="29">
        <f>INDEX($X$2:$AG$21,1+SUM($M$2:$M62),1)</f>
        <v>1555</v>
      </c>
      <c r="P63" s="29">
        <f>INDEX($X$2:$AG$21,1+SUM($M$2:$M62),2)</f>
        <v>1235</v>
      </c>
      <c r="Q63" s="29">
        <f>INDEX($X$2:$AG$21,1+SUM($M$2:$M62),3)</f>
        <v>940</v>
      </c>
      <c r="R63" s="29">
        <f>INDEX($X$2:$AG$21,1+SUM($M$2:$M62),4)</f>
        <v>485</v>
      </c>
      <c r="S63" s="40">
        <f>IF(S62&lt;&gt;0,MAX(S62-$G$2/86400,0),IF(M63=1,INDEX($X$2:$AG$21,1+SUM($M$2:$M62),10),0))</f>
        <v>0</v>
      </c>
    </row>
    <row r="64" spans="8:19" ht="15.75" thickBot="1" x14ac:dyDescent="0.3">
      <c r="H64" s="18">
        <f t="shared" ca="1" si="5"/>
        <v>43209.81417523128</v>
      </c>
      <c r="I64">
        <f t="shared" si="10"/>
        <v>1929</v>
      </c>
      <c r="J64">
        <f t="shared" si="11"/>
        <v>1023</v>
      </c>
      <c r="K64">
        <f t="shared" si="12"/>
        <v>292</v>
      </c>
      <c r="L64">
        <f t="shared" si="13"/>
        <v>1072</v>
      </c>
      <c r="M64">
        <f t="shared" si="0"/>
        <v>0</v>
      </c>
      <c r="N64">
        <f>SUM($M$2:$M64)</f>
        <v>4</v>
      </c>
      <c r="O64" s="29">
        <f>INDEX($X$2:$AG$21,1+SUM($M$2:$M63),1)</f>
        <v>1555</v>
      </c>
      <c r="P64" s="29">
        <f>INDEX($X$2:$AG$21,1+SUM($M$2:$M63),2)</f>
        <v>1235</v>
      </c>
      <c r="Q64" s="29">
        <f>INDEX($X$2:$AG$21,1+SUM($M$2:$M63),3)</f>
        <v>940</v>
      </c>
      <c r="R64" s="29">
        <f>INDEX($X$2:$AG$21,1+SUM($M$2:$M63),4)</f>
        <v>485</v>
      </c>
      <c r="S64" s="40">
        <f>IF(S63&lt;&gt;0,MAX(S63-$G$2/86400,0),IF(M64=1,INDEX($X$2:$AG$21,1+SUM($M$2:$M63),10),0))</f>
        <v>0</v>
      </c>
    </row>
    <row r="65" spans="8:19" ht="15.75" thickBot="1" x14ac:dyDescent="0.3">
      <c r="H65" s="18">
        <f t="shared" ca="1" si="5"/>
        <v>43209.817647453499</v>
      </c>
      <c r="I65">
        <f t="shared" si="10"/>
        <v>1987</v>
      </c>
      <c r="J65">
        <f t="shared" si="11"/>
        <v>1081</v>
      </c>
      <c r="K65">
        <f t="shared" si="12"/>
        <v>326</v>
      </c>
      <c r="L65">
        <f t="shared" si="13"/>
        <v>1105</v>
      </c>
      <c r="M65">
        <f t="shared" si="0"/>
        <v>0</v>
      </c>
      <c r="N65">
        <f>SUM($M$2:$M65)</f>
        <v>4</v>
      </c>
      <c r="O65" s="29">
        <f>INDEX($X$2:$AG$21,1+SUM($M$2:$M64),1)</f>
        <v>1555</v>
      </c>
      <c r="P65" s="29">
        <f>INDEX($X$2:$AG$21,1+SUM($M$2:$M64),2)</f>
        <v>1235</v>
      </c>
      <c r="Q65" s="29">
        <f>INDEX($X$2:$AG$21,1+SUM($M$2:$M64),3)</f>
        <v>940</v>
      </c>
      <c r="R65" s="29">
        <f>INDEX($X$2:$AG$21,1+SUM($M$2:$M64),4)</f>
        <v>485</v>
      </c>
      <c r="S65" s="40">
        <f>IF(S64&lt;&gt;0,MAX(S64-$G$2/86400,0),IF(M65=1,INDEX($X$2:$AG$21,1+SUM($M$2:$M64),10),0))</f>
        <v>0</v>
      </c>
    </row>
    <row r="66" spans="8:19" ht="15.75" thickBot="1" x14ac:dyDescent="0.3">
      <c r="H66" s="18">
        <f t="shared" ca="1" si="5"/>
        <v>43209.821119675718</v>
      </c>
      <c r="I66">
        <f t="shared" si="10"/>
        <v>2045</v>
      </c>
      <c r="J66">
        <f t="shared" si="11"/>
        <v>1139</v>
      </c>
      <c r="K66">
        <f t="shared" si="12"/>
        <v>360</v>
      </c>
      <c r="L66">
        <f t="shared" si="13"/>
        <v>1138</v>
      </c>
      <c r="M66">
        <f t="shared" ref="M66:M129" si="14">IF(AND(O66&lt;&gt;"",P66&lt;&gt;"",Q66&lt;&gt;"",R66&lt;&gt;"",I66&gt;O66,J66&gt;P66,K66&gt;Q66,L66&gt;R66,S65=0),1,0)</f>
        <v>0</v>
      </c>
      <c r="N66">
        <f>SUM($M$2:$M66)</f>
        <v>4</v>
      </c>
      <c r="O66" s="29">
        <f>INDEX($X$2:$AG$21,1+SUM($M$2:$M65),1)</f>
        <v>1555</v>
      </c>
      <c r="P66" s="29">
        <f>INDEX($X$2:$AG$21,1+SUM($M$2:$M65),2)</f>
        <v>1235</v>
      </c>
      <c r="Q66" s="29">
        <f>INDEX($X$2:$AG$21,1+SUM($M$2:$M65),3)</f>
        <v>940</v>
      </c>
      <c r="R66" s="29">
        <f>INDEX($X$2:$AG$21,1+SUM($M$2:$M65),4)</f>
        <v>485</v>
      </c>
      <c r="S66" s="40">
        <f>IF(S65&lt;&gt;0,MAX(S65-$G$2/86400,0),IF(M66=1,INDEX($X$2:$AG$21,1+SUM($M$2:$M65),10),0))</f>
        <v>0</v>
      </c>
    </row>
    <row r="67" spans="8:19" ht="15.75" thickBot="1" x14ac:dyDescent="0.3">
      <c r="H67" s="18">
        <f t="shared" ca="1" si="5"/>
        <v>43209.824591897937</v>
      </c>
      <c r="I67">
        <f t="shared" si="10"/>
        <v>2103</v>
      </c>
      <c r="J67">
        <f t="shared" si="11"/>
        <v>1197</v>
      </c>
      <c r="K67">
        <f t="shared" si="12"/>
        <v>394</v>
      </c>
      <c r="L67">
        <f t="shared" si="13"/>
        <v>1171</v>
      </c>
      <c r="M67">
        <f t="shared" si="14"/>
        <v>0</v>
      </c>
      <c r="N67">
        <f>SUM($M$2:$M67)</f>
        <v>4</v>
      </c>
      <c r="O67" s="29">
        <f>INDEX($X$2:$AG$21,1+SUM($M$2:$M66),1)</f>
        <v>1555</v>
      </c>
      <c r="P67" s="29">
        <f>INDEX($X$2:$AG$21,1+SUM($M$2:$M66),2)</f>
        <v>1235</v>
      </c>
      <c r="Q67" s="29">
        <f>INDEX($X$2:$AG$21,1+SUM($M$2:$M66),3)</f>
        <v>940</v>
      </c>
      <c r="R67" s="29">
        <f>INDEX($X$2:$AG$21,1+SUM($M$2:$M66),4)</f>
        <v>485</v>
      </c>
      <c r="S67" s="40">
        <f>IF(S66&lt;&gt;0,MAX(S66-$G$2/86400,0),IF(M67=1,INDEX($X$2:$AG$21,1+SUM($M$2:$M66),10),0))</f>
        <v>0</v>
      </c>
    </row>
    <row r="68" spans="8:19" ht="15.75" thickBot="1" x14ac:dyDescent="0.3">
      <c r="H68" s="18">
        <f t="shared" ref="H68:H131" ca="1" si="15">H67+$G$2/86400</f>
        <v>43209.828064120156</v>
      </c>
      <c r="I68">
        <f t="shared" si="10"/>
        <v>2161</v>
      </c>
      <c r="J68">
        <f t="shared" si="11"/>
        <v>1255</v>
      </c>
      <c r="K68">
        <f t="shared" si="12"/>
        <v>428</v>
      </c>
      <c r="L68">
        <f t="shared" si="13"/>
        <v>1204</v>
      </c>
      <c r="M68">
        <f t="shared" si="14"/>
        <v>0</v>
      </c>
      <c r="N68">
        <f>SUM($M$2:$M68)</f>
        <v>4</v>
      </c>
      <c r="O68" s="29">
        <f>INDEX($X$2:$AG$21,1+SUM($M$2:$M67),1)</f>
        <v>1555</v>
      </c>
      <c r="P68" s="29">
        <f>INDEX($X$2:$AG$21,1+SUM($M$2:$M67),2)</f>
        <v>1235</v>
      </c>
      <c r="Q68" s="29">
        <f>INDEX($X$2:$AG$21,1+SUM($M$2:$M67),3)</f>
        <v>940</v>
      </c>
      <c r="R68" s="29">
        <f>INDEX($X$2:$AG$21,1+SUM($M$2:$M67),4)</f>
        <v>485</v>
      </c>
      <c r="S68" s="40">
        <f>IF(S67&lt;&gt;0,MAX(S67-$G$2/86400,0),IF(M68=1,INDEX($X$2:$AG$21,1+SUM($M$2:$M67),10),0))</f>
        <v>0</v>
      </c>
    </row>
    <row r="69" spans="8:19" ht="15.75" thickBot="1" x14ac:dyDescent="0.3">
      <c r="H69" s="18">
        <f t="shared" ca="1" si="15"/>
        <v>43209.831536342375</v>
      </c>
      <c r="I69">
        <f t="shared" si="10"/>
        <v>2219</v>
      </c>
      <c r="J69">
        <f t="shared" si="11"/>
        <v>1313</v>
      </c>
      <c r="K69">
        <f t="shared" si="12"/>
        <v>462</v>
      </c>
      <c r="L69">
        <f t="shared" si="13"/>
        <v>1237</v>
      </c>
      <c r="M69">
        <f t="shared" si="14"/>
        <v>0</v>
      </c>
      <c r="N69">
        <f>SUM($M$2:$M69)</f>
        <v>4</v>
      </c>
      <c r="O69" s="29">
        <f>INDEX($X$2:$AG$21,1+SUM($M$2:$M68),1)</f>
        <v>1555</v>
      </c>
      <c r="P69" s="29">
        <f>INDEX($X$2:$AG$21,1+SUM($M$2:$M68),2)</f>
        <v>1235</v>
      </c>
      <c r="Q69" s="29">
        <f>INDEX($X$2:$AG$21,1+SUM($M$2:$M68),3)</f>
        <v>940</v>
      </c>
      <c r="R69" s="29">
        <f>INDEX($X$2:$AG$21,1+SUM($M$2:$M68),4)</f>
        <v>485</v>
      </c>
      <c r="S69" s="40">
        <f>IF(S68&lt;&gt;0,MAX(S68-$G$2/86400,0),IF(M69=1,INDEX($X$2:$AG$21,1+SUM($M$2:$M68),10),0))</f>
        <v>0</v>
      </c>
    </row>
    <row r="70" spans="8:19" ht="15.75" thickBot="1" x14ac:dyDescent="0.3">
      <c r="H70" s="18">
        <f t="shared" ca="1" si="15"/>
        <v>43209.835008564594</v>
      </c>
      <c r="I70">
        <f t="shared" si="10"/>
        <v>2277</v>
      </c>
      <c r="J70">
        <f t="shared" si="11"/>
        <v>1371</v>
      </c>
      <c r="K70">
        <f t="shared" si="12"/>
        <v>496</v>
      </c>
      <c r="L70">
        <f t="shared" si="13"/>
        <v>1270</v>
      </c>
      <c r="M70">
        <f t="shared" si="14"/>
        <v>0</v>
      </c>
      <c r="N70">
        <f>SUM($M$2:$M70)</f>
        <v>4</v>
      </c>
      <c r="O70" s="29">
        <f>INDEX($X$2:$AG$21,1+SUM($M$2:$M69),1)</f>
        <v>1555</v>
      </c>
      <c r="P70" s="29">
        <f>INDEX($X$2:$AG$21,1+SUM($M$2:$M69),2)</f>
        <v>1235</v>
      </c>
      <c r="Q70" s="29">
        <f>INDEX($X$2:$AG$21,1+SUM($M$2:$M69),3)</f>
        <v>940</v>
      </c>
      <c r="R70" s="29">
        <f>INDEX($X$2:$AG$21,1+SUM($M$2:$M69),4)</f>
        <v>485</v>
      </c>
      <c r="S70" s="40">
        <f>IF(S69&lt;&gt;0,MAX(S69-$G$2/86400,0),IF(M70=1,INDEX($X$2:$AG$21,1+SUM($M$2:$M69),10),0))</f>
        <v>0</v>
      </c>
    </row>
    <row r="71" spans="8:19" ht="15.75" thickBot="1" x14ac:dyDescent="0.3">
      <c r="H71" s="18">
        <f t="shared" ca="1" si="15"/>
        <v>43209.838480786813</v>
      </c>
      <c r="I71">
        <f t="shared" si="10"/>
        <v>2335</v>
      </c>
      <c r="J71">
        <f t="shared" si="11"/>
        <v>1429</v>
      </c>
      <c r="K71">
        <f t="shared" si="12"/>
        <v>530</v>
      </c>
      <c r="L71">
        <f t="shared" si="13"/>
        <v>1303</v>
      </c>
      <c r="M71">
        <f t="shared" si="14"/>
        <v>0</v>
      </c>
      <c r="N71">
        <f>SUM($M$2:$M71)</f>
        <v>4</v>
      </c>
      <c r="O71" s="29">
        <f>INDEX($X$2:$AG$21,1+SUM($M$2:$M70),1)</f>
        <v>1555</v>
      </c>
      <c r="P71" s="29">
        <f>INDEX($X$2:$AG$21,1+SUM($M$2:$M70),2)</f>
        <v>1235</v>
      </c>
      <c r="Q71" s="29">
        <f>INDEX($X$2:$AG$21,1+SUM($M$2:$M70),3)</f>
        <v>940</v>
      </c>
      <c r="R71" s="29">
        <f>INDEX($X$2:$AG$21,1+SUM($M$2:$M70),4)</f>
        <v>485</v>
      </c>
      <c r="S71" s="40">
        <f>IF(S70&lt;&gt;0,MAX(S70-$G$2/86400,0),IF(M71=1,INDEX($X$2:$AG$21,1+SUM($M$2:$M70),10),0))</f>
        <v>0</v>
      </c>
    </row>
    <row r="72" spans="8:19" ht="15.75" thickBot="1" x14ac:dyDescent="0.3">
      <c r="H72" s="18">
        <f t="shared" ca="1" si="15"/>
        <v>43209.841953009032</v>
      </c>
      <c r="I72">
        <f t="shared" si="10"/>
        <v>2393</v>
      </c>
      <c r="J72">
        <f t="shared" si="11"/>
        <v>1487</v>
      </c>
      <c r="K72">
        <f t="shared" si="12"/>
        <v>564</v>
      </c>
      <c r="L72">
        <f t="shared" si="13"/>
        <v>1336</v>
      </c>
      <c r="M72">
        <f t="shared" si="14"/>
        <v>0</v>
      </c>
      <c r="N72">
        <f>SUM($M$2:$M72)</f>
        <v>4</v>
      </c>
      <c r="O72" s="29">
        <f>INDEX($X$2:$AG$21,1+SUM($M$2:$M71),1)</f>
        <v>1555</v>
      </c>
      <c r="P72" s="29">
        <f>INDEX($X$2:$AG$21,1+SUM($M$2:$M71),2)</f>
        <v>1235</v>
      </c>
      <c r="Q72" s="29">
        <f>INDEX($X$2:$AG$21,1+SUM($M$2:$M71),3)</f>
        <v>940</v>
      </c>
      <c r="R72" s="29">
        <f>INDEX($X$2:$AG$21,1+SUM($M$2:$M71),4)</f>
        <v>485</v>
      </c>
      <c r="S72" s="40">
        <f>IF(S71&lt;&gt;0,MAX(S71-$G$2/86400,0),IF(M72=1,INDEX($X$2:$AG$21,1+SUM($M$2:$M71),10),0))</f>
        <v>0</v>
      </c>
    </row>
    <row r="73" spans="8:19" ht="15.75" thickBot="1" x14ac:dyDescent="0.3">
      <c r="H73" s="18">
        <f t="shared" ca="1" si="15"/>
        <v>43209.845425231251</v>
      </c>
      <c r="I73">
        <f t="shared" si="10"/>
        <v>2451</v>
      </c>
      <c r="J73">
        <f t="shared" si="11"/>
        <v>1545</v>
      </c>
      <c r="K73">
        <f t="shared" si="12"/>
        <v>598</v>
      </c>
      <c r="L73">
        <f t="shared" si="13"/>
        <v>1369</v>
      </c>
      <c r="M73">
        <f t="shared" si="14"/>
        <v>0</v>
      </c>
      <c r="N73">
        <f>SUM($M$2:$M73)</f>
        <v>4</v>
      </c>
      <c r="O73" s="29">
        <f>INDEX($X$2:$AG$21,1+SUM($M$2:$M72),1)</f>
        <v>1555</v>
      </c>
      <c r="P73" s="29">
        <f>INDEX($X$2:$AG$21,1+SUM($M$2:$M72),2)</f>
        <v>1235</v>
      </c>
      <c r="Q73" s="29">
        <f>INDEX($X$2:$AG$21,1+SUM($M$2:$M72),3)</f>
        <v>940</v>
      </c>
      <c r="R73" s="29">
        <f>INDEX($X$2:$AG$21,1+SUM($M$2:$M72),4)</f>
        <v>485</v>
      </c>
      <c r="S73" s="40">
        <f>IF(S72&lt;&gt;0,MAX(S72-$G$2/86400,0),IF(M73=1,INDEX($X$2:$AG$21,1+SUM($M$2:$M72),10),0))</f>
        <v>0</v>
      </c>
    </row>
    <row r="74" spans="8:19" ht="15.75" thickBot="1" x14ac:dyDescent="0.3">
      <c r="H74" s="18">
        <f t="shared" ca="1" si="15"/>
        <v>43209.84889745347</v>
      </c>
      <c r="I74">
        <f t="shared" si="10"/>
        <v>2509</v>
      </c>
      <c r="J74">
        <f t="shared" si="11"/>
        <v>1603</v>
      </c>
      <c r="K74">
        <f t="shared" si="12"/>
        <v>632</v>
      </c>
      <c r="L74">
        <f t="shared" si="13"/>
        <v>1402</v>
      </c>
      <c r="M74">
        <f t="shared" si="14"/>
        <v>0</v>
      </c>
      <c r="N74">
        <f>SUM($M$2:$M74)</f>
        <v>4</v>
      </c>
      <c r="O74" s="29">
        <f>INDEX($X$2:$AG$21,1+SUM($M$2:$M73),1)</f>
        <v>1555</v>
      </c>
      <c r="P74" s="29">
        <f>INDEX($X$2:$AG$21,1+SUM($M$2:$M73),2)</f>
        <v>1235</v>
      </c>
      <c r="Q74" s="29">
        <f>INDEX($X$2:$AG$21,1+SUM($M$2:$M73),3)</f>
        <v>940</v>
      </c>
      <c r="R74" s="29">
        <f>INDEX($X$2:$AG$21,1+SUM($M$2:$M73),4)</f>
        <v>485</v>
      </c>
      <c r="S74" s="40">
        <f>IF(S73&lt;&gt;0,MAX(S73-$G$2/86400,0),IF(M74=1,INDEX($X$2:$AG$21,1+SUM($M$2:$M73),10),0))</f>
        <v>0</v>
      </c>
    </row>
    <row r="75" spans="8:19" ht="15.75" thickBot="1" x14ac:dyDescent="0.3">
      <c r="H75" s="18">
        <f t="shared" ca="1" si="15"/>
        <v>43209.852369675689</v>
      </c>
      <c r="I75">
        <f t="shared" si="10"/>
        <v>2567</v>
      </c>
      <c r="J75">
        <f t="shared" si="11"/>
        <v>1661</v>
      </c>
      <c r="K75">
        <f t="shared" si="12"/>
        <v>666</v>
      </c>
      <c r="L75">
        <f t="shared" si="13"/>
        <v>1435</v>
      </c>
      <c r="M75">
        <f t="shared" si="14"/>
        <v>0</v>
      </c>
      <c r="N75">
        <f>SUM($M$2:$M75)</f>
        <v>4</v>
      </c>
      <c r="O75" s="29">
        <f>INDEX($X$2:$AG$21,1+SUM($M$2:$M74),1)</f>
        <v>1555</v>
      </c>
      <c r="P75" s="29">
        <f>INDEX($X$2:$AG$21,1+SUM($M$2:$M74),2)</f>
        <v>1235</v>
      </c>
      <c r="Q75" s="29">
        <f>INDEX($X$2:$AG$21,1+SUM($M$2:$M74),3)</f>
        <v>940</v>
      </c>
      <c r="R75" s="29">
        <f>INDEX($X$2:$AG$21,1+SUM($M$2:$M74),4)</f>
        <v>485</v>
      </c>
      <c r="S75" s="40">
        <f>IF(S74&lt;&gt;0,MAX(S74-$G$2/86400,0),IF(M75=1,INDEX($X$2:$AG$21,1+SUM($M$2:$M74),10),0))</f>
        <v>0</v>
      </c>
    </row>
    <row r="76" spans="8:19" ht="15.75" thickBot="1" x14ac:dyDescent="0.3">
      <c r="H76" s="18">
        <f t="shared" ca="1" si="15"/>
        <v>43209.855841897908</v>
      </c>
      <c r="I76">
        <f t="shared" si="10"/>
        <v>2625</v>
      </c>
      <c r="J76">
        <f t="shared" si="11"/>
        <v>1719</v>
      </c>
      <c r="K76">
        <f t="shared" si="12"/>
        <v>700</v>
      </c>
      <c r="L76">
        <f t="shared" si="13"/>
        <v>1468</v>
      </c>
      <c r="M76">
        <f t="shared" si="14"/>
        <v>0</v>
      </c>
      <c r="N76">
        <f>SUM($M$2:$M76)</f>
        <v>4</v>
      </c>
      <c r="O76" s="29">
        <f>INDEX($X$2:$AG$21,1+SUM($M$2:$M75),1)</f>
        <v>1555</v>
      </c>
      <c r="P76" s="29">
        <f>INDEX($X$2:$AG$21,1+SUM($M$2:$M75),2)</f>
        <v>1235</v>
      </c>
      <c r="Q76" s="29">
        <f>INDEX($X$2:$AG$21,1+SUM($M$2:$M75),3)</f>
        <v>940</v>
      </c>
      <c r="R76" s="29">
        <f>INDEX($X$2:$AG$21,1+SUM($M$2:$M75),4)</f>
        <v>485</v>
      </c>
      <c r="S76" s="40">
        <f>IF(S75&lt;&gt;0,MAX(S75-$G$2/86400,0),IF(M76=1,INDEX($X$2:$AG$21,1+SUM($M$2:$M75),10),0))</f>
        <v>0</v>
      </c>
    </row>
    <row r="77" spans="8:19" ht="15.75" thickBot="1" x14ac:dyDescent="0.3">
      <c r="H77" s="18">
        <f t="shared" ca="1" si="15"/>
        <v>43209.859314120127</v>
      </c>
      <c r="I77">
        <f t="shared" si="10"/>
        <v>2683</v>
      </c>
      <c r="J77">
        <f t="shared" si="11"/>
        <v>1777</v>
      </c>
      <c r="K77">
        <f t="shared" si="12"/>
        <v>734</v>
      </c>
      <c r="L77">
        <f t="shared" si="13"/>
        <v>1501</v>
      </c>
      <c r="M77">
        <f t="shared" si="14"/>
        <v>0</v>
      </c>
      <c r="N77">
        <f>SUM($M$2:$M77)</f>
        <v>4</v>
      </c>
      <c r="O77" s="29">
        <f>INDEX($X$2:$AG$21,1+SUM($M$2:$M76),1)</f>
        <v>1555</v>
      </c>
      <c r="P77" s="29">
        <f>INDEX($X$2:$AG$21,1+SUM($M$2:$M76),2)</f>
        <v>1235</v>
      </c>
      <c r="Q77" s="29">
        <f>INDEX($X$2:$AG$21,1+SUM($M$2:$M76),3)</f>
        <v>940</v>
      </c>
      <c r="R77" s="29">
        <f>INDEX($X$2:$AG$21,1+SUM($M$2:$M76),4)</f>
        <v>485</v>
      </c>
      <c r="S77" s="40">
        <f>IF(S76&lt;&gt;0,MAX(S76-$G$2/86400,0),IF(M77=1,INDEX($X$2:$AG$21,1+SUM($M$2:$M76),10),0))</f>
        <v>0</v>
      </c>
    </row>
    <row r="78" spans="8:19" ht="15.75" thickBot="1" x14ac:dyDescent="0.3">
      <c r="H78" s="18">
        <f t="shared" ca="1" si="15"/>
        <v>43209.862786342346</v>
      </c>
      <c r="I78">
        <f t="shared" si="10"/>
        <v>2741</v>
      </c>
      <c r="J78">
        <f t="shared" si="11"/>
        <v>1835</v>
      </c>
      <c r="K78">
        <f t="shared" si="12"/>
        <v>768</v>
      </c>
      <c r="L78">
        <f t="shared" si="13"/>
        <v>1534</v>
      </c>
      <c r="M78">
        <f t="shared" si="14"/>
        <v>0</v>
      </c>
      <c r="N78">
        <f>SUM($M$2:$M78)</f>
        <v>4</v>
      </c>
      <c r="O78" s="29">
        <f>INDEX($X$2:$AG$21,1+SUM($M$2:$M77),1)</f>
        <v>1555</v>
      </c>
      <c r="P78" s="29">
        <f>INDEX($X$2:$AG$21,1+SUM($M$2:$M77),2)</f>
        <v>1235</v>
      </c>
      <c r="Q78" s="29">
        <f>INDEX($X$2:$AG$21,1+SUM($M$2:$M77),3)</f>
        <v>940</v>
      </c>
      <c r="R78" s="29">
        <f>INDEX($X$2:$AG$21,1+SUM($M$2:$M77),4)</f>
        <v>485</v>
      </c>
      <c r="S78" s="40">
        <f>IF(S77&lt;&gt;0,MAX(S77-$G$2/86400,0),IF(M78=1,INDEX($X$2:$AG$21,1+SUM($M$2:$M77),10),0))</f>
        <v>0</v>
      </c>
    </row>
    <row r="79" spans="8:19" ht="15.75" thickBot="1" x14ac:dyDescent="0.3">
      <c r="H79" s="18">
        <f t="shared" ca="1" si="15"/>
        <v>43209.866258564565</v>
      </c>
      <c r="I79">
        <f t="shared" ref="I79:I142" si="16">IF($M78=1,I78-O78,ROUND(I78+B$2/3600*$G$2,0))</f>
        <v>2799</v>
      </c>
      <c r="J79">
        <f t="shared" ref="J79:J142" si="17">IF($M78=1,J78-P78,ROUND(J78+C$2/3600*$G$2,0))</f>
        <v>1893</v>
      </c>
      <c r="K79">
        <f t="shared" ref="K79:K142" si="18">IF($M78=1,K78-Q78,ROUND(K78+D$2/3600*$G$2,0))</f>
        <v>802</v>
      </c>
      <c r="L79">
        <f t="shared" ref="L79:L142" si="19">IF($M78=1,L78-R78,ROUND(L78+E$2/3600*$G$2,0))</f>
        <v>1567</v>
      </c>
      <c r="M79">
        <f t="shared" si="14"/>
        <v>0</v>
      </c>
      <c r="N79">
        <f>SUM($M$2:$M79)</f>
        <v>4</v>
      </c>
      <c r="O79" s="29">
        <f>INDEX($X$2:$AG$21,1+SUM($M$2:$M78),1)</f>
        <v>1555</v>
      </c>
      <c r="P79" s="29">
        <f>INDEX($X$2:$AG$21,1+SUM($M$2:$M78),2)</f>
        <v>1235</v>
      </c>
      <c r="Q79" s="29">
        <f>INDEX($X$2:$AG$21,1+SUM($M$2:$M78),3)</f>
        <v>940</v>
      </c>
      <c r="R79" s="29">
        <f>INDEX($X$2:$AG$21,1+SUM($M$2:$M78),4)</f>
        <v>485</v>
      </c>
      <c r="S79" s="40">
        <f>IF(S78&lt;&gt;0,MAX(S78-$G$2/86400,0),IF(M79=1,INDEX($X$2:$AG$21,1+SUM($M$2:$M78),10),0))</f>
        <v>0</v>
      </c>
    </row>
    <row r="80" spans="8:19" ht="15.75" thickBot="1" x14ac:dyDescent="0.3">
      <c r="H80" s="18">
        <f t="shared" ca="1" si="15"/>
        <v>43209.869730786784</v>
      </c>
      <c r="I80">
        <f t="shared" si="16"/>
        <v>2857</v>
      </c>
      <c r="J80">
        <f t="shared" si="17"/>
        <v>1951</v>
      </c>
      <c r="K80">
        <f t="shared" si="18"/>
        <v>836</v>
      </c>
      <c r="L80">
        <f t="shared" si="19"/>
        <v>1600</v>
      </c>
      <c r="M80">
        <f t="shared" si="14"/>
        <v>0</v>
      </c>
      <c r="N80">
        <f>SUM($M$2:$M80)</f>
        <v>4</v>
      </c>
      <c r="O80" s="29">
        <f>INDEX($X$2:$AG$21,1+SUM($M$2:$M79),1)</f>
        <v>1555</v>
      </c>
      <c r="P80" s="29">
        <f>INDEX($X$2:$AG$21,1+SUM($M$2:$M79),2)</f>
        <v>1235</v>
      </c>
      <c r="Q80" s="29">
        <f>INDEX($X$2:$AG$21,1+SUM($M$2:$M79),3)</f>
        <v>940</v>
      </c>
      <c r="R80" s="29">
        <f>INDEX($X$2:$AG$21,1+SUM($M$2:$M79),4)</f>
        <v>485</v>
      </c>
      <c r="S80" s="40">
        <f>IF(S79&lt;&gt;0,MAX(S79-$G$2/86400,0),IF(M80=1,INDEX($X$2:$AG$21,1+SUM($M$2:$M79),10),0))</f>
        <v>0</v>
      </c>
    </row>
    <row r="81" spans="8:19" ht="15.75" thickBot="1" x14ac:dyDescent="0.3">
      <c r="H81" s="18">
        <f t="shared" ca="1" si="15"/>
        <v>43209.873203009003</v>
      </c>
      <c r="I81">
        <f t="shared" si="16"/>
        <v>2915</v>
      </c>
      <c r="J81">
        <f t="shared" si="17"/>
        <v>2009</v>
      </c>
      <c r="K81">
        <f t="shared" si="18"/>
        <v>870</v>
      </c>
      <c r="L81">
        <f t="shared" si="19"/>
        <v>1633</v>
      </c>
      <c r="M81">
        <f t="shared" si="14"/>
        <v>0</v>
      </c>
      <c r="N81">
        <f>SUM($M$2:$M81)</f>
        <v>4</v>
      </c>
      <c r="O81" s="29">
        <f>INDEX($X$2:$AG$21,1+SUM($M$2:$M80),1)</f>
        <v>1555</v>
      </c>
      <c r="P81" s="29">
        <f>INDEX($X$2:$AG$21,1+SUM($M$2:$M80),2)</f>
        <v>1235</v>
      </c>
      <c r="Q81" s="29">
        <f>INDEX($X$2:$AG$21,1+SUM($M$2:$M80),3)</f>
        <v>940</v>
      </c>
      <c r="R81" s="29">
        <f>INDEX($X$2:$AG$21,1+SUM($M$2:$M80),4)</f>
        <v>485</v>
      </c>
      <c r="S81" s="40">
        <f>IF(S80&lt;&gt;0,MAX(S80-$G$2/86400,0),IF(M81=1,INDEX($X$2:$AG$21,1+SUM($M$2:$M80),10),0))</f>
        <v>0</v>
      </c>
    </row>
    <row r="82" spans="8:19" ht="15.75" thickBot="1" x14ac:dyDescent="0.3">
      <c r="H82" s="18">
        <f t="shared" ca="1" si="15"/>
        <v>43209.876675231222</v>
      </c>
      <c r="I82">
        <f t="shared" si="16"/>
        <v>2973</v>
      </c>
      <c r="J82">
        <f t="shared" si="17"/>
        <v>2067</v>
      </c>
      <c r="K82">
        <f t="shared" si="18"/>
        <v>904</v>
      </c>
      <c r="L82">
        <f t="shared" si="19"/>
        <v>1666</v>
      </c>
      <c r="M82">
        <f t="shared" si="14"/>
        <v>0</v>
      </c>
      <c r="N82">
        <f>SUM($M$2:$M82)</f>
        <v>4</v>
      </c>
      <c r="O82" s="29">
        <f>INDEX($X$2:$AG$21,1+SUM($M$2:$M81),1)</f>
        <v>1555</v>
      </c>
      <c r="P82" s="29">
        <f>INDEX($X$2:$AG$21,1+SUM($M$2:$M81),2)</f>
        <v>1235</v>
      </c>
      <c r="Q82" s="29">
        <f>INDEX($X$2:$AG$21,1+SUM($M$2:$M81),3)</f>
        <v>940</v>
      </c>
      <c r="R82" s="29">
        <f>INDEX($X$2:$AG$21,1+SUM($M$2:$M81),4)</f>
        <v>485</v>
      </c>
      <c r="S82" s="40">
        <f>IF(S81&lt;&gt;0,MAX(S81-$G$2/86400,0),IF(M82=1,INDEX($X$2:$AG$21,1+SUM($M$2:$M81),10),0))</f>
        <v>0</v>
      </c>
    </row>
    <row r="83" spans="8:19" ht="15.75" thickBot="1" x14ac:dyDescent="0.3">
      <c r="H83" s="18">
        <f t="shared" ca="1" si="15"/>
        <v>43209.880147453441</v>
      </c>
      <c r="I83">
        <f t="shared" si="16"/>
        <v>3031</v>
      </c>
      <c r="J83">
        <f t="shared" si="17"/>
        <v>2125</v>
      </c>
      <c r="K83">
        <f t="shared" si="18"/>
        <v>938</v>
      </c>
      <c r="L83">
        <f t="shared" si="19"/>
        <v>1699</v>
      </c>
      <c r="M83">
        <f t="shared" si="14"/>
        <v>0</v>
      </c>
      <c r="N83">
        <f>SUM($M$2:$M83)</f>
        <v>4</v>
      </c>
      <c r="O83" s="29">
        <f>INDEX($X$2:$AG$21,1+SUM($M$2:$M82),1)</f>
        <v>1555</v>
      </c>
      <c r="P83" s="29">
        <f>INDEX($X$2:$AG$21,1+SUM($M$2:$M82),2)</f>
        <v>1235</v>
      </c>
      <c r="Q83" s="29">
        <f>INDEX($X$2:$AG$21,1+SUM($M$2:$M82),3)</f>
        <v>940</v>
      </c>
      <c r="R83" s="29">
        <f>INDEX($X$2:$AG$21,1+SUM($M$2:$M82),4)</f>
        <v>485</v>
      </c>
      <c r="S83" s="40">
        <f>IF(S82&lt;&gt;0,MAX(S82-$G$2/86400,0),IF(M83=1,INDEX($X$2:$AG$21,1+SUM($M$2:$M82),10),0))</f>
        <v>0</v>
      </c>
    </row>
    <row r="84" spans="8:19" ht="15.75" thickBot="1" x14ac:dyDescent="0.3">
      <c r="H84" s="18">
        <f t="shared" ca="1" si="15"/>
        <v>43209.88361967566</v>
      </c>
      <c r="I84">
        <f t="shared" si="16"/>
        <v>3089</v>
      </c>
      <c r="J84">
        <f t="shared" si="17"/>
        <v>2183</v>
      </c>
      <c r="K84">
        <f t="shared" si="18"/>
        <v>972</v>
      </c>
      <c r="L84">
        <f t="shared" si="19"/>
        <v>1732</v>
      </c>
      <c r="M84">
        <f t="shared" si="14"/>
        <v>1</v>
      </c>
      <c r="N84">
        <f>SUM($M$2:$M84)</f>
        <v>5</v>
      </c>
      <c r="O84" s="29">
        <f>INDEX($X$2:$AG$21,1+SUM($M$2:$M83),1)</f>
        <v>1555</v>
      </c>
      <c r="P84" s="29">
        <f>INDEX($X$2:$AG$21,1+SUM($M$2:$M83),2)</f>
        <v>1235</v>
      </c>
      <c r="Q84" s="29">
        <f>INDEX($X$2:$AG$21,1+SUM($M$2:$M83),3)</f>
        <v>940</v>
      </c>
      <c r="R84" s="29">
        <f>INDEX($X$2:$AG$21,1+SUM($M$2:$M83),4)</f>
        <v>485</v>
      </c>
      <c r="S84" s="40">
        <f>IF(S83&lt;&gt;0,MAX(S83-$G$2/86400,0),IF(M84=1,INDEX($X$2:$AG$21,1+SUM($M$2:$M83),10),0))</f>
        <v>1.8402777777777778E-2</v>
      </c>
    </row>
    <row r="85" spans="8:19" ht="15.75" thickBot="1" x14ac:dyDescent="0.3">
      <c r="H85" s="18">
        <f t="shared" ca="1" si="15"/>
        <v>43209.887091897879</v>
      </c>
      <c r="I85">
        <f t="shared" si="16"/>
        <v>1534</v>
      </c>
      <c r="J85">
        <f t="shared" si="17"/>
        <v>948</v>
      </c>
      <c r="K85">
        <f t="shared" si="18"/>
        <v>32</v>
      </c>
      <c r="L85">
        <f t="shared" si="19"/>
        <v>1247</v>
      </c>
      <c r="M85">
        <f t="shared" si="14"/>
        <v>0</v>
      </c>
      <c r="N85">
        <f>SUM($M$2:$M85)</f>
        <v>5</v>
      </c>
      <c r="O85" s="29">
        <f>INDEX($X$2:$AG$21,1+SUM($M$2:$M84),1)</f>
        <v>1995</v>
      </c>
      <c r="P85" s="29">
        <f>INDEX($X$2:$AG$21,1+SUM($M$2:$M84),2)</f>
        <v>1580</v>
      </c>
      <c r="Q85" s="29">
        <f>INDEX($X$2:$AG$21,1+SUM($M$2:$M84),3)</f>
        <v>1205</v>
      </c>
      <c r="R85" s="29">
        <f>INDEX($X$2:$AG$21,1+SUM($M$2:$M84),4)</f>
        <v>620</v>
      </c>
      <c r="S85" s="40">
        <f>IF(S84&lt;&gt;0,MAX(S84-$G$2/86400,0),IF(M85=1,INDEX($X$2:$AG$21,1+SUM($M$2:$M84),10),0))</f>
        <v>1.4930555555555556E-2</v>
      </c>
    </row>
    <row r="86" spans="8:19" ht="15.75" thickBot="1" x14ac:dyDescent="0.3">
      <c r="H86" s="18">
        <f t="shared" ca="1" si="15"/>
        <v>43209.890564120098</v>
      </c>
      <c r="I86">
        <f t="shared" si="16"/>
        <v>1592</v>
      </c>
      <c r="J86">
        <f t="shared" si="17"/>
        <v>1006</v>
      </c>
      <c r="K86">
        <f t="shared" si="18"/>
        <v>66</v>
      </c>
      <c r="L86">
        <f t="shared" si="19"/>
        <v>1280</v>
      </c>
      <c r="M86">
        <f t="shared" si="14"/>
        <v>0</v>
      </c>
      <c r="N86">
        <f>SUM($M$2:$M86)</f>
        <v>5</v>
      </c>
      <c r="O86" s="29">
        <f>INDEX($X$2:$AG$21,1+SUM($M$2:$M85),1)</f>
        <v>1995</v>
      </c>
      <c r="P86" s="29">
        <f>INDEX($X$2:$AG$21,1+SUM($M$2:$M85),2)</f>
        <v>1580</v>
      </c>
      <c r="Q86" s="29">
        <f>INDEX($X$2:$AG$21,1+SUM($M$2:$M85),3)</f>
        <v>1205</v>
      </c>
      <c r="R86" s="29">
        <f>INDEX($X$2:$AG$21,1+SUM($M$2:$M85),4)</f>
        <v>620</v>
      </c>
      <c r="S86" s="40">
        <f>IF(S85&lt;&gt;0,MAX(S85-$G$2/86400,0),IF(M86=1,INDEX($X$2:$AG$21,1+SUM($M$2:$M85),10),0))</f>
        <v>1.1458333333333334E-2</v>
      </c>
    </row>
    <row r="87" spans="8:19" ht="15.75" thickBot="1" x14ac:dyDescent="0.3">
      <c r="H87" s="18">
        <f t="shared" ca="1" si="15"/>
        <v>43209.894036342317</v>
      </c>
      <c r="I87">
        <f t="shared" si="16"/>
        <v>1650</v>
      </c>
      <c r="J87">
        <f t="shared" si="17"/>
        <v>1064</v>
      </c>
      <c r="K87">
        <f t="shared" si="18"/>
        <v>100</v>
      </c>
      <c r="L87">
        <f t="shared" si="19"/>
        <v>1313</v>
      </c>
      <c r="M87">
        <f t="shared" si="14"/>
        <v>0</v>
      </c>
      <c r="N87">
        <f>SUM($M$2:$M87)</f>
        <v>5</v>
      </c>
      <c r="O87" s="29">
        <f>INDEX($X$2:$AG$21,1+SUM($M$2:$M86),1)</f>
        <v>1995</v>
      </c>
      <c r="P87" s="29">
        <f>INDEX($X$2:$AG$21,1+SUM($M$2:$M86),2)</f>
        <v>1580</v>
      </c>
      <c r="Q87" s="29">
        <f>INDEX($X$2:$AG$21,1+SUM($M$2:$M86),3)</f>
        <v>1205</v>
      </c>
      <c r="R87" s="29">
        <f>INDEX($X$2:$AG$21,1+SUM($M$2:$M86),4)</f>
        <v>620</v>
      </c>
      <c r="S87" s="40">
        <f>IF(S86&lt;&gt;0,MAX(S86-$G$2/86400,0),IF(M87=1,INDEX($X$2:$AG$21,1+SUM($M$2:$M86),10),0))</f>
        <v>7.9861111111111122E-3</v>
      </c>
    </row>
    <row r="88" spans="8:19" ht="15.75" thickBot="1" x14ac:dyDescent="0.3">
      <c r="H88" s="18">
        <f t="shared" ca="1" si="15"/>
        <v>43209.897508564536</v>
      </c>
      <c r="I88">
        <f t="shared" si="16"/>
        <v>1708</v>
      </c>
      <c r="J88">
        <f t="shared" si="17"/>
        <v>1122</v>
      </c>
      <c r="K88">
        <f t="shared" si="18"/>
        <v>134</v>
      </c>
      <c r="L88">
        <f t="shared" si="19"/>
        <v>1346</v>
      </c>
      <c r="M88">
        <f t="shared" si="14"/>
        <v>0</v>
      </c>
      <c r="N88">
        <f>SUM($M$2:$M88)</f>
        <v>5</v>
      </c>
      <c r="O88" s="29">
        <f>INDEX($X$2:$AG$21,1+SUM($M$2:$M87),1)</f>
        <v>1995</v>
      </c>
      <c r="P88" s="29">
        <f>INDEX($X$2:$AG$21,1+SUM($M$2:$M87),2)</f>
        <v>1580</v>
      </c>
      <c r="Q88" s="29">
        <f>INDEX($X$2:$AG$21,1+SUM($M$2:$M87),3)</f>
        <v>1205</v>
      </c>
      <c r="R88" s="29">
        <f>INDEX($X$2:$AG$21,1+SUM($M$2:$M87),4)</f>
        <v>620</v>
      </c>
      <c r="S88" s="40">
        <f>IF(S87&lt;&gt;0,MAX(S87-$G$2/86400,0),IF(M88=1,INDEX($X$2:$AG$21,1+SUM($M$2:$M87),10),0))</f>
        <v>4.5138888888888902E-3</v>
      </c>
    </row>
    <row r="89" spans="8:19" ht="15.75" thickBot="1" x14ac:dyDescent="0.3">
      <c r="H89" s="18">
        <f t="shared" ca="1" si="15"/>
        <v>43209.900980786755</v>
      </c>
      <c r="I89">
        <f t="shared" si="16"/>
        <v>1766</v>
      </c>
      <c r="J89">
        <f t="shared" si="17"/>
        <v>1180</v>
      </c>
      <c r="K89">
        <f t="shared" si="18"/>
        <v>168</v>
      </c>
      <c r="L89">
        <f t="shared" si="19"/>
        <v>1379</v>
      </c>
      <c r="M89">
        <f t="shared" si="14"/>
        <v>0</v>
      </c>
      <c r="N89">
        <f>SUM($M$2:$M89)</f>
        <v>5</v>
      </c>
      <c r="O89" s="29">
        <f>INDEX($X$2:$AG$21,1+SUM($M$2:$M88),1)</f>
        <v>1995</v>
      </c>
      <c r="P89" s="29">
        <f>INDEX($X$2:$AG$21,1+SUM($M$2:$M88),2)</f>
        <v>1580</v>
      </c>
      <c r="Q89" s="29">
        <f>INDEX($X$2:$AG$21,1+SUM($M$2:$M88),3)</f>
        <v>1205</v>
      </c>
      <c r="R89" s="29">
        <f>INDEX($X$2:$AG$21,1+SUM($M$2:$M88),4)</f>
        <v>620</v>
      </c>
      <c r="S89" s="40">
        <f>IF(S88&lt;&gt;0,MAX(S88-$G$2/86400,0),IF(M89=1,INDEX($X$2:$AG$21,1+SUM($M$2:$M88),10),0))</f>
        <v>1.0416666666666682E-3</v>
      </c>
    </row>
    <row r="90" spans="8:19" ht="15.75" thickBot="1" x14ac:dyDescent="0.3">
      <c r="H90" s="18">
        <f t="shared" ca="1" si="15"/>
        <v>43209.904453008974</v>
      </c>
      <c r="I90">
        <f t="shared" si="16"/>
        <v>1824</v>
      </c>
      <c r="J90">
        <f t="shared" si="17"/>
        <v>1238</v>
      </c>
      <c r="K90">
        <f t="shared" si="18"/>
        <v>202</v>
      </c>
      <c r="L90">
        <f t="shared" si="19"/>
        <v>1412</v>
      </c>
      <c r="M90">
        <f t="shared" si="14"/>
        <v>0</v>
      </c>
      <c r="N90">
        <f>SUM($M$2:$M90)</f>
        <v>5</v>
      </c>
      <c r="O90" s="29">
        <f>INDEX($X$2:$AG$21,1+SUM($M$2:$M89),1)</f>
        <v>1995</v>
      </c>
      <c r="P90" s="29">
        <f>INDEX($X$2:$AG$21,1+SUM($M$2:$M89),2)</f>
        <v>1580</v>
      </c>
      <c r="Q90" s="29">
        <f>INDEX($X$2:$AG$21,1+SUM($M$2:$M89),3)</f>
        <v>1205</v>
      </c>
      <c r="R90" s="29">
        <f>INDEX($X$2:$AG$21,1+SUM($M$2:$M89),4)</f>
        <v>620</v>
      </c>
      <c r="S90" s="40">
        <f>IF(S89&lt;&gt;0,MAX(S89-$G$2/86400,0),IF(M90=1,INDEX($X$2:$AG$21,1+SUM($M$2:$M89),10),0))</f>
        <v>0</v>
      </c>
    </row>
    <row r="91" spans="8:19" ht="15.75" thickBot="1" x14ac:dyDescent="0.3">
      <c r="H91" s="18">
        <f t="shared" ca="1" si="15"/>
        <v>43209.907925231193</v>
      </c>
      <c r="I91">
        <f t="shared" si="16"/>
        <v>1882</v>
      </c>
      <c r="J91">
        <f t="shared" si="17"/>
        <v>1296</v>
      </c>
      <c r="K91">
        <f t="shared" si="18"/>
        <v>236</v>
      </c>
      <c r="L91">
        <f t="shared" si="19"/>
        <v>1445</v>
      </c>
      <c r="M91">
        <f t="shared" si="14"/>
        <v>0</v>
      </c>
      <c r="N91">
        <f>SUM($M$2:$M91)</f>
        <v>5</v>
      </c>
      <c r="O91" s="29">
        <f>INDEX($X$2:$AG$21,1+SUM($M$2:$M90),1)</f>
        <v>1995</v>
      </c>
      <c r="P91" s="29">
        <f>INDEX($X$2:$AG$21,1+SUM($M$2:$M90),2)</f>
        <v>1580</v>
      </c>
      <c r="Q91" s="29">
        <f>INDEX($X$2:$AG$21,1+SUM($M$2:$M90),3)</f>
        <v>1205</v>
      </c>
      <c r="R91" s="29">
        <f>INDEX($X$2:$AG$21,1+SUM($M$2:$M90),4)</f>
        <v>620</v>
      </c>
      <c r="S91" s="40">
        <f>IF(S90&lt;&gt;0,MAX(S90-$G$2/86400,0),IF(M91=1,INDEX($X$2:$AG$21,1+SUM($M$2:$M90),10),0))</f>
        <v>0</v>
      </c>
    </row>
    <row r="92" spans="8:19" ht="15.75" thickBot="1" x14ac:dyDescent="0.3">
      <c r="H92" s="18">
        <f t="shared" ca="1" si="15"/>
        <v>43209.911397453412</v>
      </c>
      <c r="I92">
        <f t="shared" si="16"/>
        <v>1940</v>
      </c>
      <c r="J92">
        <f t="shared" si="17"/>
        <v>1354</v>
      </c>
      <c r="K92">
        <f t="shared" si="18"/>
        <v>270</v>
      </c>
      <c r="L92">
        <f t="shared" si="19"/>
        <v>1478</v>
      </c>
      <c r="M92">
        <f t="shared" si="14"/>
        <v>0</v>
      </c>
      <c r="N92">
        <f>SUM($M$2:$M92)</f>
        <v>5</v>
      </c>
      <c r="O92" s="29">
        <f>INDEX($X$2:$AG$21,1+SUM($M$2:$M91),1)</f>
        <v>1995</v>
      </c>
      <c r="P92" s="29">
        <f>INDEX($X$2:$AG$21,1+SUM($M$2:$M91),2)</f>
        <v>1580</v>
      </c>
      <c r="Q92" s="29">
        <f>INDEX($X$2:$AG$21,1+SUM($M$2:$M91),3)</f>
        <v>1205</v>
      </c>
      <c r="R92" s="29">
        <f>INDEX($X$2:$AG$21,1+SUM($M$2:$M91),4)</f>
        <v>620</v>
      </c>
      <c r="S92" s="40">
        <f>IF(S91&lt;&gt;0,MAX(S91-$G$2/86400,0),IF(M92=1,INDEX($X$2:$AG$21,1+SUM($M$2:$M91),10),0))</f>
        <v>0</v>
      </c>
    </row>
    <row r="93" spans="8:19" ht="15.75" thickBot="1" x14ac:dyDescent="0.3">
      <c r="H93" s="18">
        <f t="shared" ca="1" si="15"/>
        <v>43209.914869675631</v>
      </c>
      <c r="I93">
        <f t="shared" si="16"/>
        <v>1998</v>
      </c>
      <c r="J93">
        <f t="shared" si="17"/>
        <v>1412</v>
      </c>
      <c r="K93">
        <f t="shared" si="18"/>
        <v>304</v>
      </c>
      <c r="L93">
        <f t="shared" si="19"/>
        <v>1511</v>
      </c>
      <c r="M93">
        <f t="shared" si="14"/>
        <v>0</v>
      </c>
      <c r="N93">
        <f>SUM($M$2:$M93)</f>
        <v>5</v>
      </c>
      <c r="O93" s="29">
        <f>INDEX($X$2:$AG$21,1+SUM($M$2:$M92),1)</f>
        <v>1995</v>
      </c>
      <c r="P93" s="29">
        <f>INDEX($X$2:$AG$21,1+SUM($M$2:$M92),2)</f>
        <v>1580</v>
      </c>
      <c r="Q93" s="29">
        <f>INDEX($X$2:$AG$21,1+SUM($M$2:$M92),3)</f>
        <v>1205</v>
      </c>
      <c r="R93" s="29">
        <f>INDEX($X$2:$AG$21,1+SUM($M$2:$M92),4)</f>
        <v>620</v>
      </c>
      <c r="S93" s="40">
        <f>IF(S92&lt;&gt;0,MAX(S92-$G$2/86400,0),IF(M93=1,INDEX($X$2:$AG$21,1+SUM($M$2:$M92),10),0))</f>
        <v>0</v>
      </c>
    </row>
    <row r="94" spans="8:19" ht="15.75" thickBot="1" x14ac:dyDescent="0.3">
      <c r="H94" s="18">
        <f t="shared" ca="1" si="15"/>
        <v>43209.91834189785</v>
      </c>
      <c r="I94">
        <f t="shared" si="16"/>
        <v>2056</v>
      </c>
      <c r="J94">
        <f t="shared" si="17"/>
        <v>1470</v>
      </c>
      <c r="K94">
        <f t="shared" si="18"/>
        <v>338</v>
      </c>
      <c r="L94">
        <f t="shared" si="19"/>
        <v>1544</v>
      </c>
      <c r="M94">
        <f t="shared" si="14"/>
        <v>0</v>
      </c>
      <c r="N94">
        <f>SUM($M$2:$M94)</f>
        <v>5</v>
      </c>
      <c r="O94" s="29">
        <f>INDEX($X$2:$AG$21,1+SUM($M$2:$M93),1)</f>
        <v>1995</v>
      </c>
      <c r="P94" s="29">
        <f>INDEX($X$2:$AG$21,1+SUM($M$2:$M93),2)</f>
        <v>1580</v>
      </c>
      <c r="Q94" s="29">
        <f>INDEX($X$2:$AG$21,1+SUM($M$2:$M93),3)</f>
        <v>1205</v>
      </c>
      <c r="R94" s="29">
        <f>INDEX($X$2:$AG$21,1+SUM($M$2:$M93),4)</f>
        <v>620</v>
      </c>
      <c r="S94" s="40">
        <f>IF(S93&lt;&gt;0,MAX(S93-$G$2/86400,0),IF(M94=1,INDEX($X$2:$AG$21,1+SUM($M$2:$M93),10),0))</f>
        <v>0</v>
      </c>
    </row>
    <row r="95" spans="8:19" ht="15.75" thickBot="1" x14ac:dyDescent="0.3">
      <c r="H95" s="18">
        <f t="shared" ca="1" si="15"/>
        <v>43209.921814120069</v>
      </c>
      <c r="I95">
        <f t="shared" si="16"/>
        <v>2114</v>
      </c>
      <c r="J95">
        <f t="shared" si="17"/>
        <v>1528</v>
      </c>
      <c r="K95">
        <f t="shared" si="18"/>
        <v>372</v>
      </c>
      <c r="L95">
        <f t="shared" si="19"/>
        <v>1577</v>
      </c>
      <c r="M95">
        <f t="shared" si="14"/>
        <v>0</v>
      </c>
      <c r="N95">
        <f>SUM($M$2:$M95)</f>
        <v>5</v>
      </c>
      <c r="O95" s="29">
        <f>INDEX($X$2:$AG$21,1+SUM($M$2:$M94),1)</f>
        <v>1995</v>
      </c>
      <c r="P95" s="29">
        <f>INDEX($X$2:$AG$21,1+SUM($M$2:$M94),2)</f>
        <v>1580</v>
      </c>
      <c r="Q95" s="29">
        <f>INDEX($X$2:$AG$21,1+SUM($M$2:$M94),3)</f>
        <v>1205</v>
      </c>
      <c r="R95" s="29">
        <f>INDEX($X$2:$AG$21,1+SUM($M$2:$M94),4)</f>
        <v>620</v>
      </c>
      <c r="S95" s="40">
        <f>IF(S94&lt;&gt;0,MAX(S94-$G$2/86400,0),IF(M95=1,INDEX($X$2:$AG$21,1+SUM($M$2:$M94),10),0))</f>
        <v>0</v>
      </c>
    </row>
    <row r="96" spans="8:19" ht="15.75" thickBot="1" x14ac:dyDescent="0.3">
      <c r="H96" s="18">
        <f t="shared" ca="1" si="15"/>
        <v>43209.925286342288</v>
      </c>
      <c r="I96">
        <f t="shared" si="16"/>
        <v>2172</v>
      </c>
      <c r="J96">
        <f t="shared" si="17"/>
        <v>1586</v>
      </c>
      <c r="K96">
        <f t="shared" si="18"/>
        <v>406</v>
      </c>
      <c r="L96">
        <f t="shared" si="19"/>
        <v>1610</v>
      </c>
      <c r="M96">
        <f t="shared" si="14"/>
        <v>0</v>
      </c>
      <c r="N96">
        <f>SUM($M$2:$M96)</f>
        <v>5</v>
      </c>
      <c r="O96" s="29">
        <f>INDEX($X$2:$AG$21,1+SUM($M$2:$M95),1)</f>
        <v>1995</v>
      </c>
      <c r="P96" s="29">
        <f>INDEX($X$2:$AG$21,1+SUM($M$2:$M95),2)</f>
        <v>1580</v>
      </c>
      <c r="Q96" s="29">
        <f>INDEX($X$2:$AG$21,1+SUM($M$2:$M95),3)</f>
        <v>1205</v>
      </c>
      <c r="R96" s="29">
        <f>INDEX($X$2:$AG$21,1+SUM($M$2:$M95),4)</f>
        <v>620</v>
      </c>
      <c r="S96" s="40">
        <f>IF(S95&lt;&gt;0,MAX(S95-$G$2/86400,0),IF(M96=1,INDEX($X$2:$AG$21,1+SUM($M$2:$M95),10),0))</f>
        <v>0</v>
      </c>
    </row>
    <row r="97" spans="8:19" ht="15.75" thickBot="1" x14ac:dyDescent="0.3">
      <c r="H97" s="18">
        <f t="shared" ca="1" si="15"/>
        <v>43209.928758564507</v>
      </c>
      <c r="I97">
        <f t="shared" si="16"/>
        <v>2230</v>
      </c>
      <c r="J97">
        <f t="shared" si="17"/>
        <v>1644</v>
      </c>
      <c r="K97">
        <f t="shared" si="18"/>
        <v>440</v>
      </c>
      <c r="L97">
        <f t="shared" si="19"/>
        <v>1643</v>
      </c>
      <c r="M97">
        <f t="shared" si="14"/>
        <v>0</v>
      </c>
      <c r="N97">
        <f>SUM($M$2:$M97)</f>
        <v>5</v>
      </c>
      <c r="O97" s="29">
        <f>INDEX($X$2:$AG$21,1+SUM($M$2:$M96),1)</f>
        <v>1995</v>
      </c>
      <c r="P97" s="29">
        <f>INDEX($X$2:$AG$21,1+SUM($M$2:$M96),2)</f>
        <v>1580</v>
      </c>
      <c r="Q97" s="29">
        <f>INDEX($X$2:$AG$21,1+SUM($M$2:$M96),3)</f>
        <v>1205</v>
      </c>
      <c r="R97" s="29">
        <f>INDEX($X$2:$AG$21,1+SUM($M$2:$M96),4)</f>
        <v>620</v>
      </c>
      <c r="S97" s="40">
        <f>IF(S96&lt;&gt;0,MAX(S96-$G$2/86400,0),IF(M97=1,INDEX($X$2:$AG$21,1+SUM($M$2:$M96),10),0))</f>
        <v>0</v>
      </c>
    </row>
    <row r="98" spans="8:19" ht="15.75" thickBot="1" x14ac:dyDescent="0.3">
      <c r="H98" s="18">
        <f t="shared" ca="1" si="15"/>
        <v>43209.932230786726</v>
      </c>
      <c r="I98">
        <f t="shared" si="16"/>
        <v>2288</v>
      </c>
      <c r="J98">
        <f t="shared" si="17"/>
        <v>1702</v>
      </c>
      <c r="K98">
        <f t="shared" si="18"/>
        <v>474</v>
      </c>
      <c r="L98">
        <f t="shared" si="19"/>
        <v>1676</v>
      </c>
      <c r="M98">
        <f t="shared" si="14"/>
        <v>0</v>
      </c>
      <c r="N98">
        <f>SUM($M$2:$M98)</f>
        <v>5</v>
      </c>
      <c r="O98" s="29">
        <f>INDEX($X$2:$AG$21,1+SUM($M$2:$M97),1)</f>
        <v>1995</v>
      </c>
      <c r="P98" s="29">
        <f>INDEX($X$2:$AG$21,1+SUM($M$2:$M97),2)</f>
        <v>1580</v>
      </c>
      <c r="Q98" s="29">
        <f>INDEX($X$2:$AG$21,1+SUM($M$2:$M97),3)</f>
        <v>1205</v>
      </c>
      <c r="R98" s="29">
        <f>INDEX($X$2:$AG$21,1+SUM($M$2:$M97),4)</f>
        <v>620</v>
      </c>
      <c r="S98" s="40">
        <f>IF(S97&lt;&gt;0,MAX(S97-$G$2/86400,0),IF(M98=1,INDEX($X$2:$AG$21,1+SUM($M$2:$M97),10),0))</f>
        <v>0</v>
      </c>
    </row>
    <row r="99" spans="8:19" ht="15.75" thickBot="1" x14ac:dyDescent="0.3">
      <c r="H99" s="18">
        <f t="shared" ca="1" si="15"/>
        <v>43209.935703008945</v>
      </c>
      <c r="I99">
        <f t="shared" si="16"/>
        <v>2346</v>
      </c>
      <c r="J99">
        <f t="shared" si="17"/>
        <v>1760</v>
      </c>
      <c r="K99">
        <f t="shared" si="18"/>
        <v>508</v>
      </c>
      <c r="L99">
        <f t="shared" si="19"/>
        <v>1709</v>
      </c>
      <c r="M99">
        <f t="shared" si="14"/>
        <v>0</v>
      </c>
      <c r="N99">
        <f>SUM($M$2:$M99)</f>
        <v>5</v>
      </c>
      <c r="O99" s="29">
        <f>INDEX($X$2:$AG$21,1+SUM($M$2:$M98),1)</f>
        <v>1995</v>
      </c>
      <c r="P99" s="29">
        <f>INDEX($X$2:$AG$21,1+SUM($M$2:$M98),2)</f>
        <v>1580</v>
      </c>
      <c r="Q99" s="29">
        <f>INDEX($X$2:$AG$21,1+SUM($M$2:$M98),3)</f>
        <v>1205</v>
      </c>
      <c r="R99" s="29">
        <f>INDEX($X$2:$AG$21,1+SUM($M$2:$M98),4)</f>
        <v>620</v>
      </c>
      <c r="S99" s="40">
        <f>IF(S98&lt;&gt;0,MAX(S98-$G$2/86400,0),IF(M99=1,INDEX($X$2:$AG$21,1+SUM($M$2:$M98),10),0))</f>
        <v>0</v>
      </c>
    </row>
    <row r="100" spans="8:19" ht="15.75" thickBot="1" x14ac:dyDescent="0.3">
      <c r="H100" s="18">
        <f t="shared" ca="1" si="15"/>
        <v>43209.939175231164</v>
      </c>
      <c r="I100">
        <f t="shared" si="16"/>
        <v>2404</v>
      </c>
      <c r="J100">
        <f t="shared" si="17"/>
        <v>1818</v>
      </c>
      <c r="K100">
        <f t="shared" si="18"/>
        <v>542</v>
      </c>
      <c r="L100">
        <f t="shared" si="19"/>
        <v>1742</v>
      </c>
      <c r="M100">
        <f t="shared" si="14"/>
        <v>0</v>
      </c>
      <c r="N100">
        <f>SUM($M$2:$M100)</f>
        <v>5</v>
      </c>
      <c r="O100" s="29">
        <f>INDEX($X$2:$AG$21,1+SUM($M$2:$M99),1)</f>
        <v>1995</v>
      </c>
      <c r="P100" s="29">
        <f>INDEX($X$2:$AG$21,1+SUM($M$2:$M99),2)</f>
        <v>1580</v>
      </c>
      <c r="Q100" s="29">
        <f>INDEX($X$2:$AG$21,1+SUM($M$2:$M99),3)</f>
        <v>1205</v>
      </c>
      <c r="R100" s="29">
        <f>INDEX($X$2:$AG$21,1+SUM($M$2:$M99),4)</f>
        <v>620</v>
      </c>
      <c r="S100" s="40">
        <f>IF(S99&lt;&gt;0,MAX(S99-$G$2/86400,0),IF(M100=1,INDEX($X$2:$AG$21,1+SUM($M$2:$M99),10),0))</f>
        <v>0</v>
      </c>
    </row>
    <row r="101" spans="8:19" ht="15.75" thickBot="1" x14ac:dyDescent="0.3">
      <c r="H101" s="18">
        <f t="shared" ca="1" si="15"/>
        <v>43209.942647453383</v>
      </c>
      <c r="I101">
        <f t="shared" si="16"/>
        <v>2462</v>
      </c>
      <c r="J101">
        <f t="shared" si="17"/>
        <v>1876</v>
      </c>
      <c r="K101">
        <f t="shared" si="18"/>
        <v>576</v>
      </c>
      <c r="L101">
        <f t="shared" si="19"/>
        <v>1775</v>
      </c>
      <c r="M101">
        <f t="shared" si="14"/>
        <v>0</v>
      </c>
      <c r="N101">
        <f>SUM($M$2:$M101)</f>
        <v>5</v>
      </c>
      <c r="O101" s="29">
        <f>INDEX($X$2:$AG$21,1+SUM($M$2:$M100),1)</f>
        <v>1995</v>
      </c>
      <c r="P101" s="29">
        <f>INDEX($X$2:$AG$21,1+SUM($M$2:$M100),2)</f>
        <v>1580</v>
      </c>
      <c r="Q101" s="29">
        <f>INDEX($X$2:$AG$21,1+SUM($M$2:$M100),3)</f>
        <v>1205</v>
      </c>
      <c r="R101" s="29">
        <f>INDEX($X$2:$AG$21,1+SUM($M$2:$M100),4)</f>
        <v>620</v>
      </c>
      <c r="S101" s="40">
        <f>IF(S100&lt;&gt;0,MAX(S100-$G$2/86400,0),IF(M101=1,INDEX($X$2:$AG$21,1+SUM($M$2:$M100),10),0))</f>
        <v>0</v>
      </c>
    </row>
    <row r="102" spans="8:19" ht="15.75" thickBot="1" x14ac:dyDescent="0.3">
      <c r="H102" s="18">
        <f t="shared" ca="1" si="15"/>
        <v>43209.946119675602</v>
      </c>
      <c r="I102">
        <f t="shared" si="16"/>
        <v>2520</v>
      </c>
      <c r="J102">
        <f t="shared" si="17"/>
        <v>1934</v>
      </c>
      <c r="K102">
        <f t="shared" si="18"/>
        <v>610</v>
      </c>
      <c r="L102">
        <f t="shared" si="19"/>
        <v>1808</v>
      </c>
      <c r="M102">
        <f t="shared" si="14"/>
        <v>0</v>
      </c>
      <c r="N102">
        <f>SUM($M$2:$M102)</f>
        <v>5</v>
      </c>
      <c r="O102" s="29">
        <f>INDEX($X$2:$AG$21,1+SUM($M$2:$M101),1)</f>
        <v>1995</v>
      </c>
      <c r="P102" s="29">
        <f>INDEX($X$2:$AG$21,1+SUM($M$2:$M101),2)</f>
        <v>1580</v>
      </c>
      <c r="Q102" s="29">
        <f>INDEX($X$2:$AG$21,1+SUM($M$2:$M101),3)</f>
        <v>1205</v>
      </c>
      <c r="R102" s="29">
        <f>INDEX($X$2:$AG$21,1+SUM($M$2:$M101),4)</f>
        <v>620</v>
      </c>
      <c r="S102" s="40">
        <f>IF(S101&lt;&gt;0,MAX(S101-$G$2/86400,0),IF(M102=1,INDEX($X$2:$AG$21,1+SUM($M$2:$M101),10),0))</f>
        <v>0</v>
      </c>
    </row>
    <row r="103" spans="8:19" ht="15.75" thickBot="1" x14ac:dyDescent="0.3">
      <c r="H103" s="18">
        <f t="shared" ca="1" si="15"/>
        <v>43209.949591897821</v>
      </c>
      <c r="I103">
        <f t="shared" si="16"/>
        <v>2578</v>
      </c>
      <c r="J103">
        <f t="shared" si="17"/>
        <v>1992</v>
      </c>
      <c r="K103">
        <f t="shared" si="18"/>
        <v>644</v>
      </c>
      <c r="L103">
        <f t="shared" si="19"/>
        <v>1841</v>
      </c>
      <c r="M103">
        <f t="shared" si="14"/>
        <v>0</v>
      </c>
      <c r="N103">
        <f>SUM($M$2:$M103)</f>
        <v>5</v>
      </c>
      <c r="O103" s="29">
        <f>INDEX($X$2:$AG$21,1+SUM($M$2:$M102),1)</f>
        <v>1995</v>
      </c>
      <c r="P103" s="29">
        <f>INDEX($X$2:$AG$21,1+SUM($M$2:$M102),2)</f>
        <v>1580</v>
      </c>
      <c r="Q103" s="29">
        <f>INDEX($X$2:$AG$21,1+SUM($M$2:$M102),3)</f>
        <v>1205</v>
      </c>
      <c r="R103" s="29">
        <f>INDEX($X$2:$AG$21,1+SUM($M$2:$M102),4)</f>
        <v>620</v>
      </c>
      <c r="S103" s="40">
        <f>IF(S102&lt;&gt;0,MAX(S102-$G$2/86400,0),IF(M103=1,INDEX($X$2:$AG$21,1+SUM($M$2:$M102),10),0))</f>
        <v>0</v>
      </c>
    </row>
    <row r="104" spans="8:19" ht="15.75" thickBot="1" x14ac:dyDescent="0.3">
      <c r="H104" s="18">
        <f t="shared" ca="1" si="15"/>
        <v>43209.95306412004</v>
      </c>
      <c r="I104">
        <f t="shared" si="16"/>
        <v>2636</v>
      </c>
      <c r="J104">
        <f t="shared" si="17"/>
        <v>2050</v>
      </c>
      <c r="K104">
        <f t="shared" si="18"/>
        <v>678</v>
      </c>
      <c r="L104">
        <f t="shared" si="19"/>
        <v>1874</v>
      </c>
      <c r="M104">
        <f t="shared" si="14"/>
        <v>0</v>
      </c>
      <c r="N104">
        <f>SUM($M$2:$M104)</f>
        <v>5</v>
      </c>
      <c r="O104" s="29">
        <f>INDEX($X$2:$AG$21,1+SUM($M$2:$M103),1)</f>
        <v>1995</v>
      </c>
      <c r="P104" s="29">
        <f>INDEX($X$2:$AG$21,1+SUM($M$2:$M103),2)</f>
        <v>1580</v>
      </c>
      <c r="Q104" s="29">
        <f>INDEX($X$2:$AG$21,1+SUM($M$2:$M103),3)</f>
        <v>1205</v>
      </c>
      <c r="R104" s="29">
        <f>INDEX($X$2:$AG$21,1+SUM($M$2:$M103),4)</f>
        <v>620</v>
      </c>
      <c r="S104" s="40">
        <f>IF(S103&lt;&gt;0,MAX(S103-$G$2/86400,0),IF(M104=1,INDEX($X$2:$AG$21,1+SUM($M$2:$M103),10),0))</f>
        <v>0</v>
      </c>
    </row>
    <row r="105" spans="8:19" ht="15.75" thickBot="1" x14ac:dyDescent="0.3">
      <c r="H105" s="18">
        <f t="shared" ca="1" si="15"/>
        <v>43209.956536342259</v>
      </c>
      <c r="I105">
        <f t="shared" si="16"/>
        <v>2694</v>
      </c>
      <c r="J105">
        <f t="shared" si="17"/>
        <v>2108</v>
      </c>
      <c r="K105">
        <f t="shared" si="18"/>
        <v>712</v>
      </c>
      <c r="L105">
        <f t="shared" si="19"/>
        <v>1907</v>
      </c>
      <c r="M105">
        <f t="shared" si="14"/>
        <v>0</v>
      </c>
      <c r="N105">
        <f>SUM($M$2:$M105)</f>
        <v>5</v>
      </c>
      <c r="O105" s="29">
        <f>INDEX($X$2:$AG$21,1+SUM($M$2:$M104),1)</f>
        <v>1995</v>
      </c>
      <c r="P105" s="29">
        <f>INDEX($X$2:$AG$21,1+SUM($M$2:$M104),2)</f>
        <v>1580</v>
      </c>
      <c r="Q105" s="29">
        <f>INDEX($X$2:$AG$21,1+SUM($M$2:$M104),3)</f>
        <v>1205</v>
      </c>
      <c r="R105" s="29">
        <f>INDEX($X$2:$AG$21,1+SUM($M$2:$M104),4)</f>
        <v>620</v>
      </c>
      <c r="S105" s="40">
        <f>IF(S104&lt;&gt;0,MAX(S104-$G$2/86400,0),IF(M105=1,INDEX($X$2:$AG$21,1+SUM($M$2:$M104),10),0))</f>
        <v>0</v>
      </c>
    </row>
    <row r="106" spans="8:19" ht="15.75" thickBot="1" x14ac:dyDescent="0.3">
      <c r="H106" s="18">
        <f t="shared" ca="1" si="15"/>
        <v>43209.960008564478</v>
      </c>
      <c r="I106">
        <f t="shared" si="16"/>
        <v>2752</v>
      </c>
      <c r="J106">
        <f t="shared" si="17"/>
        <v>2166</v>
      </c>
      <c r="K106">
        <f t="shared" si="18"/>
        <v>746</v>
      </c>
      <c r="L106">
        <f t="shared" si="19"/>
        <v>1940</v>
      </c>
      <c r="M106">
        <f t="shared" si="14"/>
        <v>0</v>
      </c>
      <c r="N106">
        <f>SUM($M$2:$M106)</f>
        <v>5</v>
      </c>
      <c r="O106" s="29">
        <f>INDEX($X$2:$AG$21,1+SUM($M$2:$M105),1)</f>
        <v>1995</v>
      </c>
      <c r="P106" s="29">
        <f>INDEX($X$2:$AG$21,1+SUM($M$2:$M105),2)</f>
        <v>1580</v>
      </c>
      <c r="Q106" s="29">
        <f>INDEX($X$2:$AG$21,1+SUM($M$2:$M105),3)</f>
        <v>1205</v>
      </c>
      <c r="R106" s="29">
        <f>INDEX($X$2:$AG$21,1+SUM($M$2:$M105),4)</f>
        <v>620</v>
      </c>
      <c r="S106" s="40">
        <f>IF(S105&lt;&gt;0,MAX(S105-$G$2/86400,0),IF(M106=1,INDEX($X$2:$AG$21,1+SUM($M$2:$M105),10),0))</f>
        <v>0</v>
      </c>
    </row>
    <row r="107" spans="8:19" ht="15.75" thickBot="1" x14ac:dyDescent="0.3">
      <c r="H107" s="18">
        <f t="shared" ca="1" si="15"/>
        <v>43209.963480786697</v>
      </c>
      <c r="I107">
        <f t="shared" si="16"/>
        <v>2810</v>
      </c>
      <c r="J107">
        <f t="shared" si="17"/>
        <v>2224</v>
      </c>
      <c r="K107">
        <f t="shared" si="18"/>
        <v>780</v>
      </c>
      <c r="L107">
        <f t="shared" si="19"/>
        <v>1973</v>
      </c>
      <c r="M107">
        <f t="shared" si="14"/>
        <v>0</v>
      </c>
      <c r="N107">
        <f>SUM($M$2:$M107)</f>
        <v>5</v>
      </c>
      <c r="O107" s="29">
        <f>INDEX($X$2:$AG$21,1+SUM($M$2:$M106),1)</f>
        <v>1995</v>
      </c>
      <c r="P107" s="29">
        <f>INDEX($X$2:$AG$21,1+SUM($M$2:$M106),2)</f>
        <v>1580</v>
      </c>
      <c r="Q107" s="29">
        <f>INDEX($X$2:$AG$21,1+SUM($M$2:$M106),3)</f>
        <v>1205</v>
      </c>
      <c r="R107" s="29">
        <f>INDEX($X$2:$AG$21,1+SUM($M$2:$M106),4)</f>
        <v>620</v>
      </c>
      <c r="S107" s="40">
        <f>IF(S106&lt;&gt;0,MAX(S106-$G$2/86400,0),IF(M107=1,INDEX($X$2:$AG$21,1+SUM($M$2:$M106),10),0))</f>
        <v>0</v>
      </c>
    </row>
    <row r="108" spans="8:19" ht="15.75" thickBot="1" x14ac:dyDescent="0.3">
      <c r="H108" s="18">
        <f t="shared" ca="1" si="15"/>
        <v>43209.966953008916</v>
      </c>
      <c r="I108">
        <f t="shared" si="16"/>
        <v>2868</v>
      </c>
      <c r="J108">
        <f t="shared" si="17"/>
        <v>2282</v>
      </c>
      <c r="K108">
        <f t="shared" si="18"/>
        <v>814</v>
      </c>
      <c r="L108">
        <f t="shared" si="19"/>
        <v>2006</v>
      </c>
      <c r="M108">
        <f t="shared" si="14"/>
        <v>0</v>
      </c>
      <c r="N108">
        <f>SUM($M$2:$M108)</f>
        <v>5</v>
      </c>
      <c r="O108" s="29">
        <f>INDEX($X$2:$AG$21,1+SUM($M$2:$M107),1)</f>
        <v>1995</v>
      </c>
      <c r="P108" s="29">
        <f>INDEX($X$2:$AG$21,1+SUM($M$2:$M107),2)</f>
        <v>1580</v>
      </c>
      <c r="Q108" s="29">
        <f>INDEX($X$2:$AG$21,1+SUM($M$2:$M107),3)</f>
        <v>1205</v>
      </c>
      <c r="R108" s="29">
        <f>INDEX($X$2:$AG$21,1+SUM($M$2:$M107),4)</f>
        <v>620</v>
      </c>
      <c r="S108" s="40">
        <f>IF(S107&lt;&gt;0,MAX(S107-$G$2/86400,0),IF(M108=1,INDEX($X$2:$AG$21,1+SUM($M$2:$M107),10),0))</f>
        <v>0</v>
      </c>
    </row>
    <row r="109" spans="8:19" ht="15.75" thickBot="1" x14ac:dyDescent="0.3">
      <c r="H109" s="18">
        <f t="shared" ca="1" si="15"/>
        <v>43209.970425231135</v>
      </c>
      <c r="I109">
        <f t="shared" si="16"/>
        <v>2926</v>
      </c>
      <c r="J109">
        <f t="shared" si="17"/>
        <v>2340</v>
      </c>
      <c r="K109">
        <f t="shared" si="18"/>
        <v>848</v>
      </c>
      <c r="L109">
        <f t="shared" si="19"/>
        <v>2039</v>
      </c>
      <c r="M109">
        <f t="shared" si="14"/>
        <v>0</v>
      </c>
      <c r="N109">
        <f>SUM($M$2:$M109)</f>
        <v>5</v>
      </c>
      <c r="O109" s="29">
        <f>INDEX($X$2:$AG$21,1+SUM($M$2:$M108),1)</f>
        <v>1995</v>
      </c>
      <c r="P109" s="29">
        <f>INDEX($X$2:$AG$21,1+SUM($M$2:$M108),2)</f>
        <v>1580</v>
      </c>
      <c r="Q109" s="29">
        <f>INDEX($X$2:$AG$21,1+SUM($M$2:$M108),3)</f>
        <v>1205</v>
      </c>
      <c r="R109" s="29">
        <f>INDEX($X$2:$AG$21,1+SUM($M$2:$M108),4)</f>
        <v>620</v>
      </c>
      <c r="S109" s="40">
        <f>IF(S108&lt;&gt;0,MAX(S108-$G$2/86400,0),IF(M109=1,INDEX($X$2:$AG$21,1+SUM($M$2:$M108),10),0))</f>
        <v>0</v>
      </c>
    </row>
    <row r="110" spans="8:19" ht="15.75" thickBot="1" x14ac:dyDescent="0.3">
      <c r="H110" s="18">
        <f t="shared" ca="1" si="15"/>
        <v>43209.973897453354</v>
      </c>
      <c r="I110">
        <f t="shared" si="16"/>
        <v>2984</v>
      </c>
      <c r="J110">
        <f t="shared" si="17"/>
        <v>2398</v>
      </c>
      <c r="K110">
        <f t="shared" si="18"/>
        <v>882</v>
      </c>
      <c r="L110">
        <f t="shared" si="19"/>
        <v>2072</v>
      </c>
      <c r="M110">
        <f t="shared" si="14"/>
        <v>0</v>
      </c>
      <c r="N110">
        <f>SUM($M$2:$M110)</f>
        <v>5</v>
      </c>
      <c r="O110" s="29">
        <f>INDEX($X$2:$AG$21,1+SUM($M$2:$M109),1)</f>
        <v>1995</v>
      </c>
      <c r="P110" s="29">
        <f>INDEX($X$2:$AG$21,1+SUM($M$2:$M109),2)</f>
        <v>1580</v>
      </c>
      <c r="Q110" s="29">
        <f>INDEX($X$2:$AG$21,1+SUM($M$2:$M109),3)</f>
        <v>1205</v>
      </c>
      <c r="R110" s="29">
        <f>INDEX($X$2:$AG$21,1+SUM($M$2:$M109),4)</f>
        <v>620</v>
      </c>
      <c r="S110" s="40">
        <f>IF(S109&lt;&gt;0,MAX(S109-$G$2/86400,0),IF(M110=1,INDEX($X$2:$AG$21,1+SUM($M$2:$M109),10),0))</f>
        <v>0</v>
      </c>
    </row>
    <row r="111" spans="8:19" ht="15.75" thickBot="1" x14ac:dyDescent="0.3">
      <c r="H111" s="18">
        <f t="shared" ca="1" si="15"/>
        <v>43209.977369675573</v>
      </c>
      <c r="I111">
        <f t="shared" si="16"/>
        <v>3042</v>
      </c>
      <c r="J111">
        <f t="shared" si="17"/>
        <v>2456</v>
      </c>
      <c r="K111">
        <f t="shared" si="18"/>
        <v>916</v>
      </c>
      <c r="L111">
        <f t="shared" si="19"/>
        <v>2105</v>
      </c>
      <c r="M111">
        <f t="shared" si="14"/>
        <v>0</v>
      </c>
      <c r="N111">
        <f>SUM($M$2:$M111)</f>
        <v>5</v>
      </c>
      <c r="O111" s="29">
        <f>INDEX($X$2:$AG$21,1+SUM($M$2:$M110),1)</f>
        <v>1995</v>
      </c>
      <c r="P111" s="29">
        <f>INDEX($X$2:$AG$21,1+SUM($M$2:$M110),2)</f>
        <v>1580</v>
      </c>
      <c r="Q111" s="29">
        <f>INDEX($X$2:$AG$21,1+SUM($M$2:$M110),3)</f>
        <v>1205</v>
      </c>
      <c r="R111" s="29">
        <f>INDEX($X$2:$AG$21,1+SUM($M$2:$M110),4)</f>
        <v>620</v>
      </c>
      <c r="S111" s="40">
        <f>IF(S110&lt;&gt;0,MAX(S110-$G$2/86400,0),IF(M111=1,INDEX($X$2:$AG$21,1+SUM($M$2:$M110),10),0))</f>
        <v>0</v>
      </c>
    </row>
    <row r="112" spans="8:19" ht="15.75" thickBot="1" x14ac:dyDescent="0.3">
      <c r="H112" s="18">
        <f t="shared" ca="1" si="15"/>
        <v>43209.980841897792</v>
      </c>
      <c r="I112">
        <f t="shared" si="16"/>
        <v>3100</v>
      </c>
      <c r="J112">
        <f t="shared" si="17"/>
        <v>2514</v>
      </c>
      <c r="K112">
        <f t="shared" si="18"/>
        <v>950</v>
      </c>
      <c r="L112">
        <f t="shared" si="19"/>
        <v>2138</v>
      </c>
      <c r="M112">
        <f t="shared" si="14"/>
        <v>0</v>
      </c>
      <c r="N112">
        <f>SUM($M$2:$M112)</f>
        <v>5</v>
      </c>
      <c r="O112" s="29">
        <f>INDEX($X$2:$AG$21,1+SUM($M$2:$M111),1)</f>
        <v>1995</v>
      </c>
      <c r="P112" s="29">
        <f>INDEX($X$2:$AG$21,1+SUM($M$2:$M111),2)</f>
        <v>1580</v>
      </c>
      <c r="Q112" s="29">
        <f>INDEX($X$2:$AG$21,1+SUM($M$2:$M111),3)</f>
        <v>1205</v>
      </c>
      <c r="R112" s="29">
        <f>INDEX($X$2:$AG$21,1+SUM($M$2:$M111),4)</f>
        <v>620</v>
      </c>
      <c r="S112" s="40">
        <f>IF(S111&lt;&gt;0,MAX(S111-$G$2/86400,0),IF(M112=1,INDEX($X$2:$AG$21,1+SUM($M$2:$M111),10),0))</f>
        <v>0</v>
      </c>
    </row>
    <row r="113" spans="8:19" ht="15.75" thickBot="1" x14ac:dyDescent="0.3">
      <c r="H113" s="18">
        <f t="shared" ca="1" si="15"/>
        <v>43209.984314120011</v>
      </c>
      <c r="I113">
        <f t="shared" si="16"/>
        <v>3158</v>
      </c>
      <c r="J113">
        <f t="shared" si="17"/>
        <v>2572</v>
      </c>
      <c r="K113">
        <f t="shared" si="18"/>
        <v>984</v>
      </c>
      <c r="L113">
        <f t="shared" si="19"/>
        <v>2171</v>
      </c>
      <c r="M113">
        <f t="shared" si="14"/>
        <v>0</v>
      </c>
      <c r="N113">
        <f>SUM($M$2:$M113)</f>
        <v>5</v>
      </c>
      <c r="O113" s="29">
        <f>INDEX($X$2:$AG$21,1+SUM($M$2:$M112),1)</f>
        <v>1995</v>
      </c>
      <c r="P113" s="29">
        <f>INDEX($X$2:$AG$21,1+SUM($M$2:$M112),2)</f>
        <v>1580</v>
      </c>
      <c r="Q113" s="29">
        <f>INDEX($X$2:$AG$21,1+SUM($M$2:$M112),3)</f>
        <v>1205</v>
      </c>
      <c r="R113" s="29">
        <f>INDEX($X$2:$AG$21,1+SUM($M$2:$M112),4)</f>
        <v>620</v>
      </c>
      <c r="S113" s="40">
        <f>IF(S112&lt;&gt;0,MAX(S112-$G$2/86400,0),IF(M113=1,INDEX($X$2:$AG$21,1+SUM($M$2:$M112),10),0))</f>
        <v>0</v>
      </c>
    </row>
    <row r="114" spans="8:19" ht="15.75" thickBot="1" x14ac:dyDescent="0.3">
      <c r="H114" s="18">
        <f t="shared" ca="1" si="15"/>
        <v>43209.98778634223</v>
      </c>
      <c r="I114">
        <f t="shared" si="16"/>
        <v>3216</v>
      </c>
      <c r="J114">
        <f t="shared" si="17"/>
        <v>2630</v>
      </c>
      <c r="K114">
        <f t="shared" si="18"/>
        <v>1018</v>
      </c>
      <c r="L114">
        <f t="shared" si="19"/>
        <v>2204</v>
      </c>
      <c r="M114">
        <f t="shared" si="14"/>
        <v>0</v>
      </c>
      <c r="N114">
        <f>SUM($M$2:$M114)</f>
        <v>5</v>
      </c>
      <c r="O114" s="29">
        <f>INDEX($X$2:$AG$21,1+SUM($M$2:$M113),1)</f>
        <v>1995</v>
      </c>
      <c r="P114" s="29">
        <f>INDEX($X$2:$AG$21,1+SUM($M$2:$M113),2)</f>
        <v>1580</v>
      </c>
      <c r="Q114" s="29">
        <f>INDEX($X$2:$AG$21,1+SUM($M$2:$M113),3)</f>
        <v>1205</v>
      </c>
      <c r="R114" s="29">
        <f>INDEX($X$2:$AG$21,1+SUM($M$2:$M113),4)</f>
        <v>620</v>
      </c>
      <c r="S114" s="40">
        <f>IF(S113&lt;&gt;0,MAX(S113-$G$2/86400,0),IF(M114=1,INDEX($X$2:$AG$21,1+SUM($M$2:$M113),10),0))</f>
        <v>0</v>
      </c>
    </row>
    <row r="115" spans="8:19" ht="15.75" thickBot="1" x14ac:dyDescent="0.3">
      <c r="H115" s="18">
        <f t="shared" ca="1" si="15"/>
        <v>43209.991258564449</v>
      </c>
      <c r="I115">
        <f t="shared" si="16"/>
        <v>3274</v>
      </c>
      <c r="J115">
        <f t="shared" si="17"/>
        <v>2688</v>
      </c>
      <c r="K115">
        <f t="shared" si="18"/>
        <v>1052</v>
      </c>
      <c r="L115">
        <f t="shared" si="19"/>
        <v>2237</v>
      </c>
      <c r="M115">
        <f t="shared" si="14"/>
        <v>0</v>
      </c>
      <c r="N115">
        <f>SUM($M$2:$M115)</f>
        <v>5</v>
      </c>
      <c r="O115" s="29">
        <f>INDEX($X$2:$AG$21,1+SUM($M$2:$M114),1)</f>
        <v>1995</v>
      </c>
      <c r="P115" s="29">
        <f>INDEX($X$2:$AG$21,1+SUM($M$2:$M114),2)</f>
        <v>1580</v>
      </c>
      <c r="Q115" s="29">
        <f>INDEX($X$2:$AG$21,1+SUM($M$2:$M114),3)</f>
        <v>1205</v>
      </c>
      <c r="R115" s="29">
        <f>INDEX($X$2:$AG$21,1+SUM($M$2:$M114),4)</f>
        <v>620</v>
      </c>
      <c r="S115" s="40">
        <f>IF(S114&lt;&gt;0,MAX(S114-$G$2/86400,0),IF(M115=1,INDEX($X$2:$AG$21,1+SUM($M$2:$M114),10),0))</f>
        <v>0</v>
      </c>
    </row>
    <row r="116" spans="8:19" ht="15.75" thickBot="1" x14ac:dyDescent="0.3">
      <c r="H116" s="18">
        <f t="shared" ca="1" si="15"/>
        <v>43209.994730786668</v>
      </c>
      <c r="I116">
        <f t="shared" si="16"/>
        <v>3332</v>
      </c>
      <c r="J116">
        <f t="shared" si="17"/>
        <v>2746</v>
      </c>
      <c r="K116">
        <f t="shared" si="18"/>
        <v>1086</v>
      </c>
      <c r="L116">
        <f t="shared" si="19"/>
        <v>2270</v>
      </c>
      <c r="M116">
        <f t="shared" si="14"/>
        <v>0</v>
      </c>
      <c r="N116">
        <f>SUM($M$2:$M116)</f>
        <v>5</v>
      </c>
      <c r="O116" s="29">
        <f>INDEX($X$2:$AG$21,1+SUM($M$2:$M115),1)</f>
        <v>1995</v>
      </c>
      <c r="P116" s="29">
        <f>INDEX($X$2:$AG$21,1+SUM($M$2:$M115),2)</f>
        <v>1580</v>
      </c>
      <c r="Q116" s="29">
        <f>INDEX($X$2:$AG$21,1+SUM($M$2:$M115),3)</f>
        <v>1205</v>
      </c>
      <c r="R116" s="29">
        <f>INDEX($X$2:$AG$21,1+SUM($M$2:$M115),4)</f>
        <v>620</v>
      </c>
      <c r="S116" s="40">
        <f>IF(S115&lt;&gt;0,MAX(S115-$G$2/86400,0),IF(M116=1,INDEX($X$2:$AG$21,1+SUM($M$2:$M115),10),0))</f>
        <v>0</v>
      </c>
    </row>
    <row r="117" spans="8:19" ht="15.75" thickBot="1" x14ac:dyDescent="0.3">
      <c r="H117" s="18">
        <f t="shared" ca="1" si="15"/>
        <v>43209.998203008887</v>
      </c>
      <c r="I117">
        <f t="shared" si="16"/>
        <v>3390</v>
      </c>
      <c r="J117">
        <f t="shared" si="17"/>
        <v>2804</v>
      </c>
      <c r="K117">
        <f t="shared" si="18"/>
        <v>1120</v>
      </c>
      <c r="L117">
        <f t="shared" si="19"/>
        <v>2303</v>
      </c>
      <c r="M117">
        <f t="shared" si="14"/>
        <v>0</v>
      </c>
      <c r="N117">
        <f>SUM($M$2:$M117)</f>
        <v>5</v>
      </c>
      <c r="O117" s="29">
        <f>INDEX($X$2:$AG$21,1+SUM($M$2:$M116),1)</f>
        <v>1995</v>
      </c>
      <c r="P117" s="29">
        <f>INDEX($X$2:$AG$21,1+SUM($M$2:$M116),2)</f>
        <v>1580</v>
      </c>
      <c r="Q117" s="29">
        <f>INDEX($X$2:$AG$21,1+SUM($M$2:$M116),3)</f>
        <v>1205</v>
      </c>
      <c r="R117" s="29">
        <f>INDEX($X$2:$AG$21,1+SUM($M$2:$M116),4)</f>
        <v>620</v>
      </c>
      <c r="S117" s="40">
        <f>IF(S116&lt;&gt;0,MAX(S116-$G$2/86400,0),IF(M117=1,INDEX($X$2:$AG$21,1+SUM($M$2:$M116),10),0))</f>
        <v>0</v>
      </c>
    </row>
    <row r="118" spans="8:19" ht="15.75" thickBot="1" x14ac:dyDescent="0.3">
      <c r="H118" s="18">
        <f t="shared" ca="1" si="15"/>
        <v>43210.001675231106</v>
      </c>
      <c r="I118">
        <f t="shared" si="16"/>
        <v>3448</v>
      </c>
      <c r="J118">
        <f t="shared" si="17"/>
        <v>2862</v>
      </c>
      <c r="K118">
        <f t="shared" si="18"/>
        <v>1154</v>
      </c>
      <c r="L118">
        <f t="shared" si="19"/>
        <v>2336</v>
      </c>
      <c r="M118">
        <f t="shared" si="14"/>
        <v>0</v>
      </c>
      <c r="N118">
        <f>SUM($M$2:$M118)</f>
        <v>5</v>
      </c>
      <c r="O118" s="29">
        <f>INDEX($X$2:$AG$21,1+SUM($M$2:$M117),1)</f>
        <v>1995</v>
      </c>
      <c r="P118" s="29">
        <f>INDEX($X$2:$AG$21,1+SUM($M$2:$M117),2)</f>
        <v>1580</v>
      </c>
      <c r="Q118" s="29">
        <f>INDEX($X$2:$AG$21,1+SUM($M$2:$M117),3)</f>
        <v>1205</v>
      </c>
      <c r="R118" s="29">
        <f>INDEX($X$2:$AG$21,1+SUM($M$2:$M117),4)</f>
        <v>620</v>
      </c>
      <c r="S118" s="40">
        <f>IF(S117&lt;&gt;0,MAX(S117-$G$2/86400,0),IF(M118=1,INDEX($X$2:$AG$21,1+SUM($M$2:$M117),10),0))</f>
        <v>0</v>
      </c>
    </row>
    <row r="119" spans="8:19" ht="15.75" thickBot="1" x14ac:dyDescent="0.3">
      <c r="H119" s="18">
        <f t="shared" ca="1" si="15"/>
        <v>43210.005147453325</v>
      </c>
      <c r="I119">
        <f t="shared" si="16"/>
        <v>3506</v>
      </c>
      <c r="J119">
        <f t="shared" si="17"/>
        <v>2920</v>
      </c>
      <c r="K119">
        <f t="shared" si="18"/>
        <v>1188</v>
      </c>
      <c r="L119">
        <f t="shared" si="19"/>
        <v>2369</v>
      </c>
      <c r="M119">
        <f t="shared" si="14"/>
        <v>0</v>
      </c>
      <c r="N119">
        <f>SUM($M$2:$M119)</f>
        <v>5</v>
      </c>
      <c r="O119" s="29">
        <f>INDEX($X$2:$AG$21,1+SUM($M$2:$M118),1)</f>
        <v>1995</v>
      </c>
      <c r="P119" s="29">
        <f>INDEX($X$2:$AG$21,1+SUM($M$2:$M118),2)</f>
        <v>1580</v>
      </c>
      <c r="Q119" s="29">
        <f>INDEX($X$2:$AG$21,1+SUM($M$2:$M118),3)</f>
        <v>1205</v>
      </c>
      <c r="R119" s="29">
        <f>INDEX($X$2:$AG$21,1+SUM($M$2:$M118),4)</f>
        <v>620</v>
      </c>
      <c r="S119" s="40">
        <f>IF(S118&lt;&gt;0,MAX(S118-$G$2/86400,0),IF(M119=1,INDEX($X$2:$AG$21,1+SUM($M$2:$M118),10),0))</f>
        <v>0</v>
      </c>
    </row>
    <row r="120" spans="8:19" ht="15.75" thickBot="1" x14ac:dyDescent="0.3">
      <c r="H120" s="18">
        <f t="shared" ca="1" si="15"/>
        <v>43210.008619675544</v>
      </c>
      <c r="I120">
        <f t="shared" si="16"/>
        <v>3564</v>
      </c>
      <c r="J120">
        <f t="shared" si="17"/>
        <v>2978</v>
      </c>
      <c r="K120">
        <f t="shared" si="18"/>
        <v>1222</v>
      </c>
      <c r="L120">
        <f t="shared" si="19"/>
        <v>2402</v>
      </c>
      <c r="M120">
        <f t="shared" si="14"/>
        <v>1</v>
      </c>
      <c r="N120">
        <f>SUM($M$2:$M120)</f>
        <v>6</v>
      </c>
      <c r="O120" s="29">
        <f>INDEX($X$2:$AG$21,1+SUM($M$2:$M119),1)</f>
        <v>1995</v>
      </c>
      <c r="P120" s="29">
        <f>INDEX($X$2:$AG$21,1+SUM($M$2:$M119),2)</f>
        <v>1580</v>
      </c>
      <c r="Q120" s="29">
        <f>INDEX($X$2:$AG$21,1+SUM($M$2:$M119),3)</f>
        <v>1205</v>
      </c>
      <c r="R120" s="29">
        <f>INDEX($X$2:$AG$21,1+SUM($M$2:$M119),4)</f>
        <v>620</v>
      </c>
      <c r="S120" s="40">
        <f>IF(S119&lt;&gt;0,MAX(S119-$G$2/86400,0),IF(M120=1,INDEX($X$2:$AG$21,1+SUM($M$2:$M119),10),0))</f>
        <v>2.2453703703703708E-2</v>
      </c>
    </row>
    <row r="121" spans="8:19" ht="15.75" thickBot="1" x14ac:dyDescent="0.3">
      <c r="H121" s="18">
        <f t="shared" ca="1" si="15"/>
        <v>43210.012091897763</v>
      </c>
      <c r="I121">
        <f t="shared" si="16"/>
        <v>1569</v>
      </c>
      <c r="J121">
        <f t="shared" si="17"/>
        <v>1398</v>
      </c>
      <c r="K121">
        <f t="shared" si="18"/>
        <v>17</v>
      </c>
      <c r="L121">
        <f t="shared" si="19"/>
        <v>1782</v>
      </c>
      <c r="M121">
        <f t="shared" si="14"/>
        <v>0</v>
      </c>
      <c r="N121">
        <f>SUM($M$2:$M121)</f>
        <v>6</v>
      </c>
      <c r="O121" s="29">
        <f>INDEX($X$2:$AG$21,1+SUM($M$2:$M120),1)</f>
        <v>2550</v>
      </c>
      <c r="P121" s="29">
        <f>INDEX($X$2:$AG$21,1+SUM($M$2:$M120),2)</f>
        <v>2025</v>
      </c>
      <c r="Q121" s="29">
        <f>INDEX($X$2:$AG$21,1+SUM($M$2:$M120),3)</f>
        <v>1540</v>
      </c>
      <c r="R121" s="29">
        <f>INDEX($X$2:$AG$21,1+SUM($M$2:$M120),4)</f>
        <v>790</v>
      </c>
      <c r="S121" s="40">
        <f>IF(S120&lt;&gt;0,MAX(S120-$G$2/86400,0),IF(M121=1,INDEX($X$2:$AG$21,1+SUM($M$2:$M120),10),0))</f>
        <v>1.8981481481481488E-2</v>
      </c>
    </row>
    <row r="122" spans="8:19" ht="15.75" thickBot="1" x14ac:dyDescent="0.3">
      <c r="H122" s="18">
        <f t="shared" ca="1" si="15"/>
        <v>43210.015564119982</v>
      </c>
      <c r="I122">
        <f t="shared" si="16"/>
        <v>1627</v>
      </c>
      <c r="J122">
        <f t="shared" si="17"/>
        <v>1456</v>
      </c>
      <c r="K122">
        <f t="shared" si="18"/>
        <v>51</v>
      </c>
      <c r="L122">
        <f t="shared" si="19"/>
        <v>1815</v>
      </c>
      <c r="M122">
        <f t="shared" si="14"/>
        <v>0</v>
      </c>
      <c r="N122">
        <f>SUM($M$2:$M122)</f>
        <v>6</v>
      </c>
      <c r="O122" s="29">
        <f>INDEX($X$2:$AG$21,1+SUM($M$2:$M121),1)</f>
        <v>2550</v>
      </c>
      <c r="P122" s="29">
        <f>INDEX($X$2:$AG$21,1+SUM($M$2:$M121),2)</f>
        <v>2025</v>
      </c>
      <c r="Q122" s="29">
        <f>INDEX($X$2:$AG$21,1+SUM($M$2:$M121),3)</f>
        <v>1540</v>
      </c>
      <c r="R122" s="29">
        <f>INDEX($X$2:$AG$21,1+SUM($M$2:$M121),4)</f>
        <v>790</v>
      </c>
      <c r="S122" s="40">
        <f>IF(S121&lt;&gt;0,MAX(S121-$G$2/86400,0),IF(M122=1,INDEX($X$2:$AG$21,1+SUM($M$2:$M121),10),0))</f>
        <v>1.5509259259259266E-2</v>
      </c>
    </row>
    <row r="123" spans="8:19" ht="15.75" thickBot="1" x14ac:dyDescent="0.3">
      <c r="H123" s="18">
        <f t="shared" ca="1" si="15"/>
        <v>43210.019036342201</v>
      </c>
      <c r="I123">
        <f t="shared" si="16"/>
        <v>1685</v>
      </c>
      <c r="J123">
        <f t="shared" si="17"/>
        <v>1514</v>
      </c>
      <c r="K123">
        <f t="shared" si="18"/>
        <v>85</v>
      </c>
      <c r="L123">
        <f t="shared" si="19"/>
        <v>1848</v>
      </c>
      <c r="M123">
        <f t="shared" si="14"/>
        <v>0</v>
      </c>
      <c r="N123">
        <f>SUM($M$2:$M123)</f>
        <v>6</v>
      </c>
      <c r="O123" s="29">
        <f>INDEX($X$2:$AG$21,1+SUM($M$2:$M122),1)</f>
        <v>2550</v>
      </c>
      <c r="P123" s="29">
        <f>INDEX($X$2:$AG$21,1+SUM($M$2:$M122),2)</f>
        <v>2025</v>
      </c>
      <c r="Q123" s="29">
        <f>INDEX($X$2:$AG$21,1+SUM($M$2:$M122),3)</f>
        <v>1540</v>
      </c>
      <c r="R123" s="29">
        <f>INDEX($X$2:$AG$21,1+SUM($M$2:$M122),4)</f>
        <v>790</v>
      </c>
      <c r="S123" s="40">
        <f>IF(S122&lt;&gt;0,MAX(S122-$G$2/86400,0),IF(M123=1,INDEX($X$2:$AG$21,1+SUM($M$2:$M122),10),0))</f>
        <v>1.2037037037037044E-2</v>
      </c>
    </row>
    <row r="124" spans="8:19" ht="15.75" thickBot="1" x14ac:dyDescent="0.3">
      <c r="H124" s="18">
        <f t="shared" ca="1" si="15"/>
        <v>43210.02250856442</v>
      </c>
      <c r="I124">
        <f t="shared" si="16"/>
        <v>1743</v>
      </c>
      <c r="J124">
        <f t="shared" si="17"/>
        <v>1572</v>
      </c>
      <c r="K124">
        <f t="shared" si="18"/>
        <v>119</v>
      </c>
      <c r="L124">
        <f t="shared" si="19"/>
        <v>1881</v>
      </c>
      <c r="M124">
        <f t="shared" si="14"/>
        <v>0</v>
      </c>
      <c r="N124">
        <f>SUM($M$2:$M124)</f>
        <v>6</v>
      </c>
      <c r="O124" s="29">
        <f>INDEX($X$2:$AG$21,1+SUM($M$2:$M123),1)</f>
        <v>2550</v>
      </c>
      <c r="P124" s="29">
        <f>INDEX($X$2:$AG$21,1+SUM($M$2:$M123),2)</f>
        <v>2025</v>
      </c>
      <c r="Q124" s="29">
        <f>INDEX($X$2:$AG$21,1+SUM($M$2:$M123),3)</f>
        <v>1540</v>
      </c>
      <c r="R124" s="29">
        <f>INDEX($X$2:$AG$21,1+SUM($M$2:$M123),4)</f>
        <v>790</v>
      </c>
      <c r="S124" s="40">
        <f>IF(S123&lt;&gt;0,MAX(S123-$G$2/86400,0),IF(M124=1,INDEX($X$2:$AG$21,1+SUM($M$2:$M123),10),0))</f>
        <v>8.564814814814822E-3</v>
      </c>
    </row>
    <row r="125" spans="8:19" ht="15.75" thickBot="1" x14ac:dyDescent="0.3">
      <c r="H125" s="18">
        <f t="shared" ca="1" si="15"/>
        <v>43210.025980786639</v>
      </c>
      <c r="I125">
        <f t="shared" si="16"/>
        <v>1801</v>
      </c>
      <c r="J125">
        <f t="shared" si="17"/>
        <v>1630</v>
      </c>
      <c r="K125">
        <f t="shared" si="18"/>
        <v>153</v>
      </c>
      <c r="L125">
        <f t="shared" si="19"/>
        <v>1914</v>
      </c>
      <c r="M125">
        <f t="shared" si="14"/>
        <v>0</v>
      </c>
      <c r="N125">
        <f>SUM($M$2:$M125)</f>
        <v>6</v>
      </c>
      <c r="O125" s="29">
        <f>INDEX($X$2:$AG$21,1+SUM($M$2:$M124),1)</f>
        <v>2550</v>
      </c>
      <c r="P125" s="29">
        <f>INDEX($X$2:$AG$21,1+SUM($M$2:$M124),2)</f>
        <v>2025</v>
      </c>
      <c r="Q125" s="29">
        <f>INDEX($X$2:$AG$21,1+SUM($M$2:$M124),3)</f>
        <v>1540</v>
      </c>
      <c r="R125" s="29">
        <f>INDEX($X$2:$AG$21,1+SUM($M$2:$M124),4)</f>
        <v>790</v>
      </c>
      <c r="S125" s="40">
        <f>IF(S124&lt;&gt;0,MAX(S124-$G$2/86400,0),IF(M125=1,INDEX($X$2:$AG$21,1+SUM($M$2:$M124),10),0))</f>
        <v>5.0925925925925999E-3</v>
      </c>
    </row>
    <row r="126" spans="8:19" ht="15.75" thickBot="1" x14ac:dyDescent="0.3">
      <c r="H126" s="18">
        <f t="shared" ca="1" si="15"/>
        <v>43210.029453008858</v>
      </c>
      <c r="I126">
        <f t="shared" si="16"/>
        <v>1859</v>
      </c>
      <c r="J126">
        <f t="shared" si="17"/>
        <v>1688</v>
      </c>
      <c r="K126">
        <f t="shared" si="18"/>
        <v>187</v>
      </c>
      <c r="L126">
        <f t="shared" si="19"/>
        <v>1947</v>
      </c>
      <c r="M126">
        <f t="shared" si="14"/>
        <v>0</v>
      </c>
      <c r="N126">
        <f>SUM($M$2:$M126)</f>
        <v>6</v>
      </c>
      <c r="O126" s="29">
        <f>INDEX($X$2:$AG$21,1+SUM($M$2:$M125),1)</f>
        <v>2550</v>
      </c>
      <c r="P126" s="29">
        <f>INDEX($X$2:$AG$21,1+SUM($M$2:$M125),2)</f>
        <v>2025</v>
      </c>
      <c r="Q126" s="29">
        <f>INDEX($X$2:$AG$21,1+SUM($M$2:$M125),3)</f>
        <v>1540</v>
      </c>
      <c r="R126" s="29">
        <f>INDEX($X$2:$AG$21,1+SUM($M$2:$M125),4)</f>
        <v>790</v>
      </c>
      <c r="S126" s="40">
        <f>IF(S125&lt;&gt;0,MAX(S125-$G$2/86400,0),IF(M126=1,INDEX($X$2:$AG$21,1+SUM($M$2:$M125),10),0))</f>
        <v>1.6203703703703779E-3</v>
      </c>
    </row>
    <row r="127" spans="8:19" ht="15.75" thickBot="1" x14ac:dyDescent="0.3">
      <c r="H127" s="18">
        <f t="shared" ca="1" si="15"/>
        <v>43210.032925231077</v>
      </c>
      <c r="I127">
        <f t="shared" si="16"/>
        <v>1917</v>
      </c>
      <c r="J127">
        <f t="shared" si="17"/>
        <v>1746</v>
      </c>
      <c r="K127">
        <f t="shared" si="18"/>
        <v>221</v>
      </c>
      <c r="L127">
        <f t="shared" si="19"/>
        <v>1980</v>
      </c>
      <c r="M127">
        <f t="shared" si="14"/>
        <v>0</v>
      </c>
      <c r="N127">
        <f>SUM($M$2:$M127)</f>
        <v>6</v>
      </c>
      <c r="O127" s="29">
        <f>INDEX($X$2:$AG$21,1+SUM($M$2:$M126),1)</f>
        <v>2550</v>
      </c>
      <c r="P127" s="29">
        <f>INDEX($X$2:$AG$21,1+SUM($M$2:$M126),2)</f>
        <v>2025</v>
      </c>
      <c r="Q127" s="29">
        <f>INDEX($X$2:$AG$21,1+SUM($M$2:$M126),3)</f>
        <v>1540</v>
      </c>
      <c r="R127" s="29">
        <f>INDEX($X$2:$AG$21,1+SUM($M$2:$M126),4)</f>
        <v>790</v>
      </c>
      <c r="S127" s="40">
        <f>IF(S126&lt;&gt;0,MAX(S126-$G$2/86400,0),IF(M127=1,INDEX($X$2:$AG$21,1+SUM($M$2:$M126),10),0))</f>
        <v>0</v>
      </c>
    </row>
    <row r="128" spans="8:19" ht="15.75" thickBot="1" x14ac:dyDescent="0.3">
      <c r="H128" s="18">
        <f t="shared" ca="1" si="15"/>
        <v>43210.036397453296</v>
      </c>
      <c r="I128">
        <f t="shared" si="16"/>
        <v>1975</v>
      </c>
      <c r="J128">
        <f t="shared" si="17"/>
        <v>1804</v>
      </c>
      <c r="K128">
        <f t="shared" si="18"/>
        <v>255</v>
      </c>
      <c r="L128">
        <f t="shared" si="19"/>
        <v>2013</v>
      </c>
      <c r="M128">
        <f t="shared" si="14"/>
        <v>0</v>
      </c>
      <c r="N128">
        <f>SUM($M$2:$M128)</f>
        <v>6</v>
      </c>
      <c r="O128" s="29">
        <f>INDEX($X$2:$AG$21,1+SUM($M$2:$M127),1)</f>
        <v>2550</v>
      </c>
      <c r="P128" s="29">
        <f>INDEX($X$2:$AG$21,1+SUM($M$2:$M127),2)</f>
        <v>2025</v>
      </c>
      <c r="Q128" s="29">
        <f>INDEX($X$2:$AG$21,1+SUM($M$2:$M127),3)</f>
        <v>1540</v>
      </c>
      <c r="R128" s="29">
        <f>INDEX($X$2:$AG$21,1+SUM($M$2:$M127),4)</f>
        <v>790</v>
      </c>
      <c r="S128" s="40">
        <f>IF(S127&lt;&gt;0,MAX(S127-$G$2/86400,0),IF(M128=1,INDEX($X$2:$AG$21,1+SUM($M$2:$M127),10),0))</f>
        <v>0</v>
      </c>
    </row>
    <row r="129" spans="8:19" ht="15.75" thickBot="1" x14ac:dyDescent="0.3">
      <c r="H129" s="18">
        <f t="shared" ca="1" si="15"/>
        <v>43210.039869675515</v>
      </c>
      <c r="I129">
        <f t="shared" si="16"/>
        <v>2033</v>
      </c>
      <c r="J129">
        <f t="shared" si="17"/>
        <v>1862</v>
      </c>
      <c r="K129">
        <f t="shared" si="18"/>
        <v>289</v>
      </c>
      <c r="L129">
        <f t="shared" si="19"/>
        <v>2046</v>
      </c>
      <c r="M129">
        <f t="shared" si="14"/>
        <v>0</v>
      </c>
      <c r="N129">
        <f>SUM($M$2:$M129)</f>
        <v>6</v>
      </c>
      <c r="O129" s="29">
        <f>INDEX($X$2:$AG$21,1+SUM($M$2:$M128),1)</f>
        <v>2550</v>
      </c>
      <c r="P129" s="29">
        <f>INDEX($X$2:$AG$21,1+SUM($M$2:$M128),2)</f>
        <v>2025</v>
      </c>
      <c r="Q129" s="29">
        <f>INDEX($X$2:$AG$21,1+SUM($M$2:$M128),3)</f>
        <v>1540</v>
      </c>
      <c r="R129" s="29">
        <f>INDEX($X$2:$AG$21,1+SUM($M$2:$M128),4)</f>
        <v>790</v>
      </c>
      <c r="S129" s="40">
        <f>IF(S128&lt;&gt;0,MAX(S128-$G$2/86400,0),IF(M129=1,INDEX($X$2:$AG$21,1+SUM($M$2:$M128),10),0))</f>
        <v>0</v>
      </c>
    </row>
    <row r="130" spans="8:19" ht="15.75" thickBot="1" x14ac:dyDescent="0.3">
      <c r="H130" s="18">
        <f t="shared" ca="1" si="15"/>
        <v>43210.043341897734</v>
      </c>
      <c r="I130">
        <f t="shared" si="16"/>
        <v>2091</v>
      </c>
      <c r="J130">
        <f t="shared" si="17"/>
        <v>1920</v>
      </c>
      <c r="K130">
        <f t="shared" si="18"/>
        <v>323</v>
      </c>
      <c r="L130">
        <f t="shared" si="19"/>
        <v>2079</v>
      </c>
      <c r="M130">
        <f t="shared" ref="M130:M193" si="20">IF(AND(O130&lt;&gt;"",P130&lt;&gt;"",Q130&lt;&gt;"",R130&lt;&gt;"",I130&gt;O130,J130&gt;P130,K130&gt;Q130,L130&gt;R130,S129=0),1,0)</f>
        <v>0</v>
      </c>
      <c r="N130">
        <f>SUM($M$2:$M130)</f>
        <v>6</v>
      </c>
      <c r="O130" s="29">
        <f>INDEX($X$2:$AG$21,1+SUM($M$2:$M129),1)</f>
        <v>2550</v>
      </c>
      <c r="P130" s="29">
        <f>INDEX($X$2:$AG$21,1+SUM($M$2:$M129),2)</f>
        <v>2025</v>
      </c>
      <c r="Q130" s="29">
        <f>INDEX($X$2:$AG$21,1+SUM($M$2:$M129),3)</f>
        <v>1540</v>
      </c>
      <c r="R130" s="29">
        <f>INDEX($X$2:$AG$21,1+SUM($M$2:$M129),4)</f>
        <v>790</v>
      </c>
      <c r="S130" s="40">
        <f>IF(S129&lt;&gt;0,MAX(S129-$G$2/86400,0),IF(M130=1,INDEX($X$2:$AG$21,1+SUM($M$2:$M129),10),0))</f>
        <v>0</v>
      </c>
    </row>
    <row r="131" spans="8:19" ht="15.75" thickBot="1" x14ac:dyDescent="0.3">
      <c r="H131" s="18">
        <f t="shared" ca="1" si="15"/>
        <v>43210.046814119953</v>
      </c>
      <c r="I131">
        <f t="shared" si="16"/>
        <v>2149</v>
      </c>
      <c r="J131">
        <f t="shared" si="17"/>
        <v>1978</v>
      </c>
      <c r="K131">
        <f t="shared" si="18"/>
        <v>357</v>
      </c>
      <c r="L131">
        <f t="shared" si="19"/>
        <v>2112</v>
      </c>
      <c r="M131">
        <f t="shared" si="20"/>
        <v>0</v>
      </c>
      <c r="N131">
        <f>SUM($M$2:$M131)</f>
        <v>6</v>
      </c>
      <c r="O131" s="29">
        <f>INDEX($X$2:$AG$21,1+SUM($M$2:$M130),1)</f>
        <v>2550</v>
      </c>
      <c r="P131" s="29">
        <f>INDEX($X$2:$AG$21,1+SUM($M$2:$M130),2)</f>
        <v>2025</v>
      </c>
      <c r="Q131" s="29">
        <f>INDEX($X$2:$AG$21,1+SUM($M$2:$M130),3)</f>
        <v>1540</v>
      </c>
      <c r="R131" s="29">
        <f>INDEX($X$2:$AG$21,1+SUM($M$2:$M130),4)</f>
        <v>790</v>
      </c>
      <c r="S131" s="40">
        <f>IF(S130&lt;&gt;0,MAX(S130-$G$2/86400,0),IF(M131=1,INDEX($X$2:$AG$21,1+SUM($M$2:$M130),10),0))</f>
        <v>0</v>
      </c>
    </row>
    <row r="132" spans="8:19" ht="15.75" thickBot="1" x14ac:dyDescent="0.3">
      <c r="H132" s="18">
        <f t="shared" ref="H132:H195" ca="1" si="21">H131+$G$2/86400</f>
        <v>43210.050286342172</v>
      </c>
      <c r="I132">
        <f t="shared" si="16"/>
        <v>2207</v>
      </c>
      <c r="J132">
        <f t="shared" si="17"/>
        <v>2036</v>
      </c>
      <c r="K132">
        <f t="shared" si="18"/>
        <v>391</v>
      </c>
      <c r="L132">
        <f t="shared" si="19"/>
        <v>2145</v>
      </c>
      <c r="M132">
        <f t="shared" si="20"/>
        <v>0</v>
      </c>
      <c r="N132">
        <f>SUM($M$2:$M132)</f>
        <v>6</v>
      </c>
      <c r="O132" s="29">
        <f>INDEX($X$2:$AG$21,1+SUM($M$2:$M131),1)</f>
        <v>2550</v>
      </c>
      <c r="P132" s="29">
        <f>INDEX($X$2:$AG$21,1+SUM($M$2:$M131),2)</f>
        <v>2025</v>
      </c>
      <c r="Q132" s="29">
        <f>INDEX($X$2:$AG$21,1+SUM($M$2:$M131),3)</f>
        <v>1540</v>
      </c>
      <c r="R132" s="29">
        <f>INDEX($X$2:$AG$21,1+SUM($M$2:$M131),4)</f>
        <v>790</v>
      </c>
      <c r="S132" s="40">
        <f>IF(S131&lt;&gt;0,MAX(S131-$G$2/86400,0),IF(M132=1,INDEX($X$2:$AG$21,1+SUM($M$2:$M131),10),0))</f>
        <v>0</v>
      </c>
    </row>
    <row r="133" spans="8:19" ht="15.75" thickBot="1" x14ac:dyDescent="0.3">
      <c r="H133" s="18">
        <f t="shared" ca="1" si="21"/>
        <v>43210.053758564391</v>
      </c>
      <c r="I133">
        <f t="shared" si="16"/>
        <v>2265</v>
      </c>
      <c r="J133">
        <f t="shared" si="17"/>
        <v>2094</v>
      </c>
      <c r="K133">
        <f t="shared" si="18"/>
        <v>425</v>
      </c>
      <c r="L133">
        <f t="shared" si="19"/>
        <v>2178</v>
      </c>
      <c r="M133">
        <f t="shared" si="20"/>
        <v>0</v>
      </c>
      <c r="N133">
        <f>SUM($M$2:$M133)</f>
        <v>6</v>
      </c>
      <c r="O133" s="29">
        <f>INDEX($X$2:$AG$21,1+SUM($M$2:$M132),1)</f>
        <v>2550</v>
      </c>
      <c r="P133" s="29">
        <f>INDEX($X$2:$AG$21,1+SUM($M$2:$M132),2)</f>
        <v>2025</v>
      </c>
      <c r="Q133" s="29">
        <f>INDEX($X$2:$AG$21,1+SUM($M$2:$M132),3)</f>
        <v>1540</v>
      </c>
      <c r="R133" s="29">
        <f>INDEX($X$2:$AG$21,1+SUM($M$2:$M132),4)</f>
        <v>790</v>
      </c>
      <c r="S133" s="40">
        <f>IF(S132&lt;&gt;0,MAX(S132-$G$2/86400,0),IF(M133=1,INDEX($X$2:$AG$21,1+SUM($M$2:$M132),10),0))</f>
        <v>0</v>
      </c>
    </row>
    <row r="134" spans="8:19" ht="15.75" thickBot="1" x14ac:dyDescent="0.3">
      <c r="H134" s="18">
        <f t="shared" ca="1" si="21"/>
        <v>43210.05723078661</v>
      </c>
      <c r="I134">
        <f t="shared" si="16"/>
        <v>2323</v>
      </c>
      <c r="J134">
        <f t="shared" si="17"/>
        <v>2152</v>
      </c>
      <c r="K134">
        <f t="shared" si="18"/>
        <v>459</v>
      </c>
      <c r="L134">
        <f t="shared" si="19"/>
        <v>2211</v>
      </c>
      <c r="M134">
        <f t="shared" si="20"/>
        <v>0</v>
      </c>
      <c r="N134">
        <f>SUM($M$2:$M134)</f>
        <v>6</v>
      </c>
      <c r="O134" s="29">
        <f>INDEX($X$2:$AG$21,1+SUM($M$2:$M133),1)</f>
        <v>2550</v>
      </c>
      <c r="P134" s="29">
        <f>INDEX($X$2:$AG$21,1+SUM($M$2:$M133),2)</f>
        <v>2025</v>
      </c>
      <c r="Q134" s="29">
        <f>INDEX($X$2:$AG$21,1+SUM($M$2:$M133),3)</f>
        <v>1540</v>
      </c>
      <c r="R134" s="29">
        <f>INDEX($X$2:$AG$21,1+SUM($M$2:$M133),4)</f>
        <v>790</v>
      </c>
      <c r="S134" s="40">
        <f>IF(S133&lt;&gt;0,MAX(S133-$G$2/86400,0),IF(M134=1,INDEX($X$2:$AG$21,1+SUM($M$2:$M133),10),0))</f>
        <v>0</v>
      </c>
    </row>
    <row r="135" spans="8:19" ht="15.75" thickBot="1" x14ac:dyDescent="0.3">
      <c r="H135" s="18">
        <f t="shared" ca="1" si="21"/>
        <v>43210.060703008829</v>
      </c>
      <c r="I135">
        <f t="shared" si="16"/>
        <v>2381</v>
      </c>
      <c r="J135">
        <f t="shared" si="17"/>
        <v>2210</v>
      </c>
      <c r="K135">
        <f t="shared" si="18"/>
        <v>493</v>
      </c>
      <c r="L135">
        <f t="shared" si="19"/>
        <v>2244</v>
      </c>
      <c r="M135">
        <f t="shared" si="20"/>
        <v>0</v>
      </c>
      <c r="N135">
        <f>SUM($M$2:$M135)</f>
        <v>6</v>
      </c>
      <c r="O135" s="29">
        <f>INDEX($X$2:$AG$21,1+SUM($M$2:$M134),1)</f>
        <v>2550</v>
      </c>
      <c r="P135" s="29">
        <f>INDEX($X$2:$AG$21,1+SUM($M$2:$M134),2)</f>
        <v>2025</v>
      </c>
      <c r="Q135" s="29">
        <f>INDEX($X$2:$AG$21,1+SUM($M$2:$M134),3)</f>
        <v>1540</v>
      </c>
      <c r="R135" s="29">
        <f>INDEX($X$2:$AG$21,1+SUM($M$2:$M134),4)</f>
        <v>790</v>
      </c>
      <c r="S135" s="40">
        <f>IF(S134&lt;&gt;0,MAX(S134-$G$2/86400,0),IF(M135=1,INDEX($X$2:$AG$21,1+SUM($M$2:$M134),10),0))</f>
        <v>0</v>
      </c>
    </row>
    <row r="136" spans="8:19" ht="15.75" thickBot="1" x14ac:dyDescent="0.3">
      <c r="H136" s="18">
        <f t="shared" ca="1" si="21"/>
        <v>43210.064175231048</v>
      </c>
      <c r="I136">
        <f t="shared" si="16"/>
        <v>2439</v>
      </c>
      <c r="J136">
        <f t="shared" si="17"/>
        <v>2268</v>
      </c>
      <c r="K136">
        <f t="shared" si="18"/>
        <v>527</v>
      </c>
      <c r="L136">
        <f t="shared" si="19"/>
        <v>2277</v>
      </c>
      <c r="M136">
        <f t="shared" si="20"/>
        <v>0</v>
      </c>
      <c r="N136">
        <f>SUM($M$2:$M136)</f>
        <v>6</v>
      </c>
      <c r="O136" s="29">
        <f>INDEX($X$2:$AG$21,1+SUM($M$2:$M135),1)</f>
        <v>2550</v>
      </c>
      <c r="P136" s="29">
        <f>INDEX($X$2:$AG$21,1+SUM($M$2:$M135),2)</f>
        <v>2025</v>
      </c>
      <c r="Q136" s="29">
        <f>INDEX($X$2:$AG$21,1+SUM($M$2:$M135),3)</f>
        <v>1540</v>
      </c>
      <c r="R136" s="29">
        <f>INDEX($X$2:$AG$21,1+SUM($M$2:$M135),4)</f>
        <v>790</v>
      </c>
      <c r="S136" s="40">
        <f>IF(S135&lt;&gt;0,MAX(S135-$G$2/86400,0),IF(M136=1,INDEX($X$2:$AG$21,1+SUM($M$2:$M135),10),0))</f>
        <v>0</v>
      </c>
    </row>
    <row r="137" spans="8:19" ht="15.75" thickBot="1" x14ac:dyDescent="0.3">
      <c r="H137" s="18">
        <f t="shared" ca="1" si="21"/>
        <v>43210.067647453267</v>
      </c>
      <c r="I137">
        <f t="shared" si="16"/>
        <v>2497</v>
      </c>
      <c r="J137">
        <f t="shared" si="17"/>
        <v>2326</v>
      </c>
      <c r="K137">
        <f t="shared" si="18"/>
        <v>561</v>
      </c>
      <c r="L137">
        <f t="shared" si="19"/>
        <v>2310</v>
      </c>
      <c r="M137">
        <f t="shared" si="20"/>
        <v>0</v>
      </c>
      <c r="N137">
        <f>SUM($M$2:$M137)</f>
        <v>6</v>
      </c>
      <c r="O137" s="29">
        <f>INDEX($X$2:$AG$21,1+SUM($M$2:$M136),1)</f>
        <v>2550</v>
      </c>
      <c r="P137" s="29">
        <f>INDEX($X$2:$AG$21,1+SUM($M$2:$M136),2)</f>
        <v>2025</v>
      </c>
      <c r="Q137" s="29">
        <f>INDEX($X$2:$AG$21,1+SUM($M$2:$M136),3)</f>
        <v>1540</v>
      </c>
      <c r="R137" s="29">
        <f>INDEX($X$2:$AG$21,1+SUM($M$2:$M136),4)</f>
        <v>790</v>
      </c>
      <c r="S137" s="40">
        <f>IF(S136&lt;&gt;0,MAX(S136-$G$2/86400,0),IF(M137=1,INDEX($X$2:$AG$21,1+SUM($M$2:$M136),10),0))</f>
        <v>0</v>
      </c>
    </row>
    <row r="138" spans="8:19" ht="15.75" thickBot="1" x14ac:dyDescent="0.3">
      <c r="H138" s="18">
        <f t="shared" ca="1" si="21"/>
        <v>43210.071119675486</v>
      </c>
      <c r="I138">
        <f t="shared" si="16"/>
        <v>2555</v>
      </c>
      <c r="J138">
        <f t="shared" si="17"/>
        <v>2384</v>
      </c>
      <c r="K138">
        <f t="shared" si="18"/>
        <v>595</v>
      </c>
      <c r="L138">
        <f t="shared" si="19"/>
        <v>2343</v>
      </c>
      <c r="M138">
        <f t="shared" si="20"/>
        <v>0</v>
      </c>
      <c r="N138">
        <f>SUM($M$2:$M138)</f>
        <v>6</v>
      </c>
      <c r="O138" s="29">
        <f>INDEX($X$2:$AG$21,1+SUM($M$2:$M137),1)</f>
        <v>2550</v>
      </c>
      <c r="P138" s="29">
        <f>INDEX($X$2:$AG$21,1+SUM($M$2:$M137),2)</f>
        <v>2025</v>
      </c>
      <c r="Q138" s="29">
        <f>INDEX($X$2:$AG$21,1+SUM($M$2:$M137),3)</f>
        <v>1540</v>
      </c>
      <c r="R138" s="29">
        <f>INDEX($X$2:$AG$21,1+SUM($M$2:$M137),4)</f>
        <v>790</v>
      </c>
      <c r="S138" s="40">
        <f>IF(S137&lt;&gt;0,MAX(S137-$G$2/86400,0),IF(M138=1,INDEX($X$2:$AG$21,1+SUM($M$2:$M137),10),0))</f>
        <v>0</v>
      </c>
    </row>
    <row r="139" spans="8:19" ht="15.75" thickBot="1" x14ac:dyDescent="0.3">
      <c r="H139" s="18">
        <f t="shared" ca="1" si="21"/>
        <v>43210.074591897705</v>
      </c>
      <c r="I139">
        <f t="shared" si="16"/>
        <v>2613</v>
      </c>
      <c r="J139">
        <f t="shared" si="17"/>
        <v>2442</v>
      </c>
      <c r="K139">
        <f t="shared" si="18"/>
        <v>629</v>
      </c>
      <c r="L139">
        <f t="shared" si="19"/>
        <v>2376</v>
      </c>
      <c r="M139">
        <f t="shared" si="20"/>
        <v>0</v>
      </c>
      <c r="N139">
        <f>SUM($M$2:$M139)</f>
        <v>6</v>
      </c>
      <c r="O139" s="29">
        <f>INDEX($X$2:$AG$21,1+SUM($M$2:$M138),1)</f>
        <v>2550</v>
      </c>
      <c r="P139" s="29">
        <f>INDEX($X$2:$AG$21,1+SUM($M$2:$M138),2)</f>
        <v>2025</v>
      </c>
      <c r="Q139" s="29">
        <f>INDEX($X$2:$AG$21,1+SUM($M$2:$M138),3)</f>
        <v>1540</v>
      </c>
      <c r="R139" s="29">
        <f>INDEX($X$2:$AG$21,1+SUM($M$2:$M138),4)</f>
        <v>790</v>
      </c>
      <c r="S139" s="40">
        <f>IF(S138&lt;&gt;0,MAX(S138-$G$2/86400,0),IF(M139=1,INDEX($X$2:$AG$21,1+SUM($M$2:$M138),10),0))</f>
        <v>0</v>
      </c>
    </row>
    <row r="140" spans="8:19" ht="15.75" thickBot="1" x14ac:dyDescent="0.3">
      <c r="H140" s="18">
        <f t="shared" ca="1" si="21"/>
        <v>43210.078064119924</v>
      </c>
      <c r="I140">
        <f t="shared" si="16"/>
        <v>2671</v>
      </c>
      <c r="J140">
        <f t="shared" si="17"/>
        <v>2500</v>
      </c>
      <c r="K140">
        <f t="shared" si="18"/>
        <v>663</v>
      </c>
      <c r="L140">
        <f t="shared" si="19"/>
        <v>2409</v>
      </c>
      <c r="M140">
        <f t="shared" si="20"/>
        <v>0</v>
      </c>
      <c r="N140">
        <f>SUM($M$2:$M140)</f>
        <v>6</v>
      </c>
      <c r="O140" s="29">
        <f>INDEX($X$2:$AG$21,1+SUM($M$2:$M139),1)</f>
        <v>2550</v>
      </c>
      <c r="P140" s="29">
        <f>INDEX($X$2:$AG$21,1+SUM($M$2:$M139),2)</f>
        <v>2025</v>
      </c>
      <c r="Q140" s="29">
        <f>INDEX($X$2:$AG$21,1+SUM($M$2:$M139),3)</f>
        <v>1540</v>
      </c>
      <c r="R140" s="29">
        <f>INDEX($X$2:$AG$21,1+SUM($M$2:$M139),4)</f>
        <v>790</v>
      </c>
      <c r="S140" s="40">
        <f>IF(S139&lt;&gt;0,MAX(S139-$G$2/86400,0),IF(M140=1,INDEX($X$2:$AG$21,1+SUM($M$2:$M139),10),0))</f>
        <v>0</v>
      </c>
    </row>
    <row r="141" spans="8:19" ht="15.75" thickBot="1" x14ac:dyDescent="0.3">
      <c r="H141" s="18">
        <f t="shared" ca="1" si="21"/>
        <v>43210.081536342142</v>
      </c>
      <c r="I141">
        <f t="shared" si="16"/>
        <v>2729</v>
      </c>
      <c r="J141">
        <f t="shared" si="17"/>
        <v>2558</v>
      </c>
      <c r="K141">
        <f t="shared" si="18"/>
        <v>697</v>
      </c>
      <c r="L141">
        <f t="shared" si="19"/>
        <v>2442</v>
      </c>
      <c r="M141">
        <f t="shared" si="20"/>
        <v>0</v>
      </c>
      <c r="N141">
        <f>SUM($M$2:$M141)</f>
        <v>6</v>
      </c>
      <c r="O141" s="29">
        <f>INDEX($X$2:$AG$21,1+SUM($M$2:$M140),1)</f>
        <v>2550</v>
      </c>
      <c r="P141" s="29">
        <f>INDEX($X$2:$AG$21,1+SUM($M$2:$M140),2)</f>
        <v>2025</v>
      </c>
      <c r="Q141" s="29">
        <f>INDEX($X$2:$AG$21,1+SUM($M$2:$M140),3)</f>
        <v>1540</v>
      </c>
      <c r="R141" s="29">
        <f>INDEX($X$2:$AG$21,1+SUM($M$2:$M140),4)</f>
        <v>790</v>
      </c>
      <c r="S141" s="40">
        <f>IF(S140&lt;&gt;0,MAX(S140-$G$2/86400,0),IF(M141=1,INDEX($X$2:$AG$21,1+SUM($M$2:$M140),10),0))</f>
        <v>0</v>
      </c>
    </row>
    <row r="142" spans="8:19" ht="15.75" thickBot="1" x14ac:dyDescent="0.3">
      <c r="H142" s="18">
        <f t="shared" ca="1" si="21"/>
        <v>43210.085008564361</v>
      </c>
      <c r="I142">
        <f t="shared" si="16"/>
        <v>2787</v>
      </c>
      <c r="J142">
        <f t="shared" si="17"/>
        <v>2616</v>
      </c>
      <c r="K142">
        <f t="shared" si="18"/>
        <v>731</v>
      </c>
      <c r="L142">
        <f t="shared" si="19"/>
        <v>2475</v>
      </c>
      <c r="M142">
        <f t="shared" si="20"/>
        <v>0</v>
      </c>
      <c r="N142">
        <f>SUM($M$2:$M142)</f>
        <v>6</v>
      </c>
      <c r="O142" s="29">
        <f>INDEX($X$2:$AG$21,1+SUM($M$2:$M141),1)</f>
        <v>2550</v>
      </c>
      <c r="P142" s="29">
        <f>INDEX($X$2:$AG$21,1+SUM($M$2:$M141),2)</f>
        <v>2025</v>
      </c>
      <c r="Q142" s="29">
        <f>INDEX($X$2:$AG$21,1+SUM($M$2:$M141),3)</f>
        <v>1540</v>
      </c>
      <c r="R142" s="29">
        <f>INDEX($X$2:$AG$21,1+SUM($M$2:$M141),4)</f>
        <v>790</v>
      </c>
      <c r="S142" s="40">
        <f>IF(S141&lt;&gt;0,MAX(S141-$G$2/86400,0),IF(M142=1,INDEX($X$2:$AG$21,1+SUM($M$2:$M141),10),0))</f>
        <v>0</v>
      </c>
    </row>
    <row r="143" spans="8:19" ht="15.75" thickBot="1" x14ac:dyDescent="0.3">
      <c r="H143" s="18">
        <f t="shared" ca="1" si="21"/>
        <v>43210.08848078658</v>
      </c>
      <c r="I143">
        <f t="shared" ref="I143:I206" si="22">IF($M142=1,I142-O142,ROUND(I142+B$2/3600*$G$2,0))</f>
        <v>2845</v>
      </c>
      <c r="J143">
        <f t="shared" ref="J143:J206" si="23">IF($M142=1,J142-P142,ROUND(J142+C$2/3600*$G$2,0))</f>
        <v>2674</v>
      </c>
      <c r="K143">
        <f t="shared" ref="K143:K206" si="24">IF($M142=1,K142-Q142,ROUND(K142+D$2/3600*$G$2,0))</f>
        <v>765</v>
      </c>
      <c r="L143">
        <f t="shared" ref="L143:L206" si="25">IF($M142=1,L142-R142,ROUND(L142+E$2/3600*$G$2,0))</f>
        <v>2508</v>
      </c>
      <c r="M143">
        <f t="shared" si="20"/>
        <v>0</v>
      </c>
      <c r="N143">
        <f>SUM($M$2:$M143)</f>
        <v>6</v>
      </c>
      <c r="O143" s="29">
        <f>INDEX($X$2:$AG$21,1+SUM($M$2:$M142),1)</f>
        <v>2550</v>
      </c>
      <c r="P143" s="29">
        <f>INDEX($X$2:$AG$21,1+SUM($M$2:$M142),2)</f>
        <v>2025</v>
      </c>
      <c r="Q143" s="29">
        <f>INDEX($X$2:$AG$21,1+SUM($M$2:$M142),3)</f>
        <v>1540</v>
      </c>
      <c r="R143" s="29">
        <f>INDEX($X$2:$AG$21,1+SUM($M$2:$M142),4)</f>
        <v>790</v>
      </c>
      <c r="S143" s="40">
        <f>IF(S142&lt;&gt;0,MAX(S142-$G$2/86400,0),IF(M143=1,INDEX($X$2:$AG$21,1+SUM($M$2:$M142),10),0))</f>
        <v>0</v>
      </c>
    </row>
    <row r="144" spans="8:19" ht="15.75" thickBot="1" x14ac:dyDescent="0.3">
      <c r="H144" s="18">
        <f t="shared" ca="1" si="21"/>
        <v>43210.091953008799</v>
      </c>
      <c r="I144">
        <f t="shared" si="22"/>
        <v>2903</v>
      </c>
      <c r="J144">
        <f t="shared" si="23"/>
        <v>2732</v>
      </c>
      <c r="K144">
        <f t="shared" si="24"/>
        <v>799</v>
      </c>
      <c r="L144">
        <f t="shared" si="25"/>
        <v>2541</v>
      </c>
      <c r="M144">
        <f t="shared" si="20"/>
        <v>0</v>
      </c>
      <c r="N144">
        <f>SUM($M$2:$M144)</f>
        <v>6</v>
      </c>
      <c r="O144" s="29">
        <f>INDEX($X$2:$AG$21,1+SUM($M$2:$M143),1)</f>
        <v>2550</v>
      </c>
      <c r="P144" s="29">
        <f>INDEX($X$2:$AG$21,1+SUM($M$2:$M143),2)</f>
        <v>2025</v>
      </c>
      <c r="Q144" s="29">
        <f>INDEX($X$2:$AG$21,1+SUM($M$2:$M143),3)</f>
        <v>1540</v>
      </c>
      <c r="R144" s="29">
        <f>INDEX($X$2:$AG$21,1+SUM($M$2:$M143),4)</f>
        <v>790</v>
      </c>
      <c r="S144" s="40">
        <f>IF(S143&lt;&gt;0,MAX(S143-$G$2/86400,0),IF(M144=1,INDEX($X$2:$AG$21,1+SUM($M$2:$M143),10),0))</f>
        <v>0</v>
      </c>
    </row>
    <row r="145" spans="8:19" ht="15.75" thickBot="1" x14ac:dyDescent="0.3">
      <c r="H145" s="18">
        <f t="shared" ca="1" si="21"/>
        <v>43210.095425231018</v>
      </c>
      <c r="I145">
        <f t="shared" si="22"/>
        <v>2961</v>
      </c>
      <c r="J145">
        <f t="shared" si="23"/>
        <v>2790</v>
      </c>
      <c r="K145">
        <f t="shared" si="24"/>
        <v>833</v>
      </c>
      <c r="L145">
        <f t="shared" si="25"/>
        <v>2574</v>
      </c>
      <c r="M145">
        <f t="shared" si="20"/>
        <v>0</v>
      </c>
      <c r="N145">
        <f>SUM($M$2:$M145)</f>
        <v>6</v>
      </c>
      <c r="O145" s="29">
        <f>INDEX($X$2:$AG$21,1+SUM($M$2:$M144),1)</f>
        <v>2550</v>
      </c>
      <c r="P145" s="29">
        <f>INDEX($X$2:$AG$21,1+SUM($M$2:$M144),2)</f>
        <v>2025</v>
      </c>
      <c r="Q145" s="29">
        <f>INDEX($X$2:$AG$21,1+SUM($M$2:$M144),3)</f>
        <v>1540</v>
      </c>
      <c r="R145" s="29">
        <f>INDEX($X$2:$AG$21,1+SUM($M$2:$M144),4)</f>
        <v>790</v>
      </c>
      <c r="S145" s="40">
        <f>IF(S144&lt;&gt;0,MAX(S144-$G$2/86400,0),IF(M145=1,INDEX($X$2:$AG$21,1+SUM($M$2:$M144),10),0))</f>
        <v>0</v>
      </c>
    </row>
    <row r="146" spans="8:19" ht="15.75" thickBot="1" x14ac:dyDescent="0.3">
      <c r="H146" s="18">
        <f t="shared" ca="1" si="21"/>
        <v>43210.098897453237</v>
      </c>
      <c r="I146">
        <f t="shared" si="22"/>
        <v>3019</v>
      </c>
      <c r="J146">
        <f t="shared" si="23"/>
        <v>2848</v>
      </c>
      <c r="K146">
        <f t="shared" si="24"/>
        <v>867</v>
      </c>
      <c r="L146">
        <f t="shared" si="25"/>
        <v>2607</v>
      </c>
      <c r="M146">
        <f t="shared" si="20"/>
        <v>0</v>
      </c>
      <c r="N146">
        <f>SUM($M$2:$M146)</f>
        <v>6</v>
      </c>
      <c r="O146" s="29">
        <f>INDEX($X$2:$AG$21,1+SUM($M$2:$M145),1)</f>
        <v>2550</v>
      </c>
      <c r="P146" s="29">
        <f>INDEX($X$2:$AG$21,1+SUM($M$2:$M145),2)</f>
        <v>2025</v>
      </c>
      <c r="Q146" s="29">
        <f>INDEX($X$2:$AG$21,1+SUM($M$2:$M145),3)</f>
        <v>1540</v>
      </c>
      <c r="R146" s="29">
        <f>INDEX($X$2:$AG$21,1+SUM($M$2:$M145),4)</f>
        <v>790</v>
      </c>
      <c r="S146" s="40">
        <f>IF(S145&lt;&gt;0,MAX(S145-$G$2/86400,0),IF(M146=1,INDEX($X$2:$AG$21,1+SUM($M$2:$M145),10),0))</f>
        <v>0</v>
      </c>
    </row>
    <row r="147" spans="8:19" ht="15.75" thickBot="1" x14ac:dyDescent="0.3">
      <c r="H147" s="18">
        <f t="shared" ca="1" si="21"/>
        <v>43210.102369675456</v>
      </c>
      <c r="I147">
        <f t="shared" si="22"/>
        <v>3077</v>
      </c>
      <c r="J147">
        <f t="shared" si="23"/>
        <v>2906</v>
      </c>
      <c r="K147">
        <f t="shared" si="24"/>
        <v>901</v>
      </c>
      <c r="L147">
        <f t="shared" si="25"/>
        <v>2640</v>
      </c>
      <c r="M147">
        <f t="shared" si="20"/>
        <v>0</v>
      </c>
      <c r="N147">
        <f>SUM($M$2:$M147)</f>
        <v>6</v>
      </c>
      <c r="O147" s="29">
        <f>INDEX($X$2:$AG$21,1+SUM($M$2:$M146),1)</f>
        <v>2550</v>
      </c>
      <c r="P147" s="29">
        <f>INDEX($X$2:$AG$21,1+SUM($M$2:$M146),2)</f>
        <v>2025</v>
      </c>
      <c r="Q147" s="29">
        <f>INDEX($X$2:$AG$21,1+SUM($M$2:$M146),3)</f>
        <v>1540</v>
      </c>
      <c r="R147" s="29">
        <f>INDEX($X$2:$AG$21,1+SUM($M$2:$M146),4)</f>
        <v>790</v>
      </c>
      <c r="S147" s="40">
        <f>IF(S146&lt;&gt;0,MAX(S146-$G$2/86400,0),IF(M147=1,INDEX($X$2:$AG$21,1+SUM($M$2:$M146),10),0))</f>
        <v>0</v>
      </c>
    </row>
    <row r="148" spans="8:19" ht="15.75" thickBot="1" x14ac:dyDescent="0.3">
      <c r="H148" s="18">
        <f t="shared" ca="1" si="21"/>
        <v>43210.105841897675</v>
      </c>
      <c r="I148">
        <f t="shared" si="22"/>
        <v>3135</v>
      </c>
      <c r="J148">
        <f t="shared" si="23"/>
        <v>2964</v>
      </c>
      <c r="K148">
        <f t="shared" si="24"/>
        <v>935</v>
      </c>
      <c r="L148">
        <f t="shared" si="25"/>
        <v>2673</v>
      </c>
      <c r="M148">
        <f t="shared" si="20"/>
        <v>0</v>
      </c>
      <c r="N148">
        <f>SUM($M$2:$M148)</f>
        <v>6</v>
      </c>
      <c r="O148" s="29">
        <f>INDEX($X$2:$AG$21,1+SUM($M$2:$M147),1)</f>
        <v>2550</v>
      </c>
      <c r="P148" s="29">
        <f>INDEX($X$2:$AG$21,1+SUM($M$2:$M147),2)</f>
        <v>2025</v>
      </c>
      <c r="Q148" s="29">
        <f>INDEX($X$2:$AG$21,1+SUM($M$2:$M147),3)</f>
        <v>1540</v>
      </c>
      <c r="R148" s="29">
        <f>INDEX($X$2:$AG$21,1+SUM($M$2:$M147),4)</f>
        <v>790</v>
      </c>
      <c r="S148" s="40">
        <f>IF(S147&lt;&gt;0,MAX(S147-$G$2/86400,0),IF(M148=1,INDEX($X$2:$AG$21,1+SUM($M$2:$M147),10),0))</f>
        <v>0</v>
      </c>
    </row>
    <row r="149" spans="8:19" ht="15.75" thickBot="1" x14ac:dyDescent="0.3">
      <c r="H149" s="18">
        <f t="shared" ca="1" si="21"/>
        <v>43210.109314119894</v>
      </c>
      <c r="I149">
        <f t="shared" si="22"/>
        <v>3193</v>
      </c>
      <c r="J149">
        <f t="shared" si="23"/>
        <v>3022</v>
      </c>
      <c r="K149">
        <f t="shared" si="24"/>
        <v>969</v>
      </c>
      <c r="L149">
        <f t="shared" si="25"/>
        <v>2706</v>
      </c>
      <c r="M149">
        <f t="shared" si="20"/>
        <v>0</v>
      </c>
      <c r="N149">
        <f>SUM($M$2:$M149)</f>
        <v>6</v>
      </c>
      <c r="O149" s="29">
        <f>INDEX($X$2:$AG$21,1+SUM($M$2:$M148),1)</f>
        <v>2550</v>
      </c>
      <c r="P149" s="29">
        <f>INDEX($X$2:$AG$21,1+SUM($M$2:$M148),2)</f>
        <v>2025</v>
      </c>
      <c r="Q149" s="29">
        <f>INDEX($X$2:$AG$21,1+SUM($M$2:$M148),3)</f>
        <v>1540</v>
      </c>
      <c r="R149" s="29">
        <f>INDEX($X$2:$AG$21,1+SUM($M$2:$M148),4)</f>
        <v>790</v>
      </c>
      <c r="S149" s="40">
        <f>IF(S148&lt;&gt;0,MAX(S148-$G$2/86400,0),IF(M149=1,INDEX($X$2:$AG$21,1+SUM($M$2:$M148),10),0))</f>
        <v>0</v>
      </c>
    </row>
    <row r="150" spans="8:19" ht="15.75" thickBot="1" x14ac:dyDescent="0.3">
      <c r="H150" s="18">
        <f t="shared" ca="1" si="21"/>
        <v>43210.112786342113</v>
      </c>
      <c r="I150">
        <f t="shared" si="22"/>
        <v>3251</v>
      </c>
      <c r="J150">
        <f t="shared" si="23"/>
        <v>3080</v>
      </c>
      <c r="K150">
        <f t="shared" si="24"/>
        <v>1003</v>
      </c>
      <c r="L150">
        <f t="shared" si="25"/>
        <v>2739</v>
      </c>
      <c r="M150">
        <f t="shared" si="20"/>
        <v>0</v>
      </c>
      <c r="N150">
        <f>SUM($M$2:$M150)</f>
        <v>6</v>
      </c>
      <c r="O150" s="29">
        <f>INDEX($X$2:$AG$21,1+SUM($M$2:$M149),1)</f>
        <v>2550</v>
      </c>
      <c r="P150" s="29">
        <f>INDEX($X$2:$AG$21,1+SUM($M$2:$M149),2)</f>
        <v>2025</v>
      </c>
      <c r="Q150" s="29">
        <f>INDEX($X$2:$AG$21,1+SUM($M$2:$M149),3)</f>
        <v>1540</v>
      </c>
      <c r="R150" s="29">
        <f>INDEX($X$2:$AG$21,1+SUM($M$2:$M149),4)</f>
        <v>790</v>
      </c>
      <c r="S150" s="40">
        <f>IF(S149&lt;&gt;0,MAX(S149-$G$2/86400,0),IF(M150=1,INDEX($X$2:$AG$21,1+SUM($M$2:$M149),10),0))</f>
        <v>0</v>
      </c>
    </row>
    <row r="151" spans="8:19" ht="15.75" thickBot="1" x14ac:dyDescent="0.3">
      <c r="H151" s="18">
        <f t="shared" ca="1" si="21"/>
        <v>43210.116258564332</v>
      </c>
      <c r="I151">
        <f t="shared" si="22"/>
        <v>3309</v>
      </c>
      <c r="J151">
        <f t="shared" si="23"/>
        <v>3138</v>
      </c>
      <c r="K151">
        <f t="shared" si="24"/>
        <v>1037</v>
      </c>
      <c r="L151">
        <f t="shared" si="25"/>
        <v>2772</v>
      </c>
      <c r="M151">
        <f t="shared" si="20"/>
        <v>0</v>
      </c>
      <c r="N151">
        <f>SUM($M$2:$M151)</f>
        <v>6</v>
      </c>
      <c r="O151" s="29">
        <f>INDEX($X$2:$AG$21,1+SUM($M$2:$M150),1)</f>
        <v>2550</v>
      </c>
      <c r="P151" s="29">
        <f>INDEX($X$2:$AG$21,1+SUM($M$2:$M150),2)</f>
        <v>2025</v>
      </c>
      <c r="Q151" s="29">
        <f>INDEX($X$2:$AG$21,1+SUM($M$2:$M150),3)</f>
        <v>1540</v>
      </c>
      <c r="R151" s="29">
        <f>INDEX($X$2:$AG$21,1+SUM($M$2:$M150),4)</f>
        <v>790</v>
      </c>
      <c r="S151" s="40">
        <f>IF(S150&lt;&gt;0,MAX(S150-$G$2/86400,0),IF(M151=1,INDEX($X$2:$AG$21,1+SUM($M$2:$M150),10),0))</f>
        <v>0</v>
      </c>
    </row>
    <row r="152" spans="8:19" ht="15.75" thickBot="1" x14ac:dyDescent="0.3">
      <c r="H152" s="18">
        <f t="shared" ca="1" si="21"/>
        <v>43210.119730786551</v>
      </c>
      <c r="I152">
        <f t="shared" si="22"/>
        <v>3367</v>
      </c>
      <c r="J152">
        <f t="shared" si="23"/>
        <v>3196</v>
      </c>
      <c r="K152">
        <f t="shared" si="24"/>
        <v>1071</v>
      </c>
      <c r="L152">
        <f t="shared" si="25"/>
        <v>2805</v>
      </c>
      <c r="M152">
        <f t="shared" si="20"/>
        <v>0</v>
      </c>
      <c r="N152">
        <f>SUM($M$2:$M152)</f>
        <v>6</v>
      </c>
      <c r="O152" s="29">
        <f>INDEX($X$2:$AG$21,1+SUM($M$2:$M151),1)</f>
        <v>2550</v>
      </c>
      <c r="P152" s="29">
        <f>INDEX($X$2:$AG$21,1+SUM($M$2:$M151),2)</f>
        <v>2025</v>
      </c>
      <c r="Q152" s="29">
        <f>INDEX($X$2:$AG$21,1+SUM($M$2:$M151),3)</f>
        <v>1540</v>
      </c>
      <c r="R152" s="29">
        <f>INDEX($X$2:$AG$21,1+SUM($M$2:$M151),4)</f>
        <v>790</v>
      </c>
      <c r="S152" s="40">
        <f>IF(S151&lt;&gt;0,MAX(S151-$G$2/86400,0),IF(M152=1,INDEX($X$2:$AG$21,1+SUM($M$2:$M151),10),0))</f>
        <v>0</v>
      </c>
    </row>
    <row r="153" spans="8:19" ht="15.75" thickBot="1" x14ac:dyDescent="0.3">
      <c r="H153" s="18">
        <f t="shared" ca="1" si="21"/>
        <v>43210.12320300877</v>
      </c>
      <c r="I153">
        <f t="shared" si="22"/>
        <v>3425</v>
      </c>
      <c r="J153">
        <f t="shared" si="23"/>
        <v>3254</v>
      </c>
      <c r="K153">
        <f t="shared" si="24"/>
        <v>1105</v>
      </c>
      <c r="L153">
        <f t="shared" si="25"/>
        <v>2838</v>
      </c>
      <c r="M153">
        <f t="shared" si="20"/>
        <v>0</v>
      </c>
      <c r="N153">
        <f>SUM($M$2:$M153)</f>
        <v>6</v>
      </c>
      <c r="O153" s="29">
        <f>INDEX($X$2:$AG$21,1+SUM($M$2:$M152),1)</f>
        <v>2550</v>
      </c>
      <c r="P153" s="29">
        <f>INDEX($X$2:$AG$21,1+SUM($M$2:$M152),2)</f>
        <v>2025</v>
      </c>
      <c r="Q153" s="29">
        <f>INDEX($X$2:$AG$21,1+SUM($M$2:$M152),3)</f>
        <v>1540</v>
      </c>
      <c r="R153" s="29">
        <f>INDEX($X$2:$AG$21,1+SUM($M$2:$M152),4)</f>
        <v>790</v>
      </c>
      <c r="S153" s="40">
        <f>IF(S152&lt;&gt;0,MAX(S152-$G$2/86400,0),IF(M153=1,INDEX($X$2:$AG$21,1+SUM($M$2:$M152),10),0))</f>
        <v>0</v>
      </c>
    </row>
    <row r="154" spans="8:19" ht="15.75" thickBot="1" x14ac:dyDescent="0.3">
      <c r="H154" s="18">
        <f t="shared" ca="1" si="21"/>
        <v>43210.126675230989</v>
      </c>
      <c r="I154">
        <f t="shared" si="22"/>
        <v>3483</v>
      </c>
      <c r="J154">
        <f t="shared" si="23"/>
        <v>3312</v>
      </c>
      <c r="K154">
        <f t="shared" si="24"/>
        <v>1139</v>
      </c>
      <c r="L154">
        <f t="shared" si="25"/>
        <v>2871</v>
      </c>
      <c r="M154">
        <f t="shared" si="20"/>
        <v>0</v>
      </c>
      <c r="N154">
        <f>SUM($M$2:$M154)</f>
        <v>6</v>
      </c>
      <c r="O154" s="29">
        <f>INDEX($X$2:$AG$21,1+SUM($M$2:$M153),1)</f>
        <v>2550</v>
      </c>
      <c r="P154" s="29">
        <f>INDEX($X$2:$AG$21,1+SUM($M$2:$M153),2)</f>
        <v>2025</v>
      </c>
      <c r="Q154" s="29">
        <f>INDEX($X$2:$AG$21,1+SUM($M$2:$M153),3)</f>
        <v>1540</v>
      </c>
      <c r="R154" s="29">
        <f>INDEX($X$2:$AG$21,1+SUM($M$2:$M153),4)</f>
        <v>790</v>
      </c>
      <c r="S154" s="40">
        <f>IF(S153&lt;&gt;0,MAX(S153-$G$2/86400,0),IF(M154=1,INDEX($X$2:$AG$21,1+SUM($M$2:$M153),10),0))</f>
        <v>0</v>
      </c>
    </row>
    <row r="155" spans="8:19" ht="15.75" thickBot="1" x14ac:dyDescent="0.3">
      <c r="H155" s="18">
        <f t="shared" ca="1" si="21"/>
        <v>43210.130147453208</v>
      </c>
      <c r="I155">
        <f t="shared" si="22"/>
        <v>3541</v>
      </c>
      <c r="J155">
        <f t="shared" si="23"/>
        <v>3370</v>
      </c>
      <c r="K155">
        <f t="shared" si="24"/>
        <v>1173</v>
      </c>
      <c r="L155">
        <f t="shared" si="25"/>
        <v>2904</v>
      </c>
      <c r="M155">
        <f t="shared" si="20"/>
        <v>0</v>
      </c>
      <c r="N155">
        <f>SUM($M$2:$M155)</f>
        <v>6</v>
      </c>
      <c r="O155" s="29">
        <f>INDEX($X$2:$AG$21,1+SUM($M$2:$M154),1)</f>
        <v>2550</v>
      </c>
      <c r="P155" s="29">
        <f>INDEX($X$2:$AG$21,1+SUM($M$2:$M154),2)</f>
        <v>2025</v>
      </c>
      <c r="Q155" s="29">
        <f>INDEX($X$2:$AG$21,1+SUM($M$2:$M154),3)</f>
        <v>1540</v>
      </c>
      <c r="R155" s="29">
        <f>INDEX($X$2:$AG$21,1+SUM($M$2:$M154),4)</f>
        <v>790</v>
      </c>
      <c r="S155" s="40">
        <f>IF(S154&lt;&gt;0,MAX(S154-$G$2/86400,0),IF(M155=1,INDEX($X$2:$AG$21,1+SUM($M$2:$M154),10),0))</f>
        <v>0</v>
      </c>
    </row>
    <row r="156" spans="8:19" ht="15.75" thickBot="1" x14ac:dyDescent="0.3">
      <c r="H156" s="18">
        <f t="shared" ca="1" si="21"/>
        <v>43210.133619675427</v>
      </c>
      <c r="I156">
        <f t="shared" si="22"/>
        <v>3599</v>
      </c>
      <c r="J156">
        <f t="shared" si="23"/>
        <v>3428</v>
      </c>
      <c r="K156">
        <f t="shared" si="24"/>
        <v>1207</v>
      </c>
      <c r="L156">
        <f t="shared" si="25"/>
        <v>2937</v>
      </c>
      <c r="M156">
        <f t="shared" si="20"/>
        <v>0</v>
      </c>
      <c r="N156">
        <f>SUM($M$2:$M156)</f>
        <v>6</v>
      </c>
      <c r="O156" s="29">
        <f>INDEX($X$2:$AG$21,1+SUM($M$2:$M155),1)</f>
        <v>2550</v>
      </c>
      <c r="P156" s="29">
        <f>INDEX($X$2:$AG$21,1+SUM($M$2:$M155),2)</f>
        <v>2025</v>
      </c>
      <c r="Q156" s="29">
        <f>INDEX($X$2:$AG$21,1+SUM($M$2:$M155),3)</f>
        <v>1540</v>
      </c>
      <c r="R156" s="29">
        <f>INDEX($X$2:$AG$21,1+SUM($M$2:$M155),4)</f>
        <v>790</v>
      </c>
      <c r="S156" s="40">
        <f>IF(S155&lt;&gt;0,MAX(S155-$G$2/86400,0),IF(M156=1,INDEX($X$2:$AG$21,1+SUM($M$2:$M155),10),0))</f>
        <v>0</v>
      </c>
    </row>
    <row r="157" spans="8:19" ht="15.75" thickBot="1" x14ac:dyDescent="0.3">
      <c r="H157" s="18">
        <f t="shared" ca="1" si="21"/>
        <v>43210.137091897646</v>
      </c>
      <c r="I157">
        <f t="shared" si="22"/>
        <v>3657</v>
      </c>
      <c r="J157">
        <f t="shared" si="23"/>
        <v>3486</v>
      </c>
      <c r="K157">
        <f t="shared" si="24"/>
        <v>1241</v>
      </c>
      <c r="L157">
        <f t="shared" si="25"/>
        <v>2970</v>
      </c>
      <c r="M157">
        <f t="shared" si="20"/>
        <v>0</v>
      </c>
      <c r="N157">
        <f>SUM($M$2:$M157)</f>
        <v>6</v>
      </c>
      <c r="O157" s="29">
        <f>INDEX($X$2:$AG$21,1+SUM($M$2:$M156),1)</f>
        <v>2550</v>
      </c>
      <c r="P157" s="29">
        <f>INDEX($X$2:$AG$21,1+SUM($M$2:$M156),2)</f>
        <v>2025</v>
      </c>
      <c r="Q157" s="29">
        <f>INDEX($X$2:$AG$21,1+SUM($M$2:$M156),3)</f>
        <v>1540</v>
      </c>
      <c r="R157" s="29">
        <f>INDEX($X$2:$AG$21,1+SUM($M$2:$M156),4)</f>
        <v>790</v>
      </c>
      <c r="S157" s="40">
        <f>IF(S156&lt;&gt;0,MAX(S156-$G$2/86400,0),IF(M157=1,INDEX($X$2:$AG$21,1+SUM($M$2:$M156),10),0))</f>
        <v>0</v>
      </c>
    </row>
    <row r="158" spans="8:19" ht="15.75" thickBot="1" x14ac:dyDescent="0.3">
      <c r="H158" s="18">
        <f t="shared" ca="1" si="21"/>
        <v>43210.140564119865</v>
      </c>
      <c r="I158">
        <f t="shared" si="22"/>
        <v>3715</v>
      </c>
      <c r="J158">
        <f t="shared" si="23"/>
        <v>3544</v>
      </c>
      <c r="K158">
        <f t="shared" si="24"/>
        <v>1275</v>
      </c>
      <c r="L158">
        <f t="shared" si="25"/>
        <v>3003</v>
      </c>
      <c r="M158">
        <f t="shared" si="20"/>
        <v>0</v>
      </c>
      <c r="N158">
        <f>SUM($M$2:$M158)</f>
        <v>6</v>
      </c>
      <c r="O158" s="29">
        <f>INDEX($X$2:$AG$21,1+SUM($M$2:$M157),1)</f>
        <v>2550</v>
      </c>
      <c r="P158" s="29">
        <f>INDEX($X$2:$AG$21,1+SUM($M$2:$M157),2)</f>
        <v>2025</v>
      </c>
      <c r="Q158" s="29">
        <f>INDEX($X$2:$AG$21,1+SUM($M$2:$M157),3)</f>
        <v>1540</v>
      </c>
      <c r="R158" s="29">
        <f>INDEX($X$2:$AG$21,1+SUM($M$2:$M157),4)</f>
        <v>790</v>
      </c>
      <c r="S158" s="40">
        <f>IF(S157&lt;&gt;0,MAX(S157-$G$2/86400,0),IF(M158=1,INDEX($X$2:$AG$21,1+SUM($M$2:$M157),10),0))</f>
        <v>0</v>
      </c>
    </row>
    <row r="159" spans="8:19" ht="15.75" thickBot="1" x14ac:dyDescent="0.3">
      <c r="H159" s="18">
        <f t="shared" ca="1" si="21"/>
        <v>43210.144036342084</v>
      </c>
      <c r="I159">
        <f t="shared" si="22"/>
        <v>3773</v>
      </c>
      <c r="J159">
        <f t="shared" si="23"/>
        <v>3602</v>
      </c>
      <c r="K159">
        <f t="shared" si="24"/>
        <v>1309</v>
      </c>
      <c r="L159">
        <f t="shared" si="25"/>
        <v>3036</v>
      </c>
      <c r="M159">
        <f t="shared" si="20"/>
        <v>0</v>
      </c>
      <c r="N159">
        <f>SUM($M$2:$M159)</f>
        <v>6</v>
      </c>
      <c r="O159" s="29">
        <f>INDEX($X$2:$AG$21,1+SUM($M$2:$M158),1)</f>
        <v>2550</v>
      </c>
      <c r="P159" s="29">
        <f>INDEX($X$2:$AG$21,1+SUM($M$2:$M158),2)</f>
        <v>2025</v>
      </c>
      <c r="Q159" s="29">
        <f>INDEX($X$2:$AG$21,1+SUM($M$2:$M158),3)</f>
        <v>1540</v>
      </c>
      <c r="R159" s="29">
        <f>INDEX($X$2:$AG$21,1+SUM($M$2:$M158),4)</f>
        <v>790</v>
      </c>
      <c r="S159" s="40">
        <f>IF(S158&lt;&gt;0,MAX(S158-$G$2/86400,0),IF(M159=1,INDEX($X$2:$AG$21,1+SUM($M$2:$M158),10),0))</f>
        <v>0</v>
      </c>
    </row>
    <row r="160" spans="8:19" ht="15.75" thickBot="1" x14ac:dyDescent="0.3">
      <c r="H160" s="18">
        <f t="shared" ca="1" si="21"/>
        <v>43210.147508564303</v>
      </c>
      <c r="I160">
        <f t="shared" si="22"/>
        <v>3831</v>
      </c>
      <c r="J160">
        <f t="shared" si="23"/>
        <v>3660</v>
      </c>
      <c r="K160">
        <f t="shared" si="24"/>
        <v>1343</v>
      </c>
      <c r="L160">
        <f t="shared" si="25"/>
        <v>3069</v>
      </c>
      <c r="M160">
        <f t="shared" si="20"/>
        <v>0</v>
      </c>
      <c r="N160">
        <f>SUM($M$2:$M160)</f>
        <v>6</v>
      </c>
      <c r="O160" s="29">
        <f>INDEX($X$2:$AG$21,1+SUM($M$2:$M159),1)</f>
        <v>2550</v>
      </c>
      <c r="P160" s="29">
        <f>INDEX($X$2:$AG$21,1+SUM($M$2:$M159),2)</f>
        <v>2025</v>
      </c>
      <c r="Q160" s="29">
        <f>INDEX($X$2:$AG$21,1+SUM($M$2:$M159),3)</f>
        <v>1540</v>
      </c>
      <c r="R160" s="29">
        <f>INDEX($X$2:$AG$21,1+SUM($M$2:$M159),4)</f>
        <v>790</v>
      </c>
      <c r="S160" s="40">
        <f>IF(S159&lt;&gt;0,MAX(S159-$G$2/86400,0),IF(M160=1,INDEX($X$2:$AG$21,1+SUM($M$2:$M159),10),0))</f>
        <v>0</v>
      </c>
    </row>
    <row r="161" spans="8:19" ht="15.75" thickBot="1" x14ac:dyDescent="0.3">
      <c r="H161" s="18">
        <f t="shared" ca="1" si="21"/>
        <v>43210.150980786522</v>
      </c>
      <c r="I161">
        <f t="shared" si="22"/>
        <v>3889</v>
      </c>
      <c r="J161">
        <f t="shared" si="23"/>
        <v>3718</v>
      </c>
      <c r="K161">
        <f t="shared" si="24"/>
        <v>1377</v>
      </c>
      <c r="L161">
        <f t="shared" si="25"/>
        <v>3102</v>
      </c>
      <c r="M161">
        <f t="shared" si="20"/>
        <v>0</v>
      </c>
      <c r="N161">
        <f>SUM($M$2:$M161)</f>
        <v>6</v>
      </c>
      <c r="O161" s="29">
        <f>INDEX($X$2:$AG$21,1+SUM($M$2:$M160),1)</f>
        <v>2550</v>
      </c>
      <c r="P161" s="29">
        <f>INDEX($X$2:$AG$21,1+SUM($M$2:$M160),2)</f>
        <v>2025</v>
      </c>
      <c r="Q161" s="29">
        <f>INDEX($X$2:$AG$21,1+SUM($M$2:$M160),3)</f>
        <v>1540</v>
      </c>
      <c r="R161" s="29">
        <f>INDEX($X$2:$AG$21,1+SUM($M$2:$M160),4)</f>
        <v>790</v>
      </c>
      <c r="S161" s="40">
        <f>IF(S160&lt;&gt;0,MAX(S160-$G$2/86400,0),IF(M161=1,INDEX($X$2:$AG$21,1+SUM($M$2:$M160),10),0))</f>
        <v>0</v>
      </c>
    </row>
    <row r="162" spans="8:19" ht="15.75" thickBot="1" x14ac:dyDescent="0.3">
      <c r="H162" s="18">
        <f t="shared" ca="1" si="21"/>
        <v>43210.154453008741</v>
      </c>
      <c r="I162">
        <f t="shared" si="22"/>
        <v>3947</v>
      </c>
      <c r="J162">
        <f t="shared" si="23"/>
        <v>3776</v>
      </c>
      <c r="K162">
        <f t="shared" si="24"/>
        <v>1411</v>
      </c>
      <c r="L162">
        <f t="shared" si="25"/>
        <v>3135</v>
      </c>
      <c r="M162">
        <f t="shared" si="20"/>
        <v>0</v>
      </c>
      <c r="N162">
        <f>SUM($M$2:$M162)</f>
        <v>6</v>
      </c>
      <c r="O162" s="29">
        <f>INDEX($X$2:$AG$21,1+SUM($M$2:$M161),1)</f>
        <v>2550</v>
      </c>
      <c r="P162" s="29">
        <f>INDEX($X$2:$AG$21,1+SUM($M$2:$M161),2)</f>
        <v>2025</v>
      </c>
      <c r="Q162" s="29">
        <f>INDEX($X$2:$AG$21,1+SUM($M$2:$M161),3)</f>
        <v>1540</v>
      </c>
      <c r="R162" s="29">
        <f>INDEX($X$2:$AG$21,1+SUM($M$2:$M161),4)</f>
        <v>790</v>
      </c>
      <c r="S162" s="40">
        <f>IF(S161&lt;&gt;0,MAX(S161-$G$2/86400,0),IF(M162=1,INDEX($X$2:$AG$21,1+SUM($M$2:$M161),10),0))</f>
        <v>0</v>
      </c>
    </row>
    <row r="163" spans="8:19" ht="15.75" thickBot="1" x14ac:dyDescent="0.3">
      <c r="H163" s="18">
        <f t="shared" ca="1" si="21"/>
        <v>43210.15792523096</v>
      </c>
      <c r="I163">
        <f t="shared" si="22"/>
        <v>4005</v>
      </c>
      <c r="J163">
        <f t="shared" si="23"/>
        <v>3834</v>
      </c>
      <c r="K163">
        <f t="shared" si="24"/>
        <v>1445</v>
      </c>
      <c r="L163">
        <f t="shared" si="25"/>
        <v>3168</v>
      </c>
      <c r="M163">
        <f t="shared" si="20"/>
        <v>0</v>
      </c>
      <c r="N163">
        <f>SUM($M$2:$M163)</f>
        <v>6</v>
      </c>
      <c r="O163" s="29">
        <f>INDEX($X$2:$AG$21,1+SUM($M$2:$M162),1)</f>
        <v>2550</v>
      </c>
      <c r="P163" s="29">
        <f>INDEX($X$2:$AG$21,1+SUM($M$2:$M162),2)</f>
        <v>2025</v>
      </c>
      <c r="Q163" s="29">
        <f>INDEX($X$2:$AG$21,1+SUM($M$2:$M162),3)</f>
        <v>1540</v>
      </c>
      <c r="R163" s="29">
        <f>INDEX($X$2:$AG$21,1+SUM($M$2:$M162),4)</f>
        <v>790</v>
      </c>
      <c r="S163" s="40">
        <f>IF(S162&lt;&gt;0,MAX(S162-$G$2/86400,0),IF(M163=1,INDEX($X$2:$AG$21,1+SUM($M$2:$M162),10),0))</f>
        <v>0</v>
      </c>
    </row>
    <row r="164" spans="8:19" ht="15.75" thickBot="1" x14ac:dyDescent="0.3">
      <c r="H164" s="18">
        <f t="shared" ca="1" si="21"/>
        <v>43210.161397453179</v>
      </c>
      <c r="I164">
        <f t="shared" si="22"/>
        <v>4063</v>
      </c>
      <c r="J164">
        <f t="shared" si="23"/>
        <v>3892</v>
      </c>
      <c r="K164">
        <f t="shared" si="24"/>
        <v>1479</v>
      </c>
      <c r="L164">
        <f t="shared" si="25"/>
        <v>3201</v>
      </c>
      <c r="M164">
        <f t="shared" si="20"/>
        <v>0</v>
      </c>
      <c r="N164">
        <f>SUM($M$2:$M164)</f>
        <v>6</v>
      </c>
      <c r="O164" s="29">
        <f>INDEX($X$2:$AG$21,1+SUM($M$2:$M163),1)</f>
        <v>2550</v>
      </c>
      <c r="P164" s="29">
        <f>INDEX($X$2:$AG$21,1+SUM($M$2:$M163),2)</f>
        <v>2025</v>
      </c>
      <c r="Q164" s="29">
        <f>INDEX($X$2:$AG$21,1+SUM($M$2:$M163),3)</f>
        <v>1540</v>
      </c>
      <c r="R164" s="29">
        <f>INDEX($X$2:$AG$21,1+SUM($M$2:$M163),4)</f>
        <v>790</v>
      </c>
      <c r="S164" s="40">
        <f>IF(S163&lt;&gt;0,MAX(S163-$G$2/86400,0),IF(M164=1,INDEX($X$2:$AG$21,1+SUM($M$2:$M163),10),0))</f>
        <v>0</v>
      </c>
    </row>
    <row r="165" spans="8:19" ht="15.75" thickBot="1" x14ac:dyDescent="0.3">
      <c r="H165" s="18">
        <f t="shared" ca="1" si="21"/>
        <v>43210.164869675398</v>
      </c>
      <c r="I165">
        <f t="shared" si="22"/>
        <v>4121</v>
      </c>
      <c r="J165">
        <f t="shared" si="23"/>
        <v>3950</v>
      </c>
      <c r="K165">
        <f t="shared" si="24"/>
        <v>1513</v>
      </c>
      <c r="L165">
        <f t="shared" si="25"/>
        <v>3234</v>
      </c>
      <c r="M165">
        <f t="shared" si="20"/>
        <v>0</v>
      </c>
      <c r="N165">
        <f>SUM($M$2:$M165)</f>
        <v>6</v>
      </c>
      <c r="O165" s="29">
        <f>INDEX($X$2:$AG$21,1+SUM($M$2:$M164),1)</f>
        <v>2550</v>
      </c>
      <c r="P165" s="29">
        <f>INDEX($X$2:$AG$21,1+SUM($M$2:$M164),2)</f>
        <v>2025</v>
      </c>
      <c r="Q165" s="29">
        <f>INDEX($X$2:$AG$21,1+SUM($M$2:$M164),3)</f>
        <v>1540</v>
      </c>
      <c r="R165" s="29">
        <f>INDEX($X$2:$AG$21,1+SUM($M$2:$M164),4)</f>
        <v>790</v>
      </c>
      <c r="S165" s="40">
        <f>IF(S164&lt;&gt;0,MAX(S164-$G$2/86400,0),IF(M165=1,INDEX($X$2:$AG$21,1+SUM($M$2:$M164),10),0))</f>
        <v>0</v>
      </c>
    </row>
    <row r="166" spans="8:19" ht="15.75" thickBot="1" x14ac:dyDescent="0.3">
      <c r="H166" s="18">
        <f t="shared" ca="1" si="21"/>
        <v>43210.168341897617</v>
      </c>
      <c r="I166">
        <f t="shared" si="22"/>
        <v>4179</v>
      </c>
      <c r="J166">
        <f t="shared" si="23"/>
        <v>4008</v>
      </c>
      <c r="K166">
        <f t="shared" si="24"/>
        <v>1547</v>
      </c>
      <c r="L166">
        <f t="shared" si="25"/>
        <v>3267</v>
      </c>
      <c r="M166">
        <f t="shared" si="20"/>
        <v>1</v>
      </c>
      <c r="N166">
        <f>SUM($M$2:$M166)</f>
        <v>7</v>
      </c>
      <c r="O166" s="29">
        <f>INDEX($X$2:$AG$21,1+SUM($M$2:$M165),1)</f>
        <v>2550</v>
      </c>
      <c r="P166" s="29">
        <f>INDEX($X$2:$AG$21,1+SUM($M$2:$M165),2)</f>
        <v>2025</v>
      </c>
      <c r="Q166" s="29">
        <f>INDEX($X$2:$AG$21,1+SUM($M$2:$M165),3)</f>
        <v>1540</v>
      </c>
      <c r="R166" s="29">
        <f>INDEX($X$2:$AG$21,1+SUM($M$2:$M165),4)</f>
        <v>790</v>
      </c>
      <c r="S166" s="40">
        <f>IF(S165&lt;&gt;0,MAX(S165-$G$2/86400,0),IF(M166=1,INDEX($X$2:$AG$21,1+SUM($M$2:$M165),10),0))</f>
        <v>2.7083333333333334E-2</v>
      </c>
    </row>
    <row r="167" spans="8:19" ht="15.75" thickBot="1" x14ac:dyDescent="0.3">
      <c r="H167" s="18">
        <f t="shared" ca="1" si="21"/>
        <v>43210.171814119836</v>
      </c>
      <c r="I167">
        <f t="shared" si="22"/>
        <v>1629</v>
      </c>
      <c r="J167">
        <f t="shared" si="23"/>
        <v>1983</v>
      </c>
      <c r="K167">
        <f t="shared" si="24"/>
        <v>7</v>
      </c>
      <c r="L167">
        <f t="shared" si="25"/>
        <v>2477</v>
      </c>
      <c r="M167">
        <f t="shared" si="20"/>
        <v>0</v>
      </c>
      <c r="N167">
        <f>SUM($M$2:$M167)</f>
        <v>7</v>
      </c>
      <c r="O167" s="29">
        <f>INDEX($X$2:$AG$21,1+SUM($M$2:$M166),1)</f>
        <v>3265</v>
      </c>
      <c r="P167" s="29">
        <f>INDEX($X$2:$AG$21,1+SUM($M$2:$M166),2)</f>
        <v>2590</v>
      </c>
      <c r="Q167" s="29">
        <f>INDEX($X$2:$AG$21,1+SUM($M$2:$M166),3)</f>
        <v>1970</v>
      </c>
      <c r="R167" s="29">
        <f>INDEX($X$2:$AG$21,1+SUM($M$2:$M166),4)</f>
        <v>1015</v>
      </c>
      <c r="S167" s="40">
        <f>IF(S166&lt;&gt;0,MAX(S166-$G$2/86400,0),IF(M167=1,INDEX($X$2:$AG$21,1+SUM($M$2:$M166),10),0))</f>
        <v>2.361111111111111E-2</v>
      </c>
    </row>
    <row r="168" spans="8:19" ht="15.75" thickBot="1" x14ac:dyDescent="0.3">
      <c r="H168" s="18">
        <f t="shared" ca="1" si="21"/>
        <v>43210.175286342055</v>
      </c>
      <c r="I168">
        <f t="shared" si="22"/>
        <v>1687</v>
      </c>
      <c r="J168">
        <f t="shared" si="23"/>
        <v>2041</v>
      </c>
      <c r="K168">
        <f t="shared" si="24"/>
        <v>41</v>
      </c>
      <c r="L168">
        <f t="shared" si="25"/>
        <v>2510</v>
      </c>
      <c r="M168">
        <f t="shared" si="20"/>
        <v>0</v>
      </c>
      <c r="N168">
        <f>SUM($M$2:$M168)</f>
        <v>7</v>
      </c>
      <c r="O168" s="29">
        <f>INDEX($X$2:$AG$21,1+SUM($M$2:$M167),1)</f>
        <v>3265</v>
      </c>
      <c r="P168" s="29">
        <f>INDEX($X$2:$AG$21,1+SUM($M$2:$M167),2)</f>
        <v>2590</v>
      </c>
      <c r="Q168" s="29">
        <f>INDEX($X$2:$AG$21,1+SUM($M$2:$M167),3)</f>
        <v>1970</v>
      </c>
      <c r="R168" s="29">
        <f>INDEX($X$2:$AG$21,1+SUM($M$2:$M167),4)</f>
        <v>1015</v>
      </c>
      <c r="S168" s="40">
        <f>IF(S167&lt;&gt;0,MAX(S167-$G$2/86400,0),IF(M168=1,INDEX($X$2:$AG$21,1+SUM($M$2:$M167),10),0))</f>
        <v>2.0138888888888887E-2</v>
      </c>
    </row>
    <row r="169" spans="8:19" ht="15.75" thickBot="1" x14ac:dyDescent="0.3">
      <c r="H169" s="18">
        <f t="shared" ca="1" si="21"/>
        <v>43210.178758564274</v>
      </c>
      <c r="I169">
        <f t="shared" si="22"/>
        <v>1745</v>
      </c>
      <c r="J169">
        <f t="shared" si="23"/>
        <v>2099</v>
      </c>
      <c r="K169">
        <f t="shared" si="24"/>
        <v>75</v>
      </c>
      <c r="L169">
        <f t="shared" si="25"/>
        <v>2543</v>
      </c>
      <c r="M169">
        <f t="shared" si="20"/>
        <v>0</v>
      </c>
      <c r="N169">
        <f>SUM($M$2:$M169)</f>
        <v>7</v>
      </c>
      <c r="O169" s="29">
        <f>INDEX($X$2:$AG$21,1+SUM($M$2:$M168),1)</f>
        <v>3265</v>
      </c>
      <c r="P169" s="29">
        <f>INDEX($X$2:$AG$21,1+SUM($M$2:$M168),2)</f>
        <v>2590</v>
      </c>
      <c r="Q169" s="29">
        <f>INDEX($X$2:$AG$21,1+SUM($M$2:$M168),3)</f>
        <v>1970</v>
      </c>
      <c r="R169" s="29">
        <f>INDEX($X$2:$AG$21,1+SUM($M$2:$M168),4)</f>
        <v>1015</v>
      </c>
      <c r="S169" s="40">
        <f>IF(S168&lt;&gt;0,MAX(S168-$G$2/86400,0),IF(M169=1,INDEX($X$2:$AG$21,1+SUM($M$2:$M168),10),0))</f>
        <v>1.6666666666666663E-2</v>
      </c>
    </row>
    <row r="170" spans="8:19" ht="15.75" thickBot="1" x14ac:dyDescent="0.3">
      <c r="H170" s="18">
        <f t="shared" ca="1" si="21"/>
        <v>43210.182230786493</v>
      </c>
      <c r="I170">
        <f t="shared" si="22"/>
        <v>1803</v>
      </c>
      <c r="J170">
        <f t="shared" si="23"/>
        <v>2157</v>
      </c>
      <c r="K170">
        <f t="shared" si="24"/>
        <v>109</v>
      </c>
      <c r="L170">
        <f t="shared" si="25"/>
        <v>2576</v>
      </c>
      <c r="M170">
        <f t="shared" si="20"/>
        <v>0</v>
      </c>
      <c r="N170">
        <f>SUM($M$2:$M170)</f>
        <v>7</v>
      </c>
      <c r="O170" s="29">
        <f>INDEX($X$2:$AG$21,1+SUM($M$2:$M169),1)</f>
        <v>3265</v>
      </c>
      <c r="P170" s="29">
        <f>INDEX($X$2:$AG$21,1+SUM($M$2:$M169),2)</f>
        <v>2590</v>
      </c>
      <c r="Q170" s="29">
        <f>INDEX($X$2:$AG$21,1+SUM($M$2:$M169),3)</f>
        <v>1970</v>
      </c>
      <c r="R170" s="29">
        <f>INDEX($X$2:$AG$21,1+SUM($M$2:$M169),4)</f>
        <v>1015</v>
      </c>
      <c r="S170" s="40">
        <f>IF(S169&lt;&gt;0,MAX(S169-$G$2/86400,0),IF(M170=1,INDEX($X$2:$AG$21,1+SUM($M$2:$M169),10),0))</f>
        <v>1.3194444444444441E-2</v>
      </c>
    </row>
    <row r="171" spans="8:19" ht="15.75" thickBot="1" x14ac:dyDescent="0.3">
      <c r="H171" s="18">
        <f t="shared" ca="1" si="21"/>
        <v>43210.185703008712</v>
      </c>
      <c r="I171">
        <f t="shared" si="22"/>
        <v>1861</v>
      </c>
      <c r="J171">
        <f t="shared" si="23"/>
        <v>2215</v>
      </c>
      <c r="K171">
        <f t="shared" si="24"/>
        <v>143</v>
      </c>
      <c r="L171">
        <f t="shared" si="25"/>
        <v>2609</v>
      </c>
      <c r="M171">
        <f t="shared" si="20"/>
        <v>0</v>
      </c>
      <c r="N171">
        <f>SUM($M$2:$M171)</f>
        <v>7</v>
      </c>
      <c r="O171" s="29">
        <f>INDEX($X$2:$AG$21,1+SUM($M$2:$M170),1)</f>
        <v>3265</v>
      </c>
      <c r="P171" s="29">
        <f>INDEX($X$2:$AG$21,1+SUM($M$2:$M170),2)</f>
        <v>2590</v>
      </c>
      <c r="Q171" s="29">
        <f>INDEX($X$2:$AG$21,1+SUM($M$2:$M170),3)</f>
        <v>1970</v>
      </c>
      <c r="R171" s="29">
        <f>INDEX($X$2:$AG$21,1+SUM($M$2:$M170),4)</f>
        <v>1015</v>
      </c>
      <c r="S171" s="40">
        <f>IF(S170&lt;&gt;0,MAX(S170-$G$2/86400,0),IF(M171=1,INDEX($X$2:$AG$21,1+SUM($M$2:$M170),10),0))</f>
        <v>9.7222222222222189E-3</v>
      </c>
    </row>
    <row r="172" spans="8:19" ht="15.75" thickBot="1" x14ac:dyDescent="0.3">
      <c r="H172" s="18">
        <f t="shared" ca="1" si="21"/>
        <v>43210.189175230931</v>
      </c>
      <c r="I172">
        <f t="shared" si="22"/>
        <v>1919</v>
      </c>
      <c r="J172">
        <f t="shared" si="23"/>
        <v>2273</v>
      </c>
      <c r="K172">
        <f t="shared" si="24"/>
        <v>177</v>
      </c>
      <c r="L172">
        <f t="shared" si="25"/>
        <v>2642</v>
      </c>
      <c r="M172">
        <f t="shared" si="20"/>
        <v>0</v>
      </c>
      <c r="N172">
        <f>SUM($M$2:$M172)</f>
        <v>7</v>
      </c>
      <c r="O172" s="29">
        <f>INDEX($X$2:$AG$21,1+SUM($M$2:$M171),1)</f>
        <v>3265</v>
      </c>
      <c r="P172" s="29">
        <f>INDEX($X$2:$AG$21,1+SUM($M$2:$M171),2)</f>
        <v>2590</v>
      </c>
      <c r="Q172" s="29">
        <f>INDEX($X$2:$AG$21,1+SUM($M$2:$M171),3)</f>
        <v>1970</v>
      </c>
      <c r="R172" s="29">
        <f>INDEX($X$2:$AG$21,1+SUM($M$2:$M171),4)</f>
        <v>1015</v>
      </c>
      <c r="S172" s="40">
        <f>IF(S171&lt;&gt;0,MAX(S171-$G$2/86400,0),IF(M172=1,INDEX($X$2:$AG$21,1+SUM($M$2:$M171),10),0))</f>
        <v>6.2499999999999969E-3</v>
      </c>
    </row>
    <row r="173" spans="8:19" ht="15.75" thickBot="1" x14ac:dyDescent="0.3">
      <c r="H173" s="18">
        <f t="shared" ca="1" si="21"/>
        <v>43210.19264745315</v>
      </c>
      <c r="I173">
        <f t="shared" si="22"/>
        <v>1977</v>
      </c>
      <c r="J173">
        <f t="shared" si="23"/>
        <v>2331</v>
      </c>
      <c r="K173">
        <f t="shared" si="24"/>
        <v>211</v>
      </c>
      <c r="L173">
        <f t="shared" si="25"/>
        <v>2675</v>
      </c>
      <c r="M173">
        <f t="shared" si="20"/>
        <v>0</v>
      </c>
      <c r="N173">
        <f>SUM($M$2:$M173)</f>
        <v>7</v>
      </c>
      <c r="O173" s="29">
        <f>INDEX($X$2:$AG$21,1+SUM($M$2:$M172),1)</f>
        <v>3265</v>
      </c>
      <c r="P173" s="29">
        <f>INDEX($X$2:$AG$21,1+SUM($M$2:$M172),2)</f>
        <v>2590</v>
      </c>
      <c r="Q173" s="29">
        <f>INDEX($X$2:$AG$21,1+SUM($M$2:$M172),3)</f>
        <v>1970</v>
      </c>
      <c r="R173" s="29">
        <f>INDEX($X$2:$AG$21,1+SUM($M$2:$M172),4)</f>
        <v>1015</v>
      </c>
      <c r="S173" s="40">
        <f>IF(S172&lt;&gt;0,MAX(S172-$G$2/86400,0),IF(M173=1,INDEX($X$2:$AG$21,1+SUM($M$2:$M172),10),0))</f>
        <v>2.7777777777777748E-3</v>
      </c>
    </row>
    <row r="174" spans="8:19" ht="15.75" thickBot="1" x14ac:dyDescent="0.3">
      <c r="H174" s="18">
        <f t="shared" ca="1" si="21"/>
        <v>43210.196119675369</v>
      </c>
      <c r="I174">
        <f t="shared" si="22"/>
        <v>2035</v>
      </c>
      <c r="J174">
        <f t="shared" si="23"/>
        <v>2389</v>
      </c>
      <c r="K174">
        <f t="shared" si="24"/>
        <v>245</v>
      </c>
      <c r="L174">
        <f t="shared" si="25"/>
        <v>2708</v>
      </c>
      <c r="M174">
        <f t="shared" si="20"/>
        <v>0</v>
      </c>
      <c r="N174">
        <f>SUM($M$2:$M174)</f>
        <v>7</v>
      </c>
      <c r="O174" s="29">
        <f>INDEX($X$2:$AG$21,1+SUM($M$2:$M173),1)</f>
        <v>3265</v>
      </c>
      <c r="P174" s="29">
        <f>INDEX($X$2:$AG$21,1+SUM($M$2:$M173),2)</f>
        <v>2590</v>
      </c>
      <c r="Q174" s="29">
        <f>INDEX($X$2:$AG$21,1+SUM($M$2:$M173),3)</f>
        <v>1970</v>
      </c>
      <c r="R174" s="29">
        <f>INDEX($X$2:$AG$21,1+SUM($M$2:$M173),4)</f>
        <v>1015</v>
      </c>
      <c r="S174" s="40">
        <f>IF(S173&lt;&gt;0,MAX(S173-$G$2/86400,0),IF(M174=1,INDEX($X$2:$AG$21,1+SUM($M$2:$M173),10),0))</f>
        <v>0</v>
      </c>
    </row>
    <row r="175" spans="8:19" ht="15.75" thickBot="1" x14ac:dyDescent="0.3">
      <c r="H175" s="18">
        <f t="shared" ca="1" si="21"/>
        <v>43210.199591897588</v>
      </c>
      <c r="I175">
        <f t="shared" si="22"/>
        <v>2093</v>
      </c>
      <c r="J175">
        <f t="shared" si="23"/>
        <v>2447</v>
      </c>
      <c r="K175">
        <f t="shared" si="24"/>
        <v>279</v>
      </c>
      <c r="L175">
        <f t="shared" si="25"/>
        <v>2741</v>
      </c>
      <c r="M175">
        <f t="shared" si="20"/>
        <v>0</v>
      </c>
      <c r="N175">
        <f>SUM($M$2:$M175)</f>
        <v>7</v>
      </c>
      <c r="O175" s="29">
        <f>INDEX($X$2:$AG$21,1+SUM($M$2:$M174),1)</f>
        <v>3265</v>
      </c>
      <c r="P175" s="29">
        <f>INDEX($X$2:$AG$21,1+SUM($M$2:$M174),2)</f>
        <v>2590</v>
      </c>
      <c r="Q175" s="29">
        <f>INDEX($X$2:$AG$21,1+SUM($M$2:$M174),3)</f>
        <v>1970</v>
      </c>
      <c r="R175" s="29">
        <f>INDEX($X$2:$AG$21,1+SUM($M$2:$M174),4)</f>
        <v>1015</v>
      </c>
      <c r="S175" s="40">
        <f>IF(S174&lt;&gt;0,MAX(S174-$G$2/86400,0),IF(M175=1,INDEX($X$2:$AG$21,1+SUM($M$2:$M174),10),0))</f>
        <v>0</v>
      </c>
    </row>
    <row r="176" spans="8:19" ht="15.75" thickBot="1" x14ac:dyDescent="0.3">
      <c r="H176" s="18">
        <f t="shared" ca="1" si="21"/>
        <v>43210.203064119807</v>
      </c>
      <c r="I176">
        <f t="shared" si="22"/>
        <v>2151</v>
      </c>
      <c r="J176">
        <f t="shared" si="23"/>
        <v>2505</v>
      </c>
      <c r="K176">
        <f t="shared" si="24"/>
        <v>313</v>
      </c>
      <c r="L176">
        <f t="shared" si="25"/>
        <v>2774</v>
      </c>
      <c r="M176">
        <f t="shared" si="20"/>
        <v>0</v>
      </c>
      <c r="N176">
        <f>SUM($M$2:$M176)</f>
        <v>7</v>
      </c>
      <c r="O176" s="29">
        <f>INDEX($X$2:$AG$21,1+SUM($M$2:$M175),1)</f>
        <v>3265</v>
      </c>
      <c r="P176" s="29">
        <f>INDEX($X$2:$AG$21,1+SUM($M$2:$M175),2)</f>
        <v>2590</v>
      </c>
      <c r="Q176" s="29">
        <f>INDEX($X$2:$AG$21,1+SUM($M$2:$M175),3)</f>
        <v>1970</v>
      </c>
      <c r="R176" s="29">
        <f>INDEX($X$2:$AG$21,1+SUM($M$2:$M175),4)</f>
        <v>1015</v>
      </c>
      <c r="S176" s="40">
        <f>IF(S175&lt;&gt;0,MAX(S175-$G$2/86400,0),IF(M176=1,INDEX($X$2:$AG$21,1+SUM($M$2:$M175),10),0))</f>
        <v>0</v>
      </c>
    </row>
    <row r="177" spans="8:19" ht="15.75" thickBot="1" x14ac:dyDescent="0.3">
      <c r="H177" s="18">
        <f t="shared" ca="1" si="21"/>
        <v>43210.206536342026</v>
      </c>
      <c r="I177">
        <f t="shared" si="22"/>
        <v>2209</v>
      </c>
      <c r="J177">
        <f t="shared" si="23"/>
        <v>2563</v>
      </c>
      <c r="K177">
        <f t="shared" si="24"/>
        <v>347</v>
      </c>
      <c r="L177">
        <f t="shared" si="25"/>
        <v>2807</v>
      </c>
      <c r="M177">
        <f t="shared" si="20"/>
        <v>0</v>
      </c>
      <c r="N177">
        <f>SUM($M$2:$M177)</f>
        <v>7</v>
      </c>
      <c r="O177" s="29">
        <f>INDEX($X$2:$AG$21,1+SUM($M$2:$M176),1)</f>
        <v>3265</v>
      </c>
      <c r="P177" s="29">
        <f>INDEX($X$2:$AG$21,1+SUM($M$2:$M176),2)</f>
        <v>2590</v>
      </c>
      <c r="Q177" s="29">
        <f>INDEX($X$2:$AG$21,1+SUM($M$2:$M176),3)</f>
        <v>1970</v>
      </c>
      <c r="R177" s="29">
        <f>INDEX($X$2:$AG$21,1+SUM($M$2:$M176),4)</f>
        <v>1015</v>
      </c>
      <c r="S177" s="40">
        <f>IF(S176&lt;&gt;0,MAX(S176-$G$2/86400,0),IF(M177=1,INDEX($X$2:$AG$21,1+SUM($M$2:$M176),10),0))</f>
        <v>0</v>
      </c>
    </row>
    <row r="178" spans="8:19" ht="15.75" thickBot="1" x14ac:dyDescent="0.3">
      <c r="H178" s="18">
        <f t="shared" ca="1" si="21"/>
        <v>43210.210008564245</v>
      </c>
      <c r="I178">
        <f t="shared" si="22"/>
        <v>2267</v>
      </c>
      <c r="J178">
        <f t="shared" si="23"/>
        <v>2621</v>
      </c>
      <c r="K178">
        <f t="shared" si="24"/>
        <v>381</v>
      </c>
      <c r="L178">
        <f t="shared" si="25"/>
        <v>2840</v>
      </c>
      <c r="M178">
        <f t="shared" si="20"/>
        <v>0</v>
      </c>
      <c r="N178">
        <f>SUM($M$2:$M178)</f>
        <v>7</v>
      </c>
      <c r="O178" s="29">
        <f>INDEX($X$2:$AG$21,1+SUM($M$2:$M177),1)</f>
        <v>3265</v>
      </c>
      <c r="P178" s="29">
        <f>INDEX($X$2:$AG$21,1+SUM($M$2:$M177),2)</f>
        <v>2590</v>
      </c>
      <c r="Q178" s="29">
        <f>INDEX($X$2:$AG$21,1+SUM($M$2:$M177),3)</f>
        <v>1970</v>
      </c>
      <c r="R178" s="29">
        <f>INDEX($X$2:$AG$21,1+SUM($M$2:$M177),4)</f>
        <v>1015</v>
      </c>
      <c r="S178" s="40">
        <f>IF(S177&lt;&gt;0,MAX(S177-$G$2/86400,0),IF(M178=1,INDEX($X$2:$AG$21,1+SUM($M$2:$M177),10),0))</f>
        <v>0</v>
      </c>
    </row>
    <row r="179" spans="8:19" ht="15.75" thickBot="1" x14ac:dyDescent="0.3">
      <c r="H179" s="18">
        <f t="shared" ca="1" si="21"/>
        <v>43210.213480786464</v>
      </c>
      <c r="I179">
        <f t="shared" si="22"/>
        <v>2325</v>
      </c>
      <c r="J179">
        <f t="shared" si="23"/>
        <v>2679</v>
      </c>
      <c r="K179">
        <f t="shared" si="24"/>
        <v>415</v>
      </c>
      <c r="L179">
        <f t="shared" si="25"/>
        <v>2873</v>
      </c>
      <c r="M179">
        <f t="shared" si="20"/>
        <v>0</v>
      </c>
      <c r="N179">
        <f>SUM($M$2:$M179)</f>
        <v>7</v>
      </c>
      <c r="O179" s="29">
        <f>INDEX($X$2:$AG$21,1+SUM($M$2:$M178),1)</f>
        <v>3265</v>
      </c>
      <c r="P179" s="29">
        <f>INDEX($X$2:$AG$21,1+SUM($M$2:$M178),2)</f>
        <v>2590</v>
      </c>
      <c r="Q179" s="29">
        <f>INDEX($X$2:$AG$21,1+SUM($M$2:$M178),3)</f>
        <v>1970</v>
      </c>
      <c r="R179" s="29">
        <f>INDEX($X$2:$AG$21,1+SUM($M$2:$M178),4)</f>
        <v>1015</v>
      </c>
      <c r="S179" s="40">
        <f>IF(S178&lt;&gt;0,MAX(S178-$G$2/86400,0),IF(M179=1,INDEX($X$2:$AG$21,1+SUM($M$2:$M178),10),0))</f>
        <v>0</v>
      </c>
    </row>
    <row r="180" spans="8:19" ht="15.75" thickBot="1" x14ac:dyDescent="0.3">
      <c r="H180" s="18">
        <f t="shared" ca="1" si="21"/>
        <v>43210.216953008683</v>
      </c>
      <c r="I180">
        <f t="shared" si="22"/>
        <v>2383</v>
      </c>
      <c r="J180">
        <f t="shared" si="23"/>
        <v>2737</v>
      </c>
      <c r="K180">
        <f t="shared" si="24"/>
        <v>449</v>
      </c>
      <c r="L180">
        <f t="shared" si="25"/>
        <v>2906</v>
      </c>
      <c r="M180">
        <f t="shared" si="20"/>
        <v>0</v>
      </c>
      <c r="N180">
        <f>SUM($M$2:$M180)</f>
        <v>7</v>
      </c>
      <c r="O180" s="29">
        <f>INDEX($X$2:$AG$21,1+SUM($M$2:$M179),1)</f>
        <v>3265</v>
      </c>
      <c r="P180" s="29">
        <f>INDEX($X$2:$AG$21,1+SUM($M$2:$M179),2)</f>
        <v>2590</v>
      </c>
      <c r="Q180" s="29">
        <f>INDEX($X$2:$AG$21,1+SUM($M$2:$M179),3)</f>
        <v>1970</v>
      </c>
      <c r="R180" s="29">
        <f>INDEX($X$2:$AG$21,1+SUM($M$2:$M179),4)</f>
        <v>1015</v>
      </c>
      <c r="S180" s="40">
        <f>IF(S179&lt;&gt;0,MAX(S179-$G$2/86400,0),IF(M180=1,INDEX($X$2:$AG$21,1+SUM($M$2:$M179),10),0))</f>
        <v>0</v>
      </c>
    </row>
    <row r="181" spans="8:19" ht="15.75" thickBot="1" x14ac:dyDescent="0.3">
      <c r="H181" s="18">
        <f t="shared" ca="1" si="21"/>
        <v>43210.220425230902</v>
      </c>
      <c r="I181">
        <f t="shared" si="22"/>
        <v>2441</v>
      </c>
      <c r="J181">
        <f t="shared" si="23"/>
        <v>2795</v>
      </c>
      <c r="K181">
        <f t="shared" si="24"/>
        <v>483</v>
      </c>
      <c r="L181">
        <f t="shared" si="25"/>
        <v>2939</v>
      </c>
      <c r="M181">
        <f t="shared" si="20"/>
        <v>0</v>
      </c>
      <c r="N181">
        <f>SUM($M$2:$M181)</f>
        <v>7</v>
      </c>
      <c r="O181" s="29">
        <f>INDEX($X$2:$AG$21,1+SUM($M$2:$M180),1)</f>
        <v>3265</v>
      </c>
      <c r="P181" s="29">
        <f>INDEX($X$2:$AG$21,1+SUM($M$2:$M180),2)</f>
        <v>2590</v>
      </c>
      <c r="Q181" s="29">
        <f>INDEX($X$2:$AG$21,1+SUM($M$2:$M180),3)</f>
        <v>1970</v>
      </c>
      <c r="R181" s="29">
        <f>INDEX($X$2:$AG$21,1+SUM($M$2:$M180),4)</f>
        <v>1015</v>
      </c>
      <c r="S181" s="40">
        <f>IF(S180&lt;&gt;0,MAX(S180-$G$2/86400,0),IF(M181=1,INDEX($X$2:$AG$21,1+SUM($M$2:$M180),10),0))</f>
        <v>0</v>
      </c>
    </row>
    <row r="182" spans="8:19" ht="15.75" thickBot="1" x14ac:dyDescent="0.3">
      <c r="H182" s="18">
        <f t="shared" ca="1" si="21"/>
        <v>43210.223897453121</v>
      </c>
      <c r="I182">
        <f t="shared" si="22"/>
        <v>2499</v>
      </c>
      <c r="J182">
        <f t="shared" si="23"/>
        <v>2853</v>
      </c>
      <c r="K182">
        <f t="shared" si="24"/>
        <v>517</v>
      </c>
      <c r="L182">
        <f t="shared" si="25"/>
        <v>2972</v>
      </c>
      <c r="M182">
        <f t="shared" si="20"/>
        <v>0</v>
      </c>
      <c r="N182">
        <f>SUM($M$2:$M182)</f>
        <v>7</v>
      </c>
      <c r="O182" s="29">
        <f>INDEX($X$2:$AG$21,1+SUM($M$2:$M181),1)</f>
        <v>3265</v>
      </c>
      <c r="P182" s="29">
        <f>INDEX($X$2:$AG$21,1+SUM($M$2:$M181),2)</f>
        <v>2590</v>
      </c>
      <c r="Q182" s="29">
        <f>INDEX($X$2:$AG$21,1+SUM($M$2:$M181),3)</f>
        <v>1970</v>
      </c>
      <c r="R182" s="29">
        <f>INDEX($X$2:$AG$21,1+SUM($M$2:$M181),4)</f>
        <v>1015</v>
      </c>
      <c r="S182" s="40">
        <f>IF(S181&lt;&gt;0,MAX(S181-$G$2/86400,0),IF(M182=1,INDEX($X$2:$AG$21,1+SUM($M$2:$M181),10),0))</f>
        <v>0</v>
      </c>
    </row>
    <row r="183" spans="8:19" ht="15.75" thickBot="1" x14ac:dyDescent="0.3">
      <c r="H183" s="18">
        <f t="shared" ca="1" si="21"/>
        <v>43210.22736967534</v>
      </c>
      <c r="I183">
        <f t="shared" si="22"/>
        <v>2557</v>
      </c>
      <c r="J183">
        <f t="shared" si="23"/>
        <v>2911</v>
      </c>
      <c r="K183">
        <f t="shared" si="24"/>
        <v>551</v>
      </c>
      <c r="L183">
        <f t="shared" si="25"/>
        <v>3005</v>
      </c>
      <c r="M183">
        <f t="shared" si="20"/>
        <v>0</v>
      </c>
      <c r="N183">
        <f>SUM($M$2:$M183)</f>
        <v>7</v>
      </c>
      <c r="O183" s="29">
        <f>INDEX($X$2:$AG$21,1+SUM($M$2:$M182),1)</f>
        <v>3265</v>
      </c>
      <c r="P183" s="29">
        <f>INDEX($X$2:$AG$21,1+SUM($M$2:$M182),2)</f>
        <v>2590</v>
      </c>
      <c r="Q183" s="29">
        <f>INDEX($X$2:$AG$21,1+SUM($M$2:$M182),3)</f>
        <v>1970</v>
      </c>
      <c r="R183" s="29">
        <f>INDEX($X$2:$AG$21,1+SUM($M$2:$M182),4)</f>
        <v>1015</v>
      </c>
      <c r="S183" s="40">
        <f>IF(S182&lt;&gt;0,MAX(S182-$G$2/86400,0),IF(M183=1,INDEX($X$2:$AG$21,1+SUM($M$2:$M182),10),0))</f>
        <v>0</v>
      </c>
    </row>
    <row r="184" spans="8:19" ht="15.75" thickBot="1" x14ac:dyDescent="0.3">
      <c r="H184" s="18">
        <f t="shared" ca="1" si="21"/>
        <v>43210.230841897559</v>
      </c>
      <c r="I184">
        <f t="shared" si="22"/>
        <v>2615</v>
      </c>
      <c r="J184">
        <f t="shared" si="23"/>
        <v>2969</v>
      </c>
      <c r="K184">
        <f t="shared" si="24"/>
        <v>585</v>
      </c>
      <c r="L184">
        <f t="shared" si="25"/>
        <v>3038</v>
      </c>
      <c r="M184">
        <f t="shared" si="20"/>
        <v>0</v>
      </c>
      <c r="N184">
        <f>SUM($M$2:$M184)</f>
        <v>7</v>
      </c>
      <c r="O184" s="29">
        <f>INDEX($X$2:$AG$21,1+SUM($M$2:$M183),1)</f>
        <v>3265</v>
      </c>
      <c r="P184" s="29">
        <f>INDEX($X$2:$AG$21,1+SUM($M$2:$M183),2)</f>
        <v>2590</v>
      </c>
      <c r="Q184" s="29">
        <f>INDEX($X$2:$AG$21,1+SUM($M$2:$M183),3)</f>
        <v>1970</v>
      </c>
      <c r="R184" s="29">
        <f>INDEX($X$2:$AG$21,1+SUM($M$2:$M183),4)</f>
        <v>1015</v>
      </c>
      <c r="S184" s="40">
        <f>IF(S183&lt;&gt;0,MAX(S183-$G$2/86400,0),IF(M184=1,INDEX($X$2:$AG$21,1+SUM($M$2:$M183),10),0))</f>
        <v>0</v>
      </c>
    </row>
    <row r="185" spans="8:19" ht="15.75" thickBot="1" x14ac:dyDescent="0.3">
      <c r="H185" s="18">
        <f t="shared" ca="1" si="21"/>
        <v>43210.234314119778</v>
      </c>
      <c r="I185">
        <f t="shared" si="22"/>
        <v>2673</v>
      </c>
      <c r="J185">
        <f t="shared" si="23"/>
        <v>3027</v>
      </c>
      <c r="K185">
        <f t="shared" si="24"/>
        <v>619</v>
      </c>
      <c r="L185">
        <f t="shared" si="25"/>
        <v>3071</v>
      </c>
      <c r="M185">
        <f t="shared" si="20"/>
        <v>0</v>
      </c>
      <c r="N185">
        <f>SUM($M$2:$M185)</f>
        <v>7</v>
      </c>
      <c r="O185" s="29">
        <f>INDEX($X$2:$AG$21,1+SUM($M$2:$M184),1)</f>
        <v>3265</v>
      </c>
      <c r="P185" s="29">
        <f>INDEX($X$2:$AG$21,1+SUM($M$2:$M184),2)</f>
        <v>2590</v>
      </c>
      <c r="Q185" s="29">
        <f>INDEX($X$2:$AG$21,1+SUM($M$2:$M184),3)</f>
        <v>1970</v>
      </c>
      <c r="R185" s="29">
        <f>INDEX($X$2:$AG$21,1+SUM($M$2:$M184),4)</f>
        <v>1015</v>
      </c>
      <c r="S185" s="40">
        <f>IF(S184&lt;&gt;0,MAX(S184-$G$2/86400,0),IF(M185=1,INDEX($X$2:$AG$21,1+SUM($M$2:$M184),10),0))</f>
        <v>0</v>
      </c>
    </row>
    <row r="186" spans="8:19" ht="15.75" thickBot="1" x14ac:dyDescent="0.3">
      <c r="H186" s="18">
        <f t="shared" ca="1" si="21"/>
        <v>43210.237786341997</v>
      </c>
      <c r="I186">
        <f t="shared" si="22"/>
        <v>2731</v>
      </c>
      <c r="J186">
        <f t="shared" si="23"/>
        <v>3085</v>
      </c>
      <c r="K186">
        <f t="shared" si="24"/>
        <v>653</v>
      </c>
      <c r="L186">
        <f t="shared" si="25"/>
        <v>3104</v>
      </c>
      <c r="M186">
        <f t="shared" si="20"/>
        <v>0</v>
      </c>
      <c r="N186">
        <f>SUM($M$2:$M186)</f>
        <v>7</v>
      </c>
      <c r="O186" s="29">
        <f>INDEX($X$2:$AG$21,1+SUM($M$2:$M185),1)</f>
        <v>3265</v>
      </c>
      <c r="P186" s="29">
        <f>INDEX($X$2:$AG$21,1+SUM($M$2:$M185),2)</f>
        <v>2590</v>
      </c>
      <c r="Q186" s="29">
        <f>INDEX($X$2:$AG$21,1+SUM($M$2:$M185),3)</f>
        <v>1970</v>
      </c>
      <c r="R186" s="29">
        <f>INDEX($X$2:$AG$21,1+SUM($M$2:$M185),4)</f>
        <v>1015</v>
      </c>
      <c r="S186" s="40">
        <f>IF(S185&lt;&gt;0,MAX(S185-$G$2/86400,0),IF(M186=1,INDEX($X$2:$AG$21,1+SUM($M$2:$M185),10),0))</f>
        <v>0</v>
      </c>
    </row>
    <row r="187" spans="8:19" ht="15.75" thickBot="1" x14ac:dyDescent="0.3">
      <c r="H187" s="18">
        <f t="shared" ca="1" si="21"/>
        <v>43210.241258564216</v>
      </c>
      <c r="I187">
        <f t="shared" si="22"/>
        <v>2789</v>
      </c>
      <c r="J187">
        <f t="shared" si="23"/>
        <v>3143</v>
      </c>
      <c r="K187">
        <f t="shared" si="24"/>
        <v>687</v>
      </c>
      <c r="L187">
        <f t="shared" si="25"/>
        <v>3137</v>
      </c>
      <c r="M187">
        <f t="shared" si="20"/>
        <v>0</v>
      </c>
      <c r="N187">
        <f>SUM($M$2:$M187)</f>
        <v>7</v>
      </c>
      <c r="O187" s="29">
        <f>INDEX($X$2:$AG$21,1+SUM($M$2:$M186),1)</f>
        <v>3265</v>
      </c>
      <c r="P187" s="29">
        <f>INDEX($X$2:$AG$21,1+SUM($M$2:$M186),2)</f>
        <v>2590</v>
      </c>
      <c r="Q187" s="29">
        <f>INDEX($X$2:$AG$21,1+SUM($M$2:$M186),3)</f>
        <v>1970</v>
      </c>
      <c r="R187" s="29">
        <f>INDEX($X$2:$AG$21,1+SUM($M$2:$M186),4)</f>
        <v>1015</v>
      </c>
      <c r="S187" s="40">
        <f>IF(S186&lt;&gt;0,MAX(S186-$G$2/86400,0),IF(M187=1,INDEX($X$2:$AG$21,1+SUM($M$2:$M186),10),0))</f>
        <v>0</v>
      </c>
    </row>
    <row r="188" spans="8:19" ht="15.75" thickBot="1" x14ac:dyDescent="0.3">
      <c r="H188" s="18">
        <f t="shared" ca="1" si="21"/>
        <v>43210.244730786435</v>
      </c>
      <c r="I188">
        <f t="shared" si="22"/>
        <v>2847</v>
      </c>
      <c r="J188">
        <f t="shared" si="23"/>
        <v>3201</v>
      </c>
      <c r="K188">
        <f t="shared" si="24"/>
        <v>721</v>
      </c>
      <c r="L188">
        <f t="shared" si="25"/>
        <v>3170</v>
      </c>
      <c r="M188">
        <f t="shared" si="20"/>
        <v>0</v>
      </c>
      <c r="N188">
        <f>SUM($M$2:$M188)</f>
        <v>7</v>
      </c>
      <c r="O188" s="29">
        <f>INDEX($X$2:$AG$21,1+SUM($M$2:$M187),1)</f>
        <v>3265</v>
      </c>
      <c r="P188" s="29">
        <f>INDEX($X$2:$AG$21,1+SUM($M$2:$M187),2)</f>
        <v>2590</v>
      </c>
      <c r="Q188" s="29">
        <f>INDEX($X$2:$AG$21,1+SUM($M$2:$M187),3)</f>
        <v>1970</v>
      </c>
      <c r="R188" s="29">
        <f>INDEX($X$2:$AG$21,1+SUM($M$2:$M187),4)</f>
        <v>1015</v>
      </c>
      <c r="S188" s="40">
        <f>IF(S187&lt;&gt;0,MAX(S187-$G$2/86400,0),IF(M188=1,INDEX($X$2:$AG$21,1+SUM($M$2:$M187),10),0))</f>
        <v>0</v>
      </c>
    </row>
    <row r="189" spans="8:19" ht="15.75" thickBot="1" x14ac:dyDescent="0.3">
      <c r="H189" s="18">
        <f t="shared" ca="1" si="21"/>
        <v>43210.248203008654</v>
      </c>
      <c r="I189">
        <f t="shared" si="22"/>
        <v>2905</v>
      </c>
      <c r="J189">
        <f t="shared" si="23"/>
        <v>3259</v>
      </c>
      <c r="K189">
        <f t="shared" si="24"/>
        <v>755</v>
      </c>
      <c r="L189">
        <f t="shared" si="25"/>
        <v>3203</v>
      </c>
      <c r="M189">
        <f t="shared" si="20"/>
        <v>0</v>
      </c>
      <c r="N189">
        <f>SUM($M$2:$M189)</f>
        <v>7</v>
      </c>
      <c r="O189" s="29">
        <f>INDEX($X$2:$AG$21,1+SUM($M$2:$M188),1)</f>
        <v>3265</v>
      </c>
      <c r="P189" s="29">
        <f>INDEX($X$2:$AG$21,1+SUM($M$2:$M188),2)</f>
        <v>2590</v>
      </c>
      <c r="Q189" s="29">
        <f>INDEX($X$2:$AG$21,1+SUM($M$2:$M188),3)</f>
        <v>1970</v>
      </c>
      <c r="R189" s="29">
        <f>INDEX($X$2:$AG$21,1+SUM($M$2:$M188),4)</f>
        <v>1015</v>
      </c>
      <c r="S189" s="40">
        <f>IF(S188&lt;&gt;0,MAX(S188-$G$2/86400,0),IF(M189=1,INDEX($X$2:$AG$21,1+SUM($M$2:$M188),10),0))</f>
        <v>0</v>
      </c>
    </row>
    <row r="190" spans="8:19" ht="15.75" thickBot="1" x14ac:dyDescent="0.3">
      <c r="H190" s="18">
        <f t="shared" ca="1" si="21"/>
        <v>43210.251675230873</v>
      </c>
      <c r="I190">
        <f t="shared" si="22"/>
        <v>2963</v>
      </c>
      <c r="J190">
        <f t="shared" si="23"/>
        <v>3317</v>
      </c>
      <c r="K190">
        <f t="shared" si="24"/>
        <v>789</v>
      </c>
      <c r="L190">
        <f t="shared" si="25"/>
        <v>3236</v>
      </c>
      <c r="M190">
        <f t="shared" si="20"/>
        <v>0</v>
      </c>
      <c r="N190">
        <f>SUM($M$2:$M190)</f>
        <v>7</v>
      </c>
      <c r="O190" s="29">
        <f>INDEX($X$2:$AG$21,1+SUM($M$2:$M189),1)</f>
        <v>3265</v>
      </c>
      <c r="P190" s="29">
        <f>INDEX($X$2:$AG$21,1+SUM($M$2:$M189),2)</f>
        <v>2590</v>
      </c>
      <c r="Q190" s="29">
        <f>INDEX($X$2:$AG$21,1+SUM($M$2:$M189),3)</f>
        <v>1970</v>
      </c>
      <c r="R190" s="29">
        <f>INDEX($X$2:$AG$21,1+SUM($M$2:$M189),4)</f>
        <v>1015</v>
      </c>
      <c r="S190" s="40">
        <f>IF(S189&lt;&gt;0,MAX(S189-$G$2/86400,0),IF(M190=1,INDEX($X$2:$AG$21,1+SUM($M$2:$M189),10),0))</f>
        <v>0</v>
      </c>
    </row>
    <row r="191" spans="8:19" ht="15.75" thickBot="1" x14ac:dyDescent="0.3">
      <c r="H191" s="18">
        <f t="shared" ca="1" si="21"/>
        <v>43210.255147453092</v>
      </c>
      <c r="I191">
        <f t="shared" si="22"/>
        <v>3021</v>
      </c>
      <c r="J191">
        <f t="shared" si="23"/>
        <v>3375</v>
      </c>
      <c r="K191">
        <f t="shared" si="24"/>
        <v>823</v>
      </c>
      <c r="L191">
        <f t="shared" si="25"/>
        <v>3269</v>
      </c>
      <c r="M191">
        <f t="shared" si="20"/>
        <v>0</v>
      </c>
      <c r="N191">
        <f>SUM($M$2:$M191)</f>
        <v>7</v>
      </c>
      <c r="O191" s="29">
        <f>INDEX($X$2:$AG$21,1+SUM($M$2:$M190),1)</f>
        <v>3265</v>
      </c>
      <c r="P191" s="29">
        <f>INDEX($X$2:$AG$21,1+SUM($M$2:$M190),2)</f>
        <v>2590</v>
      </c>
      <c r="Q191" s="29">
        <f>INDEX($X$2:$AG$21,1+SUM($M$2:$M190),3)</f>
        <v>1970</v>
      </c>
      <c r="R191" s="29">
        <f>INDEX($X$2:$AG$21,1+SUM($M$2:$M190),4)</f>
        <v>1015</v>
      </c>
      <c r="S191" s="40">
        <f>IF(S190&lt;&gt;0,MAX(S190-$G$2/86400,0),IF(M191=1,INDEX($X$2:$AG$21,1+SUM($M$2:$M190),10),0))</f>
        <v>0</v>
      </c>
    </row>
    <row r="192" spans="8:19" ht="15.75" thickBot="1" x14ac:dyDescent="0.3">
      <c r="H192" s="18">
        <f t="shared" ca="1" si="21"/>
        <v>43210.258619675311</v>
      </c>
      <c r="I192">
        <f t="shared" si="22"/>
        <v>3079</v>
      </c>
      <c r="J192">
        <f t="shared" si="23"/>
        <v>3433</v>
      </c>
      <c r="K192">
        <f t="shared" si="24"/>
        <v>857</v>
      </c>
      <c r="L192">
        <f t="shared" si="25"/>
        <v>3302</v>
      </c>
      <c r="M192">
        <f t="shared" si="20"/>
        <v>0</v>
      </c>
      <c r="N192">
        <f>SUM($M$2:$M192)</f>
        <v>7</v>
      </c>
      <c r="O192" s="29">
        <f>INDEX($X$2:$AG$21,1+SUM($M$2:$M191),1)</f>
        <v>3265</v>
      </c>
      <c r="P192" s="29">
        <f>INDEX($X$2:$AG$21,1+SUM($M$2:$M191),2)</f>
        <v>2590</v>
      </c>
      <c r="Q192" s="29">
        <f>INDEX($X$2:$AG$21,1+SUM($M$2:$M191),3)</f>
        <v>1970</v>
      </c>
      <c r="R192" s="29">
        <f>INDEX($X$2:$AG$21,1+SUM($M$2:$M191),4)</f>
        <v>1015</v>
      </c>
      <c r="S192" s="40">
        <f>IF(S191&lt;&gt;0,MAX(S191-$G$2/86400,0),IF(M192=1,INDEX($X$2:$AG$21,1+SUM($M$2:$M191),10),0))</f>
        <v>0</v>
      </c>
    </row>
    <row r="193" spans="8:19" ht="15.75" thickBot="1" x14ac:dyDescent="0.3">
      <c r="H193" s="18">
        <f t="shared" ca="1" si="21"/>
        <v>43210.26209189753</v>
      </c>
      <c r="I193">
        <f t="shared" si="22"/>
        <v>3137</v>
      </c>
      <c r="J193">
        <f t="shared" si="23"/>
        <v>3491</v>
      </c>
      <c r="K193">
        <f t="shared" si="24"/>
        <v>891</v>
      </c>
      <c r="L193">
        <f t="shared" si="25"/>
        <v>3335</v>
      </c>
      <c r="M193">
        <f t="shared" si="20"/>
        <v>0</v>
      </c>
      <c r="N193">
        <f>SUM($M$2:$M193)</f>
        <v>7</v>
      </c>
      <c r="O193" s="29">
        <f>INDEX($X$2:$AG$21,1+SUM($M$2:$M192),1)</f>
        <v>3265</v>
      </c>
      <c r="P193" s="29">
        <f>INDEX($X$2:$AG$21,1+SUM($M$2:$M192),2)</f>
        <v>2590</v>
      </c>
      <c r="Q193" s="29">
        <f>INDEX($X$2:$AG$21,1+SUM($M$2:$M192),3)</f>
        <v>1970</v>
      </c>
      <c r="R193" s="29">
        <f>INDEX($X$2:$AG$21,1+SUM($M$2:$M192),4)</f>
        <v>1015</v>
      </c>
      <c r="S193" s="40">
        <f>IF(S192&lt;&gt;0,MAX(S192-$G$2/86400,0),IF(M193=1,INDEX($X$2:$AG$21,1+SUM($M$2:$M192),10),0))</f>
        <v>0</v>
      </c>
    </row>
    <row r="194" spans="8:19" ht="15.75" thickBot="1" x14ac:dyDescent="0.3">
      <c r="H194" s="18">
        <f t="shared" ca="1" si="21"/>
        <v>43210.265564119749</v>
      </c>
      <c r="I194">
        <f t="shared" si="22"/>
        <v>3195</v>
      </c>
      <c r="J194">
        <f t="shared" si="23"/>
        <v>3549</v>
      </c>
      <c r="K194">
        <f t="shared" si="24"/>
        <v>925</v>
      </c>
      <c r="L194">
        <f t="shared" si="25"/>
        <v>3368</v>
      </c>
      <c r="M194">
        <f t="shared" ref="M194:M257" si="26">IF(AND(O194&lt;&gt;"",P194&lt;&gt;"",Q194&lt;&gt;"",R194&lt;&gt;"",I194&gt;O194,J194&gt;P194,K194&gt;Q194,L194&gt;R194,S193=0),1,0)</f>
        <v>0</v>
      </c>
      <c r="N194">
        <f>SUM($M$2:$M194)</f>
        <v>7</v>
      </c>
      <c r="O194" s="29">
        <f>INDEX($X$2:$AG$21,1+SUM($M$2:$M193),1)</f>
        <v>3265</v>
      </c>
      <c r="P194" s="29">
        <f>INDEX($X$2:$AG$21,1+SUM($M$2:$M193),2)</f>
        <v>2590</v>
      </c>
      <c r="Q194" s="29">
        <f>INDEX($X$2:$AG$21,1+SUM($M$2:$M193),3)</f>
        <v>1970</v>
      </c>
      <c r="R194" s="29">
        <f>INDEX($X$2:$AG$21,1+SUM($M$2:$M193),4)</f>
        <v>1015</v>
      </c>
      <c r="S194" s="40">
        <f>IF(S193&lt;&gt;0,MAX(S193-$G$2/86400,0),IF(M194=1,INDEX($X$2:$AG$21,1+SUM($M$2:$M193),10),0))</f>
        <v>0</v>
      </c>
    </row>
    <row r="195" spans="8:19" ht="15.75" thickBot="1" x14ac:dyDescent="0.3">
      <c r="H195" s="18">
        <f t="shared" ca="1" si="21"/>
        <v>43210.269036341968</v>
      </c>
      <c r="I195">
        <f t="shared" si="22"/>
        <v>3253</v>
      </c>
      <c r="J195">
        <f t="shared" si="23"/>
        <v>3607</v>
      </c>
      <c r="K195">
        <f t="shared" si="24"/>
        <v>959</v>
      </c>
      <c r="L195">
        <f t="shared" si="25"/>
        <v>3401</v>
      </c>
      <c r="M195">
        <f t="shared" si="26"/>
        <v>0</v>
      </c>
      <c r="N195">
        <f>SUM($M$2:$M195)</f>
        <v>7</v>
      </c>
      <c r="O195" s="29">
        <f>INDEX($X$2:$AG$21,1+SUM($M$2:$M194),1)</f>
        <v>3265</v>
      </c>
      <c r="P195" s="29">
        <f>INDEX($X$2:$AG$21,1+SUM($M$2:$M194),2)</f>
        <v>2590</v>
      </c>
      <c r="Q195" s="29">
        <f>INDEX($X$2:$AG$21,1+SUM($M$2:$M194),3)</f>
        <v>1970</v>
      </c>
      <c r="R195" s="29">
        <f>INDEX($X$2:$AG$21,1+SUM($M$2:$M194),4)</f>
        <v>1015</v>
      </c>
      <c r="S195" s="40">
        <f>IF(S194&lt;&gt;0,MAX(S194-$G$2/86400,0),IF(M195=1,INDEX($X$2:$AG$21,1+SUM($M$2:$M194),10),0))</f>
        <v>0</v>
      </c>
    </row>
    <row r="196" spans="8:19" ht="15.75" thickBot="1" x14ac:dyDescent="0.3">
      <c r="H196" s="18">
        <f t="shared" ref="H196:H259" ca="1" si="27">H195+$G$2/86400</f>
        <v>43210.272508564187</v>
      </c>
      <c r="I196">
        <f t="shared" si="22"/>
        <v>3311</v>
      </c>
      <c r="J196">
        <f t="shared" si="23"/>
        <v>3665</v>
      </c>
      <c r="K196">
        <f t="shared" si="24"/>
        <v>993</v>
      </c>
      <c r="L196">
        <f t="shared" si="25"/>
        <v>3434</v>
      </c>
      <c r="M196">
        <f t="shared" si="26"/>
        <v>0</v>
      </c>
      <c r="N196">
        <f>SUM($M$2:$M196)</f>
        <v>7</v>
      </c>
      <c r="O196" s="29">
        <f>INDEX($X$2:$AG$21,1+SUM($M$2:$M195),1)</f>
        <v>3265</v>
      </c>
      <c r="P196" s="29">
        <f>INDEX($X$2:$AG$21,1+SUM($M$2:$M195),2)</f>
        <v>2590</v>
      </c>
      <c r="Q196" s="29">
        <f>INDEX($X$2:$AG$21,1+SUM($M$2:$M195),3)</f>
        <v>1970</v>
      </c>
      <c r="R196" s="29">
        <f>INDEX($X$2:$AG$21,1+SUM($M$2:$M195),4)</f>
        <v>1015</v>
      </c>
      <c r="S196" s="40">
        <f>IF(S195&lt;&gt;0,MAX(S195-$G$2/86400,0),IF(M196=1,INDEX($X$2:$AG$21,1+SUM($M$2:$M195),10),0))</f>
        <v>0</v>
      </c>
    </row>
    <row r="197" spans="8:19" ht="15.75" thickBot="1" x14ac:dyDescent="0.3">
      <c r="H197" s="18">
        <f t="shared" ca="1" si="27"/>
        <v>43210.275980786406</v>
      </c>
      <c r="I197">
        <f t="shared" si="22"/>
        <v>3369</v>
      </c>
      <c r="J197">
        <f t="shared" si="23"/>
        <v>3723</v>
      </c>
      <c r="K197">
        <f t="shared" si="24"/>
        <v>1027</v>
      </c>
      <c r="L197">
        <f t="shared" si="25"/>
        <v>3467</v>
      </c>
      <c r="M197">
        <f t="shared" si="26"/>
        <v>0</v>
      </c>
      <c r="N197">
        <f>SUM($M$2:$M197)</f>
        <v>7</v>
      </c>
      <c r="O197" s="29">
        <f>INDEX($X$2:$AG$21,1+SUM($M$2:$M196),1)</f>
        <v>3265</v>
      </c>
      <c r="P197" s="29">
        <f>INDEX($X$2:$AG$21,1+SUM($M$2:$M196),2)</f>
        <v>2590</v>
      </c>
      <c r="Q197" s="29">
        <f>INDEX($X$2:$AG$21,1+SUM($M$2:$M196),3)</f>
        <v>1970</v>
      </c>
      <c r="R197" s="29">
        <f>INDEX($X$2:$AG$21,1+SUM($M$2:$M196),4)</f>
        <v>1015</v>
      </c>
      <c r="S197" s="40">
        <f>IF(S196&lt;&gt;0,MAX(S196-$G$2/86400,0),IF(M197=1,INDEX($X$2:$AG$21,1+SUM($M$2:$M196),10),0))</f>
        <v>0</v>
      </c>
    </row>
    <row r="198" spans="8:19" ht="15.75" thickBot="1" x14ac:dyDescent="0.3">
      <c r="H198" s="18">
        <f t="shared" ca="1" si="27"/>
        <v>43210.279453008625</v>
      </c>
      <c r="I198">
        <f t="shared" si="22"/>
        <v>3427</v>
      </c>
      <c r="J198">
        <f t="shared" si="23"/>
        <v>3781</v>
      </c>
      <c r="K198">
        <f t="shared" si="24"/>
        <v>1061</v>
      </c>
      <c r="L198">
        <f t="shared" si="25"/>
        <v>3500</v>
      </c>
      <c r="M198">
        <f t="shared" si="26"/>
        <v>0</v>
      </c>
      <c r="N198">
        <f>SUM($M$2:$M198)</f>
        <v>7</v>
      </c>
      <c r="O198" s="29">
        <f>INDEX($X$2:$AG$21,1+SUM($M$2:$M197),1)</f>
        <v>3265</v>
      </c>
      <c r="P198" s="29">
        <f>INDEX($X$2:$AG$21,1+SUM($M$2:$M197),2)</f>
        <v>2590</v>
      </c>
      <c r="Q198" s="29">
        <f>INDEX($X$2:$AG$21,1+SUM($M$2:$M197),3)</f>
        <v>1970</v>
      </c>
      <c r="R198" s="29">
        <f>INDEX($X$2:$AG$21,1+SUM($M$2:$M197),4)</f>
        <v>1015</v>
      </c>
      <c r="S198" s="40">
        <f>IF(S197&lt;&gt;0,MAX(S197-$G$2/86400,0),IF(M198=1,INDEX($X$2:$AG$21,1+SUM($M$2:$M197),10),0))</f>
        <v>0</v>
      </c>
    </row>
    <row r="199" spans="8:19" ht="15.75" thickBot="1" x14ac:dyDescent="0.3">
      <c r="H199" s="18">
        <f t="shared" ca="1" si="27"/>
        <v>43210.282925230844</v>
      </c>
      <c r="I199">
        <f t="shared" si="22"/>
        <v>3485</v>
      </c>
      <c r="J199">
        <f t="shared" si="23"/>
        <v>3839</v>
      </c>
      <c r="K199">
        <f t="shared" si="24"/>
        <v>1095</v>
      </c>
      <c r="L199">
        <f t="shared" si="25"/>
        <v>3533</v>
      </c>
      <c r="M199">
        <f t="shared" si="26"/>
        <v>0</v>
      </c>
      <c r="N199">
        <f>SUM($M$2:$M199)</f>
        <v>7</v>
      </c>
      <c r="O199" s="29">
        <f>INDEX($X$2:$AG$21,1+SUM($M$2:$M198),1)</f>
        <v>3265</v>
      </c>
      <c r="P199" s="29">
        <f>INDEX($X$2:$AG$21,1+SUM($M$2:$M198),2)</f>
        <v>2590</v>
      </c>
      <c r="Q199" s="29">
        <f>INDEX($X$2:$AG$21,1+SUM($M$2:$M198),3)</f>
        <v>1970</v>
      </c>
      <c r="R199" s="29">
        <f>INDEX($X$2:$AG$21,1+SUM($M$2:$M198),4)</f>
        <v>1015</v>
      </c>
      <c r="S199" s="40">
        <f>IF(S198&lt;&gt;0,MAX(S198-$G$2/86400,0),IF(M199=1,INDEX($X$2:$AG$21,1+SUM($M$2:$M198),10),0))</f>
        <v>0</v>
      </c>
    </row>
    <row r="200" spans="8:19" ht="15.75" thickBot="1" x14ac:dyDescent="0.3">
      <c r="H200" s="18">
        <f t="shared" ca="1" si="27"/>
        <v>43210.286397453063</v>
      </c>
      <c r="I200">
        <f t="shared" si="22"/>
        <v>3543</v>
      </c>
      <c r="J200">
        <f t="shared" si="23"/>
        <v>3897</v>
      </c>
      <c r="K200">
        <f t="shared" si="24"/>
        <v>1129</v>
      </c>
      <c r="L200">
        <f t="shared" si="25"/>
        <v>3566</v>
      </c>
      <c r="M200">
        <f t="shared" si="26"/>
        <v>0</v>
      </c>
      <c r="N200">
        <f>SUM($M$2:$M200)</f>
        <v>7</v>
      </c>
      <c r="O200" s="29">
        <f>INDEX($X$2:$AG$21,1+SUM($M$2:$M199),1)</f>
        <v>3265</v>
      </c>
      <c r="P200" s="29">
        <f>INDEX($X$2:$AG$21,1+SUM($M$2:$M199),2)</f>
        <v>2590</v>
      </c>
      <c r="Q200" s="29">
        <f>INDEX($X$2:$AG$21,1+SUM($M$2:$M199),3)</f>
        <v>1970</v>
      </c>
      <c r="R200" s="29">
        <f>INDEX($X$2:$AG$21,1+SUM($M$2:$M199),4)</f>
        <v>1015</v>
      </c>
      <c r="S200" s="40">
        <f>IF(S199&lt;&gt;0,MAX(S199-$G$2/86400,0),IF(M200=1,INDEX($X$2:$AG$21,1+SUM($M$2:$M199),10),0))</f>
        <v>0</v>
      </c>
    </row>
    <row r="201" spans="8:19" ht="15.75" thickBot="1" x14ac:dyDescent="0.3">
      <c r="H201" s="18">
        <f t="shared" ca="1" si="27"/>
        <v>43210.289869675282</v>
      </c>
      <c r="I201">
        <f t="shared" si="22"/>
        <v>3601</v>
      </c>
      <c r="J201">
        <f t="shared" si="23"/>
        <v>3955</v>
      </c>
      <c r="K201">
        <f t="shared" si="24"/>
        <v>1163</v>
      </c>
      <c r="L201">
        <f t="shared" si="25"/>
        <v>3599</v>
      </c>
      <c r="M201">
        <f t="shared" si="26"/>
        <v>0</v>
      </c>
      <c r="N201">
        <f>SUM($M$2:$M201)</f>
        <v>7</v>
      </c>
      <c r="O201" s="29">
        <f>INDEX($X$2:$AG$21,1+SUM($M$2:$M200),1)</f>
        <v>3265</v>
      </c>
      <c r="P201" s="29">
        <f>INDEX($X$2:$AG$21,1+SUM($M$2:$M200),2)</f>
        <v>2590</v>
      </c>
      <c r="Q201" s="29">
        <f>INDEX($X$2:$AG$21,1+SUM($M$2:$M200),3)</f>
        <v>1970</v>
      </c>
      <c r="R201" s="29">
        <f>INDEX($X$2:$AG$21,1+SUM($M$2:$M200),4)</f>
        <v>1015</v>
      </c>
      <c r="S201" s="40">
        <f>IF(S200&lt;&gt;0,MAX(S200-$G$2/86400,0),IF(M201=1,INDEX($X$2:$AG$21,1+SUM($M$2:$M200),10),0))</f>
        <v>0</v>
      </c>
    </row>
    <row r="202" spans="8:19" ht="15.75" thickBot="1" x14ac:dyDescent="0.3">
      <c r="H202" s="18">
        <f t="shared" ca="1" si="27"/>
        <v>43210.293341897501</v>
      </c>
      <c r="I202">
        <f t="shared" si="22"/>
        <v>3659</v>
      </c>
      <c r="J202">
        <f t="shared" si="23"/>
        <v>4013</v>
      </c>
      <c r="K202">
        <f t="shared" si="24"/>
        <v>1197</v>
      </c>
      <c r="L202">
        <f t="shared" si="25"/>
        <v>3632</v>
      </c>
      <c r="M202">
        <f t="shared" si="26"/>
        <v>0</v>
      </c>
      <c r="N202">
        <f>SUM($M$2:$M202)</f>
        <v>7</v>
      </c>
      <c r="O202" s="29">
        <f>INDEX($X$2:$AG$21,1+SUM($M$2:$M201),1)</f>
        <v>3265</v>
      </c>
      <c r="P202" s="29">
        <f>INDEX($X$2:$AG$21,1+SUM($M$2:$M201),2)</f>
        <v>2590</v>
      </c>
      <c r="Q202" s="29">
        <f>INDEX($X$2:$AG$21,1+SUM($M$2:$M201),3)</f>
        <v>1970</v>
      </c>
      <c r="R202" s="29">
        <f>INDEX($X$2:$AG$21,1+SUM($M$2:$M201),4)</f>
        <v>1015</v>
      </c>
      <c r="S202" s="40">
        <f>IF(S201&lt;&gt;0,MAX(S201-$G$2/86400,0),IF(M202=1,INDEX($X$2:$AG$21,1+SUM($M$2:$M201),10),0))</f>
        <v>0</v>
      </c>
    </row>
    <row r="203" spans="8:19" ht="15.75" thickBot="1" x14ac:dyDescent="0.3">
      <c r="H203" s="18">
        <f t="shared" ca="1" si="27"/>
        <v>43210.29681411972</v>
      </c>
      <c r="I203">
        <f t="shared" si="22"/>
        <v>3717</v>
      </c>
      <c r="J203">
        <f t="shared" si="23"/>
        <v>4071</v>
      </c>
      <c r="K203">
        <f t="shared" si="24"/>
        <v>1231</v>
      </c>
      <c r="L203">
        <f t="shared" si="25"/>
        <v>3665</v>
      </c>
      <c r="M203">
        <f t="shared" si="26"/>
        <v>0</v>
      </c>
      <c r="N203">
        <f>SUM($M$2:$M203)</f>
        <v>7</v>
      </c>
      <c r="O203" s="29">
        <f>INDEX($X$2:$AG$21,1+SUM($M$2:$M202),1)</f>
        <v>3265</v>
      </c>
      <c r="P203" s="29">
        <f>INDEX($X$2:$AG$21,1+SUM($M$2:$M202),2)</f>
        <v>2590</v>
      </c>
      <c r="Q203" s="29">
        <f>INDEX($X$2:$AG$21,1+SUM($M$2:$M202),3)</f>
        <v>1970</v>
      </c>
      <c r="R203" s="29">
        <f>INDEX($X$2:$AG$21,1+SUM($M$2:$M202),4)</f>
        <v>1015</v>
      </c>
      <c r="S203" s="40">
        <f>IF(S202&lt;&gt;0,MAX(S202-$G$2/86400,0),IF(M203=1,INDEX($X$2:$AG$21,1+SUM($M$2:$M202),10),0))</f>
        <v>0</v>
      </c>
    </row>
    <row r="204" spans="8:19" ht="15.75" thickBot="1" x14ac:dyDescent="0.3">
      <c r="H204" s="18">
        <f t="shared" ca="1" si="27"/>
        <v>43210.300286341939</v>
      </c>
      <c r="I204">
        <f t="shared" si="22"/>
        <v>3775</v>
      </c>
      <c r="J204">
        <f t="shared" si="23"/>
        <v>4129</v>
      </c>
      <c r="K204">
        <f t="shared" si="24"/>
        <v>1265</v>
      </c>
      <c r="L204">
        <f t="shared" si="25"/>
        <v>3698</v>
      </c>
      <c r="M204">
        <f t="shared" si="26"/>
        <v>0</v>
      </c>
      <c r="N204">
        <f>SUM($M$2:$M204)</f>
        <v>7</v>
      </c>
      <c r="O204" s="29">
        <f>INDEX($X$2:$AG$21,1+SUM($M$2:$M203),1)</f>
        <v>3265</v>
      </c>
      <c r="P204" s="29">
        <f>INDEX($X$2:$AG$21,1+SUM($M$2:$M203),2)</f>
        <v>2590</v>
      </c>
      <c r="Q204" s="29">
        <f>INDEX($X$2:$AG$21,1+SUM($M$2:$M203),3)</f>
        <v>1970</v>
      </c>
      <c r="R204" s="29">
        <f>INDEX($X$2:$AG$21,1+SUM($M$2:$M203),4)</f>
        <v>1015</v>
      </c>
      <c r="S204" s="40">
        <f>IF(S203&lt;&gt;0,MAX(S203-$G$2/86400,0),IF(M204=1,INDEX($X$2:$AG$21,1+SUM($M$2:$M203),10),0))</f>
        <v>0</v>
      </c>
    </row>
    <row r="205" spans="8:19" ht="15.75" thickBot="1" x14ac:dyDescent="0.3">
      <c r="H205" s="18">
        <f t="shared" ca="1" si="27"/>
        <v>43210.303758564158</v>
      </c>
      <c r="I205">
        <f t="shared" si="22"/>
        <v>3833</v>
      </c>
      <c r="J205">
        <f t="shared" si="23"/>
        <v>4187</v>
      </c>
      <c r="K205">
        <f t="shared" si="24"/>
        <v>1299</v>
      </c>
      <c r="L205">
        <f t="shared" si="25"/>
        <v>3731</v>
      </c>
      <c r="M205">
        <f t="shared" si="26"/>
        <v>0</v>
      </c>
      <c r="N205">
        <f>SUM($M$2:$M205)</f>
        <v>7</v>
      </c>
      <c r="O205" s="29">
        <f>INDEX($X$2:$AG$21,1+SUM($M$2:$M204),1)</f>
        <v>3265</v>
      </c>
      <c r="P205" s="29">
        <f>INDEX($X$2:$AG$21,1+SUM($M$2:$M204),2)</f>
        <v>2590</v>
      </c>
      <c r="Q205" s="29">
        <f>INDEX($X$2:$AG$21,1+SUM($M$2:$M204),3)</f>
        <v>1970</v>
      </c>
      <c r="R205" s="29">
        <f>INDEX($X$2:$AG$21,1+SUM($M$2:$M204),4)</f>
        <v>1015</v>
      </c>
      <c r="S205" s="40">
        <f>IF(S204&lt;&gt;0,MAX(S204-$G$2/86400,0),IF(M205=1,INDEX($X$2:$AG$21,1+SUM($M$2:$M204),10),0))</f>
        <v>0</v>
      </c>
    </row>
    <row r="206" spans="8:19" ht="15.75" thickBot="1" x14ac:dyDescent="0.3">
      <c r="H206" s="18">
        <f t="shared" ca="1" si="27"/>
        <v>43210.307230786377</v>
      </c>
      <c r="I206">
        <f t="shared" si="22"/>
        <v>3891</v>
      </c>
      <c r="J206">
        <f t="shared" si="23"/>
        <v>4245</v>
      </c>
      <c r="K206">
        <f t="shared" si="24"/>
        <v>1333</v>
      </c>
      <c r="L206">
        <f t="shared" si="25"/>
        <v>3764</v>
      </c>
      <c r="M206">
        <f t="shared" si="26"/>
        <v>0</v>
      </c>
      <c r="N206">
        <f>SUM($M$2:$M206)</f>
        <v>7</v>
      </c>
      <c r="O206" s="29">
        <f>INDEX($X$2:$AG$21,1+SUM($M$2:$M205),1)</f>
        <v>3265</v>
      </c>
      <c r="P206" s="29">
        <f>INDEX($X$2:$AG$21,1+SUM($M$2:$M205),2)</f>
        <v>2590</v>
      </c>
      <c r="Q206" s="29">
        <f>INDEX($X$2:$AG$21,1+SUM($M$2:$M205),3)</f>
        <v>1970</v>
      </c>
      <c r="R206" s="29">
        <f>INDEX($X$2:$AG$21,1+SUM($M$2:$M205),4)</f>
        <v>1015</v>
      </c>
      <c r="S206" s="40">
        <f>IF(S205&lt;&gt;0,MAX(S205-$G$2/86400,0),IF(M206=1,INDEX($X$2:$AG$21,1+SUM($M$2:$M205),10),0))</f>
        <v>0</v>
      </c>
    </row>
    <row r="207" spans="8:19" ht="15.75" thickBot="1" x14ac:dyDescent="0.3">
      <c r="H207" s="18">
        <f t="shared" ca="1" si="27"/>
        <v>43210.310703008596</v>
      </c>
      <c r="I207">
        <f t="shared" ref="I207:I270" si="28">IF($M206=1,I206-O206,ROUND(I206+B$2/3600*$G$2,0))</f>
        <v>3949</v>
      </c>
      <c r="J207">
        <f t="shared" ref="J207:J270" si="29">IF($M206=1,J206-P206,ROUND(J206+C$2/3600*$G$2,0))</f>
        <v>4303</v>
      </c>
      <c r="K207">
        <f t="shared" ref="K207:K270" si="30">IF($M206=1,K206-Q206,ROUND(K206+D$2/3600*$G$2,0))</f>
        <v>1367</v>
      </c>
      <c r="L207">
        <f t="shared" ref="L207:L270" si="31">IF($M206=1,L206-R206,ROUND(L206+E$2/3600*$G$2,0))</f>
        <v>3797</v>
      </c>
      <c r="M207">
        <f t="shared" si="26"/>
        <v>0</v>
      </c>
      <c r="N207">
        <f>SUM($M$2:$M207)</f>
        <v>7</v>
      </c>
      <c r="O207" s="29">
        <f>INDEX($X$2:$AG$21,1+SUM($M$2:$M206),1)</f>
        <v>3265</v>
      </c>
      <c r="P207" s="29">
        <f>INDEX($X$2:$AG$21,1+SUM($M$2:$M206),2)</f>
        <v>2590</v>
      </c>
      <c r="Q207" s="29">
        <f>INDEX($X$2:$AG$21,1+SUM($M$2:$M206),3)</f>
        <v>1970</v>
      </c>
      <c r="R207" s="29">
        <f>INDEX($X$2:$AG$21,1+SUM($M$2:$M206),4)</f>
        <v>1015</v>
      </c>
      <c r="S207" s="40">
        <f>IF(S206&lt;&gt;0,MAX(S206-$G$2/86400,0),IF(M207=1,INDEX($X$2:$AG$21,1+SUM($M$2:$M206),10),0))</f>
        <v>0</v>
      </c>
    </row>
    <row r="208" spans="8:19" ht="15.75" thickBot="1" x14ac:dyDescent="0.3">
      <c r="H208" s="18">
        <f t="shared" ca="1" si="27"/>
        <v>43210.314175230815</v>
      </c>
      <c r="I208">
        <f t="shared" si="28"/>
        <v>4007</v>
      </c>
      <c r="J208">
        <f t="shared" si="29"/>
        <v>4361</v>
      </c>
      <c r="K208">
        <f t="shared" si="30"/>
        <v>1401</v>
      </c>
      <c r="L208">
        <f t="shared" si="31"/>
        <v>3830</v>
      </c>
      <c r="M208">
        <f t="shared" si="26"/>
        <v>0</v>
      </c>
      <c r="N208">
        <f>SUM($M$2:$M208)</f>
        <v>7</v>
      </c>
      <c r="O208" s="29">
        <f>INDEX($X$2:$AG$21,1+SUM($M$2:$M207),1)</f>
        <v>3265</v>
      </c>
      <c r="P208" s="29">
        <f>INDEX($X$2:$AG$21,1+SUM($M$2:$M207),2)</f>
        <v>2590</v>
      </c>
      <c r="Q208" s="29">
        <f>INDEX($X$2:$AG$21,1+SUM($M$2:$M207),3)</f>
        <v>1970</v>
      </c>
      <c r="R208" s="29">
        <f>INDEX($X$2:$AG$21,1+SUM($M$2:$M207),4)</f>
        <v>1015</v>
      </c>
      <c r="S208" s="40">
        <f>IF(S207&lt;&gt;0,MAX(S207-$G$2/86400,0),IF(M208=1,INDEX($X$2:$AG$21,1+SUM($M$2:$M207),10),0))</f>
        <v>0</v>
      </c>
    </row>
    <row r="209" spans="8:19" ht="15.75" thickBot="1" x14ac:dyDescent="0.3">
      <c r="H209" s="18">
        <f t="shared" ca="1" si="27"/>
        <v>43210.317647453034</v>
      </c>
      <c r="I209">
        <f t="shared" si="28"/>
        <v>4065</v>
      </c>
      <c r="J209">
        <f t="shared" si="29"/>
        <v>4419</v>
      </c>
      <c r="K209">
        <f t="shared" si="30"/>
        <v>1435</v>
      </c>
      <c r="L209">
        <f t="shared" si="31"/>
        <v>3863</v>
      </c>
      <c r="M209">
        <f t="shared" si="26"/>
        <v>0</v>
      </c>
      <c r="N209">
        <f>SUM($M$2:$M209)</f>
        <v>7</v>
      </c>
      <c r="O209" s="29">
        <f>INDEX($X$2:$AG$21,1+SUM($M$2:$M208),1)</f>
        <v>3265</v>
      </c>
      <c r="P209" s="29">
        <f>INDEX($X$2:$AG$21,1+SUM($M$2:$M208),2)</f>
        <v>2590</v>
      </c>
      <c r="Q209" s="29">
        <f>INDEX($X$2:$AG$21,1+SUM($M$2:$M208),3)</f>
        <v>1970</v>
      </c>
      <c r="R209" s="29">
        <f>INDEX($X$2:$AG$21,1+SUM($M$2:$M208),4)</f>
        <v>1015</v>
      </c>
      <c r="S209" s="40">
        <f>IF(S208&lt;&gt;0,MAX(S208-$G$2/86400,0),IF(M209=1,INDEX($X$2:$AG$21,1+SUM($M$2:$M208),10),0))</f>
        <v>0</v>
      </c>
    </row>
    <row r="210" spans="8:19" ht="15.75" thickBot="1" x14ac:dyDescent="0.3">
      <c r="H210" s="18">
        <f t="shared" ca="1" si="27"/>
        <v>43210.321119675253</v>
      </c>
      <c r="I210">
        <f t="shared" si="28"/>
        <v>4123</v>
      </c>
      <c r="J210">
        <f t="shared" si="29"/>
        <v>4477</v>
      </c>
      <c r="K210">
        <f t="shared" si="30"/>
        <v>1469</v>
      </c>
      <c r="L210">
        <f t="shared" si="31"/>
        <v>3896</v>
      </c>
      <c r="M210">
        <f t="shared" si="26"/>
        <v>0</v>
      </c>
      <c r="N210">
        <f>SUM($M$2:$M210)</f>
        <v>7</v>
      </c>
      <c r="O210" s="29">
        <f>INDEX($X$2:$AG$21,1+SUM($M$2:$M209),1)</f>
        <v>3265</v>
      </c>
      <c r="P210" s="29">
        <f>INDEX($X$2:$AG$21,1+SUM($M$2:$M209),2)</f>
        <v>2590</v>
      </c>
      <c r="Q210" s="29">
        <f>INDEX($X$2:$AG$21,1+SUM($M$2:$M209),3)</f>
        <v>1970</v>
      </c>
      <c r="R210" s="29">
        <f>INDEX($X$2:$AG$21,1+SUM($M$2:$M209),4)</f>
        <v>1015</v>
      </c>
      <c r="S210" s="40">
        <f>IF(S209&lt;&gt;0,MAX(S209-$G$2/86400,0),IF(M210=1,INDEX($X$2:$AG$21,1+SUM($M$2:$M209),10),0))</f>
        <v>0</v>
      </c>
    </row>
    <row r="211" spans="8:19" ht="15.75" thickBot="1" x14ac:dyDescent="0.3">
      <c r="H211" s="18">
        <f t="shared" ca="1" si="27"/>
        <v>43210.324591897472</v>
      </c>
      <c r="I211">
        <f t="shared" si="28"/>
        <v>4181</v>
      </c>
      <c r="J211">
        <f t="shared" si="29"/>
        <v>4535</v>
      </c>
      <c r="K211">
        <f t="shared" si="30"/>
        <v>1503</v>
      </c>
      <c r="L211">
        <f t="shared" si="31"/>
        <v>3929</v>
      </c>
      <c r="M211">
        <f t="shared" si="26"/>
        <v>0</v>
      </c>
      <c r="N211">
        <f>SUM($M$2:$M211)</f>
        <v>7</v>
      </c>
      <c r="O211" s="29">
        <f>INDEX($X$2:$AG$21,1+SUM($M$2:$M210),1)</f>
        <v>3265</v>
      </c>
      <c r="P211" s="29">
        <f>INDEX($X$2:$AG$21,1+SUM($M$2:$M210),2)</f>
        <v>2590</v>
      </c>
      <c r="Q211" s="29">
        <f>INDEX($X$2:$AG$21,1+SUM($M$2:$M210),3)</f>
        <v>1970</v>
      </c>
      <c r="R211" s="29">
        <f>INDEX($X$2:$AG$21,1+SUM($M$2:$M210),4)</f>
        <v>1015</v>
      </c>
      <c r="S211" s="40">
        <f>IF(S210&lt;&gt;0,MAX(S210-$G$2/86400,0),IF(M211=1,INDEX($X$2:$AG$21,1+SUM($M$2:$M210),10),0))</f>
        <v>0</v>
      </c>
    </row>
    <row r="212" spans="8:19" ht="15.75" thickBot="1" x14ac:dyDescent="0.3">
      <c r="H212" s="18">
        <f t="shared" ca="1" si="27"/>
        <v>43210.328064119691</v>
      </c>
      <c r="I212">
        <f t="shared" si="28"/>
        <v>4239</v>
      </c>
      <c r="J212">
        <f t="shared" si="29"/>
        <v>4593</v>
      </c>
      <c r="K212">
        <f t="shared" si="30"/>
        <v>1537</v>
      </c>
      <c r="L212">
        <f t="shared" si="31"/>
        <v>3962</v>
      </c>
      <c r="M212">
        <f t="shared" si="26"/>
        <v>0</v>
      </c>
      <c r="N212">
        <f>SUM($M$2:$M212)</f>
        <v>7</v>
      </c>
      <c r="O212" s="29">
        <f>INDEX($X$2:$AG$21,1+SUM($M$2:$M211),1)</f>
        <v>3265</v>
      </c>
      <c r="P212" s="29">
        <f>INDEX($X$2:$AG$21,1+SUM($M$2:$M211),2)</f>
        <v>2590</v>
      </c>
      <c r="Q212" s="29">
        <f>INDEX($X$2:$AG$21,1+SUM($M$2:$M211),3)</f>
        <v>1970</v>
      </c>
      <c r="R212" s="29">
        <f>INDEX($X$2:$AG$21,1+SUM($M$2:$M211),4)</f>
        <v>1015</v>
      </c>
      <c r="S212" s="40">
        <f>IF(S211&lt;&gt;0,MAX(S211-$G$2/86400,0),IF(M212=1,INDEX($X$2:$AG$21,1+SUM($M$2:$M211),10),0))</f>
        <v>0</v>
      </c>
    </row>
    <row r="213" spans="8:19" ht="15.75" thickBot="1" x14ac:dyDescent="0.3">
      <c r="H213" s="18">
        <f t="shared" ca="1" si="27"/>
        <v>43210.33153634191</v>
      </c>
      <c r="I213">
        <f t="shared" si="28"/>
        <v>4297</v>
      </c>
      <c r="J213">
        <f t="shared" si="29"/>
        <v>4651</v>
      </c>
      <c r="K213">
        <f t="shared" si="30"/>
        <v>1571</v>
      </c>
      <c r="L213">
        <f t="shared" si="31"/>
        <v>3995</v>
      </c>
      <c r="M213">
        <f t="shared" si="26"/>
        <v>0</v>
      </c>
      <c r="N213">
        <f>SUM($M$2:$M213)</f>
        <v>7</v>
      </c>
      <c r="O213" s="29">
        <f>INDEX($X$2:$AG$21,1+SUM($M$2:$M212),1)</f>
        <v>3265</v>
      </c>
      <c r="P213" s="29">
        <f>INDEX($X$2:$AG$21,1+SUM($M$2:$M212),2)</f>
        <v>2590</v>
      </c>
      <c r="Q213" s="29">
        <f>INDEX($X$2:$AG$21,1+SUM($M$2:$M212),3)</f>
        <v>1970</v>
      </c>
      <c r="R213" s="29">
        <f>INDEX($X$2:$AG$21,1+SUM($M$2:$M212),4)</f>
        <v>1015</v>
      </c>
      <c r="S213" s="40">
        <f>IF(S212&lt;&gt;0,MAX(S212-$G$2/86400,0),IF(M213=1,INDEX($X$2:$AG$21,1+SUM($M$2:$M212),10),0))</f>
        <v>0</v>
      </c>
    </row>
    <row r="214" spans="8:19" ht="15.75" thickBot="1" x14ac:dyDescent="0.3">
      <c r="H214" s="18">
        <f t="shared" ca="1" si="27"/>
        <v>43210.335008564129</v>
      </c>
      <c r="I214">
        <f t="shared" si="28"/>
        <v>4355</v>
      </c>
      <c r="J214">
        <f t="shared" si="29"/>
        <v>4709</v>
      </c>
      <c r="K214">
        <f t="shared" si="30"/>
        <v>1605</v>
      </c>
      <c r="L214">
        <f t="shared" si="31"/>
        <v>4028</v>
      </c>
      <c r="M214">
        <f t="shared" si="26"/>
        <v>0</v>
      </c>
      <c r="N214">
        <f>SUM($M$2:$M214)</f>
        <v>7</v>
      </c>
      <c r="O214" s="29">
        <f>INDEX($X$2:$AG$21,1+SUM($M$2:$M213),1)</f>
        <v>3265</v>
      </c>
      <c r="P214" s="29">
        <f>INDEX($X$2:$AG$21,1+SUM($M$2:$M213),2)</f>
        <v>2590</v>
      </c>
      <c r="Q214" s="29">
        <f>INDEX($X$2:$AG$21,1+SUM($M$2:$M213),3)</f>
        <v>1970</v>
      </c>
      <c r="R214" s="29">
        <f>INDEX($X$2:$AG$21,1+SUM($M$2:$M213),4)</f>
        <v>1015</v>
      </c>
      <c r="S214" s="40">
        <f>IF(S213&lt;&gt;0,MAX(S213-$G$2/86400,0),IF(M214=1,INDEX($X$2:$AG$21,1+SUM($M$2:$M213),10),0))</f>
        <v>0</v>
      </c>
    </row>
    <row r="215" spans="8:19" ht="15.75" thickBot="1" x14ac:dyDescent="0.3">
      <c r="H215" s="18">
        <f t="shared" ca="1" si="27"/>
        <v>43210.338480786348</v>
      </c>
      <c r="I215">
        <f t="shared" si="28"/>
        <v>4413</v>
      </c>
      <c r="J215">
        <f t="shared" si="29"/>
        <v>4767</v>
      </c>
      <c r="K215">
        <f t="shared" si="30"/>
        <v>1639</v>
      </c>
      <c r="L215">
        <f t="shared" si="31"/>
        <v>4061</v>
      </c>
      <c r="M215">
        <f t="shared" si="26"/>
        <v>0</v>
      </c>
      <c r="N215">
        <f>SUM($M$2:$M215)</f>
        <v>7</v>
      </c>
      <c r="O215" s="29">
        <f>INDEX($X$2:$AG$21,1+SUM($M$2:$M214),1)</f>
        <v>3265</v>
      </c>
      <c r="P215" s="29">
        <f>INDEX($X$2:$AG$21,1+SUM($M$2:$M214),2)</f>
        <v>2590</v>
      </c>
      <c r="Q215" s="29">
        <f>INDEX($X$2:$AG$21,1+SUM($M$2:$M214),3)</f>
        <v>1970</v>
      </c>
      <c r="R215" s="29">
        <f>INDEX($X$2:$AG$21,1+SUM($M$2:$M214),4)</f>
        <v>1015</v>
      </c>
      <c r="S215" s="40">
        <f>IF(S214&lt;&gt;0,MAX(S214-$G$2/86400,0),IF(M215=1,INDEX($X$2:$AG$21,1+SUM($M$2:$M214),10),0))</f>
        <v>0</v>
      </c>
    </row>
    <row r="216" spans="8:19" ht="15.75" thickBot="1" x14ac:dyDescent="0.3">
      <c r="H216" s="18">
        <f t="shared" ca="1" si="27"/>
        <v>43210.341953008567</v>
      </c>
      <c r="I216">
        <f t="shared" si="28"/>
        <v>4471</v>
      </c>
      <c r="J216">
        <f t="shared" si="29"/>
        <v>4825</v>
      </c>
      <c r="K216">
        <f t="shared" si="30"/>
        <v>1673</v>
      </c>
      <c r="L216">
        <f t="shared" si="31"/>
        <v>4094</v>
      </c>
      <c r="M216">
        <f t="shared" si="26"/>
        <v>0</v>
      </c>
      <c r="N216">
        <f>SUM($M$2:$M216)</f>
        <v>7</v>
      </c>
      <c r="O216" s="29">
        <f>INDEX($X$2:$AG$21,1+SUM($M$2:$M215),1)</f>
        <v>3265</v>
      </c>
      <c r="P216" s="29">
        <f>INDEX($X$2:$AG$21,1+SUM($M$2:$M215),2)</f>
        <v>2590</v>
      </c>
      <c r="Q216" s="29">
        <f>INDEX($X$2:$AG$21,1+SUM($M$2:$M215),3)</f>
        <v>1970</v>
      </c>
      <c r="R216" s="29">
        <f>INDEX($X$2:$AG$21,1+SUM($M$2:$M215),4)</f>
        <v>1015</v>
      </c>
      <c r="S216" s="40">
        <f>IF(S215&lt;&gt;0,MAX(S215-$G$2/86400,0),IF(M216=1,INDEX($X$2:$AG$21,1+SUM($M$2:$M215),10),0))</f>
        <v>0</v>
      </c>
    </row>
    <row r="217" spans="8:19" ht="15.75" thickBot="1" x14ac:dyDescent="0.3">
      <c r="H217" s="18">
        <f t="shared" ca="1" si="27"/>
        <v>43210.345425230786</v>
      </c>
      <c r="I217">
        <f t="shared" si="28"/>
        <v>4529</v>
      </c>
      <c r="J217">
        <f t="shared" si="29"/>
        <v>4883</v>
      </c>
      <c r="K217">
        <f t="shared" si="30"/>
        <v>1707</v>
      </c>
      <c r="L217">
        <f t="shared" si="31"/>
        <v>4127</v>
      </c>
      <c r="M217">
        <f t="shared" si="26"/>
        <v>0</v>
      </c>
      <c r="N217">
        <f>SUM($M$2:$M217)</f>
        <v>7</v>
      </c>
      <c r="O217" s="29">
        <f>INDEX($X$2:$AG$21,1+SUM($M$2:$M216),1)</f>
        <v>3265</v>
      </c>
      <c r="P217" s="29">
        <f>INDEX($X$2:$AG$21,1+SUM($M$2:$M216),2)</f>
        <v>2590</v>
      </c>
      <c r="Q217" s="29">
        <f>INDEX($X$2:$AG$21,1+SUM($M$2:$M216),3)</f>
        <v>1970</v>
      </c>
      <c r="R217" s="29">
        <f>INDEX($X$2:$AG$21,1+SUM($M$2:$M216),4)</f>
        <v>1015</v>
      </c>
      <c r="S217" s="40">
        <f>IF(S216&lt;&gt;0,MAX(S216-$G$2/86400,0),IF(M217=1,INDEX($X$2:$AG$21,1+SUM($M$2:$M216),10),0))</f>
        <v>0</v>
      </c>
    </row>
    <row r="218" spans="8:19" ht="15.75" thickBot="1" x14ac:dyDescent="0.3">
      <c r="H218" s="18">
        <f t="shared" ca="1" si="27"/>
        <v>43210.348897453005</v>
      </c>
      <c r="I218">
        <f t="shared" si="28"/>
        <v>4587</v>
      </c>
      <c r="J218">
        <f t="shared" si="29"/>
        <v>4941</v>
      </c>
      <c r="K218">
        <f t="shared" si="30"/>
        <v>1741</v>
      </c>
      <c r="L218">
        <f t="shared" si="31"/>
        <v>4160</v>
      </c>
      <c r="M218">
        <f t="shared" si="26"/>
        <v>0</v>
      </c>
      <c r="N218">
        <f>SUM($M$2:$M218)</f>
        <v>7</v>
      </c>
      <c r="O218" s="29">
        <f>INDEX($X$2:$AG$21,1+SUM($M$2:$M217),1)</f>
        <v>3265</v>
      </c>
      <c r="P218" s="29">
        <f>INDEX($X$2:$AG$21,1+SUM($M$2:$M217),2)</f>
        <v>2590</v>
      </c>
      <c r="Q218" s="29">
        <f>INDEX($X$2:$AG$21,1+SUM($M$2:$M217),3)</f>
        <v>1970</v>
      </c>
      <c r="R218" s="29">
        <f>INDEX($X$2:$AG$21,1+SUM($M$2:$M217),4)</f>
        <v>1015</v>
      </c>
      <c r="S218" s="40">
        <f>IF(S217&lt;&gt;0,MAX(S217-$G$2/86400,0),IF(M218=1,INDEX($X$2:$AG$21,1+SUM($M$2:$M217),10),0))</f>
        <v>0</v>
      </c>
    </row>
    <row r="219" spans="8:19" ht="15.75" thickBot="1" x14ac:dyDescent="0.3">
      <c r="H219" s="18">
        <f t="shared" ca="1" si="27"/>
        <v>43210.352369675224</v>
      </c>
      <c r="I219">
        <f t="shared" si="28"/>
        <v>4645</v>
      </c>
      <c r="J219">
        <f t="shared" si="29"/>
        <v>4999</v>
      </c>
      <c r="K219">
        <f t="shared" si="30"/>
        <v>1775</v>
      </c>
      <c r="L219">
        <f t="shared" si="31"/>
        <v>4193</v>
      </c>
      <c r="M219">
        <f t="shared" si="26"/>
        <v>0</v>
      </c>
      <c r="N219">
        <f>SUM($M$2:$M219)</f>
        <v>7</v>
      </c>
      <c r="O219" s="29">
        <f>INDEX($X$2:$AG$21,1+SUM($M$2:$M218),1)</f>
        <v>3265</v>
      </c>
      <c r="P219" s="29">
        <f>INDEX($X$2:$AG$21,1+SUM($M$2:$M218),2)</f>
        <v>2590</v>
      </c>
      <c r="Q219" s="29">
        <f>INDEX($X$2:$AG$21,1+SUM($M$2:$M218),3)</f>
        <v>1970</v>
      </c>
      <c r="R219" s="29">
        <f>INDEX($X$2:$AG$21,1+SUM($M$2:$M218),4)</f>
        <v>1015</v>
      </c>
      <c r="S219" s="40">
        <f>IF(S218&lt;&gt;0,MAX(S218-$G$2/86400,0),IF(M219=1,INDEX($X$2:$AG$21,1+SUM($M$2:$M218),10),0))</f>
        <v>0</v>
      </c>
    </row>
    <row r="220" spans="8:19" ht="15.75" thickBot="1" x14ac:dyDescent="0.3">
      <c r="H220" s="18">
        <f t="shared" ca="1" si="27"/>
        <v>43210.355841897443</v>
      </c>
      <c r="I220">
        <f t="shared" si="28"/>
        <v>4703</v>
      </c>
      <c r="J220">
        <f t="shared" si="29"/>
        <v>5057</v>
      </c>
      <c r="K220">
        <f t="shared" si="30"/>
        <v>1809</v>
      </c>
      <c r="L220">
        <f t="shared" si="31"/>
        <v>4226</v>
      </c>
      <c r="M220">
        <f t="shared" si="26"/>
        <v>0</v>
      </c>
      <c r="N220">
        <f>SUM($M$2:$M220)</f>
        <v>7</v>
      </c>
      <c r="O220" s="29">
        <f>INDEX($X$2:$AG$21,1+SUM($M$2:$M219),1)</f>
        <v>3265</v>
      </c>
      <c r="P220" s="29">
        <f>INDEX($X$2:$AG$21,1+SUM($M$2:$M219),2)</f>
        <v>2590</v>
      </c>
      <c r="Q220" s="29">
        <f>INDEX($X$2:$AG$21,1+SUM($M$2:$M219),3)</f>
        <v>1970</v>
      </c>
      <c r="R220" s="29">
        <f>INDEX($X$2:$AG$21,1+SUM($M$2:$M219),4)</f>
        <v>1015</v>
      </c>
      <c r="S220" s="40">
        <f>IF(S219&lt;&gt;0,MAX(S219-$G$2/86400,0),IF(M220=1,INDEX($X$2:$AG$21,1+SUM($M$2:$M219),10),0))</f>
        <v>0</v>
      </c>
    </row>
    <row r="221" spans="8:19" ht="15.75" thickBot="1" x14ac:dyDescent="0.3">
      <c r="H221" s="18">
        <f t="shared" ca="1" si="27"/>
        <v>43210.359314119662</v>
      </c>
      <c r="I221">
        <f t="shared" si="28"/>
        <v>4761</v>
      </c>
      <c r="J221">
        <f t="shared" si="29"/>
        <v>5115</v>
      </c>
      <c r="K221">
        <f t="shared" si="30"/>
        <v>1843</v>
      </c>
      <c r="L221">
        <f t="shared" si="31"/>
        <v>4259</v>
      </c>
      <c r="M221">
        <f t="shared" si="26"/>
        <v>0</v>
      </c>
      <c r="N221">
        <f>SUM($M$2:$M221)</f>
        <v>7</v>
      </c>
      <c r="O221" s="29">
        <f>INDEX($X$2:$AG$21,1+SUM($M$2:$M220),1)</f>
        <v>3265</v>
      </c>
      <c r="P221" s="29">
        <f>INDEX($X$2:$AG$21,1+SUM($M$2:$M220),2)</f>
        <v>2590</v>
      </c>
      <c r="Q221" s="29">
        <f>INDEX($X$2:$AG$21,1+SUM($M$2:$M220),3)</f>
        <v>1970</v>
      </c>
      <c r="R221" s="29">
        <f>INDEX($X$2:$AG$21,1+SUM($M$2:$M220),4)</f>
        <v>1015</v>
      </c>
      <c r="S221" s="40">
        <f>IF(S220&lt;&gt;0,MAX(S220-$G$2/86400,0),IF(M221=1,INDEX($X$2:$AG$21,1+SUM($M$2:$M220),10),0))</f>
        <v>0</v>
      </c>
    </row>
    <row r="222" spans="8:19" ht="15.75" thickBot="1" x14ac:dyDescent="0.3">
      <c r="H222" s="18">
        <f t="shared" ca="1" si="27"/>
        <v>43210.362786341881</v>
      </c>
      <c r="I222">
        <f t="shared" si="28"/>
        <v>4819</v>
      </c>
      <c r="J222">
        <f t="shared" si="29"/>
        <v>5173</v>
      </c>
      <c r="K222">
        <f t="shared" si="30"/>
        <v>1877</v>
      </c>
      <c r="L222">
        <f t="shared" si="31"/>
        <v>4292</v>
      </c>
      <c r="M222">
        <f t="shared" si="26"/>
        <v>0</v>
      </c>
      <c r="N222">
        <f>SUM($M$2:$M222)</f>
        <v>7</v>
      </c>
      <c r="O222" s="29">
        <f>INDEX($X$2:$AG$21,1+SUM($M$2:$M221),1)</f>
        <v>3265</v>
      </c>
      <c r="P222" s="29">
        <f>INDEX($X$2:$AG$21,1+SUM($M$2:$M221),2)</f>
        <v>2590</v>
      </c>
      <c r="Q222" s="29">
        <f>INDEX($X$2:$AG$21,1+SUM($M$2:$M221),3)</f>
        <v>1970</v>
      </c>
      <c r="R222" s="29">
        <f>INDEX($X$2:$AG$21,1+SUM($M$2:$M221),4)</f>
        <v>1015</v>
      </c>
      <c r="S222" s="40">
        <f>IF(S221&lt;&gt;0,MAX(S221-$G$2/86400,0),IF(M222=1,INDEX($X$2:$AG$21,1+SUM($M$2:$M221),10),0))</f>
        <v>0</v>
      </c>
    </row>
    <row r="223" spans="8:19" ht="15.75" thickBot="1" x14ac:dyDescent="0.3">
      <c r="H223" s="18">
        <f t="shared" ca="1" si="27"/>
        <v>43210.3662585641</v>
      </c>
      <c r="I223">
        <f t="shared" si="28"/>
        <v>4877</v>
      </c>
      <c r="J223">
        <f t="shared" si="29"/>
        <v>5231</v>
      </c>
      <c r="K223">
        <f t="shared" si="30"/>
        <v>1911</v>
      </c>
      <c r="L223">
        <f t="shared" si="31"/>
        <v>4325</v>
      </c>
      <c r="M223">
        <f t="shared" si="26"/>
        <v>0</v>
      </c>
      <c r="N223">
        <f>SUM($M$2:$M223)</f>
        <v>7</v>
      </c>
      <c r="O223" s="29">
        <f>INDEX($X$2:$AG$21,1+SUM($M$2:$M222),1)</f>
        <v>3265</v>
      </c>
      <c r="P223" s="29">
        <f>INDEX($X$2:$AG$21,1+SUM($M$2:$M222),2)</f>
        <v>2590</v>
      </c>
      <c r="Q223" s="29">
        <f>INDEX($X$2:$AG$21,1+SUM($M$2:$M222),3)</f>
        <v>1970</v>
      </c>
      <c r="R223" s="29">
        <f>INDEX($X$2:$AG$21,1+SUM($M$2:$M222),4)</f>
        <v>1015</v>
      </c>
      <c r="S223" s="40">
        <f>IF(S222&lt;&gt;0,MAX(S222-$G$2/86400,0),IF(M223=1,INDEX($X$2:$AG$21,1+SUM($M$2:$M222),10),0))</f>
        <v>0</v>
      </c>
    </row>
    <row r="224" spans="8:19" ht="15.75" thickBot="1" x14ac:dyDescent="0.3">
      <c r="H224" s="18">
        <f t="shared" ca="1" si="27"/>
        <v>43210.369730786319</v>
      </c>
      <c r="I224">
        <f t="shared" si="28"/>
        <v>4935</v>
      </c>
      <c r="J224">
        <f t="shared" si="29"/>
        <v>5289</v>
      </c>
      <c r="K224">
        <f t="shared" si="30"/>
        <v>1945</v>
      </c>
      <c r="L224">
        <f t="shared" si="31"/>
        <v>4358</v>
      </c>
      <c r="M224">
        <f t="shared" si="26"/>
        <v>0</v>
      </c>
      <c r="N224">
        <f>SUM($M$2:$M224)</f>
        <v>7</v>
      </c>
      <c r="O224" s="29">
        <f>INDEX($X$2:$AG$21,1+SUM($M$2:$M223),1)</f>
        <v>3265</v>
      </c>
      <c r="P224" s="29">
        <f>INDEX($X$2:$AG$21,1+SUM($M$2:$M223),2)</f>
        <v>2590</v>
      </c>
      <c r="Q224" s="29">
        <f>INDEX($X$2:$AG$21,1+SUM($M$2:$M223),3)</f>
        <v>1970</v>
      </c>
      <c r="R224" s="29">
        <f>INDEX($X$2:$AG$21,1+SUM($M$2:$M223),4)</f>
        <v>1015</v>
      </c>
      <c r="S224" s="40">
        <f>IF(S223&lt;&gt;0,MAX(S223-$G$2/86400,0),IF(M224=1,INDEX($X$2:$AG$21,1+SUM($M$2:$M223),10),0))</f>
        <v>0</v>
      </c>
    </row>
    <row r="225" spans="8:19" ht="15.75" thickBot="1" x14ac:dyDescent="0.3">
      <c r="H225" s="18">
        <f t="shared" ca="1" si="27"/>
        <v>43210.373203008538</v>
      </c>
      <c r="I225">
        <f t="shared" si="28"/>
        <v>4993</v>
      </c>
      <c r="J225">
        <f t="shared" si="29"/>
        <v>5347</v>
      </c>
      <c r="K225">
        <f t="shared" si="30"/>
        <v>1979</v>
      </c>
      <c r="L225">
        <f t="shared" si="31"/>
        <v>4391</v>
      </c>
      <c r="M225">
        <f t="shared" si="26"/>
        <v>1</v>
      </c>
      <c r="N225">
        <f>SUM($M$2:$M225)</f>
        <v>8</v>
      </c>
      <c r="O225" s="29">
        <f>INDEX($X$2:$AG$21,1+SUM($M$2:$M224),1)</f>
        <v>3265</v>
      </c>
      <c r="P225" s="29">
        <f>INDEX($X$2:$AG$21,1+SUM($M$2:$M224),2)</f>
        <v>2590</v>
      </c>
      <c r="Q225" s="29">
        <f>INDEX($X$2:$AG$21,1+SUM($M$2:$M224),3)</f>
        <v>1970</v>
      </c>
      <c r="R225" s="29">
        <f>INDEX($X$2:$AG$21,1+SUM($M$2:$M224),4)</f>
        <v>1015</v>
      </c>
      <c r="S225" s="40">
        <f>IF(S224&lt;&gt;0,MAX(S224-$G$2/86400,0),IF(M225=1,INDEX($X$2:$AG$21,1+SUM($M$2:$M224),10),0))</f>
        <v>3.2523148148148148E-2</v>
      </c>
    </row>
    <row r="226" spans="8:19" ht="15.75" thickBot="1" x14ac:dyDescent="0.3">
      <c r="H226" s="18">
        <f t="shared" ca="1" si="27"/>
        <v>43210.376675230757</v>
      </c>
      <c r="I226">
        <f t="shared" si="28"/>
        <v>1728</v>
      </c>
      <c r="J226">
        <f t="shared" si="29"/>
        <v>2757</v>
      </c>
      <c r="K226">
        <f t="shared" si="30"/>
        <v>9</v>
      </c>
      <c r="L226">
        <f t="shared" si="31"/>
        <v>3376</v>
      </c>
      <c r="M226">
        <f t="shared" si="26"/>
        <v>0</v>
      </c>
      <c r="N226">
        <f>SUM($M$2:$M226)</f>
        <v>8</v>
      </c>
      <c r="O226" s="29">
        <f>INDEX($X$2:$AG$21,1+SUM($M$2:$M225),1)</f>
        <v>4180</v>
      </c>
      <c r="P226" s="29">
        <f>INDEX($X$2:$AG$21,1+SUM($M$2:$M225),2)</f>
        <v>3315</v>
      </c>
      <c r="Q226" s="29">
        <f>INDEX($X$2:$AG$21,1+SUM($M$2:$M225),3)</f>
        <v>2520</v>
      </c>
      <c r="R226" s="29">
        <f>INDEX($X$2:$AG$21,1+SUM($M$2:$M225),4)</f>
        <v>1295</v>
      </c>
      <c r="S226" s="40">
        <f>IF(S225&lt;&gt;0,MAX(S225-$G$2/86400,0),IF(M226=1,INDEX($X$2:$AG$21,1+SUM($M$2:$M225),10),0))</f>
        <v>2.9050925925925924E-2</v>
      </c>
    </row>
    <row r="227" spans="8:19" ht="15.75" thickBot="1" x14ac:dyDescent="0.3">
      <c r="H227" s="18">
        <f t="shared" ca="1" si="27"/>
        <v>43210.380147452976</v>
      </c>
      <c r="I227">
        <f t="shared" si="28"/>
        <v>1786</v>
      </c>
      <c r="J227">
        <f t="shared" si="29"/>
        <v>2815</v>
      </c>
      <c r="K227">
        <f t="shared" si="30"/>
        <v>43</v>
      </c>
      <c r="L227">
        <f t="shared" si="31"/>
        <v>3409</v>
      </c>
      <c r="M227">
        <f t="shared" si="26"/>
        <v>0</v>
      </c>
      <c r="N227">
        <f>SUM($M$2:$M227)</f>
        <v>8</v>
      </c>
      <c r="O227" s="29">
        <f>INDEX($X$2:$AG$21,1+SUM($M$2:$M226),1)</f>
        <v>4180</v>
      </c>
      <c r="P227" s="29">
        <f>INDEX($X$2:$AG$21,1+SUM($M$2:$M226),2)</f>
        <v>3315</v>
      </c>
      <c r="Q227" s="29">
        <f>INDEX($X$2:$AG$21,1+SUM($M$2:$M226),3)</f>
        <v>2520</v>
      </c>
      <c r="R227" s="29">
        <f>INDEX($X$2:$AG$21,1+SUM($M$2:$M226),4)</f>
        <v>1295</v>
      </c>
      <c r="S227" s="40">
        <f>IF(S226&lt;&gt;0,MAX(S226-$G$2/86400,0),IF(M227=1,INDEX($X$2:$AG$21,1+SUM($M$2:$M226),10),0))</f>
        <v>2.5578703703703701E-2</v>
      </c>
    </row>
    <row r="228" spans="8:19" ht="15.75" thickBot="1" x14ac:dyDescent="0.3">
      <c r="H228" s="18">
        <f t="shared" ca="1" si="27"/>
        <v>43210.383619675194</v>
      </c>
      <c r="I228">
        <f t="shared" si="28"/>
        <v>1844</v>
      </c>
      <c r="J228">
        <f t="shared" si="29"/>
        <v>2873</v>
      </c>
      <c r="K228">
        <f t="shared" si="30"/>
        <v>77</v>
      </c>
      <c r="L228">
        <f t="shared" si="31"/>
        <v>3442</v>
      </c>
      <c r="M228">
        <f t="shared" si="26"/>
        <v>0</v>
      </c>
      <c r="N228">
        <f>SUM($M$2:$M228)</f>
        <v>8</v>
      </c>
      <c r="O228" s="29">
        <f>INDEX($X$2:$AG$21,1+SUM($M$2:$M227),1)</f>
        <v>4180</v>
      </c>
      <c r="P228" s="29">
        <f>INDEX($X$2:$AG$21,1+SUM($M$2:$M227),2)</f>
        <v>3315</v>
      </c>
      <c r="Q228" s="29">
        <f>INDEX($X$2:$AG$21,1+SUM($M$2:$M227),3)</f>
        <v>2520</v>
      </c>
      <c r="R228" s="29">
        <f>INDEX($X$2:$AG$21,1+SUM($M$2:$M227),4)</f>
        <v>1295</v>
      </c>
      <c r="S228" s="40">
        <f>IF(S227&lt;&gt;0,MAX(S227-$G$2/86400,0),IF(M228=1,INDEX($X$2:$AG$21,1+SUM($M$2:$M227),10),0))</f>
        <v>2.2106481481481477E-2</v>
      </c>
    </row>
    <row r="229" spans="8:19" ht="15.75" thickBot="1" x14ac:dyDescent="0.3">
      <c r="H229" s="18">
        <f t="shared" ca="1" si="27"/>
        <v>43210.387091897413</v>
      </c>
      <c r="I229">
        <f t="shared" si="28"/>
        <v>1902</v>
      </c>
      <c r="J229">
        <f t="shared" si="29"/>
        <v>2931</v>
      </c>
      <c r="K229">
        <f t="shared" si="30"/>
        <v>111</v>
      </c>
      <c r="L229">
        <f t="shared" si="31"/>
        <v>3475</v>
      </c>
      <c r="M229">
        <f t="shared" si="26"/>
        <v>0</v>
      </c>
      <c r="N229">
        <f>SUM($M$2:$M229)</f>
        <v>8</v>
      </c>
      <c r="O229" s="29">
        <f>INDEX($X$2:$AG$21,1+SUM($M$2:$M228),1)</f>
        <v>4180</v>
      </c>
      <c r="P229" s="29">
        <f>INDEX($X$2:$AG$21,1+SUM($M$2:$M228),2)</f>
        <v>3315</v>
      </c>
      <c r="Q229" s="29">
        <f>INDEX($X$2:$AG$21,1+SUM($M$2:$M228),3)</f>
        <v>2520</v>
      </c>
      <c r="R229" s="29">
        <f>INDEX($X$2:$AG$21,1+SUM($M$2:$M228),4)</f>
        <v>1295</v>
      </c>
      <c r="S229" s="40">
        <f>IF(S228&lt;&gt;0,MAX(S228-$G$2/86400,0),IF(M229=1,INDEX($X$2:$AG$21,1+SUM($M$2:$M228),10),0))</f>
        <v>1.8634259259259253E-2</v>
      </c>
    </row>
    <row r="230" spans="8:19" ht="15.75" thickBot="1" x14ac:dyDescent="0.3">
      <c r="H230" s="18">
        <f t="shared" ca="1" si="27"/>
        <v>43210.390564119632</v>
      </c>
      <c r="I230">
        <f t="shared" si="28"/>
        <v>1960</v>
      </c>
      <c r="J230">
        <f t="shared" si="29"/>
        <v>2989</v>
      </c>
      <c r="K230">
        <f t="shared" si="30"/>
        <v>145</v>
      </c>
      <c r="L230">
        <f t="shared" si="31"/>
        <v>3508</v>
      </c>
      <c r="M230">
        <f t="shared" si="26"/>
        <v>0</v>
      </c>
      <c r="N230">
        <f>SUM($M$2:$M230)</f>
        <v>8</v>
      </c>
      <c r="O230" s="29">
        <f>INDEX($X$2:$AG$21,1+SUM($M$2:$M229),1)</f>
        <v>4180</v>
      </c>
      <c r="P230" s="29">
        <f>INDEX($X$2:$AG$21,1+SUM($M$2:$M229),2)</f>
        <v>3315</v>
      </c>
      <c r="Q230" s="29">
        <f>INDEX($X$2:$AG$21,1+SUM($M$2:$M229),3)</f>
        <v>2520</v>
      </c>
      <c r="R230" s="29">
        <f>INDEX($X$2:$AG$21,1+SUM($M$2:$M229),4)</f>
        <v>1295</v>
      </c>
      <c r="S230" s="40">
        <f>IF(S229&lt;&gt;0,MAX(S229-$G$2/86400,0),IF(M230=1,INDEX($X$2:$AG$21,1+SUM($M$2:$M229),10),0))</f>
        <v>1.5162037037037031E-2</v>
      </c>
    </row>
    <row r="231" spans="8:19" ht="15.75" thickBot="1" x14ac:dyDescent="0.3">
      <c r="H231" s="18">
        <f t="shared" ca="1" si="27"/>
        <v>43210.394036341851</v>
      </c>
      <c r="I231">
        <f t="shared" si="28"/>
        <v>2018</v>
      </c>
      <c r="J231">
        <f t="shared" si="29"/>
        <v>3047</v>
      </c>
      <c r="K231">
        <f t="shared" si="30"/>
        <v>179</v>
      </c>
      <c r="L231">
        <f t="shared" si="31"/>
        <v>3541</v>
      </c>
      <c r="M231">
        <f t="shared" si="26"/>
        <v>0</v>
      </c>
      <c r="N231">
        <f>SUM($M$2:$M231)</f>
        <v>8</v>
      </c>
      <c r="O231" s="29">
        <f>INDEX($X$2:$AG$21,1+SUM($M$2:$M230),1)</f>
        <v>4180</v>
      </c>
      <c r="P231" s="29">
        <f>INDEX($X$2:$AG$21,1+SUM($M$2:$M230),2)</f>
        <v>3315</v>
      </c>
      <c r="Q231" s="29">
        <f>INDEX($X$2:$AG$21,1+SUM($M$2:$M230),3)</f>
        <v>2520</v>
      </c>
      <c r="R231" s="29">
        <f>INDEX($X$2:$AG$21,1+SUM($M$2:$M230),4)</f>
        <v>1295</v>
      </c>
      <c r="S231" s="40">
        <f>IF(S230&lt;&gt;0,MAX(S230-$G$2/86400,0),IF(M231=1,INDEX($X$2:$AG$21,1+SUM($M$2:$M230),10),0))</f>
        <v>1.1689814814814809E-2</v>
      </c>
    </row>
    <row r="232" spans="8:19" ht="15.75" thickBot="1" x14ac:dyDescent="0.3">
      <c r="H232" s="18">
        <f t="shared" ca="1" si="27"/>
        <v>43210.39750856407</v>
      </c>
      <c r="I232">
        <f t="shared" si="28"/>
        <v>2076</v>
      </c>
      <c r="J232">
        <f t="shared" si="29"/>
        <v>3105</v>
      </c>
      <c r="K232">
        <f t="shared" si="30"/>
        <v>213</v>
      </c>
      <c r="L232">
        <f t="shared" si="31"/>
        <v>3574</v>
      </c>
      <c r="M232">
        <f t="shared" si="26"/>
        <v>0</v>
      </c>
      <c r="N232">
        <f>SUM($M$2:$M232)</f>
        <v>8</v>
      </c>
      <c r="O232" s="29">
        <f>INDEX($X$2:$AG$21,1+SUM($M$2:$M231),1)</f>
        <v>4180</v>
      </c>
      <c r="P232" s="29">
        <f>INDEX($X$2:$AG$21,1+SUM($M$2:$M231),2)</f>
        <v>3315</v>
      </c>
      <c r="Q232" s="29">
        <f>INDEX($X$2:$AG$21,1+SUM($M$2:$M231),3)</f>
        <v>2520</v>
      </c>
      <c r="R232" s="29">
        <f>INDEX($X$2:$AG$21,1+SUM($M$2:$M231),4)</f>
        <v>1295</v>
      </c>
      <c r="S232" s="40">
        <f>IF(S231&lt;&gt;0,MAX(S231-$G$2/86400,0),IF(M232=1,INDEX($X$2:$AG$21,1+SUM($M$2:$M231),10),0))</f>
        <v>8.2175925925925871E-3</v>
      </c>
    </row>
    <row r="233" spans="8:19" ht="15.75" thickBot="1" x14ac:dyDescent="0.3">
      <c r="H233" s="18">
        <f t="shared" ca="1" si="27"/>
        <v>43210.400980786289</v>
      </c>
      <c r="I233">
        <f t="shared" si="28"/>
        <v>2134</v>
      </c>
      <c r="J233">
        <f t="shared" si="29"/>
        <v>3163</v>
      </c>
      <c r="K233">
        <f t="shared" si="30"/>
        <v>247</v>
      </c>
      <c r="L233">
        <f t="shared" si="31"/>
        <v>3607</v>
      </c>
      <c r="M233">
        <f t="shared" si="26"/>
        <v>0</v>
      </c>
      <c r="N233">
        <f>SUM($M$2:$M233)</f>
        <v>8</v>
      </c>
      <c r="O233" s="29">
        <f>INDEX($X$2:$AG$21,1+SUM($M$2:$M232),1)</f>
        <v>4180</v>
      </c>
      <c r="P233" s="29">
        <f>INDEX($X$2:$AG$21,1+SUM($M$2:$M232),2)</f>
        <v>3315</v>
      </c>
      <c r="Q233" s="29">
        <f>INDEX($X$2:$AG$21,1+SUM($M$2:$M232),3)</f>
        <v>2520</v>
      </c>
      <c r="R233" s="29">
        <f>INDEX($X$2:$AG$21,1+SUM($M$2:$M232),4)</f>
        <v>1295</v>
      </c>
      <c r="S233" s="40">
        <f>IF(S232&lt;&gt;0,MAX(S232-$G$2/86400,0),IF(M233=1,INDEX($X$2:$AG$21,1+SUM($M$2:$M232),10),0))</f>
        <v>4.7453703703703651E-3</v>
      </c>
    </row>
    <row r="234" spans="8:19" ht="15.75" thickBot="1" x14ac:dyDescent="0.3">
      <c r="H234" s="18">
        <f t="shared" ca="1" si="27"/>
        <v>43210.404453008508</v>
      </c>
      <c r="I234">
        <f t="shared" si="28"/>
        <v>2192</v>
      </c>
      <c r="J234">
        <f t="shared" si="29"/>
        <v>3221</v>
      </c>
      <c r="K234">
        <f t="shared" si="30"/>
        <v>281</v>
      </c>
      <c r="L234">
        <f t="shared" si="31"/>
        <v>3640</v>
      </c>
      <c r="M234">
        <f t="shared" si="26"/>
        <v>0</v>
      </c>
      <c r="N234">
        <f>SUM($M$2:$M234)</f>
        <v>8</v>
      </c>
      <c r="O234" s="29">
        <f>INDEX($X$2:$AG$21,1+SUM($M$2:$M233),1)</f>
        <v>4180</v>
      </c>
      <c r="P234" s="29">
        <f>INDEX($X$2:$AG$21,1+SUM($M$2:$M233),2)</f>
        <v>3315</v>
      </c>
      <c r="Q234" s="29">
        <f>INDEX($X$2:$AG$21,1+SUM($M$2:$M233),3)</f>
        <v>2520</v>
      </c>
      <c r="R234" s="29">
        <f>INDEX($X$2:$AG$21,1+SUM($M$2:$M233),4)</f>
        <v>1295</v>
      </c>
      <c r="S234" s="40">
        <f>IF(S233&lt;&gt;0,MAX(S233-$G$2/86400,0),IF(M234=1,INDEX($X$2:$AG$21,1+SUM($M$2:$M233),10),0))</f>
        <v>1.273148148148143E-3</v>
      </c>
    </row>
    <row r="235" spans="8:19" ht="15.75" thickBot="1" x14ac:dyDescent="0.3">
      <c r="H235" s="18">
        <f t="shared" ca="1" si="27"/>
        <v>43210.407925230727</v>
      </c>
      <c r="I235">
        <f t="shared" si="28"/>
        <v>2250</v>
      </c>
      <c r="J235">
        <f t="shared" si="29"/>
        <v>3279</v>
      </c>
      <c r="K235">
        <f t="shared" si="30"/>
        <v>315</v>
      </c>
      <c r="L235">
        <f t="shared" si="31"/>
        <v>3673</v>
      </c>
      <c r="M235">
        <f t="shared" si="26"/>
        <v>0</v>
      </c>
      <c r="N235">
        <f>SUM($M$2:$M235)</f>
        <v>8</v>
      </c>
      <c r="O235" s="29">
        <f>INDEX($X$2:$AG$21,1+SUM($M$2:$M234),1)</f>
        <v>4180</v>
      </c>
      <c r="P235" s="29">
        <f>INDEX($X$2:$AG$21,1+SUM($M$2:$M234),2)</f>
        <v>3315</v>
      </c>
      <c r="Q235" s="29">
        <f>INDEX($X$2:$AG$21,1+SUM($M$2:$M234),3)</f>
        <v>2520</v>
      </c>
      <c r="R235" s="29">
        <f>INDEX($X$2:$AG$21,1+SUM($M$2:$M234),4)</f>
        <v>1295</v>
      </c>
      <c r="S235" s="40">
        <f>IF(S234&lt;&gt;0,MAX(S234-$G$2/86400,0),IF(M235=1,INDEX($X$2:$AG$21,1+SUM($M$2:$M234),10),0))</f>
        <v>0</v>
      </c>
    </row>
    <row r="236" spans="8:19" ht="15.75" thickBot="1" x14ac:dyDescent="0.3">
      <c r="H236" s="18">
        <f t="shared" ca="1" si="27"/>
        <v>43210.411397452946</v>
      </c>
      <c r="I236">
        <f t="shared" si="28"/>
        <v>2308</v>
      </c>
      <c r="J236">
        <f t="shared" si="29"/>
        <v>3337</v>
      </c>
      <c r="K236">
        <f t="shared" si="30"/>
        <v>349</v>
      </c>
      <c r="L236">
        <f t="shared" si="31"/>
        <v>3706</v>
      </c>
      <c r="M236">
        <f t="shared" si="26"/>
        <v>0</v>
      </c>
      <c r="N236">
        <f>SUM($M$2:$M236)</f>
        <v>8</v>
      </c>
      <c r="O236" s="29">
        <f>INDEX($X$2:$AG$21,1+SUM($M$2:$M235),1)</f>
        <v>4180</v>
      </c>
      <c r="P236" s="29">
        <f>INDEX($X$2:$AG$21,1+SUM($M$2:$M235),2)</f>
        <v>3315</v>
      </c>
      <c r="Q236" s="29">
        <f>INDEX($X$2:$AG$21,1+SUM($M$2:$M235),3)</f>
        <v>2520</v>
      </c>
      <c r="R236" s="29">
        <f>INDEX($X$2:$AG$21,1+SUM($M$2:$M235),4)</f>
        <v>1295</v>
      </c>
      <c r="S236" s="40">
        <f>IF(S235&lt;&gt;0,MAX(S235-$G$2/86400,0),IF(M236=1,INDEX($X$2:$AG$21,1+SUM($M$2:$M235),10),0))</f>
        <v>0</v>
      </c>
    </row>
    <row r="237" spans="8:19" ht="15.75" thickBot="1" x14ac:dyDescent="0.3">
      <c r="H237" s="18">
        <f t="shared" ca="1" si="27"/>
        <v>43210.414869675165</v>
      </c>
      <c r="I237">
        <f t="shared" si="28"/>
        <v>2366</v>
      </c>
      <c r="J237">
        <f t="shared" si="29"/>
        <v>3395</v>
      </c>
      <c r="K237">
        <f t="shared" si="30"/>
        <v>383</v>
      </c>
      <c r="L237">
        <f t="shared" si="31"/>
        <v>3739</v>
      </c>
      <c r="M237">
        <f t="shared" si="26"/>
        <v>0</v>
      </c>
      <c r="N237">
        <f>SUM($M$2:$M237)</f>
        <v>8</v>
      </c>
      <c r="O237" s="29">
        <f>INDEX($X$2:$AG$21,1+SUM($M$2:$M236),1)</f>
        <v>4180</v>
      </c>
      <c r="P237" s="29">
        <f>INDEX($X$2:$AG$21,1+SUM($M$2:$M236),2)</f>
        <v>3315</v>
      </c>
      <c r="Q237" s="29">
        <f>INDEX($X$2:$AG$21,1+SUM($M$2:$M236),3)</f>
        <v>2520</v>
      </c>
      <c r="R237" s="29">
        <f>INDEX($X$2:$AG$21,1+SUM($M$2:$M236),4)</f>
        <v>1295</v>
      </c>
      <c r="S237" s="40">
        <f>IF(S236&lt;&gt;0,MAX(S236-$G$2/86400,0),IF(M237=1,INDEX($X$2:$AG$21,1+SUM($M$2:$M236),10),0))</f>
        <v>0</v>
      </c>
    </row>
    <row r="238" spans="8:19" ht="15.75" thickBot="1" x14ac:dyDescent="0.3">
      <c r="H238" s="18">
        <f t="shared" ca="1" si="27"/>
        <v>43210.418341897384</v>
      </c>
      <c r="I238">
        <f t="shared" si="28"/>
        <v>2424</v>
      </c>
      <c r="J238">
        <f t="shared" si="29"/>
        <v>3453</v>
      </c>
      <c r="K238">
        <f t="shared" si="30"/>
        <v>417</v>
      </c>
      <c r="L238">
        <f t="shared" si="31"/>
        <v>3772</v>
      </c>
      <c r="M238">
        <f t="shared" si="26"/>
        <v>0</v>
      </c>
      <c r="N238">
        <f>SUM($M$2:$M238)</f>
        <v>8</v>
      </c>
      <c r="O238" s="29">
        <f>INDEX($X$2:$AG$21,1+SUM($M$2:$M237),1)</f>
        <v>4180</v>
      </c>
      <c r="P238" s="29">
        <f>INDEX($X$2:$AG$21,1+SUM($M$2:$M237),2)</f>
        <v>3315</v>
      </c>
      <c r="Q238" s="29">
        <f>INDEX($X$2:$AG$21,1+SUM($M$2:$M237),3)</f>
        <v>2520</v>
      </c>
      <c r="R238" s="29">
        <f>INDEX($X$2:$AG$21,1+SUM($M$2:$M237),4)</f>
        <v>1295</v>
      </c>
      <c r="S238" s="40">
        <f>IF(S237&lt;&gt;0,MAX(S237-$G$2/86400,0),IF(M238=1,INDEX($X$2:$AG$21,1+SUM($M$2:$M237),10),0))</f>
        <v>0</v>
      </c>
    </row>
    <row r="239" spans="8:19" ht="15.75" thickBot="1" x14ac:dyDescent="0.3">
      <c r="H239" s="18">
        <f t="shared" ca="1" si="27"/>
        <v>43210.421814119603</v>
      </c>
      <c r="I239">
        <f t="shared" si="28"/>
        <v>2482</v>
      </c>
      <c r="J239">
        <f t="shared" si="29"/>
        <v>3511</v>
      </c>
      <c r="K239">
        <f t="shared" si="30"/>
        <v>451</v>
      </c>
      <c r="L239">
        <f t="shared" si="31"/>
        <v>3805</v>
      </c>
      <c r="M239">
        <f t="shared" si="26"/>
        <v>0</v>
      </c>
      <c r="N239">
        <f>SUM($M$2:$M239)</f>
        <v>8</v>
      </c>
      <c r="O239" s="29">
        <f>INDEX($X$2:$AG$21,1+SUM($M$2:$M238),1)</f>
        <v>4180</v>
      </c>
      <c r="P239" s="29">
        <f>INDEX($X$2:$AG$21,1+SUM($M$2:$M238),2)</f>
        <v>3315</v>
      </c>
      <c r="Q239" s="29">
        <f>INDEX($X$2:$AG$21,1+SUM($M$2:$M238),3)</f>
        <v>2520</v>
      </c>
      <c r="R239" s="29">
        <f>INDEX($X$2:$AG$21,1+SUM($M$2:$M238),4)</f>
        <v>1295</v>
      </c>
      <c r="S239" s="40">
        <f>IF(S238&lt;&gt;0,MAX(S238-$G$2/86400,0),IF(M239=1,INDEX($X$2:$AG$21,1+SUM($M$2:$M238),10),0))</f>
        <v>0</v>
      </c>
    </row>
    <row r="240" spans="8:19" ht="15.75" thickBot="1" x14ac:dyDescent="0.3">
      <c r="H240" s="18">
        <f t="shared" ca="1" si="27"/>
        <v>43210.425286341822</v>
      </c>
      <c r="I240">
        <f t="shared" si="28"/>
        <v>2540</v>
      </c>
      <c r="J240">
        <f t="shared" si="29"/>
        <v>3569</v>
      </c>
      <c r="K240">
        <f t="shared" si="30"/>
        <v>485</v>
      </c>
      <c r="L240">
        <f t="shared" si="31"/>
        <v>3838</v>
      </c>
      <c r="M240">
        <f t="shared" si="26"/>
        <v>0</v>
      </c>
      <c r="N240">
        <f>SUM($M$2:$M240)</f>
        <v>8</v>
      </c>
      <c r="O240" s="29">
        <f>INDEX($X$2:$AG$21,1+SUM($M$2:$M239),1)</f>
        <v>4180</v>
      </c>
      <c r="P240" s="29">
        <f>INDEX($X$2:$AG$21,1+SUM($M$2:$M239),2)</f>
        <v>3315</v>
      </c>
      <c r="Q240" s="29">
        <f>INDEX($X$2:$AG$21,1+SUM($M$2:$M239),3)</f>
        <v>2520</v>
      </c>
      <c r="R240" s="29">
        <f>INDEX($X$2:$AG$21,1+SUM($M$2:$M239),4)</f>
        <v>1295</v>
      </c>
      <c r="S240" s="40">
        <f>IF(S239&lt;&gt;0,MAX(S239-$G$2/86400,0),IF(M240=1,INDEX($X$2:$AG$21,1+SUM($M$2:$M239),10),0))</f>
        <v>0</v>
      </c>
    </row>
    <row r="241" spans="8:19" ht="15.75" thickBot="1" x14ac:dyDescent="0.3">
      <c r="H241" s="18">
        <f t="shared" ca="1" si="27"/>
        <v>43210.428758564041</v>
      </c>
      <c r="I241">
        <f t="shared" si="28"/>
        <v>2598</v>
      </c>
      <c r="J241">
        <f t="shared" si="29"/>
        <v>3627</v>
      </c>
      <c r="K241">
        <f t="shared" si="30"/>
        <v>519</v>
      </c>
      <c r="L241">
        <f t="shared" si="31"/>
        <v>3871</v>
      </c>
      <c r="M241">
        <f t="shared" si="26"/>
        <v>0</v>
      </c>
      <c r="N241">
        <f>SUM($M$2:$M241)</f>
        <v>8</v>
      </c>
      <c r="O241" s="29">
        <f>INDEX($X$2:$AG$21,1+SUM($M$2:$M240),1)</f>
        <v>4180</v>
      </c>
      <c r="P241" s="29">
        <f>INDEX($X$2:$AG$21,1+SUM($M$2:$M240),2)</f>
        <v>3315</v>
      </c>
      <c r="Q241" s="29">
        <f>INDEX($X$2:$AG$21,1+SUM($M$2:$M240),3)</f>
        <v>2520</v>
      </c>
      <c r="R241" s="29">
        <f>INDEX($X$2:$AG$21,1+SUM($M$2:$M240),4)</f>
        <v>1295</v>
      </c>
      <c r="S241" s="40">
        <f>IF(S240&lt;&gt;0,MAX(S240-$G$2/86400,0),IF(M241=1,INDEX($X$2:$AG$21,1+SUM($M$2:$M240),10),0))</f>
        <v>0</v>
      </c>
    </row>
    <row r="242" spans="8:19" ht="15.75" thickBot="1" x14ac:dyDescent="0.3">
      <c r="H242" s="18">
        <f t="shared" ca="1" si="27"/>
        <v>43210.43223078626</v>
      </c>
      <c r="I242">
        <f t="shared" si="28"/>
        <v>2656</v>
      </c>
      <c r="J242">
        <f t="shared" si="29"/>
        <v>3685</v>
      </c>
      <c r="K242">
        <f t="shared" si="30"/>
        <v>553</v>
      </c>
      <c r="L242">
        <f t="shared" si="31"/>
        <v>3904</v>
      </c>
      <c r="M242">
        <f t="shared" si="26"/>
        <v>0</v>
      </c>
      <c r="N242">
        <f>SUM($M$2:$M242)</f>
        <v>8</v>
      </c>
      <c r="O242" s="29">
        <f>INDEX($X$2:$AG$21,1+SUM($M$2:$M241),1)</f>
        <v>4180</v>
      </c>
      <c r="P242" s="29">
        <f>INDEX($X$2:$AG$21,1+SUM($M$2:$M241),2)</f>
        <v>3315</v>
      </c>
      <c r="Q242" s="29">
        <f>INDEX($X$2:$AG$21,1+SUM($M$2:$M241),3)</f>
        <v>2520</v>
      </c>
      <c r="R242" s="29">
        <f>INDEX($X$2:$AG$21,1+SUM($M$2:$M241),4)</f>
        <v>1295</v>
      </c>
      <c r="S242" s="40">
        <f>IF(S241&lt;&gt;0,MAX(S241-$G$2/86400,0),IF(M242=1,INDEX($X$2:$AG$21,1+SUM($M$2:$M241),10),0))</f>
        <v>0</v>
      </c>
    </row>
    <row r="243" spans="8:19" ht="15.75" thickBot="1" x14ac:dyDescent="0.3">
      <c r="H243" s="18">
        <f t="shared" ca="1" si="27"/>
        <v>43210.435703008479</v>
      </c>
      <c r="I243">
        <f t="shared" si="28"/>
        <v>2714</v>
      </c>
      <c r="J243">
        <f t="shared" si="29"/>
        <v>3743</v>
      </c>
      <c r="K243">
        <f t="shared" si="30"/>
        <v>587</v>
      </c>
      <c r="L243">
        <f t="shared" si="31"/>
        <v>3937</v>
      </c>
      <c r="M243">
        <f t="shared" si="26"/>
        <v>0</v>
      </c>
      <c r="N243">
        <f>SUM($M$2:$M243)</f>
        <v>8</v>
      </c>
      <c r="O243" s="29">
        <f>INDEX($X$2:$AG$21,1+SUM($M$2:$M242),1)</f>
        <v>4180</v>
      </c>
      <c r="P243" s="29">
        <f>INDEX($X$2:$AG$21,1+SUM($M$2:$M242),2)</f>
        <v>3315</v>
      </c>
      <c r="Q243" s="29">
        <f>INDEX($X$2:$AG$21,1+SUM($M$2:$M242),3)</f>
        <v>2520</v>
      </c>
      <c r="R243" s="29">
        <f>INDEX($X$2:$AG$21,1+SUM($M$2:$M242),4)</f>
        <v>1295</v>
      </c>
      <c r="S243" s="40">
        <f>IF(S242&lt;&gt;0,MAX(S242-$G$2/86400,0),IF(M243=1,INDEX($X$2:$AG$21,1+SUM($M$2:$M242),10),0))</f>
        <v>0</v>
      </c>
    </row>
    <row r="244" spans="8:19" ht="15.75" thickBot="1" x14ac:dyDescent="0.3">
      <c r="H244" s="18">
        <f t="shared" ca="1" si="27"/>
        <v>43210.439175230698</v>
      </c>
      <c r="I244">
        <f t="shared" si="28"/>
        <v>2772</v>
      </c>
      <c r="J244">
        <f t="shared" si="29"/>
        <v>3801</v>
      </c>
      <c r="K244">
        <f t="shared" si="30"/>
        <v>621</v>
      </c>
      <c r="L244">
        <f t="shared" si="31"/>
        <v>3970</v>
      </c>
      <c r="M244">
        <f t="shared" si="26"/>
        <v>0</v>
      </c>
      <c r="N244">
        <f>SUM($M$2:$M244)</f>
        <v>8</v>
      </c>
      <c r="O244" s="29">
        <f>INDEX($X$2:$AG$21,1+SUM($M$2:$M243),1)</f>
        <v>4180</v>
      </c>
      <c r="P244" s="29">
        <f>INDEX($X$2:$AG$21,1+SUM($M$2:$M243),2)</f>
        <v>3315</v>
      </c>
      <c r="Q244" s="29">
        <f>INDEX($X$2:$AG$21,1+SUM($M$2:$M243),3)</f>
        <v>2520</v>
      </c>
      <c r="R244" s="29">
        <f>INDEX($X$2:$AG$21,1+SUM($M$2:$M243),4)</f>
        <v>1295</v>
      </c>
      <c r="S244" s="40">
        <f>IF(S243&lt;&gt;0,MAX(S243-$G$2/86400,0),IF(M244=1,INDEX($X$2:$AG$21,1+SUM($M$2:$M243),10),0))</f>
        <v>0</v>
      </c>
    </row>
    <row r="245" spans="8:19" ht="15.75" thickBot="1" x14ac:dyDescent="0.3">
      <c r="H245" s="18">
        <f t="shared" ca="1" si="27"/>
        <v>43210.442647452917</v>
      </c>
      <c r="I245">
        <f t="shared" si="28"/>
        <v>2830</v>
      </c>
      <c r="J245">
        <f t="shared" si="29"/>
        <v>3859</v>
      </c>
      <c r="K245">
        <f t="shared" si="30"/>
        <v>655</v>
      </c>
      <c r="L245">
        <f t="shared" si="31"/>
        <v>4003</v>
      </c>
      <c r="M245">
        <f t="shared" si="26"/>
        <v>0</v>
      </c>
      <c r="N245">
        <f>SUM($M$2:$M245)</f>
        <v>8</v>
      </c>
      <c r="O245" s="29">
        <f>INDEX($X$2:$AG$21,1+SUM($M$2:$M244),1)</f>
        <v>4180</v>
      </c>
      <c r="P245" s="29">
        <f>INDEX($X$2:$AG$21,1+SUM($M$2:$M244),2)</f>
        <v>3315</v>
      </c>
      <c r="Q245" s="29">
        <f>INDEX($X$2:$AG$21,1+SUM($M$2:$M244),3)</f>
        <v>2520</v>
      </c>
      <c r="R245" s="29">
        <f>INDEX($X$2:$AG$21,1+SUM($M$2:$M244),4)</f>
        <v>1295</v>
      </c>
      <c r="S245" s="40">
        <f>IF(S244&lt;&gt;0,MAX(S244-$G$2/86400,0),IF(M245=1,INDEX($X$2:$AG$21,1+SUM($M$2:$M244),10),0))</f>
        <v>0</v>
      </c>
    </row>
    <row r="246" spans="8:19" ht="15.75" thickBot="1" x14ac:dyDescent="0.3">
      <c r="H246" s="18">
        <f t="shared" ca="1" si="27"/>
        <v>43210.446119675136</v>
      </c>
      <c r="I246">
        <f t="shared" si="28"/>
        <v>2888</v>
      </c>
      <c r="J246">
        <f t="shared" si="29"/>
        <v>3917</v>
      </c>
      <c r="K246">
        <f t="shared" si="30"/>
        <v>689</v>
      </c>
      <c r="L246">
        <f t="shared" si="31"/>
        <v>4036</v>
      </c>
      <c r="M246">
        <f t="shared" si="26"/>
        <v>0</v>
      </c>
      <c r="N246">
        <f>SUM($M$2:$M246)</f>
        <v>8</v>
      </c>
      <c r="O246" s="29">
        <f>INDEX($X$2:$AG$21,1+SUM($M$2:$M245),1)</f>
        <v>4180</v>
      </c>
      <c r="P246" s="29">
        <f>INDEX($X$2:$AG$21,1+SUM($M$2:$M245),2)</f>
        <v>3315</v>
      </c>
      <c r="Q246" s="29">
        <f>INDEX($X$2:$AG$21,1+SUM($M$2:$M245),3)</f>
        <v>2520</v>
      </c>
      <c r="R246" s="29">
        <f>INDEX($X$2:$AG$21,1+SUM($M$2:$M245),4)</f>
        <v>1295</v>
      </c>
      <c r="S246" s="40">
        <f>IF(S245&lt;&gt;0,MAX(S245-$G$2/86400,0),IF(M246=1,INDEX($X$2:$AG$21,1+SUM($M$2:$M245),10),0))</f>
        <v>0</v>
      </c>
    </row>
    <row r="247" spans="8:19" ht="15.75" thickBot="1" x14ac:dyDescent="0.3">
      <c r="H247" s="18">
        <f t="shared" ca="1" si="27"/>
        <v>43210.449591897355</v>
      </c>
      <c r="I247">
        <f t="shared" si="28"/>
        <v>2946</v>
      </c>
      <c r="J247">
        <f t="shared" si="29"/>
        <v>3975</v>
      </c>
      <c r="K247">
        <f t="shared" si="30"/>
        <v>723</v>
      </c>
      <c r="L247">
        <f t="shared" si="31"/>
        <v>4069</v>
      </c>
      <c r="M247">
        <f t="shared" si="26"/>
        <v>0</v>
      </c>
      <c r="N247">
        <f>SUM($M$2:$M247)</f>
        <v>8</v>
      </c>
      <c r="O247" s="29">
        <f>INDEX($X$2:$AG$21,1+SUM($M$2:$M246),1)</f>
        <v>4180</v>
      </c>
      <c r="P247" s="29">
        <f>INDEX($X$2:$AG$21,1+SUM($M$2:$M246),2)</f>
        <v>3315</v>
      </c>
      <c r="Q247" s="29">
        <f>INDEX($X$2:$AG$21,1+SUM($M$2:$M246),3)</f>
        <v>2520</v>
      </c>
      <c r="R247" s="29">
        <f>INDEX($X$2:$AG$21,1+SUM($M$2:$M246),4)</f>
        <v>1295</v>
      </c>
      <c r="S247" s="40">
        <f>IF(S246&lt;&gt;0,MAX(S246-$G$2/86400,0),IF(M247=1,INDEX($X$2:$AG$21,1+SUM($M$2:$M246),10),0))</f>
        <v>0</v>
      </c>
    </row>
    <row r="248" spans="8:19" ht="15.75" thickBot="1" x14ac:dyDescent="0.3">
      <c r="H248" s="18">
        <f t="shared" ca="1" si="27"/>
        <v>43210.453064119574</v>
      </c>
      <c r="I248">
        <f t="shared" si="28"/>
        <v>3004</v>
      </c>
      <c r="J248">
        <f t="shared" si="29"/>
        <v>4033</v>
      </c>
      <c r="K248">
        <f t="shared" si="30"/>
        <v>757</v>
      </c>
      <c r="L248">
        <f t="shared" si="31"/>
        <v>4102</v>
      </c>
      <c r="M248">
        <f t="shared" si="26"/>
        <v>0</v>
      </c>
      <c r="N248">
        <f>SUM($M$2:$M248)</f>
        <v>8</v>
      </c>
      <c r="O248" s="29">
        <f>INDEX($X$2:$AG$21,1+SUM($M$2:$M247),1)</f>
        <v>4180</v>
      </c>
      <c r="P248" s="29">
        <f>INDEX($X$2:$AG$21,1+SUM($M$2:$M247),2)</f>
        <v>3315</v>
      </c>
      <c r="Q248" s="29">
        <f>INDEX($X$2:$AG$21,1+SUM($M$2:$M247),3)</f>
        <v>2520</v>
      </c>
      <c r="R248" s="29">
        <f>INDEX($X$2:$AG$21,1+SUM($M$2:$M247),4)</f>
        <v>1295</v>
      </c>
      <c r="S248" s="40">
        <f>IF(S247&lt;&gt;0,MAX(S247-$G$2/86400,0),IF(M248=1,INDEX($X$2:$AG$21,1+SUM($M$2:$M247),10),0))</f>
        <v>0</v>
      </c>
    </row>
    <row r="249" spans="8:19" ht="15.75" thickBot="1" x14ac:dyDescent="0.3">
      <c r="H249" s="18">
        <f t="shared" ca="1" si="27"/>
        <v>43210.456536341793</v>
      </c>
      <c r="I249">
        <f t="shared" si="28"/>
        <v>3062</v>
      </c>
      <c r="J249">
        <f t="shared" si="29"/>
        <v>4091</v>
      </c>
      <c r="K249">
        <f t="shared" si="30"/>
        <v>791</v>
      </c>
      <c r="L249">
        <f t="shared" si="31"/>
        <v>4135</v>
      </c>
      <c r="M249">
        <f t="shared" si="26"/>
        <v>0</v>
      </c>
      <c r="N249">
        <f>SUM($M$2:$M249)</f>
        <v>8</v>
      </c>
      <c r="O249" s="29">
        <f>INDEX($X$2:$AG$21,1+SUM($M$2:$M248),1)</f>
        <v>4180</v>
      </c>
      <c r="P249" s="29">
        <f>INDEX($X$2:$AG$21,1+SUM($M$2:$M248),2)</f>
        <v>3315</v>
      </c>
      <c r="Q249" s="29">
        <f>INDEX($X$2:$AG$21,1+SUM($M$2:$M248),3)</f>
        <v>2520</v>
      </c>
      <c r="R249" s="29">
        <f>INDEX($X$2:$AG$21,1+SUM($M$2:$M248),4)</f>
        <v>1295</v>
      </c>
      <c r="S249" s="40">
        <f>IF(S248&lt;&gt;0,MAX(S248-$G$2/86400,0),IF(M249=1,INDEX($X$2:$AG$21,1+SUM($M$2:$M248),10),0))</f>
        <v>0</v>
      </c>
    </row>
    <row r="250" spans="8:19" ht="15.75" thickBot="1" x14ac:dyDescent="0.3">
      <c r="H250" s="18">
        <f t="shared" ca="1" si="27"/>
        <v>43210.460008564012</v>
      </c>
      <c r="I250">
        <f t="shared" si="28"/>
        <v>3120</v>
      </c>
      <c r="J250">
        <f t="shared" si="29"/>
        <v>4149</v>
      </c>
      <c r="K250">
        <f t="shared" si="30"/>
        <v>825</v>
      </c>
      <c r="L250">
        <f t="shared" si="31"/>
        <v>4168</v>
      </c>
      <c r="M250">
        <f t="shared" si="26"/>
        <v>0</v>
      </c>
      <c r="N250">
        <f>SUM($M$2:$M250)</f>
        <v>8</v>
      </c>
      <c r="O250" s="29">
        <f>INDEX($X$2:$AG$21,1+SUM($M$2:$M249),1)</f>
        <v>4180</v>
      </c>
      <c r="P250" s="29">
        <f>INDEX($X$2:$AG$21,1+SUM($M$2:$M249),2)</f>
        <v>3315</v>
      </c>
      <c r="Q250" s="29">
        <f>INDEX($X$2:$AG$21,1+SUM($M$2:$M249),3)</f>
        <v>2520</v>
      </c>
      <c r="R250" s="29">
        <f>INDEX($X$2:$AG$21,1+SUM($M$2:$M249),4)</f>
        <v>1295</v>
      </c>
      <c r="S250" s="40">
        <f>IF(S249&lt;&gt;0,MAX(S249-$G$2/86400,0),IF(M250=1,INDEX($X$2:$AG$21,1+SUM($M$2:$M249),10),0))</f>
        <v>0</v>
      </c>
    </row>
    <row r="251" spans="8:19" ht="15.75" thickBot="1" x14ac:dyDescent="0.3">
      <c r="H251" s="18">
        <f t="shared" ca="1" si="27"/>
        <v>43210.463480786231</v>
      </c>
      <c r="I251">
        <f t="shared" si="28"/>
        <v>3178</v>
      </c>
      <c r="J251">
        <f t="shared" si="29"/>
        <v>4207</v>
      </c>
      <c r="K251">
        <f t="shared" si="30"/>
        <v>859</v>
      </c>
      <c r="L251">
        <f t="shared" si="31"/>
        <v>4201</v>
      </c>
      <c r="M251">
        <f t="shared" si="26"/>
        <v>0</v>
      </c>
      <c r="N251">
        <f>SUM($M$2:$M251)</f>
        <v>8</v>
      </c>
      <c r="O251" s="29">
        <f>INDEX($X$2:$AG$21,1+SUM($M$2:$M250),1)</f>
        <v>4180</v>
      </c>
      <c r="P251" s="29">
        <f>INDEX($X$2:$AG$21,1+SUM($M$2:$M250),2)</f>
        <v>3315</v>
      </c>
      <c r="Q251" s="29">
        <f>INDEX($X$2:$AG$21,1+SUM($M$2:$M250),3)</f>
        <v>2520</v>
      </c>
      <c r="R251" s="29">
        <f>INDEX($X$2:$AG$21,1+SUM($M$2:$M250),4)</f>
        <v>1295</v>
      </c>
      <c r="S251" s="40">
        <f>IF(S250&lt;&gt;0,MAX(S250-$G$2/86400,0),IF(M251=1,INDEX($X$2:$AG$21,1+SUM($M$2:$M250),10),0))</f>
        <v>0</v>
      </c>
    </row>
    <row r="252" spans="8:19" ht="15.75" thickBot="1" x14ac:dyDescent="0.3">
      <c r="H252" s="18">
        <f t="shared" ca="1" si="27"/>
        <v>43210.46695300845</v>
      </c>
      <c r="I252">
        <f t="shared" si="28"/>
        <v>3236</v>
      </c>
      <c r="J252">
        <f t="shared" si="29"/>
        <v>4265</v>
      </c>
      <c r="K252">
        <f t="shared" si="30"/>
        <v>893</v>
      </c>
      <c r="L252">
        <f t="shared" si="31"/>
        <v>4234</v>
      </c>
      <c r="M252">
        <f t="shared" si="26"/>
        <v>0</v>
      </c>
      <c r="N252">
        <f>SUM($M$2:$M252)</f>
        <v>8</v>
      </c>
      <c r="O252" s="29">
        <f>INDEX($X$2:$AG$21,1+SUM($M$2:$M251),1)</f>
        <v>4180</v>
      </c>
      <c r="P252" s="29">
        <f>INDEX($X$2:$AG$21,1+SUM($M$2:$M251),2)</f>
        <v>3315</v>
      </c>
      <c r="Q252" s="29">
        <f>INDEX($X$2:$AG$21,1+SUM($M$2:$M251),3)</f>
        <v>2520</v>
      </c>
      <c r="R252" s="29">
        <f>INDEX($X$2:$AG$21,1+SUM($M$2:$M251),4)</f>
        <v>1295</v>
      </c>
      <c r="S252" s="40">
        <f>IF(S251&lt;&gt;0,MAX(S251-$G$2/86400,0),IF(M252=1,INDEX($X$2:$AG$21,1+SUM($M$2:$M251),10),0))</f>
        <v>0</v>
      </c>
    </row>
    <row r="253" spans="8:19" ht="15.75" thickBot="1" x14ac:dyDescent="0.3">
      <c r="H253" s="18">
        <f t="shared" ca="1" si="27"/>
        <v>43210.470425230669</v>
      </c>
      <c r="I253">
        <f t="shared" si="28"/>
        <v>3294</v>
      </c>
      <c r="J253">
        <f t="shared" si="29"/>
        <v>4323</v>
      </c>
      <c r="K253">
        <f t="shared" si="30"/>
        <v>927</v>
      </c>
      <c r="L253">
        <f t="shared" si="31"/>
        <v>4267</v>
      </c>
      <c r="M253">
        <f t="shared" si="26"/>
        <v>0</v>
      </c>
      <c r="N253">
        <f>SUM($M$2:$M253)</f>
        <v>8</v>
      </c>
      <c r="O253" s="29">
        <f>INDEX($X$2:$AG$21,1+SUM($M$2:$M252),1)</f>
        <v>4180</v>
      </c>
      <c r="P253" s="29">
        <f>INDEX($X$2:$AG$21,1+SUM($M$2:$M252),2)</f>
        <v>3315</v>
      </c>
      <c r="Q253" s="29">
        <f>INDEX($X$2:$AG$21,1+SUM($M$2:$M252),3)</f>
        <v>2520</v>
      </c>
      <c r="R253" s="29">
        <f>INDEX($X$2:$AG$21,1+SUM($M$2:$M252),4)</f>
        <v>1295</v>
      </c>
      <c r="S253" s="40">
        <f>IF(S252&lt;&gt;0,MAX(S252-$G$2/86400,0),IF(M253=1,INDEX($X$2:$AG$21,1+SUM($M$2:$M252),10),0))</f>
        <v>0</v>
      </c>
    </row>
    <row r="254" spans="8:19" ht="15.75" thickBot="1" x14ac:dyDescent="0.3">
      <c r="H254" s="18">
        <f t="shared" ca="1" si="27"/>
        <v>43210.473897452888</v>
      </c>
      <c r="I254">
        <f t="shared" si="28"/>
        <v>3352</v>
      </c>
      <c r="J254">
        <f t="shared" si="29"/>
        <v>4381</v>
      </c>
      <c r="K254">
        <f t="shared" si="30"/>
        <v>961</v>
      </c>
      <c r="L254">
        <f t="shared" si="31"/>
        <v>4300</v>
      </c>
      <c r="M254">
        <f t="shared" si="26"/>
        <v>0</v>
      </c>
      <c r="N254">
        <f>SUM($M$2:$M254)</f>
        <v>8</v>
      </c>
      <c r="O254" s="29">
        <f>INDEX($X$2:$AG$21,1+SUM($M$2:$M253),1)</f>
        <v>4180</v>
      </c>
      <c r="P254" s="29">
        <f>INDEX($X$2:$AG$21,1+SUM($M$2:$M253),2)</f>
        <v>3315</v>
      </c>
      <c r="Q254" s="29">
        <f>INDEX($X$2:$AG$21,1+SUM($M$2:$M253),3)</f>
        <v>2520</v>
      </c>
      <c r="R254" s="29">
        <f>INDEX($X$2:$AG$21,1+SUM($M$2:$M253),4)</f>
        <v>1295</v>
      </c>
      <c r="S254" s="40">
        <f>IF(S253&lt;&gt;0,MAX(S253-$G$2/86400,0),IF(M254=1,INDEX($X$2:$AG$21,1+SUM($M$2:$M253),10),0))</f>
        <v>0</v>
      </c>
    </row>
    <row r="255" spans="8:19" ht="15.75" thickBot="1" x14ac:dyDescent="0.3">
      <c r="H255" s="18">
        <f t="shared" ca="1" si="27"/>
        <v>43210.477369675107</v>
      </c>
      <c r="I255">
        <f t="shared" si="28"/>
        <v>3410</v>
      </c>
      <c r="J255">
        <f t="shared" si="29"/>
        <v>4439</v>
      </c>
      <c r="K255">
        <f t="shared" si="30"/>
        <v>995</v>
      </c>
      <c r="L255">
        <f t="shared" si="31"/>
        <v>4333</v>
      </c>
      <c r="M255">
        <f t="shared" si="26"/>
        <v>0</v>
      </c>
      <c r="N255">
        <f>SUM($M$2:$M255)</f>
        <v>8</v>
      </c>
      <c r="O255" s="29">
        <f>INDEX($X$2:$AG$21,1+SUM($M$2:$M254),1)</f>
        <v>4180</v>
      </c>
      <c r="P255" s="29">
        <f>INDEX($X$2:$AG$21,1+SUM($M$2:$M254),2)</f>
        <v>3315</v>
      </c>
      <c r="Q255" s="29">
        <f>INDEX($X$2:$AG$21,1+SUM($M$2:$M254),3)</f>
        <v>2520</v>
      </c>
      <c r="R255" s="29">
        <f>INDEX($X$2:$AG$21,1+SUM($M$2:$M254),4)</f>
        <v>1295</v>
      </c>
      <c r="S255" s="40">
        <f>IF(S254&lt;&gt;0,MAX(S254-$G$2/86400,0),IF(M255=1,INDEX($X$2:$AG$21,1+SUM($M$2:$M254),10),0))</f>
        <v>0</v>
      </c>
    </row>
    <row r="256" spans="8:19" ht="15.75" thickBot="1" x14ac:dyDescent="0.3">
      <c r="H256" s="18">
        <f t="shared" ca="1" si="27"/>
        <v>43210.480841897326</v>
      </c>
      <c r="I256">
        <f t="shared" si="28"/>
        <v>3468</v>
      </c>
      <c r="J256">
        <f t="shared" si="29"/>
        <v>4497</v>
      </c>
      <c r="K256">
        <f t="shared" si="30"/>
        <v>1029</v>
      </c>
      <c r="L256">
        <f t="shared" si="31"/>
        <v>4366</v>
      </c>
      <c r="M256">
        <f t="shared" si="26"/>
        <v>0</v>
      </c>
      <c r="N256">
        <f>SUM($M$2:$M256)</f>
        <v>8</v>
      </c>
      <c r="O256" s="29">
        <f>INDEX($X$2:$AG$21,1+SUM($M$2:$M255),1)</f>
        <v>4180</v>
      </c>
      <c r="P256" s="29">
        <f>INDEX($X$2:$AG$21,1+SUM($M$2:$M255),2)</f>
        <v>3315</v>
      </c>
      <c r="Q256" s="29">
        <f>INDEX($X$2:$AG$21,1+SUM($M$2:$M255),3)</f>
        <v>2520</v>
      </c>
      <c r="R256" s="29">
        <f>INDEX($X$2:$AG$21,1+SUM($M$2:$M255),4)</f>
        <v>1295</v>
      </c>
      <c r="S256" s="40">
        <f>IF(S255&lt;&gt;0,MAX(S255-$G$2/86400,0),IF(M256=1,INDEX($X$2:$AG$21,1+SUM($M$2:$M255),10),0))</f>
        <v>0</v>
      </c>
    </row>
    <row r="257" spans="8:19" ht="15.75" thickBot="1" x14ac:dyDescent="0.3">
      <c r="H257" s="18">
        <f t="shared" ca="1" si="27"/>
        <v>43210.484314119545</v>
      </c>
      <c r="I257">
        <f t="shared" si="28"/>
        <v>3526</v>
      </c>
      <c r="J257">
        <f t="shared" si="29"/>
        <v>4555</v>
      </c>
      <c r="K257">
        <f t="shared" si="30"/>
        <v>1063</v>
      </c>
      <c r="L257">
        <f t="shared" si="31"/>
        <v>4399</v>
      </c>
      <c r="M257">
        <f t="shared" si="26"/>
        <v>0</v>
      </c>
      <c r="N257">
        <f>SUM($M$2:$M257)</f>
        <v>8</v>
      </c>
      <c r="O257" s="29">
        <f>INDEX($X$2:$AG$21,1+SUM($M$2:$M256),1)</f>
        <v>4180</v>
      </c>
      <c r="P257" s="29">
        <f>INDEX($X$2:$AG$21,1+SUM($M$2:$M256),2)</f>
        <v>3315</v>
      </c>
      <c r="Q257" s="29">
        <f>INDEX($X$2:$AG$21,1+SUM($M$2:$M256),3)</f>
        <v>2520</v>
      </c>
      <c r="R257" s="29">
        <f>INDEX($X$2:$AG$21,1+SUM($M$2:$M256),4)</f>
        <v>1295</v>
      </c>
      <c r="S257" s="40">
        <f>IF(S256&lt;&gt;0,MAX(S256-$G$2/86400,0),IF(M257=1,INDEX($X$2:$AG$21,1+SUM($M$2:$M256),10),0))</f>
        <v>0</v>
      </c>
    </row>
    <row r="258" spans="8:19" ht="15.75" thickBot="1" x14ac:dyDescent="0.3">
      <c r="H258" s="18">
        <f t="shared" ca="1" si="27"/>
        <v>43210.487786341764</v>
      </c>
      <c r="I258">
        <f t="shared" si="28"/>
        <v>3584</v>
      </c>
      <c r="J258">
        <f t="shared" si="29"/>
        <v>4613</v>
      </c>
      <c r="K258">
        <f t="shared" si="30"/>
        <v>1097</v>
      </c>
      <c r="L258">
        <f t="shared" si="31"/>
        <v>4432</v>
      </c>
      <c r="M258">
        <f t="shared" ref="M258:M321" si="32">IF(AND(O258&lt;&gt;"",P258&lt;&gt;"",Q258&lt;&gt;"",R258&lt;&gt;"",I258&gt;O258,J258&gt;P258,K258&gt;Q258,L258&gt;R258,S257=0),1,0)</f>
        <v>0</v>
      </c>
      <c r="N258">
        <f>SUM($M$2:$M258)</f>
        <v>8</v>
      </c>
      <c r="O258" s="29">
        <f>INDEX($X$2:$AG$21,1+SUM($M$2:$M257),1)</f>
        <v>4180</v>
      </c>
      <c r="P258" s="29">
        <f>INDEX($X$2:$AG$21,1+SUM($M$2:$M257),2)</f>
        <v>3315</v>
      </c>
      <c r="Q258" s="29">
        <f>INDEX($X$2:$AG$21,1+SUM($M$2:$M257),3)</f>
        <v>2520</v>
      </c>
      <c r="R258" s="29">
        <f>INDEX($X$2:$AG$21,1+SUM($M$2:$M257),4)</f>
        <v>1295</v>
      </c>
      <c r="S258" s="40">
        <f>IF(S257&lt;&gt;0,MAX(S257-$G$2/86400,0),IF(M258=1,INDEX($X$2:$AG$21,1+SUM($M$2:$M257),10),0))</f>
        <v>0</v>
      </c>
    </row>
    <row r="259" spans="8:19" ht="15.75" thickBot="1" x14ac:dyDescent="0.3">
      <c r="H259" s="18">
        <f t="shared" ca="1" si="27"/>
        <v>43210.491258563983</v>
      </c>
      <c r="I259">
        <f t="shared" si="28"/>
        <v>3642</v>
      </c>
      <c r="J259">
        <f t="shared" si="29"/>
        <v>4671</v>
      </c>
      <c r="K259">
        <f t="shared" si="30"/>
        <v>1131</v>
      </c>
      <c r="L259">
        <f t="shared" si="31"/>
        <v>4465</v>
      </c>
      <c r="M259">
        <f t="shared" si="32"/>
        <v>0</v>
      </c>
      <c r="N259">
        <f>SUM($M$2:$M259)</f>
        <v>8</v>
      </c>
      <c r="O259" s="29">
        <f>INDEX($X$2:$AG$21,1+SUM($M$2:$M258),1)</f>
        <v>4180</v>
      </c>
      <c r="P259" s="29">
        <f>INDEX($X$2:$AG$21,1+SUM($M$2:$M258),2)</f>
        <v>3315</v>
      </c>
      <c r="Q259" s="29">
        <f>INDEX($X$2:$AG$21,1+SUM($M$2:$M258),3)</f>
        <v>2520</v>
      </c>
      <c r="R259" s="29">
        <f>INDEX($X$2:$AG$21,1+SUM($M$2:$M258),4)</f>
        <v>1295</v>
      </c>
      <c r="S259" s="40">
        <f>IF(S258&lt;&gt;0,MAX(S258-$G$2/86400,0),IF(M259=1,INDEX($X$2:$AG$21,1+SUM($M$2:$M258),10),0))</f>
        <v>0</v>
      </c>
    </row>
    <row r="260" spans="8:19" ht="15.75" thickBot="1" x14ac:dyDescent="0.3">
      <c r="H260" s="18">
        <f t="shared" ref="H260:H323" ca="1" si="33">H259+$G$2/86400</f>
        <v>43210.494730786202</v>
      </c>
      <c r="I260">
        <f t="shared" si="28"/>
        <v>3700</v>
      </c>
      <c r="J260">
        <f t="shared" si="29"/>
        <v>4729</v>
      </c>
      <c r="K260">
        <f t="shared" si="30"/>
        <v>1165</v>
      </c>
      <c r="L260">
        <f t="shared" si="31"/>
        <v>4498</v>
      </c>
      <c r="M260">
        <f t="shared" si="32"/>
        <v>0</v>
      </c>
      <c r="N260">
        <f>SUM($M$2:$M260)</f>
        <v>8</v>
      </c>
      <c r="O260" s="29">
        <f>INDEX($X$2:$AG$21,1+SUM($M$2:$M259),1)</f>
        <v>4180</v>
      </c>
      <c r="P260" s="29">
        <f>INDEX($X$2:$AG$21,1+SUM($M$2:$M259),2)</f>
        <v>3315</v>
      </c>
      <c r="Q260" s="29">
        <f>INDEX($X$2:$AG$21,1+SUM($M$2:$M259),3)</f>
        <v>2520</v>
      </c>
      <c r="R260" s="29">
        <f>INDEX($X$2:$AG$21,1+SUM($M$2:$M259),4)</f>
        <v>1295</v>
      </c>
      <c r="S260" s="40">
        <f>IF(S259&lt;&gt;0,MAX(S259-$G$2/86400,0),IF(M260=1,INDEX($X$2:$AG$21,1+SUM($M$2:$M259),10),0))</f>
        <v>0</v>
      </c>
    </row>
    <row r="261" spans="8:19" ht="15.75" thickBot="1" x14ac:dyDescent="0.3">
      <c r="H261" s="18">
        <f t="shared" ca="1" si="33"/>
        <v>43210.498203008421</v>
      </c>
      <c r="I261">
        <f t="shared" si="28"/>
        <v>3758</v>
      </c>
      <c r="J261">
        <f t="shared" si="29"/>
        <v>4787</v>
      </c>
      <c r="K261">
        <f t="shared" si="30"/>
        <v>1199</v>
      </c>
      <c r="L261">
        <f t="shared" si="31"/>
        <v>4531</v>
      </c>
      <c r="M261">
        <f t="shared" si="32"/>
        <v>0</v>
      </c>
      <c r="N261">
        <f>SUM($M$2:$M261)</f>
        <v>8</v>
      </c>
      <c r="O261" s="29">
        <f>INDEX($X$2:$AG$21,1+SUM($M$2:$M260),1)</f>
        <v>4180</v>
      </c>
      <c r="P261" s="29">
        <f>INDEX($X$2:$AG$21,1+SUM($M$2:$M260),2)</f>
        <v>3315</v>
      </c>
      <c r="Q261" s="29">
        <f>INDEX($X$2:$AG$21,1+SUM($M$2:$M260),3)</f>
        <v>2520</v>
      </c>
      <c r="R261" s="29">
        <f>INDEX($X$2:$AG$21,1+SUM($M$2:$M260),4)</f>
        <v>1295</v>
      </c>
      <c r="S261" s="40">
        <f>IF(S260&lt;&gt;0,MAX(S260-$G$2/86400,0),IF(M261=1,INDEX($X$2:$AG$21,1+SUM($M$2:$M260),10),0))</f>
        <v>0</v>
      </c>
    </row>
    <row r="262" spans="8:19" ht="15.75" thickBot="1" x14ac:dyDescent="0.3">
      <c r="H262" s="18">
        <f t="shared" ca="1" si="33"/>
        <v>43210.50167523064</v>
      </c>
      <c r="I262">
        <f t="shared" si="28"/>
        <v>3816</v>
      </c>
      <c r="J262">
        <f t="shared" si="29"/>
        <v>4845</v>
      </c>
      <c r="K262">
        <f t="shared" si="30"/>
        <v>1233</v>
      </c>
      <c r="L262">
        <f t="shared" si="31"/>
        <v>4564</v>
      </c>
      <c r="M262">
        <f t="shared" si="32"/>
        <v>0</v>
      </c>
      <c r="N262">
        <f>SUM($M$2:$M262)</f>
        <v>8</v>
      </c>
      <c r="O262" s="29">
        <f>INDEX($X$2:$AG$21,1+SUM($M$2:$M261),1)</f>
        <v>4180</v>
      </c>
      <c r="P262" s="29">
        <f>INDEX($X$2:$AG$21,1+SUM($M$2:$M261),2)</f>
        <v>3315</v>
      </c>
      <c r="Q262" s="29">
        <f>INDEX($X$2:$AG$21,1+SUM($M$2:$M261),3)</f>
        <v>2520</v>
      </c>
      <c r="R262" s="29">
        <f>INDEX($X$2:$AG$21,1+SUM($M$2:$M261),4)</f>
        <v>1295</v>
      </c>
      <c r="S262" s="40">
        <f>IF(S261&lt;&gt;0,MAX(S261-$G$2/86400,0),IF(M262=1,INDEX($X$2:$AG$21,1+SUM($M$2:$M261),10),0))</f>
        <v>0</v>
      </c>
    </row>
    <row r="263" spans="8:19" ht="15.75" thickBot="1" x14ac:dyDescent="0.3">
      <c r="H263" s="18">
        <f t="shared" ca="1" si="33"/>
        <v>43210.505147452859</v>
      </c>
      <c r="I263">
        <f t="shared" si="28"/>
        <v>3874</v>
      </c>
      <c r="J263">
        <f t="shared" si="29"/>
        <v>4903</v>
      </c>
      <c r="K263">
        <f t="shared" si="30"/>
        <v>1267</v>
      </c>
      <c r="L263">
        <f t="shared" si="31"/>
        <v>4597</v>
      </c>
      <c r="M263">
        <f t="shared" si="32"/>
        <v>0</v>
      </c>
      <c r="N263">
        <f>SUM($M$2:$M263)</f>
        <v>8</v>
      </c>
      <c r="O263" s="29">
        <f>INDEX($X$2:$AG$21,1+SUM($M$2:$M262),1)</f>
        <v>4180</v>
      </c>
      <c r="P263" s="29">
        <f>INDEX($X$2:$AG$21,1+SUM($M$2:$M262),2)</f>
        <v>3315</v>
      </c>
      <c r="Q263" s="29">
        <f>INDEX($X$2:$AG$21,1+SUM($M$2:$M262),3)</f>
        <v>2520</v>
      </c>
      <c r="R263" s="29">
        <f>INDEX($X$2:$AG$21,1+SUM($M$2:$M262),4)</f>
        <v>1295</v>
      </c>
      <c r="S263" s="40">
        <f>IF(S262&lt;&gt;0,MAX(S262-$G$2/86400,0),IF(M263=1,INDEX($X$2:$AG$21,1+SUM($M$2:$M262),10),0))</f>
        <v>0</v>
      </c>
    </row>
    <row r="264" spans="8:19" ht="15.75" thickBot="1" x14ac:dyDescent="0.3">
      <c r="H264" s="18">
        <f t="shared" ca="1" si="33"/>
        <v>43210.508619675078</v>
      </c>
      <c r="I264">
        <f t="shared" si="28"/>
        <v>3932</v>
      </c>
      <c r="J264">
        <f t="shared" si="29"/>
        <v>4961</v>
      </c>
      <c r="K264">
        <f t="shared" si="30"/>
        <v>1301</v>
      </c>
      <c r="L264">
        <f t="shared" si="31"/>
        <v>4630</v>
      </c>
      <c r="M264">
        <f t="shared" si="32"/>
        <v>0</v>
      </c>
      <c r="N264">
        <f>SUM($M$2:$M264)</f>
        <v>8</v>
      </c>
      <c r="O264" s="29">
        <f>INDEX($X$2:$AG$21,1+SUM($M$2:$M263),1)</f>
        <v>4180</v>
      </c>
      <c r="P264" s="29">
        <f>INDEX($X$2:$AG$21,1+SUM($M$2:$M263),2)</f>
        <v>3315</v>
      </c>
      <c r="Q264" s="29">
        <f>INDEX($X$2:$AG$21,1+SUM($M$2:$M263),3)</f>
        <v>2520</v>
      </c>
      <c r="R264" s="29">
        <f>INDEX($X$2:$AG$21,1+SUM($M$2:$M263),4)</f>
        <v>1295</v>
      </c>
      <c r="S264" s="40">
        <f>IF(S263&lt;&gt;0,MAX(S263-$G$2/86400,0),IF(M264=1,INDEX($X$2:$AG$21,1+SUM($M$2:$M263),10),0))</f>
        <v>0</v>
      </c>
    </row>
    <row r="265" spans="8:19" ht="15.75" thickBot="1" x14ac:dyDescent="0.3">
      <c r="H265" s="18">
        <f t="shared" ca="1" si="33"/>
        <v>43210.512091897297</v>
      </c>
      <c r="I265">
        <f t="shared" si="28"/>
        <v>3990</v>
      </c>
      <c r="J265">
        <f t="shared" si="29"/>
        <v>5019</v>
      </c>
      <c r="K265">
        <f t="shared" si="30"/>
        <v>1335</v>
      </c>
      <c r="L265">
        <f t="shared" si="31"/>
        <v>4663</v>
      </c>
      <c r="M265">
        <f t="shared" si="32"/>
        <v>0</v>
      </c>
      <c r="N265">
        <f>SUM($M$2:$M265)</f>
        <v>8</v>
      </c>
      <c r="O265" s="29">
        <f>INDEX($X$2:$AG$21,1+SUM($M$2:$M264),1)</f>
        <v>4180</v>
      </c>
      <c r="P265" s="29">
        <f>INDEX($X$2:$AG$21,1+SUM($M$2:$M264),2)</f>
        <v>3315</v>
      </c>
      <c r="Q265" s="29">
        <f>INDEX($X$2:$AG$21,1+SUM($M$2:$M264),3)</f>
        <v>2520</v>
      </c>
      <c r="R265" s="29">
        <f>INDEX($X$2:$AG$21,1+SUM($M$2:$M264),4)</f>
        <v>1295</v>
      </c>
      <c r="S265" s="40">
        <f>IF(S264&lt;&gt;0,MAX(S264-$G$2/86400,0),IF(M265=1,INDEX($X$2:$AG$21,1+SUM($M$2:$M264),10),0))</f>
        <v>0</v>
      </c>
    </row>
    <row r="266" spans="8:19" ht="15.75" thickBot="1" x14ac:dyDescent="0.3">
      <c r="H266" s="18">
        <f t="shared" ca="1" si="33"/>
        <v>43210.515564119516</v>
      </c>
      <c r="I266">
        <f t="shared" si="28"/>
        <v>4048</v>
      </c>
      <c r="J266">
        <f t="shared" si="29"/>
        <v>5077</v>
      </c>
      <c r="K266">
        <f t="shared" si="30"/>
        <v>1369</v>
      </c>
      <c r="L266">
        <f t="shared" si="31"/>
        <v>4696</v>
      </c>
      <c r="M266">
        <f t="shared" si="32"/>
        <v>0</v>
      </c>
      <c r="N266">
        <f>SUM($M$2:$M266)</f>
        <v>8</v>
      </c>
      <c r="O266" s="29">
        <f>INDEX($X$2:$AG$21,1+SUM($M$2:$M265),1)</f>
        <v>4180</v>
      </c>
      <c r="P266" s="29">
        <f>INDEX($X$2:$AG$21,1+SUM($M$2:$M265),2)</f>
        <v>3315</v>
      </c>
      <c r="Q266" s="29">
        <f>INDEX($X$2:$AG$21,1+SUM($M$2:$M265),3)</f>
        <v>2520</v>
      </c>
      <c r="R266" s="29">
        <f>INDEX($X$2:$AG$21,1+SUM($M$2:$M265),4)</f>
        <v>1295</v>
      </c>
      <c r="S266" s="40">
        <f>IF(S265&lt;&gt;0,MAX(S265-$G$2/86400,0),IF(M266=1,INDEX($X$2:$AG$21,1+SUM($M$2:$M265),10),0))</f>
        <v>0</v>
      </c>
    </row>
    <row r="267" spans="8:19" ht="15.75" thickBot="1" x14ac:dyDescent="0.3">
      <c r="H267" s="18">
        <f t="shared" ca="1" si="33"/>
        <v>43210.519036341735</v>
      </c>
      <c r="I267">
        <f t="shared" si="28"/>
        <v>4106</v>
      </c>
      <c r="J267">
        <f t="shared" si="29"/>
        <v>5135</v>
      </c>
      <c r="K267">
        <f t="shared" si="30"/>
        <v>1403</v>
      </c>
      <c r="L267">
        <f t="shared" si="31"/>
        <v>4729</v>
      </c>
      <c r="M267">
        <f t="shared" si="32"/>
        <v>0</v>
      </c>
      <c r="N267">
        <f>SUM($M$2:$M267)</f>
        <v>8</v>
      </c>
      <c r="O267" s="29">
        <f>INDEX($X$2:$AG$21,1+SUM($M$2:$M266),1)</f>
        <v>4180</v>
      </c>
      <c r="P267" s="29">
        <f>INDEX($X$2:$AG$21,1+SUM($M$2:$M266),2)</f>
        <v>3315</v>
      </c>
      <c r="Q267" s="29">
        <f>INDEX($X$2:$AG$21,1+SUM($M$2:$M266),3)</f>
        <v>2520</v>
      </c>
      <c r="R267" s="29">
        <f>INDEX($X$2:$AG$21,1+SUM($M$2:$M266),4)</f>
        <v>1295</v>
      </c>
      <c r="S267" s="40">
        <f>IF(S266&lt;&gt;0,MAX(S266-$G$2/86400,0),IF(M267=1,INDEX($X$2:$AG$21,1+SUM($M$2:$M266),10),0))</f>
        <v>0</v>
      </c>
    </row>
    <row r="268" spans="8:19" ht="15.75" thickBot="1" x14ac:dyDescent="0.3">
      <c r="H268" s="18">
        <f t="shared" ca="1" si="33"/>
        <v>43210.522508563954</v>
      </c>
      <c r="I268">
        <f t="shared" si="28"/>
        <v>4164</v>
      </c>
      <c r="J268">
        <f t="shared" si="29"/>
        <v>5193</v>
      </c>
      <c r="K268">
        <f t="shared" si="30"/>
        <v>1437</v>
      </c>
      <c r="L268">
        <f t="shared" si="31"/>
        <v>4762</v>
      </c>
      <c r="M268">
        <f t="shared" si="32"/>
        <v>0</v>
      </c>
      <c r="N268">
        <f>SUM($M$2:$M268)</f>
        <v>8</v>
      </c>
      <c r="O268" s="29">
        <f>INDEX($X$2:$AG$21,1+SUM($M$2:$M267),1)</f>
        <v>4180</v>
      </c>
      <c r="P268" s="29">
        <f>INDEX($X$2:$AG$21,1+SUM($M$2:$M267),2)</f>
        <v>3315</v>
      </c>
      <c r="Q268" s="29">
        <f>INDEX($X$2:$AG$21,1+SUM($M$2:$M267),3)</f>
        <v>2520</v>
      </c>
      <c r="R268" s="29">
        <f>INDEX($X$2:$AG$21,1+SUM($M$2:$M267),4)</f>
        <v>1295</v>
      </c>
      <c r="S268" s="40">
        <f>IF(S267&lt;&gt;0,MAX(S267-$G$2/86400,0),IF(M268=1,INDEX($X$2:$AG$21,1+SUM($M$2:$M267),10),0))</f>
        <v>0</v>
      </c>
    </row>
    <row r="269" spans="8:19" ht="15.75" thickBot="1" x14ac:dyDescent="0.3">
      <c r="H269" s="18">
        <f t="shared" ca="1" si="33"/>
        <v>43210.525980786173</v>
      </c>
      <c r="I269">
        <f t="shared" si="28"/>
        <v>4222</v>
      </c>
      <c r="J269">
        <f t="shared" si="29"/>
        <v>5251</v>
      </c>
      <c r="K269">
        <f t="shared" si="30"/>
        <v>1471</v>
      </c>
      <c r="L269">
        <f t="shared" si="31"/>
        <v>4795</v>
      </c>
      <c r="M269">
        <f t="shared" si="32"/>
        <v>0</v>
      </c>
      <c r="N269">
        <f>SUM($M$2:$M269)</f>
        <v>8</v>
      </c>
      <c r="O269" s="29">
        <f>INDEX($X$2:$AG$21,1+SUM($M$2:$M268),1)</f>
        <v>4180</v>
      </c>
      <c r="P269" s="29">
        <f>INDEX($X$2:$AG$21,1+SUM($M$2:$M268),2)</f>
        <v>3315</v>
      </c>
      <c r="Q269" s="29">
        <f>INDEX($X$2:$AG$21,1+SUM($M$2:$M268),3)</f>
        <v>2520</v>
      </c>
      <c r="R269" s="29">
        <f>INDEX($X$2:$AG$21,1+SUM($M$2:$M268),4)</f>
        <v>1295</v>
      </c>
      <c r="S269" s="40">
        <f>IF(S268&lt;&gt;0,MAX(S268-$G$2/86400,0),IF(M269=1,INDEX($X$2:$AG$21,1+SUM($M$2:$M268),10),0))</f>
        <v>0</v>
      </c>
    </row>
    <row r="270" spans="8:19" ht="15.75" thickBot="1" x14ac:dyDescent="0.3">
      <c r="H270" s="18">
        <f t="shared" ca="1" si="33"/>
        <v>43210.529453008392</v>
      </c>
      <c r="I270">
        <f t="shared" si="28"/>
        <v>4280</v>
      </c>
      <c r="J270">
        <f t="shared" si="29"/>
        <v>5309</v>
      </c>
      <c r="K270">
        <f t="shared" si="30"/>
        <v>1505</v>
      </c>
      <c r="L270">
        <f t="shared" si="31"/>
        <v>4828</v>
      </c>
      <c r="M270">
        <f t="shared" si="32"/>
        <v>0</v>
      </c>
      <c r="N270">
        <f>SUM($M$2:$M270)</f>
        <v>8</v>
      </c>
      <c r="O270" s="29">
        <f>INDEX($X$2:$AG$21,1+SUM($M$2:$M269),1)</f>
        <v>4180</v>
      </c>
      <c r="P270" s="29">
        <f>INDEX($X$2:$AG$21,1+SUM($M$2:$M269),2)</f>
        <v>3315</v>
      </c>
      <c r="Q270" s="29">
        <f>INDEX($X$2:$AG$21,1+SUM($M$2:$M269),3)</f>
        <v>2520</v>
      </c>
      <c r="R270" s="29">
        <f>INDEX($X$2:$AG$21,1+SUM($M$2:$M269),4)</f>
        <v>1295</v>
      </c>
      <c r="S270" s="40">
        <f>IF(S269&lt;&gt;0,MAX(S269-$G$2/86400,0),IF(M270=1,INDEX($X$2:$AG$21,1+SUM($M$2:$M269),10),0))</f>
        <v>0</v>
      </c>
    </row>
    <row r="271" spans="8:19" ht="15.75" thickBot="1" x14ac:dyDescent="0.3">
      <c r="H271" s="18">
        <f t="shared" ca="1" si="33"/>
        <v>43210.532925230611</v>
      </c>
      <c r="I271">
        <f t="shared" ref="I271:I334" si="34">IF($M270=1,I270-O270,ROUND(I270+B$2/3600*$G$2,0))</f>
        <v>4338</v>
      </c>
      <c r="J271">
        <f t="shared" ref="J271:J334" si="35">IF($M270=1,J270-P270,ROUND(J270+C$2/3600*$G$2,0))</f>
        <v>5367</v>
      </c>
      <c r="K271">
        <f t="shared" ref="K271:K334" si="36">IF($M270=1,K270-Q270,ROUND(K270+D$2/3600*$G$2,0))</f>
        <v>1539</v>
      </c>
      <c r="L271">
        <f t="shared" ref="L271:L334" si="37">IF($M270=1,L270-R270,ROUND(L270+E$2/3600*$G$2,0))</f>
        <v>4861</v>
      </c>
      <c r="M271">
        <f t="shared" si="32"/>
        <v>0</v>
      </c>
      <c r="N271">
        <f>SUM($M$2:$M271)</f>
        <v>8</v>
      </c>
      <c r="O271" s="29">
        <f>INDEX($X$2:$AG$21,1+SUM($M$2:$M270),1)</f>
        <v>4180</v>
      </c>
      <c r="P271" s="29">
        <f>INDEX($X$2:$AG$21,1+SUM($M$2:$M270),2)</f>
        <v>3315</v>
      </c>
      <c r="Q271" s="29">
        <f>INDEX($X$2:$AG$21,1+SUM($M$2:$M270),3)</f>
        <v>2520</v>
      </c>
      <c r="R271" s="29">
        <f>INDEX($X$2:$AG$21,1+SUM($M$2:$M270),4)</f>
        <v>1295</v>
      </c>
      <c r="S271" s="40">
        <f>IF(S270&lt;&gt;0,MAX(S270-$G$2/86400,0),IF(M271=1,INDEX($X$2:$AG$21,1+SUM($M$2:$M270),10),0))</f>
        <v>0</v>
      </c>
    </row>
    <row r="272" spans="8:19" ht="15.75" thickBot="1" x14ac:dyDescent="0.3">
      <c r="H272" s="18">
        <f t="shared" ca="1" si="33"/>
        <v>43210.53639745283</v>
      </c>
      <c r="I272">
        <f t="shared" si="34"/>
        <v>4396</v>
      </c>
      <c r="J272">
        <f t="shared" si="35"/>
        <v>5425</v>
      </c>
      <c r="K272">
        <f t="shared" si="36"/>
        <v>1573</v>
      </c>
      <c r="L272">
        <f t="shared" si="37"/>
        <v>4894</v>
      </c>
      <c r="M272">
        <f t="shared" si="32"/>
        <v>0</v>
      </c>
      <c r="N272">
        <f>SUM($M$2:$M272)</f>
        <v>8</v>
      </c>
      <c r="O272" s="29">
        <f>INDEX($X$2:$AG$21,1+SUM($M$2:$M271),1)</f>
        <v>4180</v>
      </c>
      <c r="P272" s="29">
        <f>INDEX($X$2:$AG$21,1+SUM($M$2:$M271),2)</f>
        <v>3315</v>
      </c>
      <c r="Q272" s="29">
        <f>INDEX($X$2:$AG$21,1+SUM($M$2:$M271),3)</f>
        <v>2520</v>
      </c>
      <c r="R272" s="29">
        <f>INDEX($X$2:$AG$21,1+SUM($M$2:$M271),4)</f>
        <v>1295</v>
      </c>
      <c r="S272" s="40">
        <f>IF(S271&lt;&gt;0,MAX(S271-$G$2/86400,0),IF(M272=1,INDEX($X$2:$AG$21,1+SUM($M$2:$M271),10),0))</f>
        <v>0</v>
      </c>
    </row>
    <row r="273" spans="8:19" ht="15.75" thickBot="1" x14ac:dyDescent="0.3">
      <c r="H273" s="18">
        <f t="shared" ca="1" si="33"/>
        <v>43210.539869675049</v>
      </c>
      <c r="I273">
        <f t="shared" si="34"/>
        <v>4454</v>
      </c>
      <c r="J273">
        <f t="shared" si="35"/>
        <v>5483</v>
      </c>
      <c r="K273">
        <f t="shared" si="36"/>
        <v>1607</v>
      </c>
      <c r="L273">
        <f t="shared" si="37"/>
        <v>4927</v>
      </c>
      <c r="M273">
        <f t="shared" si="32"/>
        <v>0</v>
      </c>
      <c r="N273">
        <f>SUM($M$2:$M273)</f>
        <v>8</v>
      </c>
      <c r="O273" s="29">
        <f>INDEX($X$2:$AG$21,1+SUM($M$2:$M272),1)</f>
        <v>4180</v>
      </c>
      <c r="P273" s="29">
        <f>INDEX($X$2:$AG$21,1+SUM($M$2:$M272),2)</f>
        <v>3315</v>
      </c>
      <c r="Q273" s="29">
        <f>INDEX($X$2:$AG$21,1+SUM($M$2:$M272),3)</f>
        <v>2520</v>
      </c>
      <c r="R273" s="29">
        <f>INDEX($X$2:$AG$21,1+SUM($M$2:$M272),4)</f>
        <v>1295</v>
      </c>
      <c r="S273" s="40">
        <f>IF(S272&lt;&gt;0,MAX(S272-$G$2/86400,0),IF(M273=1,INDEX($X$2:$AG$21,1+SUM($M$2:$M272),10),0))</f>
        <v>0</v>
      </c>
    </row>
    <row r="274" spans="8:19" ht="15.75" thickBot="1" x14ac:dyDescent="0.3">
      <c r="H274" s="18">
        <f t="shared" ca="1" si="33"/>
        <v>43210.543341897268</v>
      </c>
      <c r="I274">
        <f t="shared" si="34"/>
        <v>4512</v>
      </c>
      <c r="J274">
        <f t="shared" si="35"/>
        <v>5541</v>
      </c>
      <c r="K274">
        <f t="shared" si="36"/>
        <v>1641</v>
      </c>
      <c r="L274">
        <f t="shared" si="37"/>
        <v>4960</v>
      </c>
      <c r="M274">
        <f t="shared" si="32"/>
        <v>0</v>
      </c>
      <c r="N274">
        <f>SUM($M$2:$M274)</f>
        <v>8</v>
      </c>
      <c r="O274" s="29">
        <f>INDEX($X$2:$AG$21,1+SUM($M$2:$M273),1)</f>
        <v>4180</v>
      </c>
      <c r="P274" s="29">
        <f>INDEX($X$2:$AG$21,1+SUM($M$2:$M273),2)</f>
        <v>3315</v>
      </c>
      <c r="Q274" s="29">
        <f>INDEX($X$2:$AG$21,1+SUM($M$2:$M273),3)</f>
        <v>2520</v>
      </c>
      <c r="R274" s="29">
        <f>INDEX($X$2:$AG$21,1+SUM($M$2:$M273),4)</f>
        <v>1295</v>
      </c>
      <c r="S274" s="40">
        <f>IF(S273&lt;&gt;0,MAX(S273-$G$2/86400,0),IF(M274=1,INDEX($X$2:$AG$21,1+SUM($M$2:$M273),10),0))</f>
        <v>0</v>
      </c>
    </row>
    <row r="275" spans="8:19" ht="15.75" thickBot="1" x14ac:dyDescent="0.3">
      <c r="H275" s="18">
        <f t="shared" ca="1" si="33"/>
        <v>43210.546814119487</v>
      </c>
      <c r="I275">
        <f t="shared" si="34"/>
        <v>4570</v>
      </c>
      <c r="J275">
        <f t="shared" si="35"/>
        <v>5599</v>
      </c>
      <c r="K275">
        <f t="shared" si="36"/>
        <v>1675</v>
      </c>
      <c r="L275">
        <f t="shared" si="37"/>
        <v>4993</v>
      </c>
      <c r="M275">
        <f t="shared" si="32"/>
        <v>0</v>
      </c>
      <c r="N275">
        <f>SUM($M$2:$M275)</f>
        <v>8</v>
      </c>
      <c r="O275" s="29">
        <f>INDEX($X$2:$AG$21,1+SUM($M$2:$M274),1)</f>
        <v>4180</v>
      </c>
      <c r="P275" s="29">
        <f>INDEX($X$2:$AG$21,1+SUM($M$2:$M274),2)</f>
        <v>3315</v>
      </c>
      <c r="Q275" s="29">
        <f>INDEX($X$2:$AG$21,1+SUM($M$2:$M274),3)</f>
        <v>2520</v>
      </c>
      <c r="R275" s="29">
        <f>INDEX($X$2:$AG$21,1+SUM($M$2:$M274),4)</f>
        <v>1295</v>
      </c>
      <c r="S275" s="40">
        <f>IF(S274&lt;&gt;0,MAX(S274-$G$2/86400,0),IF(M275=1,INDEX($X$2:$AG$21,1+SUM($M$2:$M274),10),0))</f>
        <v>0</v>
      </c>
    </row>
    <row r="276" spans="8:19" ht="15.75" thickBot="1" x14ac:dyDescent="0.3">
      <c r="H276" s="18">
        <f t="shared" ca="1" si="33"/>
        <v>43210.550286341706</v>
      </c>
      <c r="I276">
        <f t="shared" si="34"/>
        <v>4628</v>
      </c>
      <c r="J276">
        <f t="shared" si="35"/>
        <v>5657</v>
      </c>
      <c r="K276">
        <f t="shared" si="36"/>
        <v>1709</v>
      </c>
      <c r="L276">
        <f t="shared" si="37"/>
        <v>5026</v>
      </c>
      <c r="M276">
        <f t="shared" si="32"/>
        <v>0</v>
      </c>
      <c r="N276">
        <f>SUM($M$2:$M276)</f>
        <v>8</v>
      </c>
      <c r="O276" s="29">
        <f>INDEX($X$2:$AG$21,1+SUM($M$2:$M275),1)</f>
        <v>4180</v>
      </c>
      <c r="P276" s="29">
        <f>INDEX($X$2:$AG$21,1+SUM($M$2:$M275),2)</f>
        <v>3315</v>
      </c>
      <c r="Q276" s="29">
        <f>INDEX($X$2:$AG$21,1+SUM($M$2:$M275),3)</f>
        <v>2520</v>
      </c>
      <c r="R276" s="29">
        <f>INDEX($X$2:$AG$21,1+SUM($M$2:$M275),4)</f>
        <v>1295</v>
      </c>
      <c r="S276" s="40">
        <f>IF(S275&lt;&gt;0,MAX(S275-$G$2/86400,0),IF(M276=1,INDEX($X$2:$AG$21,1+SUM($M$2:$M275),10),0))</f>
        <v>0</v>
      </c>
    </row>
    <row r="277" spans="8:19" ht="15.75" thickBot="1" x14ac:dyDescent="0.3">
      <c r="H277" s="18">
        <f t="shared" ca="1" si="33"/>
        <v>43210.553758563925</v>
      </c>
      <c r="I277">
        <f t="shared" si="34"/>
        <v>4686</v>
      </c>
      <c r="J277">
        <f t="shared" si="35"/>
        <v>5715</v>
      </c>
      <c r="K277">
        <f t="shared" si="36"/>
        <v>1743</v>
      </c>
      <c r="L277">
        <f t="shared" si="37"/>
        <v>5059</v>
      </c>
      <c r="M277">
        <f t="shared" si="32"/>
        <v>0</v>
      </c>
      <c r="N277">
        <f>SUM($M$2:$M277)</f>
        <v>8</v>
      </c>
      <c r="O277" s="29">
        <f>INDEX($X$2:$AG$21,1+SUM($M$2:$M276),1)</f>
        <v>4180</v>
      </c>
      <c r="P277" s="29">
        <f>INDEX($X$2:$AG$21,1+SUM($M$2:$M276),2)</f>
        <v>3315</v>
      </c>
      <c r="Q277" s="29">
        <f>INDEX($X$2:$AG$21,1+SUM($M$2:$M276),3)</f>
        <v>2520</v>
      </c>
      <c r="R277" s="29">
        <f>INDEX($X$2:$AG$21,1+SUM($M$2:$M276),4)</f>
        <v>1295</v>
      </c>
      <c r="S277" s="40">
        <f>IF(S276&lt;&gt;0,MAX(S276-$G$2/86400,0),IF(M277=1,INDEX($X$2:$AG$21,1+SUM($M$2:$M276),10),0))</f>
        <v>0</v>
      </c>
    </row>
    <row r="278" spans="8:19" ht="15.75" thickBot="1" x14ac:dyDescent="0.3">
      <c r="H278" s="18">
        <f t="shared" ca="1" si="33"/>
        <v>43210.557230786144</v>
      </c>
      <c r="I278">
        <f t="shared" si="34"/>
        <v>4744</v>
      </c>
      <c r="J278">
        <f t="shared" si="35"/>
        <v>5773</v>
      </c>
      <c r="K278">
        <f t="shared" si="36"/>
        <v>1777</v>
      </c>
      <c r="L278">
        <f t="shared" si="37"/>
        <v>5092</v>
      </c>
      <c r="M278">
        <f t="shared" si="32"/>
        <v>0</v>
      </c>
      <c r="N278">
        <f>SUM($M$2:$M278)</f>
        <v>8</v>
      </c>
      <c r="O278" s="29">
        <f>INDEX($X$2:$AG$21,1+SUM($M$2:$M277),1)</f>
        <v>4180</v>
      </c>
      <c r="P278" s="29">
        <f>INDEX($X$2:$AG$21,1+SUM($M$2:$M277),2)</f>
        <v>3315</v>
      </c>
      <c r="Q278" s="29">
        <f>INDEX($X$2:$AG$21,1+SUM($M$2:$M277),3)</f>
        <v>2520</v>
      </c>
      <c r="R278" s="29">
        <f>INDEX($X$2:$AG$21,1+SUM($M$2:$M277),4)</f>
        <v>1295</v>
      </c>
      <c r="S278" s="40">
        <f>IF(S277&lt;&gt;0,MAX(S277-$G$2/86400,0),IF(M278=1,INDEX($X$2:$AG$21,1+SUM($M$2:$M277),10),0))</f>
        <v>0</v>
      </c>
    </row>
    <row r="279" spans="8:19" ht="15.75" thickBot="1" x14ac:dyDescent="0.3">
      <c r="H279" s="18">
        <f t="shared" ca="1" si="33"/>
        <v>43210.560703008363</v>
      </c>
      <c r="I279">
        <f t="shared" si="34"/>
        <v>4802</v>
      </c>
      <c r="J279">
        <f t="shared" si="35"/>
        <v>5831</v>
      </c>
      <c r="K279">
        <f t="shared" si="36"/>
        <v>1811</v>
      </c>
      <c r="L279">
        <f t="shared" si="37"/>
        <v>5125</v>
      </c>
      <c r="M279">
        <f t="shared" si="32"/>
        <v>0</v>
      </c>
      <c r="N279">
        <f>SUM($M$2:$M279)</f>
        <v>8</v>
      </c>
      <c r="O279" s="29">
        <f>INDEX($X$2:$AG$21,1+SUM($M$2:$M278),1)</f>
        <v>4180</v>
      </c>
      <c r="P279" s="29">
        <f>INDEX($X$2:$AG$21,1+SUM($M$2:$M278),2)</f>
        <v>3315</v>
      </c>
      <c r="Q279" s="29">
        <f>INDEX($X$2:$AG$21,1+SUM($M$2:$M278),3)</f>
        <v>2520</v>
      </c>
      <c r="R279" s="29">
        <f>INDEX($X$2:$AG$21,1+SUM($M$2:$M278),4)</f>
        <v>1295</v>
      </c>
      <c r="S279" s="40">
        <f>IF(S278&lt;&gt;0,MAX(S278-$G$2/86400,0),IF(M279=1,INDEX($X$2:$AG$21,1+SUM($M$2:$M278),10),0))</f>
        <v>0</v>
      </c>
    </row>
    <row r="280" spans="8:19" ht="15.75" thickBot="1" x14ac:dyDescent="0.3">
      <c r="H280" s="18">
        <f t="shared" ca="1" si="33"/>
        <v>43210.564175230582</v>
      </c>
      <c r="I280">
        <f t="shared" si="34"/>
        <v>4860</v>
      </c>
      <c r="J280">
        <f t="shared" si="35"/>
        <v>5889</v>
      </c>
      <c r="K280">
        <f t="shared" si="36"/>
        <v>1845</v>
      </c>
      <c r="L280">
        <f t="shared" si="37"/>
        <v>5158</v>
      </c>
      <c r="M280">
        <f t="shared" si="32"/>
        <v>0</v>
      </c>
      <c r="N280">
        <f>SUM($M$2:$M280)</f>
        <v>8</v>
      </c>
      <c r="O280" s="29">
        <f>INDEX($X$2:$AG$21,1+SUM($M$2:$M279),1)</f>
        <v>4180</v>
      </c>
      <c r="P280" s="29">
        <f>INDEX($X$2:$AG$21,1+SUM($M$2:$M279),2)</f>
        <v>3315</v>
      </c>
      <c r="Q280" s="29">
        <f>INDEX($X$2:$AG$21,1+SUM($M$2:$M279),3)</f>
        <v>2520</v>
      </c>
      <c r="R280" s="29">
        <f>INDEX($X$2:$AG$21,1+SUM($M$2:$M279),4)</f>
        <v>1295</v>
      </c>
      <c r="S280" s="40">
        <f>IF(S279&lt;&gt;0,MAX(S279-$G$2/86400,0),IF(M280=1,INDEX($X$2:$AG$21,1+SUM($M$2:$M279),10),0))</f>
        <v>0</v>
      </c>
    </row>
    <row r="281" spans="8:19" ht="15.75" thickBot="1" x14ac:dyDescent="0.3">
      <c r="H281" s="18">
        <f t="shared" ca="1" si="33"/>
        <v>43210.567647452801</v>
      </c>
      <c r="I281">
        <f t="shared" si="34"/>
        <v>4918</v>
      </c>
      <c r="J281">
        <f t="shared" si="35"/>
        <v>5947</v>
      </c>
      <c r="K281">
        <f t="shared" si="36"/>
        <v>1879</v>
      </c>
      <c r="L281">
        <f t="shared" si="37"/>
        <v>5191</v>
      </c>
      <c r="M281">
        <f t="shared" si="32"/>
        <v>0</v>
      </c>
      <c r="N281">
        <f>SUM($M$2:$M281)</f>
        <v>8</v>
      </c>
      <c r="O281" s="29">
        <f>INDEX($X$2:$AG$21,1+SUM($M$2:$M280),1)</f>
        <v>4180</v>
      </c>
      <c r="P281" s="29">
        <f>INDEX($X$2:$AG$21,1+SUM($M$2:$M280),2)</f>
        <v>3315</v>
      </c>
      <c r="Q281" s="29">
        <f>INDEX($X$2:$AG$21,1+SUM($M$2:$M280),3)</f>
        <v>2520</v>
      </c>
      <c r="R281" s="29">
        <f>INDEX($X$2:$AG$21,1+SUM($M$2:$M280),4)</f>
        <v>1295</v>
      </c>
      <c r="S281" s="40">
        <f>IF(S280&lt;&gt;0,MAX(S280-$G$2/86400,0),IF(M281=1,INDEX($X$2:$AG$21,1+SUM($M$2:$M280),10),0))</f>
        <v>0</v>
      </c>
    </row>
    <row r="282" spans="8:19" ht="15.75" thickBot="1" x14ac:dyDescent="0.3">
      <c r="H282" s="18">
        <f t="shared" ca="1" si="33"/>
        <v>43210.57111967502</v>
      </c>
      <c r="I282">
        <f t="shared" si="34"/>
        <v>4976</v>
      </c>
      <c r="J282">
        <f t="shared" si="35"/>
        <v>6005</v>
      </c>
      <c r="K282">
        <f t="shared" si="36"/>
        <v>1913</v>
      </c>
      <c r="L282">
        <f t="shared" si="37"/>
        <v>5224</v>
      </c>
      <c r="M282">
        <f t="shared" si="32"/>
        <v>0</v>
      </c>
      <c r="N282">
        <f>SUM($M$2:$M282)</f>
        <v>8</v>
      </c>
      <c r="O282" s="29">
        <f>INDEX($X$2:$AG$21,1+SUM($M$2:$M281),1)</f>
        <v>4180</v>
      </c>
      <c r="P282" s="29">
        <f>INDEX($X$2:$AG$21,1+SUM($M$2:$M281),2)</f>
        <v>3315</v>
      </c>
      <c r="Q282" s="29">
        <f>INDEX($X$2:$AG$21,1+SUM($M$2:$M281),3)</f>
        <v>2520</v>
      </c>
      <c r="R282" s="29">
        <f>INDEX($X$2:$AG$21,1+SUM($M$2:$M281),4)</f>
        <v>1295</v>
      </c>
      <c r="S282" s="40">
        <f>IF(S281&lt;&gt;0,MAX(S281-$G$2/86400,0),IF(M282=1,INDEX($X$2:$AG$21,1+SUM($M$2:$M281),10),0))</f>
        <v>0</v>
      </c>
    </row>
    <row r="283" spans="8:19" ht="15.75" thickBot="1" x14ac:dyDescent="0.3">
      <c r="H283" s="18">
        <f t="shared" ca="1" si="33"/>
        <v>43210.574591897239</v>
      </c>
      <c r="I283">
        <f t="shared" si="34"/>
        <v>5034</v>
      </c>
      <c r="J283">
        <f t="shared" si="35"/>
        <v>6063</v>
      </c>
      <c r="K283">
        <f t="shared" si="36"/>
        <v>1947</v>
      </c>
      <c r="L283">
        <f t="shared" si="37"/>
        <v>5257</v>
      </c>
      <c r="M283">
        <f t="shared" si="32"/>
        <v>0</v>
      </c>
      <c r="N283">
        <f>SUM($M$2:$M283)</f>
        <v>8</v>
      </c>
      <c r="O283" s="29">
        <f>INDEX($X$2:$AG$21,1+SUM($M$2:$M282),1)</f>
        <v>4180</v>
      </c>
      <c r="P283" s="29">
        <f>INDEX($X$2:$AG$21,1+SUM($M$2:$M282),2)</f>
        <v>3315</v>
      </c>
      <c r="Q283" s="29">
        <f>INDEX($X$2:$AG$21,1+SUM($M$2:$M282),3)</f>
        <v>2520</v>
      </c>
      <c r="R283" s="29">
        <f>INDEX($X$2:$AG$21,1+SUM($M$2:$M282),4)</f>
        <v>1295</v>
      </c>
      <c r="S283" s="40">
        <f>IF(S282&lt;&gt;0,MAX(S282-$G$2/86400,0),IF(M283=1,INDEX($X$2:$AG$21,1+SUM($M$2:$M282),10),0))</f>
        <v>0</v>
      </c>
    </row>
    <row r="284" spans="8:19" ht="15.75" thickBot="1" x14ac:dyDescent="0.3">
      <c r="H284" s="18">
        <f t="shared" ca="1" si="33"/>
        <v>43210.578064119458</v>
      </c>
      <c r="I284">
        <f t="shared" si="34"/>
        <v>5092</v>
      </c>
      <c r="J284">
        <f t="shared" si="35"/>
        <v>6121</v>
      </c>
      <c r="K284">
        <f t="shared" si="36"/>
        <v>1981</v>
      </c>
      <c r="L284">
        <f t="shared" si="37"/>
        <v>5290</v>
      </c>
      <c r="M284">
        <f t="shared" si="32"/>
        <v>0</v>
      </c>
      <c r="N284">
        <f>SUM($M$2:$M284)</f>
        <v>8</v>
      </c>
      <c r="O284" s="29">
        <f>INDEX($X$2:$AG$21,1+SUM($M$2:$M283),1)</f>
        <v>4180</v>
      </c>
      <c r="P284" s="29">
        <f>INDEX($X$2:$AG$21,1+SUM($M$2:$M283),2)</f>
        <v>3315</v>
      </c>
      <c r="Q284" s="29">
        <f>INDEX($X$2:$AG$21,1+SUM($M$2:$M283),3)</f>
        <v>2520</v>
      </c>
      <c r="R284" s="29">
        <f>INDEX($X$2:$AG$21,1+SUM($M$2:$M283),4)</f>
        <v>1295</v>
      </c>
      <c r="S284" s="40">
        <f>IF(S283&lt;&gt;0,MAX(S283-$G$2/86400,0),IF(M284=1,INDEX($X$2:$AG$21,1+SUM($M$2:$M283),10),0))</f>
        <v>0</v>
      </c>
    </row>
    <row r="285" spans="8:19" ht="15.75" thickBot="1" x14ac:dyDescent="0.3">
      <c r="H285" s="18">
        <f t="shared" ca="1" si="33"/>
        <v>43210.581536341677</v>
      </c>
      <c r="I285">
        <f t="shared" si="34"/>
        <v>5150</v>
      </c>
      <c r="J285">
        <f t="shared" si="35"/>
        <v>6179</v>
      </c>
      <c r="K285">
        <f t="shared" si="36"/>
        <v>2015</v>
      </c>
      <c r="L285">
        <f t="shared" si="37"/>
        <v>5323</v>
      </c>
      <c r="M285">
        <f t="shared" si="32"/>
        <v>0</v>
      </c>
      <c r="N285">
        <f>SUM($M$2:$M285)</f>
        <v>8</v>
      </c>
      <c r="O285" s="29">
        <f>INDEX($X$2:$AG$21,1+SUM($M$2:$M284),1)</f>
        <v>4180</v>
      </c>
      <c r="P285" s="29">
        <f>INDEX($X$2:$AG$21,1+SUM($M$2:$M284),2)</f>
        <v>3315</v>
      </c>
      <c r="Q285" s="29">
        <f>INDEX($X$2:$AG$21,1+SUM($M$2:$M284),3)</f>
        <v>2520</v>
      </c>
      <c r="R285" s="29">
        <f>INDEX($X$2:$AG$21,1+SUM($M$2:$M284),4)</f>
        <v>1295</v>
      </c>
      <c r="S285" s="40">
        <f>IF(S284&lt;&gt;0,MAX(S284-$G$2/86400,0),IF(M285=1,INDEX($X$2:$AG$21,1+SUM($M$2:$M284),10),0))</f>
        <v>0</v>
      </c>
    </row>
    <row r="286" spans="8:19" ht="15.75" thickBot="1" x14ac:dyDescent="0.3">
      <c r="H286" s="18">
        <f t="shared" ca="1" si="33"/>
        <v>43210.585008563896</v>
      </c>
      <c r="I286">
        <f t="shared" si="34"/>
        <v>5208</v>
      </c>
      <c r="J286">
        <f t="shared" si="35"/>
        <v>6237</v>
      </c>
      <c r="K286">
        <f t="shared" si="36"/>
        <v>2049</v>
      </c>
      <c r="L286">
        <f t="shared" si="37"/>
        <v>5356</v>
      </c>
      <c r="M286">
        <f t="shared" si="32"/>
        <v>0</v>
      </c>
      <c r="N286">
        <f>SUM($M$2:$M286)</f>
        <v>8</v>
      </c>
      <c r="O286" s="29">
        <f>INDEX($X$2:$AG$21,1+SUM($M$2:$M285),1)</f>
        <v>4180</v>
      </c>
      <c r="P286" s="29">
        <f>INDEX($X$2:$AG$21,1+SUM($M$2:$M285),2)</f>
        <v>3315</v>
      </c>
      <c r="Q286" s="29">
        <f>INDEX($X$2:$AG$21,1+SUM($M$2:$M285),3)</f>
        <v>2520</v>
      </c>
      <c r="R286" s="29">
        <f>INDEX($X$2:$AG$21,1+SUM($M$2:$M285),4)</f>
        <v>1295</v>
      </c>
      <c r="S286" s="40">
        <f>IF(S285&lt;&gt;0,MAX(S285-$G$2/86400,0),IF(M286=1,INDEX($X$2:$AG$21,1+SUM($M$2:$M285),10),0))</f>
        <v>0</v>
      </c>
    </row>
    <row r="287" spans="8:19" ht="15.75" thickBot="1" x14ac:dyDescent="0.3">
      <c r="H287" s="18">
        <f t="shared" ca="1" si="33"/>
        <v>43210.588480786115</v>
      </c>
      <c r="I287">
        <f t="shared" si="34"/>
        <v>5266</v>
      </c>
      <c r="J287">
        <f t="shared" si="35"/>
        <v>6295</v>
      </c>
      <c r="K287">
        <f t="shared" si="36"/>
        <v>2083</v>
      </c>
      <c r="L287">
        <f t="shared" si="37"/>
        <v>5389</v>
      </c>
      <c r="M287">
        <f t="shared" si="32"/>
        <v>0</v>
      </c>
      <c r="N287">
        <f>SUM($M$2:$M287)</f>
        <v>8</v>
      </c>
      <c r="O287" s="29">
        <f>INDEX($X$2:$AG$21,1+SUM($M$2:$M286),1)</f>
        <v>4180</v>
      </c>
      <c r="P287" s="29">
        <f>INDEX($X$2:$AG$21,1+SUM($M$2:$M286),2)</f>
        <v>3315</v>
      </c>
      <c r="Q287" s="29">
        <f>INDEX($X$2:$AG$21,1+SUM($M$2:$M286),3)</f>
        <v>2520</v>
      </c>
      <c r="R287" s="29">
        <f>INDEX($X$2:$AG$21,1+SUM($M$2:$M286),4)</f>
        <v>1295</v>
      </c>
      <c r="S287" s="40">
        <f>IF(S286&lt;&gt;0,MAX(S286-$G$2/86400,0),IF(M287=1,INDEX($X$2:$AG$21,1+SUM($M$2:$M286),10),0))</f>
        <v>0</v>
      </c>
    </row>
    <row r="288" spans="8:19" ht="15.75" thickBot="1" x14ac:dyDescent="0.3">
      <c r="H288" s="18">
        <f t="shared" ca="1" si="33"/>
        <v>43210.591953008334</v>
      </c>
      <c r="I288">
        <f t="shared" si="34"/>
        <v>5324</v>
      </c>
      <c r="J288">
        <f t="shared" si="35"/>
        <v>6353</v>
      </c>
      <c r="K288">
        <f t="shared" si="36"/>
        <v>2117</v>
      </c>
      <c r="L288">
        <f t="shared" si="37"/>
        <v>5422</v>
      </c>
      <c r="M288">
        <f t="shared" si="32"/>
        <v>0</v>
      </c>
      <c r="N288">
        <f>SUM($M$2:$M288)</f>
        <v>8</v>
      </c>
      <c r="O288" s="29">
        <f>INDEX($X$2:$AG$21,1+SUM($M$2:$M287),1)</f>
        <v>4180</v>
      </c>
      <c r="P288" s="29">
        <f>INDEX($X$2:$AG$21,1+SUM($M$2:$M287),2)</f>
        <v>3315</v>
      </c>
      <c r="Q288" s="29">
        <f>INDEX($X$2:$AG$21,1+SUM($M$2:$M287),3)</f>
        <v>2520</v>
      </c>
      <c r="R288" s="29">
        <f>INDEX($X$2:$AG$21,1+SUM($M$2:$M287),4)</f>
        <v>1295</v>
      </c>
      <c r="S288" s="40">
        <f>IF(S287&lt;&gt;0,MAX(S287-$G$2/86400,0),IF(M288=1,INDEX($X$2:$AG$21,1+SUM($M$2:$M287),10),0))</f>
        <v>0</v>
      </c>
    </row>
    <row r="289" spans="8:19" ht="15.75" thickBot="1" x14ac:dyDescent="0.3">
      <c r="H289" s="18">
        <f t="shared" ca="1" si="33"/>
        <v>43210.595425230553</v>
      </c>
      <c r="I289">
        <f t="shared" si="34"/>
        <v>5382</v>
      </c>
      <c r="J289">
        <f t="shared" si="35"/>
        <v>6411</v>
      </c>
      <c r="K289">
        <f t="shared" si="36"/>
        <v>2151</v>
      </c>
      <c r="L289">
        <f t="shared" si="37"/>
        <v>5455</v>
      </c>
      <c r="M289">
        <f t="shared" si="32"/>
        <v>0</v>
      </c>
      <c r="N289">
        <f>SUM($M$2:$M289)</f>
        <v>8</v>
      </c>
      <c r="O289" s="29">
        <f>INDEX($X$2:$AG$21,1+SUM($M$2:$M288),1)</f>
        <v>4180</v>
      </c>
      <c r="P289" s="29">
        <f>INDEX($X$2:$AG$21,1+SUM($M$2:$M288),2)</f>
        <v>3315</v>
      </c>
      <c r="Q289" s="29">
        <f>INDEX($X$2:$AG$21,1+SUM($M$2:$M288),3)</f>
        <v>2520</v>
      </c>
      <c r="R289" s="29">
        <f>INDEX($X$2:$AG$21,1+SUM($M$2:$M288),4)</f>
        <v>1295</v>
      </c>
      <c r="S289" s="40">
        <f>IF(S288&lt;&gt;0,MAX(S288-$G$2/86400,0),IF(M289=1,INDEX($X$2:$AG$21,1+SUM($M$2:$M288),10),0))</f>
        <v>0</v>
      </c>
    </row>
    <row r="290" spans="8:19" ht="15.75" thickBot="1" x14ac:dyDescent="0.3">
      <c r="H290" s="18">
        <f t="shared" ca="1" si="33"/>
        <v>43210.598897452772</v>
      </c>
      <c r="I290">
        <f t="shared" si="34"/>
        <v>5440</v>
      </c>
      <c r="J290">
        <f t="shared" si="35"/>
        <v>6469</v>
      </c>
      <c r="K290">
        <f t="shared" si="36"/>
        <v>2185</v>
      </c>
      <c r="L290">
        <f t="shared" si="37"/>
        <v>5488</v>
      </c>
      <c r="M290">
        <f t="shared" si="32"/>
        <v>0</v>
      </c>
      <c r="N290">
        <f>SUM($M$2:$M290)</f>
        <v>8</v>
      </c>
      <c r="O290" s="29">
        <f>INDEX($X$2:$AG$21,1+SUM($M$2:$M289),1)</f>
        <v>4180</v>
      </c>
      <c r="P290" s="29">
        <f>INDEX($X$2:$AG$21,1+SUM($M$2:$M289),2)</f>
        <v>3315</v>
      </c>
      <c r="Q290" s="29">
        <f>INDEX($X$2:$AG$21,1+SUM($M$2:$M289),3)</f>
        <v>2520</v>
      </c>
      <c r="R290" s="29">
        <f>INDEX($X$2:$AG$21,1+SUM($M$2:$M289),4)</f>
        <v>1295</v>
      </c>
      <c r="S290" s="40">
        <f>IF(S289&lt;&gt;0,MAX(S289-$G$2/86400,0),IF(M290=1,INDEX($X$2:$AG$21,1+SUM($M$2:$M289),10),0))</f>
        <v>0</v>
      </c>
    </row>
    <row r="291" spans="8:19" ht="15.75" thickBot="1" x14ac:dyDescent="0.3">
      <c r="H291" s="18">
        <f t="shared" ca="1" si="33"/>
        <v>43210.602369674991</v>
      </c>
      <c r="I291">
        <f t="shared" si="34"/>
        <v>5498</v>
      </c>
      <c r="J291">
        <f t="shared" si="35"/>
        <v>6527</v>
      </c>
      <c r="K291">
        <f t="shared" si="36"/>
        <v>2219</v>
      </c>
      <c r="L291">
        <f t="shared" si="37"/>
        <v>5521</v>
      </c>
      <c r="M291">
        <f t="shared" si="32"/>
        <v>0</v>
      </c>
      <c r="N291">
        <f>SUM($M$2:$M291)</f>
        <v>8</v>
      </c>
      <c r="O291" s="29">
        <f>INDEX($X$2:$AG$21,1+SUM($M$2:$M290),1)</f>
        <v>4180</v>
      </c>
      <c r="P291" s="29">
        <f>INDEX($X$2:$AG$21,1+SUM($M$2:$M290),2)</f>
        <v>3315</v>
      </c>
      <c r="Q291" s="29">
        <f>INDEX($X$2:$AG$21,1+SUM($M$2:$M290),3)</f>
        <v>2520</v>
      </c>
      <c r="R291" s="29">
        <f>INDEX($X$2:$AG$21,1+SUM($M$2:$M290),4)</f>
        <v>1295</v>
      </c>
      <c r="S291" s="40">
        <f>IF(S290&lt;&gt;0,MAX(S290-$G$2/86400,0),IF(M291=1,INDEX($X$2:$AG$21,1+SUM($M$2:$M290),10),0))</f>
        <v>0</v>
      </c>
    </row>
    <row r="292" spans="8:19" ht="15.75" thickBot="1" x14ac:dyDescent="0.3">
      <c r="H292" s="18">
        <f t="shared" ca="1" si="33"/>
        <v>43210.60584189721</v>
      </c>
      <c r="I292">
        <f t="shared" si="34"/>
        <v>5556</v>
      </c>
      <c r="J292">
        <f t="shared" si="35"/>
        <v>6585</v>
      </c>
      <c r="K292">
        <f t="shared" si="36"/>
        <v>2253</v>
      </c>
      <c r="L292">
        <f t="shared" si="37"/>
        <v>5554</v>
      </c>
      <c r="M292">
        <f t="shared" si="32"/>
        <v>0</v>
      </c>
      <c r="N292">
        <f>SUM($M$2:$M292)</f>
        <v>8</v>
      </c>
      <c r="O292" s="29">
        <f>INDEX($X$2:$AG$21,1+SUM($M$2:$M291),1)</f>
        <v>4180</v>
      </c>
      <c r="P292" s="29">
        <f>INDEX($X$2:$AG$21,1+SUM($M$2:$M291),2)</f>
        <v>3315</v>
      </c>
      <c r="Q292" s="29">
        <f>INDEX($X$2:$AG$21,1+SUM($M$2:$M291),3)</f>
        <v>2520</v>
      </c>
      <c r="R292" s="29">
        <f>INDEX($X$2:$AG$21,1+SUM($M$2:$M291),4)</f>
        <v>1295</v>
      </c>
      <c r="S292" s="40">
        <f>IF(S291&lt;&gt;0,MAX(S291-$G$2/86400,0),IF(M292=1,INDEX($X$2:$AG$21,1+SUM($M$2:$M291),10),0))</f>
        <v>0</v>
      </c>
    </row>
    <row r="293" spans="8:19" ht="15.75" thickBot="1" x14ac:dyDescent="0.3">
      <c r="H293" s="18">
        <f t="shared" ca="1" si="33"/>
        <v>43210.609314119429</v>
      </c>
      <c r="I293">
        <f t="shared" si="34"/>
        <v>5614</v>
      </c>
      <c r="J293">
        <f t="shared" si="35"/>
        <v>6643</v>
      </c>
      <c r="K293">
        <f t="shared" si="36"/>
        <v>2287</v>
      </c>
      <c r="L293">
        <f t="shared" si="37"/>
        <v>5587</v>
      </c>
      <c r="M293">
        <f t="shared" si="32"/>
        <v>0</v>
      </c>
      <c r="N293">
        <f>SUM($M$2:$M293)</f>
        <v>8</v>
      </c>
      <c r="O293" s="29">
        <f>INDEX($X$2:$AG$21,1+SUM($M$2:$M292),1)</f>
        <v>4180</v>
      </c>
      <c r="P293" s="29">
        <f>INDEX($X$2:$AG$21,1+SUM($M$2:$M292),2)</f>
        <v>3315</v>
      </c>
      <c r="Q293" s="29">
        <f>INDEX($X$2:$AG$21,1+SUM($M$2:$M292),3)</f>
        <v>2520</v>
      </c>
      <c r="R293" s="29">
        <f>INDEX($X$2:$AG$21,1+SUM($M$2:$M292),4)</f>
        <v>1295</v>
      </c>
      <c r="S293" s="40">
        <f>IF(S292&lt;&gt;0,MAX(S292-$G$2/86400,0),IF(M293=1,INDEX($X$2:$AG$21,1+SUM($M$2:$M292),10),0))</f>
        <v>0</v>
      </c>
    </row>
    <row r="294" spans="8:19" ht="15.75" thickBot="1" x14ac:dyDescent="0.3">
      <c r="H294" s="18">
        <f t="shared" ca="1" si="33"/>
        <v>43210.612786341648</v>
      </c>
      <c r="I294">
        <f t="shared" si="34"/>
        <v>5672</v>
      </c>
      <c r="J294">
        <f t="shared" si="35"/>
        <v>6701</v>
      </c>
      <c r="K294">
        <f t="shared" si="36"/>
        <v>2321</v>
      </c>
      <c r="L294">
        <f t="shared" si="37"/>
        <v>5620</v>
      </c>
      <c r="M294">
        <f t="shared" si="32"/>
        <v>0</v>
      </c>
      <c r="N294">
        <f>SUM($M$2:$M294)</f>
        <v>8</v>
      </c>
      <c r="O294" s="29">
        <f>INDEX($X$2:$AG$21,1+SUM($M$2:$M293),1)</f>
        <v>4180</v>
      </c>
      <c r="P294" s="29">
        <f>INDEX($X$2:$AG$21,1+SUM($M$2:$M293),2)</f>
        <v>3315</v>
      </c>
      <c r="Q294" s="29">
        <f>INDEX($X$2:$AG$21,1+SUM($M$2:$M293),3)</f>
        <v>2520</v>
      </c>
      <c r="R294" s="29">
        <f>INDEX($X$2:$AG$21,1+SUM($M$2:$M293),4)</f>
        <v>1295</v>
      </c>
      <c r="S294" s="40">
        <f>IF(S293&lt;&gt;0,MAX(S293-$G$2/86400,0),IF(M294=1,INDEX($X$2:$AG$21,1+SUM($M$2:$M293),10),0))</f>
        <v>0</v>
      </c>
    </row>
    <row r="295" spans="8:19" ht="15.75" thickBot="1" x14ac:dyDescent="0.3">
      <c r="H295" s="18">
        <f t="shared" ca="1" si="33"/>
        <v>43210.616258563867</v>
      </c>
      <c r="I295">
        <f t="shared" si="34"/>
        <v>5730</v>
      </c>
      <c r="J295">
        <f t="shared" si="35"/>
        <v>6759</v>
      </c>
      <c r="K295">
        <f t="shared" si="36"/>
        <v>2355</v>
      </c>
      <c r="L295">
        <f t="shared" si="37"/>
        <v>5653</v>
      </c>
      <c r="M295">
        <f t="shared" si="32"/>
        <v>0</v>
      </c>
      <c r="N295">
        <f>SUM($M$2:$M295)</f>
        <v>8</v>
      </c>
      <c r="O295" s="29">
        <f>INDEX($X$2:$AG$21,1+SUM($M$2:$M294),1)</f>
        <v>4180</v>
      </c>
      <c r="P295" s="29">
        <f>INDEX($X$2:$AG$21,1+SUM($M$2:$M294),2)</f>
        <v>3315</v>
      </c>
      <c r="Q295" s="29">
        <f>INDEX($X$2:$AG$21,1+SUM($M$2:$M294),3)</f>
        <v>2520</v>
      </c>
      <c r="R295" s="29">
        <f>INDEX($X$2:$AG$21,1+SUM($M$2:$M294),4)</f>
        <v>1295</v>
      </c>
      <c r="S295" s="40">
        <f>IF(S294&lt;&gt;0,MAX(S294-$G$2/86400,0),IF(M295=1,INDEX($X$2:$AG$21,1+SUM($M$2:$M294),10),0))</f>
        <v>0</v>
      </c>
    </row>
    <row r="296" spans="8:19" ht="15.75" thickBot="1" x14ac:dyDescent="0.3">
      <c r="H296" s="18">
        <f t="shared" ca="1" si="33"/>
        <v>43210.619730786086</v>
      </c>
      <c r="I296">
        <f t="shared" si="34"/>
        <v>5788</v>
      </c>
      <c r="J296">
        <f t="shared" si="35"/>
        <v>6817</v>
      </c>
      <c r="K296">
        <f t="shared" si="36"/>
        <v>2389</v>
      </c>
      <c r="L296">
        <f t="shared" si="37"/>
        <v>5686</v>
      </c>
      <c r="M296">
        <f t="shared" si="32"/>
        <v>0</v>
      </c>
      <c r="N296">
        <f>SUM($M$2:$M296)</f>
        <v>8</v>
      </c>
      <c r="O296" s="29">
        <f>INDEX($X$2:$AG$21,1+SUM($M$2:$M295),1)</f>
        <v>4180</v>
      </c>
      <c r="P296" s="29">
        <f>INDEX($X$2:$AG$21,1+SUM($M$2:$M295),2)</f>
        <v>3315</v>
      </c>
      <c r="Q296" s="29">
        <f>INDEX($X$2:$AG$21,1+SUM($M$2:$M295),3)</f>
        <v>2520</v>
      </c>
      <c r="R296" s="29">
        <f>INDEX($X$2:$AG$21,1+SUM($M$2:$M295),4)</f>
        <v>1295</v>
      </c>
      <c r="S296" s="40">
        <f>IF(S295&lt;&gt;0,MAX(S295-$G$2/86400,0),IF(M296=1,INDEX($X$2:$AG$21,1+SUM($M$2:$M295),10),0))</f>
        <v>0</v>
      </c>
    </row>
    <row r="297" spans="8:19" ht="15.75" thickBot="1" x14ac:dyDescent="0.3">
      <c r="H297" s="18">
        <f t="shared" ca="1" si="33"/>
        <v>43210.623203008305</v>
      </c>
      <c r="I297">
        <f t="shared" si="34"/>
        <v>5846</v>
      </c>
      <c r="J297">
        <f t="shared" si="35"/>
        <v>6875</v>
      </c>
      <c r="K297">
        <f t="shared" si="36"/>
        <v>2423</v>
      </c>
      <c r="L297">
        <f t="shared" si="37"/>
        <v>5719</v>
      </c>
      <c r="M297">
        <f t="shared" si="32"/>
        <v>0</v>
      </c>
      <c r="N297">
        <f>SUM($M$2:$M297)</f>
        <v>8</v>
      </c>
      <c r="O297" s="29">
        <f>INDEX($X$2:$AG$21,1+SUM($M$2:$M296),1)</f>
        <v>4180</v>
      </c>
      <c r="P297" s="29">
        <f>INDEX($X$2:$AG$21,1+SUM($M$2:$M296),2)</f>
        <v>3315</v>
      </c>
      <c r="Q297" s="29">
        <f>INDEX($X$2:$AG$21,1+SUM($M$2:$M296),3)</f>
        <v>2520</v>
      </c>
      <c r="R297" s="29">
        <f>INDEX($X$2:$AG$21,1+SUM($M$2:$M296),4)</f>
        <v>1295</v>
      </c>
      <c r="S297" s="40">
        <f>IF(S296&lt;&gt;0,MAX(S296-$G$2/86400,0),IF(M297=1,INDEX($X$2:$AG$21,1+SUM($M$2:$M296),10),0))</f>
        <v>0</v>
      </c>
    </row>
    <row r="298" spans="8:19" ht="15.75" thickBot="1" x14ac:dyDescent="0.3">
      <c r="H298" s="18">
        <f t="shared" ca="1" si="33"/>
        <v>43210.626675230524</v>
      </c>
      <c r="I298">
        <f t="shared" si="34"/>
        <v>5904</v>
      </c>
      <c r="J298">
        <f t="shared" si="35"/>
        <v>6933</v>
      </c>
      <c r="K298">
        <f t="shared" si="36"/>
        <v>2457</v>
      </c>
      <c r="L298">
        <f t="shared" si="37"/>
        <v>5752</v>
      </c>
      <c r="M298">
        <f t="shared" si="32"/>
        <v>0</v>
      </c>
      <c r="N298">
        <f>SUM($M$2:$M298)</f>
        <v>8</v>
      </c>
      <c r="O298" s="29">
        <f>INDEX($X$2:$AG$21,1+SUM($M$2:$M297),1)</f>
        <v>4180</v>
      </c>
      <c r="P298" s="29">
        <f>INDEX($X$2:$AG$21,1+SUM($M$2:$M297),2)</f>
        <v>3315</v>
      </c>
      <c r="Q298" s="29">
        <f>INDEX($X$2:$AG$21,1+SUM($M$2:$M297),3)</f>
        <v>2520</v>
      </c>
      <c r="R298" s="29">
        <f>INDEX($X$2:$AG$21,1+SUM($M$2:$M297),4)</f>
        <v>1295</v>
      </c>
      <c r="S298" s="40">
        <f>IF(S297&lt;&gt;0,MAX(S297-$G$2/86400,0),IF(M298=1,INDEX($X$2:$AG$21,1+SUM($M$2:$M297),10),0))</f>
        <v>0</v>
      </c>
    </row>
    <row r="299" spans="8:19" ht="15.75" thickBot="1" x14ac:dyDescent="0.3">
      <c r="H299" s="18">
        <f t="shared" ca="1" si="33"/>
        <v>43210.630147452743</v>
      </c>
      <c r="I299">
        <f t="shared" si="34"/>
        <v>5962</v>
      </c>
      <c r="J299">
        <f t="shared" si="35"/>
        <v>6991</v>
      </c>
      <c r="K299">
        <f t="shared" si="36"/>
        <v>2491</v>
      </c>
      <c r="L299">
        <f t="shared" si="37"/>
        <v>5785</v>
      </c>
      <c r="M299">
        <f t="shared" si="32"/>
        <v>0</v>
      </c>
      <c r="N299">
        <f>SUM($M$2:$M299)</f>
        <v>8</v>
      </c>
      <c r="O299" s="29">
        <f>INDEX($X$2:$AG$21,1+SUM($M$2:$M298),1)</f>
        <v>4180</v>
      </c>
      <c r="P299" s="29">
        <f>INDEX($X$2:$AG$21,1+SUM($M$2:$M298),2)</f>
        <v>3315</v>
      </c>
      <c r="Q299" s="29">
        <f>INDEX($X$2:$AG$21,1+SUM($M$2:$M298),3)</f>
        <v>2520</v>
      </c>
      <c r="R299" s="29">
        <f>INDEX($X$2:$AG$21,1+SUM($M$2:$M298),4)</f>
        <v>1295</v>
      </c>
      <c r="S299" s="40">
        <f>IF(S298&lt;&gt;0,MAX(S298-$G$2/86400,0),IF(M299=1,INDEX($X$2:$AG$21,1+SUM($M$2:$M298),10),0))</f>
        <v>0</v>
      </c>
    </row>
    <row r="300" spans="8:19" ht="15.75" thickBot="1" x14ac:dyDescent="0.3">
      <c r="H300" s="18">
        <f t="shared" ca="1" si="33"/>
        <v>43210.633619674962</v>
      </c>
      <c r="I300">
        <f t="shared" si="34"/>
        <v>6020</v>
      </c>
      <c r="J300">
        <f t="shared" si="35"/>
        <v>7049</v>
      </c>
      <c r="K300">
        <f t="shared" si="36"/>
        <v>2525</v>
      </c>
      <c r="L300">
        <f t="shared" si="37"/>
        <v>5818</v>
      </c>
      <c r="M300">
        <f t="shared" si="32"/>
        <v>1</v>
      </c>
      <c r="N300">
        <f>SUM($M$2:$M300)</f>
        <v>9</v>
      </c>
      <c r="O300" s="29">
        <f>INDEX($X$2:$AG$21,1+SUM($M$2:$M299),1)</f>
        <v>4180</v>
      </c>
      <c r="P300" s="29">
        <f>INDEX($X$2:$AG$21,1+SUM($M$2:$M299),2)</f>
        <v>3315</v>
      </c>
      <c r="Q300" s="29">
        <f>INDEX($X$2:$AG$21,1+SUM($M$2:$M299),3)</f>
        <v>2520</v>
      </c>
      <c r="R300" s="29">
        <f>INDEX($X$2:$AG$21,1+SUM($M$2:$M299),4)</f>
        <v>1295</v>
      </c>
      <c r="S300" s="40">
        <f>IF(S299&lt;&gt;0,MAX(S299-$G$2/86400,0),IF(M300=1,INDEX($X$2:$AG$21,1+SUM($M$2:$M299),10),0))</f>
        <v>3.8773148148148147E-2</v>
      </c>
    </row>
    <row r="301" spans="8:19" ht="15.75" thickBot="1" x14ac:dyDescent="0.3">
      <c r="H301" s="18">
        <f t="shared" ca="1" si="33"/>
        <v>43210.637091897181</v>
      </c>
      <c r="I301">
        <f t="shared" si="34"/>
        <v>1840</v>
      </c>
      <c r="J301">
        <f t="shared" si="35"/>
        <v>3734</v>
      </c>
      <c r="K301">
        <f t="shared" si="36"/>
        <v>5</v>
      </c>
      <c r="L301">
        <f t="shared" si="37"/>
        <v>4523</v>
      </c>
      <c r="M301">
        <f t="shared" si="32"/>
        <v>0</v>
      </c>
      <c r="N301">
        <f>SUM($M$2:$M301)</f>
        <v>9</v>
      </c>
      <c r="O301" s="29">
        <f>INDEX($X$2:$AG$21,1+SUM($M$2:$M300),1)</f>
        <v>5350</v>
      </c>
      <c r="P301" s="29">
        <f>INDEX($X$2:$AG$21,1+SUM($M$2:$M300),2)</f>
        <v>4245</v>
      </c>
      <c r="Q301" s="29">
        <f>INDEX($X$2:$AG$21,1+SUM($M$2:$M300),3)</f>
        <v>3230</v>
      </c>
      <c r="R301" s="29">
        <f>INDEX($X$2:$AG$21,1+SUM($M$2:$M300),4)</f>
        <v>1660</v>
      </c>
      <c r="S301" s="40">
        <f>IF(S300&lt;&gt;0,MAX(S300-$G$2/86400,0),IF(M301=1,INDEX($X$2:$AG$21,1+SUM($M$2:$M300),10),0))</f>
        <v>3.5300925925925923E-2</v>
      </c>
    </row>
    <row r="302" spans="8:19" ht="15.75" thickBot="1" x14ac:dyDescent="0.3">
      <c r="H302" s="18">
        <f t="shared" ca="1" si="33"/>
        <v>43210.6405641194</v>
      </c>
      <c r="I302">
        <f t="shared" si="34"/>
        <v>1898</v>
      </c>
      <c r="J302">
        <f t="shared" si="35"/>
        <v>3792</v>
      </c>
      <c r="K302">
        <f t="shared" si="36"/>
        <v>39</v>
      </c>
      <c r="L302">
        <f t="shared" si="37"/>
        <v>4556</v>
      </c>
      <c r="M302">
        <f t="shared" si="32"/>
        <v>0</v>
      </c>
      <c r="N302">
        <f>SUM($M$2:$M302)</f>
        <v>9</v>
      </c>
      <c r="O302" s="29">
        <f>INDEX($X$2:$AG$21,1+SUM($M$2:$M301),1)</f>
        <v>5350</v>
      </c>
      <c r="P302" s="29">
        <f>INDEX($X$2:$AG$21,1+SUM($M$2:$M301),2)</f>
        <v>4245</v>
      </c>
      <c r="Q302" s="29">
        <f>INDEX($X$2:$AG$21,1+SUM($M$2:$M301),3)</f>
        <v>3230</v>
      </c>
      <c r="R302" s="29">
        <f>INDEX($X$2:$AG$21,1+SUM($M$2:$M301),4)</f>
        <v>1660</v>
      </c>
      <c r="S302" s="40">
        <f>IF(S301&lt;&gt;0,MAX(S301-$G$2/86400,0),IF(M302=1,INDEX($X$2:$AG$21,1+SUM($M$2:$M301),10),0))</f>
        <v>3.1828703703703699E-2</v>
      </c>
    </row>
    <row r="303" spans="8:19" ht="15.75" thickBot="1" x14ac:dyDescent="0.3">
      <c r="H303" s="18">
        <f t="shared" ca="1" si="33"/>
        <v>43210.644036341619</v>
      </c>
      <c r="I303">
        <f t="shared" si="34"/>
        <v>1956</v>
      </c>
      <c r="J303">
        <f t="shared" si="35"/>
        <v>3850</v>
      </c>
      <c r="K303">
        <f t="shared" si="36"/>
        <v>73</v>
      </c>
      <c r="L303">
        <f t="shared" si="37"/>
        <v>4589</v>
      </c>
      <c r="M303">
        <f t="shared" si="32"/>
        <v>0</v>
      </c>
      <c r="N303">
        <f>SUM($M$2:$M303)</f>
        <v>9</v>
      </c>
      <c r="O303" s="29">
        <f>INDEX($X$2:$AG$21,1+SUM($M$2:$M302),1)</f>
        <v>5350</v>
      </c>
      <c r="P303" s="29">
        <f>INDEX($X$2:$AG$21,1+SUM($M$2:$M302),2)</f>
        <v>4245</v>
      </c>
      <c r="Q303" s="29">
        <f>INDEX($X$2:$AG$21,1+SUM($M$2:$M302),3)</f>
        <v>3230</v>
      </c>
      <c r="R303" s="29">
        <f>INDEX($X$2:$AG$21,1+SUM($M$2:$M302),4)</f>
        <v>1660</v>
      </c>
      <c r="S303" s="40">
        <f>IF(S302&lt;&gt;0,MAX(S302-$G$2/86400,0),IF(M303=1,INDEX($X$2:$AG$21,1+SUM($M$2:$M302),10),0))</f>
        <v>2.8356481481481476E-2</v>
      </c>
    </row>
    <row r="304" spans="8:19" ht="15.75" thickBot="1" x14ac:dyDescent="0.3">
      <c r="H304" s="18">
        <f t="shared" ca="1" si="33"/>
        <v>43210.647508563838</v>
      </c>
      <c r="I304">
        <f t="shared" si="34"/>
        <v>2014</v>
      </c>
      <c r="J304">
        <f t="shared" si="35"/>
        <v>3908</v>
      </c>
      <c r="K304">
        <f t="shared" si="36"/>
        <v>107</v>
      </c>
      <c r="L304">
        <f t="shared" si="37"/>
        <v>4622</v>
      </c>
      <c r="M304">
        <f t="shared" si="32"/>
        <v>0</v>
      </c>
      <c r="N304">
        <f>SUM($M$2:$M304)</f>
        <v>9</v>
      </c>
      <c r="O304" s="29">
        <f>INDEX($X$2:$AG$21,1+SUM($M$2:$M303),1)</f>
        <v>5350</v>
      </c>
      <c r="P304" s="29">
        <f>INDEX($X$2:$AG$21,1+SUM($M$2:$M303),2)</f>
        <v>4245</v>
      </c>
      <c r="Q304" s="29">
        <f>INDEX($X$2:$AG$21,1+SUM($M$2:$M303),3)</f>
        <v>3230</v>
      </c>
      <c r="R304" s="29">
        <f>INDEX($X$2:$AG$21,1+SUM($M$2:$M303),4)</f>
        <v>1660</v>
      </c>
      <c r="S304" s="40">
        <f>IF(S303&lt;&gt;0,MAX(S303-$G$2/86400,0),IF(M304=1,INDEX($X$2:$AG$21,1+SUM($M$2:$M303),10),0))</f>
        <v>2.4884259259259252E-2</v>
      </c>
    </row>
    <row r="305" spans="8:19" ht="15.75" thickBot="1" x14ac:dyDescent="0.3">
      <c r="H305" s="18">
        <f t="shared" ca="1" si="33"/>
        <v>43210.650980786057</v>
      </c>
      <c r="I305">
        <f t="shared" si="34"/>
        <v>2072</v>
      </c>
      <c r="J305">
        <f t="shared" si="35"/>
        <v>3966</v>
      </c>
      <c r="K305">
        <f t="shared" si="36"/>
        <v>141</v>
      </c>
      <c r="L305">
        <f t="shared" si="37"/>
        <v>4655</v>
      </c>
      <c r="M305">
        <f t="shared" si="32"/>
        <v>0</v>
      </c>
      <c r="N305">
        <f>SUM($M$2:$M305)</f>
        <v>9</v>
      </c>
      <c r="O305" s="29">
        <f>INDEX($X$2:$AG$21,1+SUM($M$2:$M304),1)</f>
        <v>5350</v>
      </c>
      <c r="P305" s="29">
        <f>INDEX($X$2:$AG$21,1+SUM($M$2:$M304),2)</f>
        <v>4245</v>
      </c>
      <c r="Q305" s="29">
        <f>INDEX($X$2:$AG$21,1+SUM($M$2:$M304),3)</f>
        <v>3230</v>
      </c>
      <c r="R305" s="29">
        <f>INDEX($X$2:$AG$21,1+SUM($M$2:$M304),4)</f>
        <v>1660</v>
      </c>
      <c r="S305" s="40">
        <f>IF(S304&lt;&gt;0,MAX(S304-$G$2/86400,0),IF(M305=1,INDEX($X$2:$AG$21,1+SUM($M$2:$M304),10),0))</f>
        <v>2.1412037037037028E-2</v>
      </c>
    </row>
    <row r="306" spans="8:19" ht="15.75" thickBot="1" x14ac:dyDescent="0.3">
      <c r="H306" s="18">
        <f t="shared" ca="1" si="33"/>
        <v>43210.654453008276</v>
      </c>
      <c r="I306">
        <f t="shared" si="34"/>
        <v>2130</v>
      </c>
      <c r="J306">
        <f t="shared" si="35"/>
        <v>4024</v>
      </c>
      <c r="K306">
        <f t="shared" si="36"/>
        <v>175</v>
      </c>
      <c r="L306">
        <f t="shared" si="37"/>
        <v>4688</v>
      </c>
      <c r="M306">
        <f t="shared" si="32"/>
        <v>0</v>
      </c>
      <c r="N306">
        <f>SUM($M$2:$M306)</f>
        <v>9</v>
      </c>
      <c r="O306" s="29">
        <f>INDEX($X$2:$AG$21,1+SUM($M$2:$M305),1)</f>
        <v>5350</v>
      </c>
      <c r="P306" s="29">
        <f>INDEX($X$2:$AG$21,1+SUM($M$2:$M305),2)</f>
        <v>4245</v>
      </c>
      <c r="Q306" s="29">
        <f>INDEX($X$2:$AG$21,1+SUM($M$2:$M305),3)</f>
        <v>3230</v>
      </c>
      <c r="R306" s="29">
        <f>INDEX($X$2:$AG$21,1+SUM($M$2:$M305),4)</f>
        <v>1660</v>
      </c>
      <c r="S306" s="40">
        <f>IF(S305&lt;&gt;0,MAX(S305-$G$2/86400,0),IF(M306=1,INDEX($X$2:$AG$21,1+SUM($M$2:$M305),10),0))</f>
        <v>1.7939814814814804E-2</v>
      </c>
    </row>
    <row r="307" spans="8:19" ht="15.75" thickBot="1" x14ac:dyDescent="0.3">
      <c r="H307" s="18">
        <f t="shared" ca="1" si="33"/>
        <v>43210.657925230495</v>
      </c>
      <c r="I307">
        <f t="shared" si="34"/>
        <v>2188</v>
      </c>
      <c r="J307">
        <f t="shared" si="35"/>
        <v>4082</v>
      </c>
      <c r="K307">
        <f t="shared" si="36"/>
        <v>209</v>
      </c>
      <c r="L307">
        <f t="shared" si="37"/>
        <v>4721</v>
      </c>
      <c r="M307">
        <f t="shared" si="32"/>
        <v>0</v>
      </c>
      <c r="N307">
        <f>SUM($M$2:$M307)</f>
        <v>9</v>
      </c>
      <c r="O307" s="29">
        <f>INDEX($X$2:$AG$21,1+SUM($M$2:$M306),1)</f>
        <v>5350</v>
      </c>
      <c r="P307" s="29">
        <f>INDEX($X$2:$AG$21,1+SUM($M$2:$M306),2)</f>
        <v>4245</v>
      </c>
      <c r="Q307" s="29">
        <f>INDEX($X$2:$AG$21,1+SUM($M$2:$M306),3)</f>
        <v>3230</v>
      </c>
      <c r="R307" s="29">
        <f>INDEX($X$2:$AG$21,1+SUM($M$2:$M306),4)</f>
        <v>1660</v>
      </c>
      <c r="S307" s="40">
        <f>IF(S306&lt;&gt;0,MAX(S306-$G$2/86400,0),IF(M307=1,INDEX($X$2:$AG$21,1+SUM($M$2:$M306),10),0))</f>
        <v>1.4467592592592582E-2</v>
      </c>
    </row>
    <row r="308" spans="8:19" ht="15.75" thickBot="1" x14ac:dyDescent="0.3">
      <c r="H308" s="18">
        <f t="shared" ca="1" si="33"/>
        <v>43210.661397452714</v>
      </c>
      <c r="I308">
        <f t="shared" si="34"/>
        <v>2246</v>
      </c>
      <c r="J308">
        <f t="shared" si="35"/>
        <v>4140</v>
      </c>
      <c r="K308">
        <f t="shared" si="36"/>
        <v>243</v>
      </c>
      <c r="L308">
        <f t="shared" si="37"/>
        <v>4754</v>
      </c>
      <c r="M308">
        <f t="shared" si="32"/>
        <v>0</v>
      </c>
      <c r="N308">
        <f>SUM($M$2:$M308)</f>
        <v>9</v>
      </c>
      <c r="O308" s="29">
        <f>INDEX($X$2:$AG$21,1+SUM($M$2:$M307),1)</f>
        <v>5350</v>
      </c>
      <c r="P308" s="29">
        <f>INDEX($X$2:$AG$21,1+SUM($M$2:$M307),2)</f>
        <v>4245</v>
      </c>
      <c r="Q308" s="29">
        <f>INDEX($X$2:$AG$21,1+SUM($M$2:$M307),3)</f>
        <v>3230</v>
      </c>
      <c r="R308" s="29">
        <f>INDEX($X$2:$AG$21,1+SUM($M$2:$M307),4)</f>
        <v>1660</v>
      </c>
      <c r="S308" s="40">
        <f>IF(S307&lt;&gt;0,MAX(S307-$G$2/86400,0),IF(M308=1,INDEX($X$2:$AG$21,1+SUM($M$2:$M307),10),0))</f>
        <v>1.099537037037036E-2</v>
      </c>
    </row>
    <row r="309" spans="8:19" ht="15.75" thickBot="1" x14ac:dyDescent="0.3">
      <c r="H309" s="18">
        <f t="shared" ca="1" si="33"/>
        <v>43210.664869674933</v>
      </c>
      <c r="I309">
        <f t="shared" si="34"/>
        <v>2304</v>
      </c>
      <c r="J309">
        <f t="shared" si="35"/>
        <v>4198</v>
      </c>
      <c r="K309">
        <f t="shared" si="36"/>
        <v>277</v>
      </c>
      <c r="L309">
        <f t="shared" si="37"/>
        <v>4787</v>
      </c>
      <c r="M309">
        <f t="shared" si="32"/>
        <v>0</v>
      </c>
      <c r="N309">
        <f>SUM($M$2:$M309)</f>
        <v>9</v>
      </c>
      <c r="O309" s="29">
        <f>INDEX($X$2:$AG$21,1+SUM($M$2:$M308),1)</f>
        <v>5350</v>
      </c>
      <c r="P309" s="29">
        <f>INDEX($X$2:$AG$21,1+SUM($M$2:$M308),2)</f>
        <v>4245</v>
      </c>
      <c r="Q309" s="29">
        <f>INDEX($X$2:$AG$21,1+SUM($M$2:$M308),3)</f>
        <v>3230</v>
      </c>
      <c r="R309" s="29">
        <f>INDEX($X$2:$AG$21,1+SUM($M$2:$M308),4)</f>
        <v>1660</v>
      </c>
      <c r="S309" s="40">
        <f>IF(S308&lt;&gt;0,MAX(S308-$G$2/86400,0),IF(M309=1,INDEX($X$2:$AG$21,1+SUM($M$2:$M308),10),0))</f>
        <v>7.5231481481481382E-3</v>
      </c>
    </row>
    <row r="310" spans="8:19" ht="15.75" thickBot="1" x14ac:dyDescent="0.3">
      <c r="H310" s="18">
        <f t="shared" ca="1" si="33"/>
        <v>43210.668341897152</v>
      </c>
      <c r="I310">
        <f t="shared" si="34"/>
        <v>2362</v>
      </c>
      <c r="J310">
        <f t="shared" si="35"/>
        <v>4256</v>
      </c>
      <c r="K310">
        <f t="shared" si="36"/>
        <v>311</v>
      </c>
      <c r="L310">
        <f t="shared" si="37"/>
        <v>4820</v>
      </c>
      <c r="M310">
        <f t="shared" si="32"/>
        <v>0</v>
      </c>
      <c r="N310">
        <f>SUM($M$2:$M310)</f>
        <v>9</v>
      </c>
      <c r="O310" s="29">
        <f>INDEX($X$2:$AG$21,1+SUM($M$2:$M309),1)</f>
        <v>5350</v>
      </c>
      <c r="P310" s="29">
        <f>INDEX($X$2:$AG$21,1+SUM($M$2:$M309),2)</f>
        <v>4245</v>
      </c>
      <c r="Q310" s="29">
        <f>INDEX($X$2:$AG$21,1+SUM($M$2:$M309),3)</f>
        <v>3230</v>
      </c>
      <c r="R310" s="29">
        <f>INDEX($X$2:$AG$21,1+SUM($M$2:$M309),4)</f>
        <v>1660</v>
      </c>
      <c r="S310" s="40">
        <f>IF(S309&lt;&gt;0,MAX(S309-$G$2/86400,0),IF(M310=1,INDEX($X$2:$AG$21,1+SUM($M$2:$M309),10),0))</f>
        <v>4.0509259259259162E-3</v>
      </c>
    </row>
    <row r="311" spans="8:19" ht="15.75" thickBot="1" x14ac:dyDescent="0.3">
      <c r="H311" s="18">
        <f t="shared" ca="1" si="33"/>
        <v>43210.671814119371</v>
      </c>
      <c r="I311">
        <f t="shared" si="34"/>
        <v>2420</v>
      </c>
      <c r="J311">
        <f t="shared" si="35"/>
        <v>4314</v>
      </c>
      <c r="K311">
        <f t="shared" si="36"/>
        <v>345</v>
      </c>
      <c r="L311">
        <f t="shared" si="37"/>
        <v>4853</v>
      </c>
      <c r="M311">
        <f t="shared" si="32"/>
        <v>0</v>
      </c>
      <c r="N311">
        <f>SUM($M$2:$M311)</f>
        <v>9</v>
      </c>
      <c r="O311" s="29">
        <f>INDEX($X$2:$AG$21,1+SUM($M$2:$M310),1)</f>
        <v>5350</v>
      </c>
      <c r="P311" s="29">
        <f>INDEX($X$2:$AG$21,1+SUM($M$2:$M310),2)</f>
        <v>4245</v>
      </c>
      <c r="Q311" s="29">
        <f>INDEX($X$2:$AG$21,1+SUM($M$2:$M310),3)</f>
        <v>3230</v>
      </c>
      <c r="R311" s="29">
        <f>INDEX($X$2:$AG$21,1+SUM($M$2:$M310),4)</f>
        <v>1660</v>
      </c>
      <c r="S311" s="40">
        <f>IF(S310&lt;&gt;0,MAX(S310-$G$2/86400,0),IF(M311=1,INDEX($X$2:$AG$21,1+SUM($M$2:$M310),10),0))</f>
        <v>5.7870370370369413E-4</v>
      </c>
    </row>
    <row r="312" spans="8:19" ht="15.75" thickBot="1" x14ac:dyDescent="0.3">
      <c r="H312" s="18">
        <f t="shared" ca="1" si="33"/>
        <v>43210.67528634159</v>
      </c>
      <c r="I312">
        <f t="shared" si="34"/>
        <v>2478</v>
      </c>
      <c r="J312">
        <f t="shared" si="35"/>
        <v>4372</v>
      </c>
      <c r="K312">
        <f t="shared" si="36"/>
        <v>379</v>
      </c>
      <c r="L312">
        <f t="shared" si="37"/>
        <v>4886</v>
      </c>
      <c r="M312">
        <f t="shared" si="32"/>
        <v>0</v>
      </c>
      <c r="N312">
        <f>SUM($M$2:$M312)</f>
        <v>9</v>
      </c>
      <c r="O312" s="29">
        <f>INDEX($X$2:$AG$21,1+SUM($M$2:$M311),1)</f>
        <v>5350</v>
      </c>
      <c r="P312" s="29">
        <f>INDEX($X$2:$AG$21,1+SUM($M$2:$M311),2)</f>
        <v>4245</v>
      </c>
      <c r="Q312" s="29">
        <f>INDEX($X$2:$AG$21,1+SUM($M$2:$M311),3)</f>
        <v>3230</v>
      </c>
      <c r="R312" s="29">
        <f>INDEX($X$2:$AG$21,1+SUM($M$2:$M311),4)</f>
        <v>1660</v>
      </c>
      <c r="S312" s="40">
        <f>IF(S311&lt;&gt;0,MAX(S311-$G$2/86400,0),IF(M312=1,INDEX($X$2:$AG$21,1+SUM($M$2:$M311),10),0))</f>
        <v>0</v>
      </c>
    </row>
    <row r="313" spans="8:19" ht="15.75" thickBot="1" x14ac:dyDescent="0.3">
      <c r="H313" s="18">
        <f t="shared" ca="1" si="33"/>
        <v>43210.678758563809</v>
      </c>
      <c r="I313">
        <f t="shared" si="34"/>
        <v>2536</v>
      </c>
      <c r="J313">
        <f t="shared" si="35"/>
        <v>4430</v>
      </c>
      <c r="K313">
        <f t="shared" si="36"/>
        <v>413</v>
      </c>
      <c r="L313">
        <f t="shared" si="37"/>
        <v>4919</v>
      </c>
      <c r="M313">
        <f t="shared" si="32"/>
        <v>0</v>
      </c>
      <c r="N313">
        <f>SUM($M$2:$M313)</f>
        <v>9</v>
      </c>
      <c r="O313" s="29">
        <f>INDEX($X$2:$AG$21,1+SUM($M$2:$M312),1)</f>
        <v>5350</v>
      </c>
      <c r="P313" s="29">
        <f>INDEX($X$2:$AG$21,1+SUM($M$2:$M312),2)</f>
        <v>4245</v>
      </c>
      <c r="Q313" s="29">
        <f>INDEX($X$2:$AG$21,1+SUM($M$2:$M312),3)</f>
        <v>3230</v>
      </c>
      <c r="R313" s="29">
        <f>INDEX($X$2:$AG$21,1+SUM($M$2:$M312),4)</f>
        <v>1660</v>
      </c>
      <c r="S313" s="40">
        <f>IF(S312&lt;&gt;0,MAX(S312-$G$2/86400,0),IF(M313=1,INDEX($X$2:$AG$21,1+SUM($M$2:$M312),10),0))</f>
        <v>0</v>
      </c>
    </row>
    <row r="314" spans="8:19" ht="15.75" thickBot="1" x14ac:dyDescent="0.3">
      <c r="H314" s="18">
        <f t="shared" ca="1" si="33"/>
        <v>43210.682230786028</v>
      </c>
      <c r="I314">
        <f t="shared" si="34"/>
        <v>2594</v>
      </c>
      <c r="J314">
        <f t="shared" si="35"/>
        <v>4488</v>
      </c>
      <c r="K314">
        <f t="shared" si="36"/>
        <v>447</v>
      </c>
      <c r="L314">
        <f t="shared" si="37"/>
        <v>4952</v>
      </c>
      <c r="M314">
        <f t="shared" si="32"/>
        <v>0</v>
      </c>
      <c r="N314">
        <f>SUM($M$2:$M314)</f>
        <v>9</v>
      </c>
      <c r="O314" s="29">
        <f>INDEX($X$2:$AG$21,1+SUM($M$2:$M313),1)</f>
        <v>5350</v>
      </c>
      <c r="P314" s="29">
        <f>INDEX($X$2:$AG$21,1+SUM($M$2:$M313),2)</f>
        <v>4245</v>
      </c>
      <c r="Q314" s="29">
        <f>INDEX($X$2:$AG$21,1+SUM($M$2:$M313),3)</f>
        <v>3230</v>
      </c>
      <c r="R314" s="29">
        <f>INDEX($X$2:$AG$21,1+SUM($M$2:$M313),4)</f>
        <v>1660</v>
      </c>
      <c r="S314" s="40">
        <f>IF(S313&lt;&gt;0,MAX(S313-$G$2/86400,0),IF(M314=1,INDEX($X$2:$AG$21,1+SUM($M$2:$M313),10),0))</f>
        <v>0</v>
      </c>
    </row>
    <row r="315" spans="8:19" ht="15.75" thickBot="1" x14ac:dyDescent="0.3">
      <c r="H315" s="18">
        <f t="shared" ca="1" si="33"/>
        <v>43210.685703008246</v>
      </c>
      <c r="I315">
        <f t="shared" si="34"/>
        <v>2652</v>
      </c>
      <c r="J315">
        <f t="shared" si="35"/>
        <v>4546</v>
      </c>
      <c r="K315">
        <f t="shared" si="36"/>
        <v>481</v>
      </c>
      <c r="L315">
        <f t="shared" si="37"/>
        <v>4985</v>
      </c>
      <c r="M315">
        <f t="shared" si="32"/>
        <v>0</v>
      </c>
      <c r="N315">
        <f>SUM($M$2:$M315)</f>
        <v>9</v>
      </c>
      <c r="O315" s="29">
        <f>INDEX($X$2:$AG$21,1+SUM($M$2:$M314),1)</f>
        <v>5350</v>
      </c>
      <c r="P315" s="29">
        <f>INDEX($X$2:$AG$21,1+SUM($M$2:$M314),2)</f>
        <v>4245</v>
      </c>
      <c r="Q315" s="29">
        <f>INDEX($X$2:$AG$21,1+SUM($M$2:$M314),3)</f>
        <v>3230</v>
      </c>
      <c r="R315" s="29">
        <f>INDEX($X$2:$AG$21,1+SUM($M$2:$M314),4)</f>
        <v>1660</v>
      </c>
      <c r="S315" s="40">
        <f>IF(S314&lt;&gt;0,MAX(S314-$G$2/86400,0),IF(M315=1,INDEX($X$2:$AG$21,1+SUM($M$2:$M314),10),0))</f>
        <v>0</v>
      </c>
    </row>
    <row r="316" spans="8:19" ht="15.75" thickBot="1" x14ac:dyDescent="0.3">
      <c r="H316" s="18">
        <f t="shared" ca="1" si="33"/>
        <v>43210.689175230465</v>
      </c>
      <c r="I316">
        <f t="shared" si="34"/>
        <v>2710</v>
      </c>
      <c r="J316">
        <f t="shared" si="35"/>
        <v>4604</v>
      </c>
      <c r="K316">
        <f t="shared" si="36"/>
        <v>515</v>
      </c>
      <c r="L316">
        <f t="shared" si="37"/>
        <v>5018</v>
      </c>
      <c r="M316">
        <f t="shared" si="32"/>
        <v>0</v>
      </c>
      <c r="N316">
        <f>SUM($M$2:$M316)</f>
        <v>9</v>
      </c>
      <c r="O316" s="29">
        <f>INDEX($X$2:$AG$21,1+SUM($M$2:$M315),1)</f>
        <v>5350</v>
      </c>
      <c r="P316" s="29">
        <f>INDEX($X$2:$AG$21,1+SUM($M$2:$M315),2)</f>
        <v>4245</v>
      </c>
      <c r="Q316" s="29">
        <f>INDEX($X$2:$AG$21,1+SUM($M$2:$M315),3)</f>
        <v>3230</v>
      </c>
      <c r="R316" s="29">
        <f>INDEX($X$2:$AG$21,1+SUM($M$2:$M315),4)</f>
        <v>1660</v>
      </c>
      <c r="S316" s="40">
        <f>IF(S315&lt;&gt;0,MAX(S315-$G$2/86400,0),IF(M316=1,INDEX($X$2:$AG$21,1+SUM($M$2:$M315),10),0))</f>
        <v>0</v>
      </c>
    </row>
    <row r="317" spans="8:19" ht="15.75" thickBot="1" x14ac:dyDescent="0.3">
      <c r="H317" s="18">
        <f t="shared" ca="1" si="33"/>
        <v>43210.692647452684</v>
      </c>
      <c r="I317">
        <f t="shared" si="34"/>
        <v>2768</v>
      </c>
      <c r="J317">
        <f t="shared" si="35"/>
        <v>4662</v>
      </c>
      <c r="K317">
        <f t="shared" si="36"/>
        <v>549</v>
      </c>
      <c r="L317">
        <f t="shared" si="37"/>
        <v>5051</v>
      </c>
      <c r="M317">
        <f t="shared" si="32"/>
        <v>0</v>
      </c>
      <c r="N317">
        <f>SUM($M$2:$M317)</f>
        <v>9</v>
      </c>
      <c r="O317" s="29">
        <f>INDEX($X$2:$AG$21,1+SUM($M$2:$M316),1)</f>
        <v>5350</v>
      </c>
      <c r="P317" s="29">
        <f>INDEX($X$2:$AG$21,1+SUM($M$2:$M316),2)</f>
        <v>4245</v>
      </c>
      <c r="Q317" s="29">
        <f>INDEX($X$2:$AG$21,1+SUM($M$2:$M316),3)</f>
        <v>3230</v>
      </c>
      <c r="R317" s="29">
        <f>INDEX($X$2:$AG$21,1+SUM($M$2:$M316),4)</f>
        <v>1660</v>
      </c>
      <c r="S317" s="40">
        <f>IF(S316&lt;&gt;0,MAX(S316-$G$2/86400,0),IF(M317=1,INDEX($X$2:$AG$21,1+SUM($M$2:$M316),10),0))</f>
        <v>0</v>
      </c>
    </row>
    <row r="318" spans="8:19" ht="15.75" thickBot="1" x14ac:dyDescent="0.3">
      <c r="H318" s="18">
        <f t="shared" ca="1" si="33"/>
        <v>43210.696119674903</v>
      </c>
      <c r="I318">
        <f t="shared" si="34"/>
        <v>2826</v>
      </c>
      <c r="J318">
        <f t="shared" si="35"/>
        <v>4720</v>
      </c>
      <c r="K318">
        <f t="shared" si="36"/>
        <v>583</v>
      </c>
      <c r="L318">
        <f t="shared" si="37"/>
        <v>5084</v>
      </c>
      <c r="M318">
        <f t="shared" si="32"/>
        <v>0</v>
      </c>
      <c r="N318">
        <f>SUM($M$2:$M318)</f>
        <v>9</v>
      </c>
      <c r="O318" s="29">
        <f>INDEX($X$2:$AG$21,1+SUM($M$2:$M317),1)</f>
        <v>5350</v>
      </c>
      <c r="P318" s="29">
        <f>INDEX($X$2:$AG$21,1+SUM($M$2:$M317),2)</f>
        <v>4245</v>
      </c>
      <c r="Q318" s="29">
        <f>INDEX($X$2:$AG$21,1+SUM($M$2:$M317),3)</f>
        <v>3230</v>
      </c>
      <c r="R318" s="29">
        <f>INDEX($X$2:$AG$21,1+SUM($M$2:$M317),4)</f>
        <v>1660</v>
      </c>
      <c r="S318" s="40">
        <f>IF(S317&lt;&gt;0,MAX(S317-$G$2/86400,0),IF(M318=1,INDEX($X$2:$AG$21,1+SUM($M$2:$M317),10),0))</f>
        <v>0</v>
      </c>
    </row>
    <row r="319" spans="8:19" ht="15.75" thickBot="1" x14ac:dyDescent="0.3">
      <c r="H319" s="18">
        <f t="shared" ca="1" si="33"/>
        <v>43210.699591897122</v>
      </c>
      <c r="I319">
        <f t="shared" si="34"/>
        <v>2884</v>
      </c>
      <c r="J319">
        <f t="shared" si="35"/>
        <v>4778</v>
      </c>
      <c r="K319">
        <f t="shared" si="36"/>
        <v>617</v>
      </c>
      <c r="L319">
        <f t="shared" si="37"/>
        <v>5117</v>
      </c>
      <c r="M319">
        <f t="shared" si="32"/>
        <v>0</v>
      </c>
      <c r="N319">
        <f>SUM($M$2:$M319)</f>
        <v>9</v>
      </c>
      <c r="O319" s="29">
        <f>INDEX($X$2:$AG$21,1+SUM($M$2:$M318),1)</f>
        <v>5350</v>
      </c>
      <c r="P319" s="29">
        <f>INDEX($X$2:$AG$21,1+SUM($M$2:$M318),2)</f>
        <v>4245</v>
      </c>
      <c r="Q319" s="29">
        <f>INDEX($X$2:$AG$21,1+SUM($M$2:$M318),3)</f>
        <v>3230</v>
      </c>
      <c r="R319" s="29">
        <f>INDEX($X$2:$AG$21,1+SUM($M$2:$M318),4)</f>
        <v>1660</v>
      </c>
      <c r="S319" s="40">
        <f>IF(S318&lt;&gt;0,MAX(S318-$G$2/86400,0),IF(M319=1,INDEX($X$2:$AG$21,1+SUM($M$2:$M318),10),0))</f>
        <v>0</v>
      </c>
    </row>
    <row r="320" spans="8:19" ht="15.75" thickBot="1" x14ac:dyDescent="0.3">
      <c r="H320" s="18">
        <f t="shared" ca="1" si="33"/>
        <v>43210.703064119341</v>
      </c>
      <c r="I320">
        <f t="shared" si="34"/>
        <v>2942</v>
      </c>
      <c r="J320">
        <f t="shared" si="35"/>
        <v>4836</v>
      </c>
      <c r="K320">
        <f t="shared" si="36"/>
        <v>651</v>
      </c>
      <c r="L320">
        <f t="shared" si="37"/>
        <v>5150</v>
      </c>
      <c r="M320">
        <f t="shared" si="32"/>
        <v>0</v>
      </c>
      <c r="N320">
        <f>SUM($M$2:$M320)</f>
        <v>9</v>
      </c>
      <c r="O320" s="29">
        <f>INDEX($X$2:$AG$21,1+SUM($M$2:$M319),1)</f>
        <v>5350</v>
      </c>
      <c r="P320" s="29">
        <f>INDEX($X$2:$AG$21,1+SUM($M$2:$M319),2)</f>
        <v>4245</v>
      </c>
      <c r="Q320" s="29">
        <f>INDEX($X$2:$AG$21,1+SUM($M$2:$M319),3)</f>
        <v>3230</v>
      </c>
      <c r="R320" s="29">
        <f>INDEX($X$2:$AG$21,1+SUM($M$2:$M319),4)</f>
        <v>1660</v>
      </c>
      <c r="S320" s="40">
        <f>IF(S319&lt;&gt;0,MAX(S319-$G$2/86400,0),IF(M320=1,INDEX($X$2:$AG$21,1+SUM($M$2:$M319),10),0))</f>
        <v>0</v>
      </c>
    </row>
    <row r="321" spans="8:19" ht="15.75" thickBot="1" x14ac:dyDescent="0.3">
      <c r="H321" s="18">
        <f t="shared" ca="1" si="33"/>
        <v>43210.70653634156</v>
      </c>
      <c r="I321">
        <f t="shared" si="34"/>
        <v>3000</v>
      </c>
      <c r="J321">
        <f t="shared" si="35"/>
        <v>4894</v>
      </c>
      <c r="K321">
        <f t="shared" si="36"/>
        <v>685</v>
      </c>
      <c r="L321">
        <f t="shared" si="37"/>
        <v>5183</v>
      </c>
      <c r="M321">
        <f t="shared" si="32"/>
        <v>0</v>
      </c>
      <c r="N321">
        <f>SUM($M$2:$M321)</f>
        <v>9</v>
      </c>
      <c r="O321" s="29">
        <f>INDEX($X$2:$AG$21,1+SUM($M$2:$M320),1)</f>
        <v>5350</v>
      </c>
      <c r="P321" s="29">
        <f>INDEX($X$2:$AG$21,1+SUM($M$2:$M320),2)</f>
        <v>4245</v>
      </c>
      <c r="Q321" s="29">
        <f>INDEX($X$2:$AG$21,1+SUM($M$2:$M320),3)</f>
        <v>3230</v>
      </c>
      <c r="R321" s="29">
        <f>INDEX($X$2:$AG$21,1+SUM($M$2:$M320),4)</f>
        <v>1660</v>
      </c>
      <c r="S321" s="40">
        <f>IF(S320&lt;&gt;0,MAX(S320-$G$2/86400,0),IF(M321=1,INDEX($X$2:$AG$21,1+SUM($M$2:$M320),10),0))</f>
        <v>0</v>
      </c>
    </row>
    <row r="322" spans="8:19" ht="15.75" thickBot="1" x14ac:dyDescent="0.3">
      <c r="H322" s="18">
        <f t="shared" ca="1" si="33"/>
        <v>43210.710008563779</v>
      </c>
      <c r="I322">
        <f t="shared" si="34"/>
        <v>3058</v>
      </c>
      <c r="J322">
        <f t="shared" si="35"/>
        <v>4952</v>
      </c>
      <c r="K322">
        <f t="shared" si="36"/>
        <v>719</v>
      </c>
      <c r="L322">
        <f t="shared" si="37"/>
        <v>5216</v>
      </c>
      <c r="M322">
        <f t="shared" ref="M322:M385" si="38">IF(AND(O322&lt;&gt;"",P322&lt;&gt;"",Q322&lt;&gt;"",R322&lt;&gt;"",I322&gt;O322,J322&gt;P322,K322&gt;Q322,L322&gt;R322,S321=0),1,0)</f>
        <v>0</v>
      </c>
      <c r="N322">
        <f>SUM($M$2:$M322)</f>
        <v>9</v>
      </c>
      <c r="O322" s="29">
        <f>INDEX($X$2:$AG$21,1+SUM($M$2:$M321),1)</f>
        <v>5350</v>
      </c>
      <c r="P322" s="29">
        <f>INDEX($X$2:$AG$21,1+SUM($M$2:$M321),2)</f>
        <v>4245</v>
      </c>
      <c r="Q322" s="29">
        <f>INDEX($X$2:$AG$21,1+SUM($M$2:$M321),3)</f>
        <v>3230</v>
      </c>
      <c r="R322" s="29">
        <f>INDEX($X$2:$AG$21,1+SUM($M$2:$M321),4)</f>
        <v>1660</v>
      </c>
      <c r="S322" s="40">
        <f>IF(S321&lt;&gt;0,MAX(S321-$G$2/86400,0),IF(M322=1,INDEX($X$2:$AG$21,1+SUM($M$2:$M321),10),0))</f>
        <v>0</v>
      </c>
    </row>
    <row r="323" spans="8:19" ht="15.75" thickBot="1" x14ac:dyDescent="0.3">
      <c r="H323" s="18">
        <f t="shared" ca="1" si="33"/>
        <v>43210.713480785998</v>
      </c>
      <c r="I323">
        <f t="shared" si="34"/>
        <v>3116</v>
      </c>
      <c r="J323">
        <f t="shared" si="35"/>
        <v>5010</v>
      </c>
      <c r="K323">
        <f t="shared" si="36"/>
        <v>753</v>
      </c>
      <c r="L323">
        <f t="shared" si="37"/>
        <v>5249</v>
      </c>
      <c r="M323">
        <f t="shared" si="38"/>
        <v>0</v>
      </c>
      <c r="N323">
        <f>SUM($M$2:$M323)</f>
        <v>9</v>
      </c>
      <c r="O323" s="29">
        <f>INDEX($X$2:$AG$21,1+SUM($M$2:$M322),1)</f>
        <v>5350</v>
      </c>
      <c r="P323" s="29">
        <f>INDEX($X$2:$AG$21,1+SUM($M$2:$M322),2)</f>
        <v>4245</v>
      </c>
      <c r="Q323" s="29">
        <f>INDEX($X$2:$AG$21,1+SUM($M$2:$M322),3)</f>
        <v>3230</v>
      </c>
      <c r="R323" s="29">
        <f>INDEX($X$2:$AG$21,1+SUM($M$2:$M322),4)</f>
        <v>1660</v>
      </c>
      <c r="S323" s="40">
        <f>IF(S322&lt;&gt;0,MAX(S322-$G$2/86400,0),IF(M323=1,INDEX($X$2:$AG$21,1+SUM($M$2:$M322),10),0))</f>
        <v>0</v>
      </c>
    </row>
    <row r="324" spans="8:19" ht="15.75" thickBot="1" x14ac:dyDescent="0.3">
      <c r="H324" s="18">
        <f t="shared" ref="H324:H369" ca="1" si="39">H323+$G$2/86400</f>
        <v>43210.716953008217</v>
      </c>
      <c r="I324">
        <f t="shared" si="34"/>
        <v>3174</v>
      </c>
      <c r="J324">
        <f t="shared" si="35"/>
        <v>5068</v>
      </c>
      <c r="K324">
        <f t="shared" si="36"/>
        <v>787</v>
      </c>
      <c r="L324">
        <f t="shared" si="37"/>
        <v>5282</v>
      </c>
      <c r="M324">
        <f t="shared" si="38"/>
        <v>0</v>
      </c>
      <c r="N324">
        <f>SUM($M$2:$M324)</f>
        <v>9</v>
      </c>
      <c r="O324" s="29">
        <f>INDEX($X$2:$AG$21,1+SUM($M$2:$M323),1)</f>
        <v>5350</v>
      </c>
      <c r="P324" s="29">
        <f>INDEX($X$2:$AG$21,1+SUM($M$2:$M323),2)</f>
        <v>4245</v>
      </c>
      <c r="Q324" s="29">
        <f>INDEX($X$2:$AG$21,1+SUM($M$2:$M323),3)</f>
        <v>3230</v>
      </c>
      <c r="R324" s="29">
        <f>INDEX($X$2:$AG$21,1+SUM($M$2:$M323),4)</f>
        <v>1660</v>
      </c>
      <c r="S324" s="40">
        <f>IF(S323&lt;&gt;0,MAX(S323-$G$2/86400,0),IF(M324=1,INDEX($X$2:$AG$21,1+SUM($M$2:$M323),10),0))</f>
        <v>0</v>
      </c>
    </row>
    <row r="325" spans="8:19" ht="15.75" thickBot="1" x14ac:dyDescent="0.3">
      <c r="H325" s="18">
        <f t="shared" ca="1" si="39"/>
        <v>43210.720425230436</v>
      </c>
      <c r="I325">
        <f t="shared" si="34"/>
        <v>3232</v>
      </c>
      <c r="J325">
        <f t="shared" si="35"/>
        <v>5126</v>
      </c>
      <c r="K325">
        <f t="shared" si="36"/>
        <v>821</v>
      </c>
      <c r="L325">
        <f t="shared" si="37"/>
        <v>5315</v>
      </c>
      <c r="M325">
        <f t="shared" si="38"/>
        <v>0</v>
      </c>
      <c r="N325">
        <f>SUM($M$2:$M325)</f>
        <v>9</v>
      </c>
      <c r="O325" s="29">
        <f>INDEX($X$2:$AG$21,1+SUM($M$2:$M324),1)</f>
        <v>5350</v>
      </c>
      <c r="P325" s="29">
        <f>INDEX($X$2:$AG$21,1+SUM($M$2:$M324),2)</f>
        <v>4245</v>
      </c>
      <c r="Q325" s="29">
        <f>INDEX($X$2:$AG$21,1+SUM($M$2:$M324),3)</f>
        <v>3230</v>
      </c>
      <c r="R325" s="29">
        <f>INDEX($X$2:$AG$21,1+SUM($M$2:$M324),4)</f>
        <v>1660</v>
      </c>
      <c r="S325" s="40">
        <f>IF(S324&lt;&gt;0,MAX(S324-$G$2/86400,0),IF(M325=1,INDEX($X$2:$AG$21,1+SUM($M$2:$M324),10),0))</f>
        <v>0</v>
      </c>
    </row>
    <row r="326" spans="8:19" ht="15.75" thickBot="1" x14ac:dyDescent="0.3">
      <c r="H326" s="18">
        <f t="shared" ca="1" si="39"/>
        <v>43210.723897452655</v>
      </c>
      <c r="I326">
        <f t="shared" si="34"/>
        <v>3290</v>
      </c>
      <c r="J326">
        <f t="shared" si="35"/>
        <v>5184</v>
      </c>
      <c r="K326">
        <f t="shared" si="36"/>
        <v>855</v>
      </c>
      <c r="L326">
        <f t="shared" si="37"/>
        <v>5348</v>
      </c>
      <c r="M326">
        <f t="shared" si="38"/>
        <v>0</v>
      </c>
      <c r="N326">
        <f>SUM($M$2:$M326)</f>
        <v>9</v>
      </c>
      <c r="O326" s="29">
        <f>INDEX($X$2:$AG$21,1+SUM($M$2:$M325),1)</f>
        <v>5350</v>
      </c>
      <c r="P326" s="29">
        <f>INDEX($X$2:$AG$21,1+SUM($M$2:$M325),2)</f>
        <v>4245</v>
      </c>
      <c r="Q326" s="29">
        <f>INDEX($X$2:$AG$21,1+SUM($M$2:$M325),3)</f>
        <v>3230</v>
      </c>
      <c r="R326" s="29">
        <f>INDEX($X$2:$AG$21,1+SUM($M$2:$M325),4)</f>
        <v>1660</v>
      </c>
      <c r="S326" s="40">
        <f>IF(S325&lt;&gt;0,MAX(S325-$G$2/86400,0),IF(M326=1,INDEX($X$2:$AG$21,1+SUM($M$2:$M325),10),0))</f>
        <v>0</v>
      </c>
    </row>
    <row r="327" spans="8:19" ht="15.75" thickBot="1" x14ac:dyDescent="0.3">
      <c r="H327" s="18">
        <f t="shared" ca="1" si="39"/>
        <v>43210.727369674874</v>
      </c>
      <c r="I327">
        <f t="shared" si="34"/>
        <v>3348</v>
      </c>
      <c r="J327">
        <f t="shared" si="35"/>
        <v>5242</v>
      </c>
      <c r="K327">
        <f t="shared" si="36"/>
        <v>889</v>
      </c>
      <c r="L327">
        <f t="shared" si="37"/>
        <v>5381</v>
      </c>
      <c r="M327">
        <f t="shared" si="38"/>
        <v>0</v>
      </c>
      <c r="N327">
        <f>SUM($M$2:$M327)</f>
        <v>9</v>
      </c>
      <c r="O327" s="29">
        <f>INDEX($X$2:$AG$21,1+SUM($M$2:$M326),1)</f>
        <v>5350</v>
      </c>
      <c r="P327" s="29">
        <f>INDEX($X$2:$AG$21,1+SUM($M$2:$M326),2)</f>
        <v>4245</v>
      </c>
      <c r="Q327" s="29">
        <f>INDEX($X$2:$AG$21,1+SUM($M$2:$M326),3)</f>
        <v>3230</v>
      </c>
      <c r="R327" s="29">
        <f>INDEX($X$2:$AG$21,1+SUM($M$2:$M326),4)</f>
        <v>1660</v>
      </c>
      <c r="S327" s="40">
        <f>IF(S326&lt;&gt;0,MAX(S326-$G$2/86400,0),IF(M327=1,INDEX($X$2:$AG$21,1+SUM($M$2:$M326),10),0))</f>
        <v>0</v>
      </c>
    </row>
    <row r="328" spans="8:19" ht="15.75" thickBot="1" x14ac:dyDescent="0.3">
      <c r="H328" s="18">
        <f t="shared" ca="1" si="39"/>
        <v>43210.730841897093</v>
      </c>
      <c r="I328">
        <f t="shared" si="34"/>
        <v>3406</v>
      </c>
      <c r="J328">
        <f t="shared" si="35"/>
        <v>5300</v>
      </c>
      <c r="K328">
        <f t="shared" si="36"/>
        <v>923</v>
      </c>
      <c r="L328">
        <f t="shared" si="37"/>
        <v>5414</v>
      </c>
      <c r="M328">
        <f t="shared" si="38"/>
        <v>0</v>
      </c>
      <c r="N328">
        <f>SUM($M$2:$M328)</f>
        <v>9</v>
      </c>
      <c r="O328" s="29">
        <f>INDEX($X$2:$AG$21,1+SUM($M$2:$M327),1)</f>
        <v>5350</v>
      </c>
      <c r="P328" s="29">
        <f>INDEX($X$2:$AG$21,1+SUM($M$2:$M327),2)</f>
        <v>4245</v>
      </c>
      <c r="Q328" s="29">
        <f>INDEX($X$2:$AG$21,1+SUM($M$2:$M327),3)</f>
        <v>3230</v>
      </c>
      <c r="R328" s="29">
        <f>INDEX($X$2:$AG$21,1+SUM($M$2:$M327),4)</f>
        <v>1660</v>
      </c>
      <c r="S328" s="40">
        <f>IF(S327&lt;&gt;0,MAX(S327-$G$2/86400,0),IF(M328=1,INDEX($X$2:$AG$21,1+SUM($M$2:$M327),10),0))</f>
        <v>0</v>
      </c>
    </row>
    <row r="329" spans="8:19" ht="15.75" thickBot="1" x14ac:dyDescent="0.3">
      <c r="H329" s="18">
        <f t="shared" ca="1" si="39"/>
        <v>43210.734314119312</v>
      </c>
      <c r="I329">
        <f t="shared" si="34"/>
        <v>3464</v>
      </c>
      <c r="J329">
        <f t="shared" si="35"/>
        <v>5358</v>
      </c>
      <c r="K329">
        <f t="shared" si="36"/>
        <v>957</v>
      </c>
      <c r="L329">
        <f t="shared" si="37"/>
        <v>5447</v>
      </c>
      <c r="M329">
        <f t="shared" si="38"/>
        <v>0</v>
      </c>
      <c r="N329">
        <f>SUM($M$2:$M329)</f>
        <v>9</v>
      </c>
      <c r="O329" s="29">
        <f>INDEX($X$2:$AG$21,1+SUM($M$2:$M328),1)</f>
        <v>5350</v>
      </c>
      <c r="P329" s="29">
        <f>INDEX($X$2:$AG$21,1+SUM($M$2:$M328),2)</f>
        <v>4245</v>
      </c>
      <c r="Q329" s="29">
        <f>INDEX($X$2:$AG$21,1+SUM($M$2:$M328),3)</f>
        <v>3230</v>
      </c>
      <c r="R329" s="29">
        <f>INDEX($X$2:$AG$21,1+SUM($M$2:$M328),4)</f>
        <v>1660</v>
      </c>
      <c r="S329" s="40">
        <f>IF(S328&lt;&gt;0,MAX(S328-$G$2/86400,0),IF(M329=1,INDEX($X$2:$AG$21,1+SUM($M$2:$M328),10),0))</f>
        <v>0</v>
      </c>
    </row>
    <row r="330" spans="8:19" ht="15.75" thickBot="1" x14ac:dyDescent="0.3">
      <c r="H330" s="18">
        <f t="shared" ca="1" si="39"/>
        <v>43210.737786341531</v>
      </c>
      <c r="I330">
        <f t="shared" si="34"/>
        <v>3522</v>
      </c>
      <c r="J330">
        <f t="shared" si="35"/>
        <v>5416</v>
      </c>
      <c r="K330">
        <f t="shared" si="36"/>
        <v>991</v>
      </c>
      <c r="L330">
        <f t="shared" si="37"/>
        <v>5480</v>
      </c>
      <c r="M330">
        <f t="shared" si="38"/>
        <v>0</v>
      </c>
      <c r="N330">
        <f>SUM($M$2:$M330)</f>
        <v>9</v>
      </c>
      <c r="O330" s="29">
        <f>INDEX($X$2:$AG$21,1+SUM($M$2:$M329),1)</f>
        <v>5350</v>
      </c>
      <c r="P330" s="29">
        <f>INDEX($X$2:$AG$21,1+SUM($M$2:$M329),2)</f>
        <v>4245</v>
      </c>
      <c r="Q330" s="29">
        <f>INDEX($X$2:$AG$21,1+SUM($M$2:$M329),3)</f>
        <v>3230</v>
      </c>
      <c r="R330" s="29">
        <f>INDEX($X$2:$AG$21,1+SUM($M$2:$M329),4)</f>
        <v>1660</v>
      </c>
      <c r="S330" s="40">
        <f>IF(S329&lt;&gt;0,MAX(S329-$G$2/86400,0),IF(M330=1,INDEX($X$2:$AG$21,1+SUM($M$2:$M329),10),0))</f>
        <v>0</v>
      </c>
    </row>
    <row r="331" spans="8:19" ht="15.75" thickBot="1" x14ac:dyDescent="0.3">
      <c r="H331" s="18">
        <f t="shared" ca="1" si="39"/>
        <v>43210.74125856375</v>
      </c>
      <c r="I331">
        <f t="shared" si="34"/>
        <v>3580</v>
      </c>
      <c r="J331">
        <f t="shared" si="35"/>
        <v>5474</v>
      </c>
      <c r="K331">
        <f t="shared" si="36"/>
        <v>1025</v>
      </c>
      <c r="L331">
        <f t="shared" si="37"/>
        <v>5513</v>
      </c>
      <c r="M331">
        <f t="shared" si="38"/>
        <v>0</v>
      </c>
      <c r="N331">
        <f>SUM($M$2:$M331)</f>
        <v>9</v>
      </c>
      <c r="O331" s="29">
        <f>INDEX($X$2:$AG$21,1+SUM($M$2:$M330),1)</f>
        <v>5350</v>
      </c>
      <c r="P331" s="29">
        <f>INDEX($X$2:$AG$21,1+SUM($M$2:$M330),2)</f>
        <v>4245</v>
      </c>
      <c r="Q331" s="29">
        <f>INDEX($X$2:$AG$21,1+SUM($M$2:$M330),3)</f>
        <v>3230</v>
      </c>
      <c r="R331" s="29">
        <f>INDEX($X$2:$AG$21,1+SUM($M$2:$M330),4)</f>
        <v>1660</v>
      </c>
      <c r="S331" s="40">
        <f>IF(S330&lt;&gt;0,MAX(S330-$G$2/86400,0),IF(M331=1,INDEX($X$2:$AG$21,1+SUM($M$2:$M330),10),0))</f>
        <v>0</v>
      </c>
    </row>
    <row r="332" spans="8:19" ht="15.75" thickBot="1" x14ac:dyDescent="0.3">
      <c r="H332" s="18">
        <f t="shared" ca="1" si="39"/>
        <v>43210.744730785969</v>
      </c>
      <c r="I332">
        <f t="shared" si="34"/>
        <v>3638</v>
      </c>
      <c r="J332">
        <f t="shared" si="35"/>
        <v>5532</v>
      </c>
      <c r="K332">
        <f t="shared" si="36"/>
        <v>1059</v>
      </c>
      <c r="L332">
        <f t="shared" si="37"/>
        <v>5546</v>
      </c>
      <c r="M332">
        <f t="shared" si="38"/>
        <v>0</v>
      </c>
      <c r="N332">
        <f>SUM($M$2:$M332)</f>
        <v>9</v>
      </c>
      <c r="O332" s="29">
        <f>INDEX($X$2:$AG$21,1+SUM($M$2:$M331),1)</f>
        <v>5350</v>
      </c>
      <c r="P332" s="29">
        <f>INDEX($X$2:$AG$21,1+SUM($M$2:$M331),2)</f>
        <v>4245</v>
      </c>
      <c r="Q332" s="29">
        <f>INDEX($X$2:$AG$21,1+SUM($M$2:$M331),3)</f>
        <v>3230</v>
      </c>
      <c r="R332" s="29">
        <f>INDEX($X$2:$AG$21,1+SUM($M$2:$M331),4)</f>
        <v>1660</v>
      </c>
      <c r="S332" s="40">
        <f>IF(S331&lt;&gt;0,MAX(S331-$G$2/86400,0),IF(M332=1,INDEX($X$2:$AG$21,1+SUM($M$2:$M331),10),0))</f>
        <v>0</v>
      </c>
    </row>
    <row r="333" spans="8:19" ht="15.75" thickBot="1" x14ac:dyDescent="0.3">
      <c r="H333" s="18">
        <f t="shared" ca="1" si="39"/>
        <v>43210.748203008188</v>
      </c>
      <c r="I333">
        <f t="shared" si="34"/>
        <v>3696</v>
      </c>
      <c r="J333">
        <f t="shared" si="35"/>
        <v>5590</v>
      </c>
      <c r="K333">
        <f t="shared" si="36"/>
        <v>1093</v>
      </c>
      <c r="L333">
        <f t="shared" si="37"/>
        <v>5579</v>
      </c>
      <c r="M333">
        <f t="shared" si="38"/>
        <v>0</v>
      </c>
      <c r="N333">
        <f>SUM($M$2:$M333)</f>
        <v>9</v>
      </c>
      <c r="O333" s="29">
        <f>INDEX($X$2:$AG$21,1+SUM($M$2:$M332),1)</f>
        <v>5350</v>
      </c>
      <c r="P333" s="29">
        <f>INDEX($X$2:$AG$21,1+SUM($M$2:$M332),2)</f>
        <v>4245</v>
      </c>
      <c r="Q333" s="29">
        <f>INDEX($X$2:$AG$21,1+SUM($M$2:$M332),3)</f>
        <v>3230</v>
      </c>
      <c r="R333" s="29">
        <f>INDEX($X$2:$AG$21,1+SUM($M$2:$M332),4)</f>
        <v>1660</v>
      </c>
      <c r="S333" s="40">
        <f>IF(S332&lt;&gt;0,MAX(S332-$G$2/86400,0),IF(M333=1,INDEX($X$2:$AG$21,1+SUM($M$2:$M332),10),0))</f>
        <v>0</v>
      </c>
    </row>
    <row r="334" spans="8:19" ht="15.75" thickBot="1" x14ac:dyDescent="0.3">
      <c r="H334" s="18">
        <f t="shared" ca="1" si="39"/>
        <v>43210.751675230407</v>
      </c>
      <c r="I334">
        <f t="shared" si="34"/>
        <v>3754</v>
      </c>
      <c r="J334">
        <f t="shared" si="35"/>
        <v>5648</v>
      </c>
      <c r="K334">
        <f t="shared" si="36"/>
        <v>1127</v>
      </c>
      <c r="L334">
        <f t="shared" si="37"/>
        <v>5612</v>
      </c>
      <c r="M334">
        <f t="shared" si="38"/>
        <v>0</v>
      </c>
      <c r="N334">
        <f>SUM($M$2:$M334)</f>
        <v>9</v>
      </c>
      <c r="O334" s="29">
        <f>INDEX($X$2:$AG$21,1+SUM($M$2:$M333),1)</f>
        <v>5350</v>
      </c>
      <c r="P334" s="29">
        <f>INDEX($X$2:$AG$21,1+SUM($M$2:$M333),2)</f>
        <v>4245</v>
      </c>
      <c r="Q334" s="29">
        <f>INDEX($X$2:$AG$21,1+SUM($M$2:$M333),3)</f>
        <v>3230</v>
      </c>
      <c r="R334" s="29">
        <f>INDEX($X$2:$AG$21,1+SUM($M$2:$M333),4)</f>
        <v>1660</v>
      </c>
      <c r="S334" s="40">
        <f>IF(S333&lt;&gt;0,MAX(S333-$G$2/86400,0),IF(M334=1,INDEX($X$2:$AG$21,1+SUM($M$2:$M333),10),0))</f>
        <v>0</v>
      </c>
    </row>
    <row r="335" spans="8:19" ht="15.75" thickBot="1" x14ac:dyDescent="0.3">
      <c r="H335" s="18">
        <f t="shared" ca="1" si="39"/>
        <v>43210.755147452626</v>
      </c>
      <c r="I335">
        <f t="shared" ref="I335:I357" si="40">IF($M334=1,I334-O334,ROUND(I334+B$2/3600*$G$2,0))</f>
        <v>3812</v>
      </c>
      <c r="J335">
        <f t="shared" ref="J335:J357" si="41">IF($M334=1,J334-P334,ROUND(J334+C$2/3600*$G$2,0))</f>
        <v>5706</v>
      </c>
      <c r="K335">
        <f t="shared" ref="K335:K357" si="42">IF($M334=1,K334-Q334,ROUND(K334+D$2/3600*$G$2,0))</f>
        <v>1161</v>
      </c>
      <c r="L335">
        <f t="shared" ref="L335:L357" si="43">IF($M334=1,L334-R334,ROUND(L334+E$2/3600*$G$2,0))</f>
        <v>5645</v>
      </c>
      <c r="M335">
        <f t="shared" si="38"/>
        <v>0</v>
      </c>
      <c r="N335">
        <f>SUM($M$2:$M335)</f>
        <v>9</v>
      </c>
      <c r="O335" s="29">
        <f>INDEX($X$2:$AG$21,1+SUM($M$2:$M334),1)</f>
        <v>5350</v>
      </c>
      <c r="P335" s="29">
        <f>INDEX($X$2:$AG$21,1+SUM($M$2:$M334),2)</f>
        <v>4245</v>
      </c>
      <c r="Q335" s="29">
        <f>INDEX($X$2:$AG$21,1+SUM($M$2:$M334),3)</f>
        <v>3230</v>
      </c>
      <c r="R335" s="29">
        <f>INDEX($X$2:$AG$21,1+SUM($M$2:$M334),4)</f>
        <v>1660</v>
      </c>
      <c r="S335" s="40">
        <f>IF(S334&lt;&gt;0,MAX(S334-$G$2/86400,0),IF(M335=1,INDEX($X$2:$AG$21,1+SUM($M$2:$M334),10),0))</f>
        <v>0</v>
      </c>
    </row>
    <row r="336" spans="8:19" ht="15.75" thickBot="1" x14ac:dyDescent="0.3">
      <c r="H336" s="18">
        <f t="shared" ca="1" si="39"/>
        <v>43210.758619674845</v>
      </c>
      <c r="I336">
        <f t="shared" si="40"/>
        <v>3870</v>
      </c>
      <c r="J336">
        <f t="shared" si="41"/>
        <v>5764</v>
      </c>
      <c r="K336">
        <f t="shared" si="42"/>
        <v>1195</v>
      </c>
      <c r="L336">
        <f t="shared" si="43"/>
        <v>5678</v>
      </c>
      <c r="M336">
        <f t="shared" si="38"/>
        <v>0</v>
      </c>
      <c r="N336">
        <f>SUM($M$2:$M336)</f>
        <v>9</v>
      </c>
      <c r="O336" s="29">
        <f>INDEX($X$2:$AG$21,1+SUM($M$2:$M335),1)</f>
        <v>5350</v>
      </c>
      <c r="P336" s="29">
        <f>INDEX($X$2:$AG$21,1+SUM($M$2:$M335),2)</f>
        <v>4245</v>
      </c>
      <c r="Q336" s="29">
        <f>INDEX($X$2:$AG$21,1+SUM($M$2:$M335),3)</f>
        <v>3230</v>
      </c>
      <c r="R336" s="29">
        <f>INDEX($X$2:$AG$21,1+SUM($M$2:$M335),4)</f>
        <v>1660</v>
      </c>
      <c r="S336" s="40">
        <f>IF(S335&lt;&gt;0,MAX(S335-$G$2/86400,0),IF(M336=1,INDEX($X$2:$AG$21,1+SUM($M$2:$M335),10),0))</f>
        <v>0</v>
      </c>
    </row>
    <row r="337" spans="8:19" ht="15.75" thickBot="1" x14ac:dyDescent="0.3">
      <c r="H337" s="18">
        <f t="shared" ca="1" si="39"/>
        <v>43210.762091897064</v>
      </c>
      <c r="I337">
        <f t="shared" si="40"/>
        <v>3928</v>
      </c>
      <c r="J337">
        <f t="shared" si="41"/>
        <v>5822</v>
      </c>
      <c r="K337">
        <f t="shared" si="42"/>
        <v>1229</v>
      </c>
      <c r="L337">
        <f t="shared" si="43"/>
        <v>5711</v>
      </c>
      <c r="M337">
        <f t="shared" si="38"/>
        <v>0</v>
      </c>
      <c r="N337">
        <f>SUM($M$2:$M337)</f>
        <v>9</v>
      </c>
      <c r="O337" s="29">
        <f>INDEX($X$2:$AG$21,1+SUM($M$2:$M336),1)</f>
        <v>5350</v>
      </c>
      <c r="P337" s="29">
        <f>INDEX($X$2:$AG$21,1+SUM($M$2:$M336),2)</f>
        <v>4245</v>
      </c>
      <c r="Q337" s="29">
        <f>INDEX($X$2:$AG$21,1+SUM($M$2:$M336),3)</f>
        <v>3230</v>
      </c>
      <c r="R337" s="29">
        <f>INDEX($X$2:$AG$21,1+SUM($M$2:$M336),4)</f>
        <v>1660</v>
      </c>
      <c r="S337" s="40">
        <f>IF(S336&lt;&gt;0,MAX(S336-$G$2/86400,0),IF(M337=1,INDEX($X$2:$AG$21,1+SUM($M$2:$M336),10),0))</f>
        <v>0</v>
      </c>
    </row>
    <row r="338" spans="8:19" ht="15.75" thickBot="1" x14ac:dyDescent="0.3">
      <c r="H338" s="18">
        <f t="shared" ca="1" si="39"/>
        <v>43210.765564119283</v>
      </c>
      <c r="I338">
        <f t="shared" si="40"/>
        <v>3986</v>
      </c>
      <c r="J338">
        <f t="shared" si="41"/>
        <v>5880</v>
      </c>
      <c r="K338">
        <f t="shared" si="42"/>
        <v>1263</v>
      </c>
      <c r="L338">
        <f t="shared" si="43"/>
        <v>5744</v>
      </c>
      <c r="M338">
        <f t="shared" si="38"/>
        <v>0</v>
      </c>
      <c r="N338">
        <f>SUM($M$2:$M338)</f>
        <v>9</v>
      </c>
      <c r="O338" s="29">
        <f>INDEX($X$2:$AG$21,1+SUM($M$2:$M337),1)</f>
        <v>5350</v>
      </c>
      <c r="P338" s="29">
        <f>INDEX($X$2:$AG$21,1+SUM($M$2:$M337),2)</f>
        <v>4245</v>
      </c>
      <c r="Q338" s="29">
        <f>INDEX($X$2:$AG$21,1+SUM($M$2:$M337),3)</f>
        <v>3230</v>
      </c>
      <c r="R338" s="29">
        <f>INDEX($X$2:$AG$21,1+SUM($M$2:$M337),4)</f>
        <v>1660</v>
      </c>
      <c r="S338" s="40">
        <f>IF(S337&lt;&gt;0,MAX(S337-$G$2/86400,0),IF(M338=1,INDEX($X$2:$AG$21,1+SUM($M$2:$M337),10),0))</f>
        <v>0</v>
      </c>
    </row>
    <row r="339" spans="8:19" ht="15.75" thickBot="1" x14ac:dyDescent="0.3">
      <c r="H339" s="18">
        <f t="shared" ca="1" si="39"/>
        <v>43210.769036341502</v>
      </c>
      <c r="I339">
        <f t="shared" si="40"/>
        <v>4044</v>
      </c>
      <c r="J339">
        <f t="shared" si="41"/>
        <v>5938</v>
      </c>
      <c r="K339">
        <f t="shared" si="42"/>
        <v>1297</v>
      </c>
      <c r="L339">
        <f t="shared" si="43"/>
        <v>5777</v>
      </c>
      <c r="M339">
        <f t="shared" si="38"/>
        <v>0</v>
      </c>
      <c r="N339">
        <f>SUM($M$2:$M339)</f>
        <v>9</v>
      </c>
      <c r="O339" s="29">
        <f>INDEX($X$2:$AG$21,1+SUM($M$2:$M338),1)</f>
        <v>5350</v>
      </c>
      <c r="P339" s="29">
        <f>INDEX($X$2:$AG$21,1+SUM($M$2:$M338),2)</f>
        <v>4245</v>
      </c>
      <c r="Q339" s="29">
        <f>INDEX($X$2:$AG$21,1+SUM($M$2:$M338),3)</f>
        <v>3230</v>
      </c>
      <c r="R339" s="29">
        <f>INDEX($X$2:$AG$21,1+SUM($M$2:$M338),4)</f>
        <v>1660</v>
      </c>
      <c r="S339" s="40">
        <f>IF(S338&lt;&gt;0,MAX(S338-$G$2/86400,0),IF(M339=1,INDEX($X$2:$AG$21,1+SUM($M$2:$M338),10),0))</f>
        <v>0</v>
      </c>
    </row>
    <row r="340" spans="8:19" ht="15.75" thickBot="1" x14ac:dyDescent="0.3">
      <c r="H340" s="18">
        <f t="shared" ca="1" si="39"/>
        <v>43210.772508563721</v>
      </c>
      <c r="I340">
        <f t="shared" si="40"/>
        <v>4102</v>
      </c>
      <c r="J340">
        <f t="shared" si="41"/>
        <v>5996</v>
      </c>
      <c r="K340">
        <f t="shared" si="42"/>
        <v>1331</v>
      </c>
      <c r="L340">
        <f t="shared" si="43"/>
        <v>5810</v>
      </c>
      <c r="M340">
        <f t="shared" si="38"/>
        <v>0</v>
      </c>
      <c r="N340">
        <f>SUM($M$2:$M340)</f>
        <v>9</v>
      </c>
      <c r="O340" s="29">
        <f>INDEX($X$2:$AG$21,1+SUM($M$2:$M339),1)</f>
        <v>5350</v>
      </c>
      <c r="P340" s="29">
        <f>INDEX($X$2:$AG$21,1+SUM($M$2:$M339),2)</f>
        <v>4245</v>
      </c>
      <c r="Q340" s="29">
        <f>INDEX($X$2:$AG$21,1+SUM($M$2:$M339),3)</f>
        <v>3230</v>
      </c>
      <c r="R340" s="29">
        <f>INDEX($X$2:$AG$21,1+SUM($M$2:$M339),4)</f>
        <v>1660</v>
      </c>
      <c r="S340" s="40">
        <f>IF(S339&lt;&gt;0,MAX(S339-$G$2/86400,0),IF(M340=1,INDEX($X$2:$AG$21,1+SUM($M$2:$M339),10),0))</f>
        <v>0</v>
      </c>
    </row>
    <row r="341" spans="8:19" ht="15.75" thickBot="1" x14ac:dyDescent="0.3">
      <c r="H341" s="18">
        <f t="shared" ca="1" si="39"/>
        <v>43210.77598078594</v>
      </c>
      <c r="I341">
        <f t="shared" si="40"/>
        <v>4160</v>
      </c>
      <c r="J341">
        <f t="shared" si="41"/>
        <v>6054</v>
      </c>
      <c r="K341">
        <f t="shared" si="42"/>
        <v>1365</v>
      </c>
      <c r="L341">
        <f t="shared" si="43"/>
        <v>5843</v>
      </c>
      <c r="M341">
        <f t="shared" si="38"/>
        <v>0</v>
      </c>
      <c r="N341">
        <f>SUM($M$2:$M341)</f>
        <v>9</v>
      </c>
      <c r="O341" s="29">
        <f>INDEX($X$2:$AG$21,1+SUM($M$2:$M340),1)</f>
        <v>5350</v>
      </c>
      <c r="P341" s="29">
        <f>INDEX($X$2:$AG$21,1+SUM($M$2:$M340),2)</f>
        <v>4245</v>
      </c>
      <c r="Q341" s="29">
        <f>INDEX($X$2:$AG$21,1+SUM($M$2:$M340),3)</f>
        <v>3230</v>
      </c>
      <c r="R341" s="29">
        <f>INDEX($X$2:$AG$21,1+SUM($M$2:$M340),4)</f>
        <v>1660</v>
      </c>
      <c r="S341" s="40">
        <f>IF(S340&lt;&gt;0,MAX(S340-$G$2/86400,0),IF(M341=1,INDEX($X$2:$AG$21,1+SUM($M$2:$M340),10),0))</f>
        <v>0</v>
      </c>
    </row>
    <row r="342" spans="8:19" ht="15.75" thickBot="1" x14ac:dyDescent="0.3">
      <c r="H342" s="18">
        <f t="shared" ca="1" si="39"/>
        <v>43210.779453008159</v>
      </c>
      <c r="I342">
        <f t="shared" si="40"/>
        <v>4218</v>
      </c>
      <c r="J342">
        <f t="shared" si="41"/>
        <v>6112</v>
      </c>
      <c r="K342">
        <f t="shared" si="42"/>
        <v>1399</v>
      </c>
      <c r="L342">
        <f t="shared" si="43"/>
        <v>5876</v>
      </c>
      <c r="M342">
        <f t="shared" si="38"/>
        <v>0</v>
      </c>
      <c r="N342">
        <f>SUM($M$2:$M342)</f>
        <v>9</v>
      </c>
      <c r="O342" s="29">
        <f>INDEX($X$2:$AG$21,1+SUM($M$2:$M341),1)</f>
        <v>5350</v>
      </c>
      <c r="P342" s="29">
        <f>INDEX($X$2:$AG$21,1+SUM($M$2:$M341),2)</f>
        <v>4245</v>
      </c>
      <c r="Q342" s="29">
        <f>INDEX($X$2:$AG$21,1+SUM($M$2:$M341),3)</f>
        <v>3230</v>
      </c>
      <c r="R342" s="29">
        <f>INDEX($X$2:$AG$21,1+SUM($M$2:$M341),4)</f>
        <v>1660</v>
      </c>
      <c r="S342" s="40">
        <f>IF(S341&lt;&gt;0,MAX(S341-$G$2/86400,0),IF(M342=1,INDEX($X$2:$AG$21,1+SUM($M$2:$M341),10),0))</f>
        <v>0</v>
      </c>
    </row>
    <row r="343" spans="8:19" ht="15.75" thickBot="1" x14ac:dyDescent="0.3">
      <c r="H343" s="18">
        <f t="shared" ca="1" si="39"/>
        <v>43210.782925230378</v>
      </c>
      <c r="I343">
        <f t="shared" si="40"/>
        <v>4276</v>
      </c>
      <c r="J343">
        <f t="shared" si="41"/>
        <v>6170</v>
      </c>
      <c r="K343">
        <f t="shared" si="42"/>
        <v>1433</v>
      </c>
      <c r="L343">
        <f t="shared" si="43"/>
        <v>5909</v>
      </c>
      <c r="M343">
        <f t="shared" si="38"/>
        <v>0</v>
      </c>
      <c r="N343">
        <f>SUM($M$2:$M343)</f>
        <v>9</v>
      </c>
      <c r="O343" s="29">
        <f>INDEX($X$2:$AG$21,1+SUM($M$2:$M342),1)</f>
        <v>5350</v>
      </c>
      <c r="P343" s="29">
        <f>INDEX($X$2:$AG$21,1+SUM($M$2:$M342),2)</f>
        <v>4245</v>
      </c>
      <c r="Q343" s="29">
        <f>INDEX($X$2:$AG$21,1+SUM($M$2:$M342),3)</f>
        <v>3230</v>
      </c>
      <c r="R343" s="29">
        <f>INDEX($X$2:$AG$21,1+SUM($M$2:$M342),4)</f>
        <v>1660</v>
      </c>
      <c r="S343" s="40">
        <f>IF(S342&lt;&gt;0,MAX(S342-$G$2/86400,0),IF(M343=1,INDEX($X$2:$AG$21,1+SUM($M$2:$M342),10),0))</f>
        <v>0</v>
      </c>
    </row>
    <row r="344" spans="8:19" ht="15.75" thickBot="1" x14ac:dyDescent="0.3">
      <c r="H344" s="18">
        <f t="shared" ca="1" si="39"/>
        <v>43210.786397452597</v>
      </c>
      <c r="I344">
        <f t="shared" si="40"/>
        <v>4334</v>
      </c>
      <c r="J344">
        <f t="shared" si="41"/>
        <v>6228</v>
      </c>
      <c r="K344">
        <f t="shared" si="42"/>
        <v>1467</v>
      </c>
      <c r="L344">
        <f t="shared" si="43"/>
        <v>5942</v>
      </c>
      <c r="M344">
        <f t="shared" si="38"/>
        <v>0</v>
      </c>
      <c r="N344">
        <f>SUM($M$2:$M344)</f>
        <v>9</v>
      </c>
      <c r="O344" s="29">
        <f>INDEX($X$2:$AG$21,1+SUM($M$2:$M343),1)</f>
        <v>5350</v>
      </c>
      <c r="P344" s="29">
        <f>INDEX($X$2:$AG$21,1+SUM($M$2:$M343),2)</f>
        <v>4245</v>
      </c>
      <c r="Q344" s="29">
        <f>INDEX($X$2:$AG$21,1+SUM($M$2:$M343),3)</f>
        <v>3230</v>
      </c>
      <c r="R344" s="29">
        <f>INDEX($X$2:$AG$21,1+SUM($M$2:$M343),4)</f>
        <v>1660</v>
      </c>
      <c r="S344" s="40">
        <f>IF(S343&lt;&gt;0,MAX(S343-$G$2/86400,0),IF(M344=1,INDEX($X$2:$AG$21,1+SUM($M$2:$M343),10),0))</f>
        <v>0</v>
      </c>
    </row>
    <row r="345" spans="8:19" ht="15.75" thickBot="1" x14ac:dyDescent="0.3">
      <c r="H345" s="18">
        <f t="shared" ca="1" si="39"/>
        <v>43210.789869674816</v>
      </c>
      <c r="I345">
        <f t="shared" si="40"/>
        <v>4392</v>
      </c>
      <c r="J345">
        <f t="shared" si="41"/>
        <v>6286</v>
      </c>
      <c r="K345">
        <f t="shared" si="42"/>
        <v>1501</v>
      </c>
      <c r="L345">
        <f t="shared" si="43"/>
        <v>5975</v>
      </c>
      <c r="M345">
        <f t="shared" si="38"/>
        <v>0</v>
      </c>
      <c r="N345">
        <f>SUM($M$2:$M345)</f>
        <v>9</v>
      </c>
      <c r="O345" s="29">
        <f>INDEX($X$2:$AG$21,1+SUM($M$2:$M344),1)</f>
        <v>5350</v>
      </c>
      <c r="P345" s="29">
        <f>INDEX($X$2:$AG$21,1+SUM($M$2:$M344),2)</f>
        <v>4245</v>
      </c>
      <c r="Q345" s="29">
        <f>INDEX($X$2:$AG$21,1+SUM($M$2:$M344),3)</f>
        <v>3230</v>
      </c>
      <c r="R345" s="29">
        <f>INDEX($X$2:$AG$21,1+SUM($M$2:$M344),4)</f>
        <v>1660</v>
      </c>
      <c r="S345" s="40">
        <f>IF(S344&lt;&gt;0,MAX(S344-$G$2/86400,0),IF(M345=1,INDEX($X$2:$AG$21,1+SUM($M$2:$M344),10),0))</f>
        <v>0</v>
      </c>
    </row>
    <row r="346" spans="8:19" ht="15.75" thickBot="1" x14ac:dyDescent="0.3">
      <c r="H346" s="18">
        <f t="shared" ca="1" si="39"/>
        <v>43210.793341897035</v>
      </c>
      <c r="I346">
        <f t="shared" si="40"/>
        <v>4450</v>
      </c>
      <c r="J346">
        <f t="shared" si="41"/>
        <v>6344</v>
      </c>
      <c r="K346">
        <f t="shared" si="42"/>
        <v>1535</v>
      </c>
      <c r="L346">
        <f t="shared" si="43"/>
        <v>6008</v>
      </c>
      <c r="M346">
        <f t="shared" si="38"/>
        <v>0</v>
      </c>
      <c r="N346">
        <f>SUM($M$2:$M346)</f>
        <v>9</v>
      </c>
      <c r="O346" s="29">
        <f>INDEX($X$2:$AG$21,1+SUM($M$2:$M345),1)</f>
        <v>5350</v>
      </c>
      <c r="P346" s="29">
        <f>INDEX($X$2:$AG$21,1+SUM($M$2:$M345),2)</f>
        <v>4245</v>
      </c>
      <c r="Q346" s="29">
        <f>INDEX($X$2:$AG$21,1+SUM($M$2:$M345),3)</f>
        <v>3230</v>
      </c>
      <c r="R346" s="29">
        <f>INDEX($X$2:$AG$21,1+SUM($M$2:$M345),4)</f>
        <v>1660</v>
      </c>
      <c r="S346" s="40">
        <f>IF(S345&lt;&gt;0,MAX(S345-$G$2/86400,0),IF(M346=1,INDEX($X$2:$AG$21,1+SUM($M$2:$M345),10),0))</f>
        <v>0</v>
      </c>
    </row>
    <row r="347" spans="8:19" ht="15.75" thickBot="1" x14ac:dyDescent="0.3">
      <c r="H347" s="18">
        <f t="shared" ca="1" si="39"/>
        <v>43210.796814119254</v>
      </c>
      <c r="I347">
        <f t="shared" si="40"/>
        <v>4508</v>
      </c>
      <c r="J347">
        <f t="shared" si="41"/>
        <v>6402</v>
      </c>
      <c r="K347">
        <f t="shared" si="42"/>
        <v>1569</v>
      </c>
      <c r="L347">
        <f t="shared" si="43"/>
        <v>6041</v>
      </c>
      <c r="M347">
        <f t="shared" si="38"/>
        <v>0</v>
      </c>
      <c r="N347">
        <f>SUM($M$2:$M347)</f>
        <v>9</v>
      </c>
      <c r="O347" s="29">
        <f>INDEX($X$2:$AG$21,1+SUM($M$2:$M346),1)</f>
        <v>5350</v>
      </c>
      <c r="P347" s="29">
        <f>INDEX($X$2:$AG$21,1+SUM($M$2:$M346),2)</f>
        <v>4245</v>
      </c>
      <c r="Q347" s="29">
        <f>INDEX($X$2:$AG$21,1+SUM($M$2:$M346),3)</f>
        <v>3230</v>
      </c>
      <c r="R347" s="29">
        <f>INDEX($X$2:$AG$21,1+SUM($M$2:$M346),4)</f>
        <v>1660</v>
      </c>
      <c r="S347" s="40">
        <f>IF(S346&lt;&gt;0,MAX(S346-$G$2/86400,0),IF(M347=1,INDEX($X$2:$AG$21,1+SUM($M$2:$M346),10),0))</f>
        <v>0</v>
      </c>
    </row>
    <row r="348" spans="8:19" ht="15.75" thickBot="1" x14ac:dyDescent="0.3">
      <c r="H348" s="18">
        <f t="shared" ca="1" si="39"/>
        <v>43210.800286341473</v>
      </c>
      <c r="I348">
        <f t="shared" si="40"/>
        <v>4566</v>
      </c>
      <c r="J348">
        <f t="shared" si="41"/>
        <v>6460</v>
      </c>
      <c r="K348">
        <f t="shared" si="42"/>
        <v>1603</v>
      </c>
      <c r="L348">
        <f t="shared" si="43"/>
        <v>6074</v>
      </c>
      <c r="M348">
        <f t="shared" si="38"/>
        <v>0</v>
      </c>
      <c r="N348">
        <f>SUM($M$2:$M348)</f>
        <v>9</v>
      </c>
      <c r="O348" s="29">
        <f>INDEX($X$2:$AG$21,1+SUM($M$2:$M347),1)</f>
        <v>5350</v>
      </c>
      <c r="P348" s="29">
        <f>INDEX($X$2:$AG$21,1+SUM($M$2:$M347),2)</f>
        <v>4245</v>
      </c>
      <c r="Q348" s="29">
        <f>INDEX($X$2:$AG$21,1+SUM($M$2:$M347),3)</f>
        <v>3230</v>
      </c>
      <c r="R348" s="29">
        <f>INDEX($X$2:$AG$21,1+SUM($M$2:$M347),4)</f>
        <v>1660</v>
      </c>
      <c r="S348" s="40">
        <f>IF(S347&lt;&gt;0,MAX(S347-$G$2/86400,0),IF(M348=1,INDEX($X$2:$AG$21,1+SUM($M$2:$M347),10),0))</f>
        <v>0</v>
      </c>
    </row>
    <row r="349" spans="8:19" ht="15.75" thickBot="1" x14ac:dyDescent="0.3">
      <c r="H349" s="18">
        <f t="shared" ca="1" si="39"/>
        <v>43210.803758563692</v>
      </c>
      <c r="I349">
        <f t="shared" si="40"/>
        <v>4624</v>
      </c>
      <c r="J349">
        <f t="shared" si="41"/>
        <v>6518</v>
      </c>
      <c r="K349">
        <f t="shared" si="42"/>
        <v>1637</v>
      </c>
      <c r="L349">
        <f t="shared" si="43"/>
        <v>6107</v>
      </c>
      <c r="M349">
        <f t="shared" si="38"/>
        <v>0</v>
      </c>
      <c r="N349">
        <f>SUM($M$2:$M349)</f>
        <v>9</v>
      </c>
      <c r="O349" s="29">
        <f>INDEX($X$2:$AG$21,1+SUM($M$2:$M348),1)</f>
        <v>5350</v>
      </c>
      <c r="P349" s="29">
        <f>INDEX($X$2:$AG$21,1+SUM($M$2:$M348),2)</f>
        <v>4245</v>
      </c>
      <c r="Q349" s="29">
        <f>INDEX($X$2:$AG$21,1+SUM($M$2:$M348),3)</f>
        <v>3230</v>
      </c>
      <c r="R349" s="29">
        <f>INDEX($X$2:$AG$21,1+SUM($M$2:$M348),4)</f>
        <v>1660</v>
      </c>
      <c r="S349" s="40">
        <f>IF(S348&lt;&gt;0,MAX(S348-$G$2/86400,0),IF(M349=1,INDEX($X$2:$AG$21,1+SUM($M$2:$M348),10),0))</f>
        <v>0</v>
      </c>
    </row>
    <row r="350" spans="8:19" ht="15.75" thickBot="1" x14ac:dyDescent="0.3">
      <c r="H350" s="18">
        <f t="shared" ca="1" si="39"/>
        <v>43210.807230785911</v>
      </c>
      <c r="I350">
        <f t="shared" si="40"/>
        <v>4682</v>
      </c>
      <c r="J350">
        <f t="shared" si="41"/>
        <v>6576</v>
      </c>
      <c r="K350">
        <f t="shared" si="42"/>
        <v>1671</v>
      </c>
      <c r="L350">
        <f t="shared" si="43"/>
        <v>6140</v>
      </c>
      <c r="M350">
        <f t="shared" si="38"/>
        <v>0</v>
      </c>
      <c r="N350">
        <f>SUM($M$2:$M350)</f>
        <v>9</v>
      </c>
      <c r="O350" s="29">
        <f>INDEX($X$2:$AG$21,1+SUM($M$2:$M349),1)</f>
        <v>5350</v>
      </c>
      <c r="P350" s="29">
        <f>INDEX($X$2:$AG$21,1+SUM($M$2:$M349),2)</f>
        <v>4245</v>
      </c>
      <c r="Q350" s="29">
        <f>INDEX($X$2:$AG$21,1+SUM($M$2:$M349),3)</f>
        <v>3230</v>
      </c>
      <c r="R350" s="29">
        <f>INDEX($X$2:$AG$21,1+SUM($M$2:$M349),4)</f>
        <v>1660</v>
      </c>
      <c r="S350" s="40">
        <f>IF(S349&lt;&gt;0,MAX(S349-$G$2/86400,0),IF(M350=1,INDEX($X$2:$AG$21,1+SUM($M$2:$M349),10),0))</f>
        <v>0</v>
      </c>
    </row>
    <row r="351" spans="8:19" ht="15.75" thickBot="1" x14ac:dyDescent="0.3">
      <c r="H351" s="18">
        <f t="shared" ca="1" si="39"/>
        <v>43210.81070300813</v>
      </c>
      <c r="I351">
        <f t="shared" si="40"/>
        <v>4740</v>
      </c>
      <c r="J351">
        <f t="shared" si="41"/>
        <v>6634</v>
      </c>
      <c r="K351">
        <f t="shared" si="42"/>
        <v>1705</v>
      </c>
      <c r="L351">
        <f t="shared" si="43"/>
        <v>6173</v>
      </c>
      <c r="M351">
        <f t="shared" si="38"/>
        <v>0</v>
      </c>
      <c r="N351">
        <f>SUM($M$2:$M351)</f>
        <v>9</v>
      </c>
      <c r="O351" s="29">
        <f>INDEX($X$2:$AG$21,1+SUM($M$2:$M350),1)</f>
        <v>5350</v>
      </c>
      <c r="P351" s="29">
        <f>INDEX($X$2:$AG$21,1+SUM($M$2:$M350),2)</f>
        <v>4245</v>
      </c>
      <c r="Q351" s="29">
        <f>INDEX($X$2:$AG$21,1+SUM($M$2:$M350),3)</f>
        <v>3230</v>
      </c>
      <c r="R351" s="29">
        <f>INDEX($X$2:$AG$21,1+SUM($M$2:$M350),4)</f>
        <v>1660</v>
      </c>
      <c r="S351" s="40">
        <f>IF(S350&lt;&gt;0,MAX(S350-$G$2/86400,0),IF(M351=1,INDEX($X$2:$AG$21,1+SUM($M$2:$M350),10),0))</f>
        <v>0</v>
      </c>
    </row>
    <row r="352" spans="8:19" ht="15.75" thickBot="1" x14ac:dyDescent="0.3">
      <c r="H352" s="18">
        <f t="shared" ca="1" si="39"/>
        <v>43210.814175230349</v>
      </c>
      <c r="I352">
        <f t="shared" si="40"/>
        <v>4798</v>
      </c>
      <c r="J352">
        <f t="shared" si="41"/>
        <v>6692</v>
      </c>
      <c r="K352">
        <f t="shared" si="42"/>
        <v>1739</v>
      </c>
      <c r="L352">
        <f t="shared" si="43"/>
        <v>6206</v>
      </c>
      <c r="M352">
        <f t="shared" si="38"/>
        <v>0</v>
      </c>
      <c r="N352">
        <f>SUM($M$2:$M352)</f>
        <v>9</v>
      </c>
      <c r="O352" s="29">
        <f>INDEX($X$2:$AG$21,1+SUM($M$2:$M351),1)</f>
        <v>5350</v>
      </c>
      <c r="P352" s="29">
        <f>INDEX($X$2:$AG$21,1+SUM($M$2:$M351),2)</f>
        <v>4245</v>
      </c>
      <c r="Q352" s="29">
        <f>INDEX($X$2:$AG$21,1+SUM($M$2:$M351),3)</f>
        <v>3230</v>
      </c>
      <c r="R352" s="29">
        <f>INDEX($X$2:$AG$21,1+SUM($M$2:$M351),4)</f>
        <v>1660</v>
      </c>
      <c r="S352" s="40">
        <f>IF(S351&lt;&gt;0,MAX(S351-$G$2/86400,0),IF(M352=1,INDEX($X$2:$AG$21,1+SUM($M$2:$M351),10),0))</f>
        <v>0</v>
      </c>
    </row>
    <row r="353" spans="8:19" ht="15.75" thickBot="1" x14ac:dyDescent="0.3">
      <c r="H353" s="18">
        <f t="shared" ca="1" si="39"/>
        <v>43210.817647452568</v>
      </c>
      <c r="I353">
        <f t="shared" si="40"/>
        <v>4856</v>
      </c>
      <c r="J353">
        <f t="shared" si="41"/>
        <v>6750</v>
      </c>
      <c r="K353">
        <f t="shared" si="42"/>
        <v>1773</v>
      </c>
      <c r="L353">
        <f t="shared" si="43"/>
        <v>6239</v>
      </c>
      <c r="M353">
        <f t="shared" si="38"/>
        <v>0</v>
      </c>
      <c r="N353">
        <f>SUM($M$2:$M353)</f>
        <v>9</v>
      </c>
      <c r="O353" s="29">
        <f>INDEX($X$2:$AG$21,1+SUM($M$2:$M352),1)</f>
        <v>5350</v>
      </c>
      <c r="P353" s="29">
        <f>INDEX($X$2:$AG$21,1+SUM($M$2:$M352),2)</f>
        <v>4245</v>
      </c>
      <c r="Q353" s="29">
        <f>INDEX($X$2:$AG$21,1+SUM($M$2:$M352),3)</f>
        <v>3230</v>
      </c>
      <c r="R353" s="29">
        <f>INDEX($X$2:$AG$21,1+SUM($M$2:$M352),4)</f>
        <v>1660</v>
      </c>
      <c r="S353" s="40">
        <f>IF(S352&lt;&gt;0,MAX(S352-$G$2/86400,0),IF(M353=1,INDEX($X$2:$AG$21,1+SUM($M$2:$M352),10),0))</f>
        <v>0</v>
      </c>
    </row>
    <row r="354" spans="8:19" ht="15.75" thickBot="1" x14ac:dyDescent="0.3">
      <c r="H354" s="18">
        <f t="shared" ca="1" si="39"/>
        <v>43210.821119674787</v>
      </c>
      <c r="I354">
        <f t="shared" si="40"/>
        <v>4914</v>
      </c>
      <c r="J354">
        <f t="shared" si="41"/>
        <v>6808</v>
      </c>
      <c r="K354">
        <f t="shared" si="42"/>
        <v>1807</v>
      </c>
      <c r="L354">
        <f t="shared" si="43"/>
        <v>6272</v>
      </c>
      <c r="M354">
        <f t="shared" si="38"/>
        <v>0</v>
      </c>
      <c r="N354">
        <f>SUM($M$2:$M354)</f>
        <v>9</v>
      </c>
      <c r="O354" s="29">
        <f>INDEX($X$2:$AG$21,1+SUM($M$2:$M353),1)</f>
        <v>5350</v>
      </c>
      <c r="P354" s="29">
        <f>INDEX($X$2:$AG$21,1+SUM($M$2:$M353),2)</f>
        <v>4245</v>
      </c>
      <c r="Q354" s="29">
        <f>INDEX($X$2:$AG$21,1+SUM($M$2:$M353),3)</f>
        <v>3230</v>
      </c>
      <c r="R354" s="29">
        <f>INDEX($X$2:$AG$21,1+SUM($M$2:$M353),4)</f>
        <v>1660</v>
      </c>
      <c r="S354" s="40">
        <f>IF(S353&lt;&gt;0,MAX(S353-$G$2/86400,0),IF(M354=1,INDEX($X$2:$AG$21,1+SUM($M$2:$M353),10),0))</f>
        <v>0</v>
      </c>
    </row>
    <row r="355" spans="8:19" ht="15.75" thickBot="1" x14ac:dyDescent="0.3">
      <c r="H355" s="18">
        <f t="shared" ca="1" si="39"/>
        <v>43210.824591897006</v>
      </c>
      <c r="I355">
        <f t="shared" si="40"/>
        <v>4972</v>
      </c>
      <c r="J355">
        <f t="shared" si="41"/>
        <v>6866</v>
      </c>
      <c r="K355">
        <f t="shared" si="42"/>
        <v>1841</v>
      </c>
      <c r="L355">
        <f t="shared" si="43"/>
        <v>6305</v>
      </c>
      <c r="M355">
        <f t="shared" si="38"/>
        <v>0</v>
      </c>
      <c r="N355">
        <f>SUM($M$2:$M355)</f>
        <v>9</v>
      </c>
      <c r="O355" s="29">
        <f>INDEX($X$2:$AG$21,1+SUM($M$2:$M354),1)</f>
        <v>5350</v>
      </c>
      <c r="P355" s="29">
        <f>INDEX($X$2:$AG$21,1+SUM($M$2:$M354),2)</f>
        <v>4245</v>
      </c>
      <c r="Q355" s="29">
        <f>INDEX($X$2:$AG$21,1+SUM($M$2:$M354),3)</f>
        <v>3230</v>
      </c>
      <c r="R355" s="29">
        <f>INDEX($X$2:$AG$21,1+SUM($M$2:$M354),4)</f>
        <v>1660</v>
      </c>
      <c r="S355" s="40">
        <f>IF(S354&lt;&gt;0,MAX(S354-$G$2/86400,0),IF(M355=1,INDEX($X$2:$AG$21,1+SUM($M$2:$M354),10),0))</f>
        <v>0</v>
      </c>
    </row>
    <row r="356" spans="8:19" ht="15.75" thickBot="1" x14ac:dyDescent="0.3">
      <c r="H356" s="18">
        <f t="shared" ca="1" si="39"/>
        <v>43210.828064119225</v>
      </c>
      <c r="I356">
        <f t="shared" si="40"/>
        <v>5030</v>
      </c>
      <c r="J356">
        <f t="shared" si="41"/>
        <v>6924</v>
      </c>
      <c r="K356">
        <f t="shared" si="42"/>
        <v>1875</v>
      </c>
      <c r="L356">
        <f t="shared" si="43"/>
        <v>6338</v>
      </c>
      <c r="M356">
        <f t="shared" si="38"/>
        <v>0</v>
      </c>
      <c r="N356">
        <f>SUM($M$2:$M356)</f>
        <v>9</v>
      </c>
      <c r="O356" s="29">
        <f>INDEX($X$2:$AG$21,1+SUM($M$2:$M355),1)</f>
        <v>5350</v>
      </c>
      <c r="P356" s="29">
        <f>INDEX($X$2:$AG$21,1+SUM($M$2:$M355),2)</f>
        <v>4245</v>
      </c>
      <c r="Q356" s="29">
        <f>INDEX($X$2:$AG$21,1+SUM($M$2:$M355),3)</f>
        <v>3230</v>
      </c>
      <c r="R356" s="29">
        <f>INDEX($X$2:$AG$21,1+SUM($M$2:$M355),4)</f>
        <v>1660</v>
      </c>
      <c r="S356" s="40">
        <f>IF(S355&lt;&gt;0,MAX(S355-$G$2/86400,0),IF(M356=1,INDEX($X$2:$AG$21,1+SUM($M$2:$M355),10),0))</f>
        <v>0</v>
      </c>
    </row>
    <row r="357" spans="8:19" ht="15.75" thickBot="1" x14ac:dyDescent="0.3">
      <c r="H357" s="18">
        <f t="shared" ca="1" si="39"/>
        <v>43210.831536341444</v>
      </c>
      <c r="I357">
        <f t="shared" si="40"/>
        <v>5088</v>
      </c>
      <c r="J357">
        <f t="shared" si="41"/>
        <v>6982</v>
      </c>
      <c r="K357">
        <f t="shared" si="42"/>
        <v>1909</v>
      </c>
      <c r="L357">
        <f t="shared" si="43"/>
        <v>6371</v>
      </c>
      <c r="M357">
        <f t="shared" si="38"/>
        <v>0</v>
      </c>
      <c r="N357">
        <f>SUM($M$2:$M357)</f>
        <v>9</v>
      </c>
      <c r="O357" s="29">
        <f>INDEX($X$2:$AG$21,1+SUM($M$2:$M356),1)</f>
        <v>5350</v>
      </c>
      <c r="P357" s="29">
        <f>INDEX($X$2:$AG$21,1+SUM($M$2:$M356),2)</f>
        <v>4245</v>
      </c>
      <c r="Q357" s="29">
        <f>INDEX($X$2:$AG$21,1+SUM($M$2:$M356),3)</f>
        <v>3230</v>
      </c>
      <c r="R357" s="29">
        <f>INDEX($X$2:$AG$21,1+SUM($M$2:$M356),4)</f>
        <v>1660</v>
      </c>
      <c r="S357" s="40">
        <f>IF(S356&lt;&gt;0,MAX(S356-$G$2/86400,0),IF(M357=1,INDEX($X$2:$AG$21,1+SUM($M$2:$M356),10),0))</f>
        <v>0</v>
      </c>
    </row>
    <row r="358" spans="8:19" ht="15.75" thickBot="1" x14ac:dyDescent="0.3">
      <c r="H358" s="18">
        <f t="shared" ca="1" si="39"/>
        <v>43210.835008563663</v>
      </c>
      <c r="I358">
        <f t="shared" ref="I358:I367" si="44">ROUND(I357+B$2/3600*$G$2,0)</f>
        <v>5146</v>
      </c>
      <c r="J358">
        <f t="shared" ref="J358:J367" si="45">ROUND(J357+C$2/3600*$G$2,0)</f>
        <v>7040</v>
      </c>
      <c r="K358">
        <f t="shared" ref="K358:K367" si="46">ROUND(K357+D$2/3600*$G$2,0)</f>
        <v>1943</v>
      </c>
      <c r="L358">
        <f t="shared" ref="L358:L367" si="47">ROUND(L357+E$2/3600*$G$2,0)</f>
        <v>6404</v>
      </c>
      <c r="M358">
        <f t="shared" si="38"/>
        <v>0</v>
      </c>
      <c r="N358">
        <f>SUM($M$2:$M358)</f>
        <v>9</v>
      </c>
      <c r="O358" s="29">
        <f>INDEX($X$2:$AG$21,1+SUM($M$2:$M357),1)</f>
        <v>5350</v>
      </c>
      <c r="P358" s="29">
        <f>INDEX($X$2:$AG$21,1+SUM($M$2:$M357),2)</f>
        <v>4245</v>
      </c>
      <c r="Q358" s="29">
        <f>INDEX($X$2:$AG$21,1+SUM($M$2:$M357),3)</f>
        <v>3230</v>
      </c>
      <c r="R358" s="29">
        <f>INDEX($X$2:$AG$21,1+SUM($M$2:$M357),4)</f>
        <v>1660</v>
      </c>
      <c r="S358" s="40">
        <f>IF(S357&lt;&gt;0,MAX(S357-$G$2/86400,0),IF(M358=1,INDEX($X$2:$AG$21,1+SUM($M$2:$M357),10),0))</f>
        <v>0</v>
      </c>
    </row>
    <row r="359" spans="8:19" ht="15.75" thickBot="1" x14ac:dyDescent="0.3">
      <c r="H359" s="18">
        <f t="shared" ca="1" si="39"/>
        <v>43210.838480785882</v>
      </c>
      <c r="I359">
        <f t="shared" si="44"/>
        <v>5204</v>
      </c>
      <c r="J359">
        <f t="shared" si="45"/>
        <v>7098</v>
      </c>
      <c r="K359">
        <f t="shared" si="46"/>
        <v>1977</v>
      </c>
      <c r="L359">
        <f t="shared" si="47"/>
        <v>6437</v>
      </c>
      <c r="M359">
        <f t="shared" si="38"/>
        <v>0</v>
      </c>
      <c r="N359">
        <f>SUM($M$2:$M359)</f>
        <v>9</v>
      </c>
      <c r="O359" s="29">
        <f>INDEX($X$2:$AG$21,1+SUM($M$2:$M358),1)</f>
        <v>5350</v>
      </c>
      <c r="P359" s="29">
        <f>INDEX($X$2:$AG$21,1+SUM($M$2:$M358),2)</f>
        <v>4245</v>
      </c>
      <c r="Q359" s="29">
        <f>INDEX($X$2:$AG$21,1+SUM($M$2:$M358),3)</f>
        <v>3230</v>
      </c>
      <c r="R359" s="29">
        <f>INDEX($X$2:$AG$21,1+SUM($M$2:$M358),4)</f>
        <v>1660</v>
      </c>
      <c r="S359" s="40">
        <f>IF(S358&lt;&gt;0,MAX(S358-$G$2/86400,0),IF(M359=1,INDEX($X$2:$AG$21,1+SUM($M$2:$M358),10),0))</f>
        <v>0</v>
      </c>
    </row>
    <row r="360" spans="8:19" ht="15.75" thickBot="1" x14ac:dyDescent="0.3">
      <c r="H360" s="18">
        <f t="shared" ca="1" si="39"/>
        <v>43210.841953008101</v>
      </c>
      <c r="I360">
        <f t="shared" si="44"/>
        <v>5262</v>
      </c>
      <c r="J360">
        <f t="shared" si="45"/>
        <v>7156</v>
      </c>
      <c r="K360">
        <f t="shared" si="46"/>
        <v>2011</v>
      </c>
      <c r="L360">
        <f t="shared" si="47"/>
        <v>6470</v>
      </c>
      <c r="M360">
        <f t="shared" si="38"/>
        <v>0</v>
      </c>
      <c r="N360">
        <f>SUM($M$2:$M360)</f>
        <v>9</v>
      </c>
      <c r="O360" s="29">
        <f>INDEX($X$2:$AG$21,1+SUM($M$2:$M359),1)</f>
        <v>5350</v>
      </c>
      <c r="P360" s="29">
        <f>INDEX($X$2:$AG$21,1+SUM($M$2:$M359),2)</f>
        <v>4245</v>
      </c>
      <c r="Q360" s="29">
        <f>INDEX($X$2:$AG$21,1+SUM($M$2:$M359),3)</f>
        <v>3230</v>
      </c>
      <c r="R360" s="29">
        <f>INDEX($X$2:$AG$21,1+SUM($M$2:$M359),4)</f>
        <v>1660</v>
      </c>
      <c r="S360" s="40">
        <f>IF(S359&lt;&gt;0,MAX(S359-$G$2/86400,0),IF(M360=1,INDEX($X$2:$AG$21,1+SUM($M$2:$M359),10),0))</f>
        <v>0</v>
      </c>
    </row>
    <row r="361" spans="8:19" ht="15.75" thickBot="1" x14ac:dyDescent="0.3">
      <c r="H361" s="18">
        <f t="shared" ca="1" si="39"/>
        <v>43210.84542523032</v>
      </c>
      <c r="I361">
        <f t="shared" si="44"/>
        <v>5320</v>
      </c>
      <c r="J361">
        <f t="shared" si="45"/>
        <v>7214</v>
      </c>
      <c r="K361">
        <f t="shared" si="46"/>
        <v>2045</v>
      </c>
      <c r="L361">
        <f t="shared" si="47"/>
        <v>6503</v>
      </c>
      <c r="M361">
        <f t="shared" si="38"/>
        <v>0</v>
      </c>
      <c r="N361">
        <f>SUM($M$2:$M361)</f>
        <v>9</v>
      </c>
      <c r="O361" s="29">
        <f>INDEX($X$2:$AG$21,1+SUM($M$2:$M360),1)</f>
        <v>5350</v>
      </c>
      <c r="P361" s="29">
        <f>INDEX($X$2:$AG$21,1+SUM($M$2:$M360),2)</f>
        <v>4245</v>
      </c>
      <c r="Q361" s="29">
        <f>INDEX($X$2:$AG$21,1+SUM($M$2:$M360),3)</f>
        <v>3230</v>
      </c>
      <c r="R361" s="29">
        <f>INDEX($X$2:$AG$21,1+SUM($M$2:$M360),4)</f>
        <v>1660</v>
      </c>
      <c r="S361" s="40">
        <f>IF(S360&lt;&gt;0,MAX(S360-$G$2/86400,0),IF(M361=1,INDEX($X$2:$AG$21,1+SUM($M$2:$M360),10),0))</f>
        <v>0</v>
      </c>
    </row>
    <row r="362" spans="8:19" ht="15.75" thickBot="1" x14ac:dyDescent="0.3">
      <c r="H362" s="18">
        <f t="shared" ca="1" si="39"/>
        <v>43210.848897452539</v>
      </c>
      <c r="I362">
        <f t="shared" si="44"/>
        <v>5378</v>
      </c>
      <c r="J362">
        <f t="shared" si="45"/>
        <v>7272</v>
      </c>
      <c r="K362">
        <f t="shared" si="46"/>
        <v>2079</v>
      </c>
      <c r="L362">
        <f t="shared" si="47"/>
        <v>6536</v>
      </c>
      <c r="M362">
        <f t="shared" si="38"/>
        <v>0</v>
      </c>
      <c r="N362">
        <f>SUM($M$2:$M362)</f>
        <v>9</v>
      </c>
      <c r="O362" s="29">
        <f>INDEX($X$2:$AG$21,1+SUM($M$2:$M361),1)</f>
        <v>5350</v>
      </c>
      <c r="P362" s="29">
        <f>INDEX($X$2:$AG$21,1+SUM($M$2:$M361),2)</f>
        <v>4245</v>
      </c>
      <c r="Q362" s="29">
        <f>INDEX($X$2:$AG$21,1+SUM($M$2:$M361),3)</f>
        <v>3230</v>
      </c>
      <c r="R362" s="29">
        <f>INDEX($X$2:$AG$21,1+SUM($M$2:$M361),4)</f>
        <v>1660</v>
      </c>
      <c r="S362" s="40">
        <f>IF(S361&lt;&gt;0,MAX(S361-$G$2/86400,0),IF(M362=1,INDEX($X$2:$AG$21,1+SUM($M$2:$M361),10),0))</f>
        <v>0</v>
      </c>
    </row>
    <row r="363" spans="8:19" ht="15.75" thickBot="1" x14ac:dyDescent="0.3">
      <c r="H363" s="18">
        <f t="shared" ca="1" si="39"/>
        <v>43210.852369674758</v>
      </c>
      <c r="I363">
        <f t="shared" si="44"/>
        <v>5436</v>
      </c>
      <c r="J363">
        <f t="shared" si="45"/>
        <v>7330</v>
      </c>
      <c r="K363">
        <f t="shared" si="46"/>
        <v>2113</v>
      </c>
      <c r="L363">
        <f t="shared" si="47"/>
        <v>6569</v>
      </c>
      <c r="M363">
        <f t="shared" si="38"/>
        <v>0</v>
      </c>
      <c r="N363">
        <f>SUM($M$2:$M363)</f>
        <v>9</v>
      </c>
      <c r="O363" s="29">
        <f>INDEX($X$2:$AG$21,1+SUM($M$2:$M362),1)</f>
        <v>5350</v>
      </c>
      <c r="P363" s="29">
        <f>INDEX($X$2:$AG$21,1+SUM($M$2:$M362),2)</f>
        <v>4245</v>
      </c>
      <c r="Q363" s="29">
        <f>INDEX($X$2:$AG$21,1+SUM($M$2:$M362),3)</f>
        <v>3230</v>
      </c>
      <c r="R363" s="29">
        <f>INDEX($X$2:$AG$21,1+SUM($M$2:$M362),4)</f>
        <v>1660</v>
      </c>
      <c r="S363" s="40">
        <f>IF(S362&lt;&gt;0,MAX(S362-$G$2/86400,0),IF(M363=1,INDEX($X$2:$AG$21,1+SUM($M$2:$M362),10),0))</f>
        <v>0</v>
      </c>
    </row>
    <row r="364" spans="8:19" ht="15.75" thickBot="1" x14ac:dyDescent="0.3">
      <c r="H364" s="18">
        <f t="shared" ca="1" si="39"/>
        <v>43210.855841896977</v>
      </c>
      <c r="I364">
        <f t="shared" si="44"/>
        <v>5494</v>
      </c>
      <c r="J364">
        <f t="shared" si="45"/>
        <v>7388</v>
      </c>
      <c r="K364">
        <f t="shared" si="46"/>
        <v>2147</v>
      </c>
      <c r="L364">
        <f t="shared" si="47"/>
        <v>6602</v>
      </c>
      <c r="M364">
        <f t="shared" si="38"/>
        <v>0</v>
      </c>
      <c r="N364">
        <f>SUM($M$2:$M364)</f>
        <v>9</v>
      </c>
      <c r="O364" s="29">
        <f>INDEX($X$2:$AG$21,1+SUM($M$2:$M363),1)</f>
        <v>5350</v>
      </c>
      <c r="P364" s="29">
        <f>INDEX($X$2:$AG$21,1+SUM($M$2:$M363),2)</f>
        <v>4245</v>
      </c>
      <c r="Q364" s="29">
        <f>INDEX($X$2:$AG$21,1+SUM($M$2:$M363),3)</f>
        <v>3230</v>
      </c>
      <c r="R364" s="29">
        <f>INDEX($X$2:$AG$21,1+SUM($M$2:$M363),4)</f>
        <v>1660</v>
      </c>
      <c r="S364" s="40">
        <f>IF(S363&lt;&gt;0,MAX(S363-$G$2/86400,0),IF(M364=1,INDEX($X$2:$AG$21,1+SUM($M$2:$M363),10),0))</f>
        <v>0</v>
      </c>
    </row>
    <row r="365" spans="8:19" ht="15.75" thickBot="1" x14ac:dyDescent="0.3">
      <c r="H365" s="18">
        <f t="shared" ca="1" si="39"/>
        <v>43210.859314119196</v>
      </c>
      <c r="I365">
        <f t="shared" si="44"/>
        <v>5552</v>
      </c>
      <c r="J365">
        <f t="shared" si="45"/>
        <v>7446</v>
      </c>
      <c r="K365">
        <f t="shared" si="46"/>
        <v>2181</v>
      </c>
      <c r="L365">
        <f t="shared" si="47"/>
        <v>6635</v>
      </c>
      <c r="M365">
        <f t="shared" si="38"/>
        <v>0</v>
      </c>
      <c r="N365">
        <f>SUM($M$2:$M365)</f>
        <v>9</v>
      </c>
      <c r="O365" s="29">
        <f>INDEX($X$2:$AG$21,1+SUM($M$2:$M364),1)</f>
        <v>5350</v>
      </c>
      <c r="P365" s="29">
        <f>INDEX($X$2:$AG$21,1+SUM($M$2:$M364),2)</f>
        <v>4245</v>
      </c>
      <c r="Q365" s="29">
        <f>INDEX($X$2:$AG$21,1+SUM($M$2:$M364),3)</f>
        <v>3230</v>
      </c>
      <c r="R365" s="29">
        <f>INDEX($X$2:$AG$21,1+SUM($M$2:$M364),4)</f>
        <v>1660</v>
      </c>
      <c r="S365" s="40">
        <f>IF(S364&lt;&gt;0,MAX(S364-$G$2/86400,0),IF(M365=1,INDEX($X$2:$AG$21,1+SUM($M$2:$M364),10),0))</f>
        <v>0</v>
      </c>
    </row>
    <row r="366" spans="8:19" ht="15.75" thickBot="1" x14ac:dyDescent="0.3">
      <c r="H366" s="18">
        <f t="shared" ca="1" si="39"/>
        <v>43210.862786341415</v>
      </c>
      <c r="I366">
        <f t="shared" si="44"/>
        <v>5610</v>
      </c>
      <c r="J366">
        <f t="shared" si="45"/>
        <v>7504</v>
      </c>
      <c r="K366">
        <f t="shared" si="46"/>
        <v>2215</v>
      </c>
      <c r="L366">
        <f t="shared" si="47"/>
        <v>6668</v>
      </c>
      <c r="M366">
        <f t="shared" si="38"/>
        <v>0</v>
      </c>
      <c r="N366">
        <f>SUM($M$2:$M366)</f>
        <v>9</v>
      </c>
      <c r="O366" s="29">
        <f>INDEX($X$2:$AG$21,1+SUM($M$2:$M365),1)</f>
        <v>5350</v>
      </c>
      <c r="P366" s="29">
        <f>INDEX($X$2:$AG$21,1+SUM($M$2:$M365),2)</f>
        <v>4245</v>
      </c>
      <c r="Q366" s="29">
        <f>INDEX($X$2:$AG$21,1+SUM($M$2:$M365),3)</f>
        <v>3230</v>
      </c>
      <c r="R366" s="29">
        <f>INDEX($X$2:$AG$21,1+SUM($M$2:$M365),4)</f>
        <v>1660</v>
      </c>
      <c r="S366" s="40">
        <f>IF(S365&lt;&gt;0,MAX(S365-$G$2/86400,0),IF(M366=1,INDEX($X$2:$AG$21,1+SUM($M$2:$M365),10),0))</f>
        <v>0</v>
      </c>
    </row>
    <row r="367" spans="8:19" ht="15.75" thickBot="1" x14ac:dyDescent="0.3">
      <c r="H367" s="18">
        <f t="shared" ca="1" si="39"/>
        <v>43210.866258563634</v>
      </c>
      <c r="I367">
        <f t="shared" si="44"/>
        <v>5668</v>
      </c>
      <c r="J367">
        <f t="shared" si="45"/>
        <v>7562</v>
      </c>
      <c r="K367">
        <f t="shared" si="46"/>
        <v>2249</v>
      </c>
      <c r="L367">
        <f t="shared" si="47"/>
        <v>6701</v>
      </c>
      <c r="M367">
        <f t="shared" si="38"/>
        <v>0</v>
      </c>
      <c r="N367">
        <f>SUM($M$2:$M367)</f>
        <v>9</v>
      </c>
      <c r="O367" s="29">
        <f>INDEX($X$2:$AG$21,1+SUM($M$2:$M366),1)</f>
        <v>5350</v>
      </c>
      <c r="P367" s="29">
        <f>INDEX($X$2:$AG$21,1+SUM($M$2:$M366),2)</f>
        <v>4245</v>
      </c>
      <c r="Q367" s="29">
        <f>INDEX($X$2:$AG$21,1+SUM($M$2:$M366),3)</f>
        <v>3230</v>
      </c>
      <c r="R367" s="29">
        <f>INDEX($X$2:$AG$21,1+SUM($M$2:$M366),4)</f>
        <v>1660</v>
      </c>
      <c r="S367" s="40">
        <f>IF(S366&lt;&gt;0,MAX(S366-$G$2/86400,0),IF(M367=1,INDEX($X$2:$AG$21,1+SUM($M$2:$M366),10),0))</f>
        <v>0</v>
      </c>
    </row>
    <row r="368" spans="8:19" ht="15.75" thickBot="1" x14ac:dyDescent="0.3">
      <c r="H368" s="18">
        <f t="shared" ca="1" si="39"/>
        <v>43210.869730785853</v>
      </c>
      <c r="I368">
        <f t="shared" ref="I368:I369" si="48">ROUND(I367+B$2/3600*$G$2,0)</f>
        <v>5726</v>
      </c>
      <c r="J368">
        <f t="shared" ref="J368:J369" si="49">ROUND(J367+C$2/3600*$G$2,0)</f>
        <v>7620</v>
      </c>
      <c r="K368">
        <f t="shared" ref="K368:K369" si="50">ROUND(K367+D$2/3600*$G$2,0)</f>
        <v>2283</v>
      </c>
      <c r="L368">
        <f t="shared" ref="L368:L369" si="51">ROUND(L367+E$2/3600*$G$2,0)</f>
        <v>6734</v>
      </c>
      <c r="M368">
        <f t="shared" si="38"/>
        <v>0</v>
      </c>
      <c r="N368">
        <f>SUM($M$2:$M368)</f>
        <v>9</v>
      </c>
      <c r="O368" s="29">
        <f>INDEX($X$2:$AG$21,1+SUM($M$2:$M367),1)</f>
        <v>5350</v>
      </c>
      <c r="P368" s="29">
        <f>INDEX($X$2:$AG$21,1+SUM($M$2:$M367),2)</f>
        <v>4245</v>
      </c>
      <c r="Q368" s="29">
        <f>INDEX($X$2:$AG$21,1+SUM($M$2:$M367),3)</f>
        <v>3230</v>
      </c>
      <c r="R368" s="29">
        <f>INDEX($X$2:$AG$21,1+SUM($M$2:$M367),4)</f>
        <v>1660</v>
      </c>
      <c r="S368" s="40">
        <f>IF(S367&lt;&gt;0,MAX(S367-$G$2/86400,0),IF(M368=1,INDEX($X$2:$AG$21,1+SUM($M$2:$M367),10),0))</f>
        <v>0</v>
      </c>
    </row>
    <row r="369" spans="8:19" ht="15.75" thickBot="1" x14ac:dyDescent="0.3">
      <c r="H369" s="18">
        <f t="shared" ca="1" si="39"/>
        <v>43210.873203008072</v>
      </c>
      <c r="I369">
        <f t="shared" si="48"/>
        <v>5784</v>
      </c>
      <c r="J369">
        <f t="shared" si="49"/>
        <v>7678</v>
      </c>
      <c r="K369">
        <f t="shared" si="50"/>
        <v>2317</v>
      </c>
      <c r="L369">
        <f t="shared" si="51"/>
        <v>6767</v>
      </c>
      <c r="M369">
        <f t="shared" si="38"/>
        <v>0</v>
      </c>
      <c r="N369">
        <f>SUM($M$2:$M369)</f>
        <v>9</v>
      </c>
      <c r="O369" s="29">
        <f>INDEX($X$2:$AG$21,1+SUM($M$2:$M368),1)</f>
        <v>5350</v>
      </c>
      <c r="P369" s="29">
        <f>INDEX($X$2:$AG$21,1+SUM($M$2:$M368),2)</f>
        <v>4245</v>
      </c>
      <c r="Q369" s="29">
        <f>INDEX($X$2:$AG$21,1+SUM($M$2:$M368),3)</f>
        <v>3230</v>
      </c>
      <c r="R369" s="29">
        <f>INDEX($X$2:$AG$21,1+SUM($M$2:$M368),4)</f>
        <v>1660</v>
      </c>
      <c r="S369" s="40">
        <f>IF(S368&lt;&gt;0,MAX(S368-$G$2/86400,0),IF(M369=1,INDEX($X$2:$AG$21,1+SUM($M$2:$M368),10),0))</f>
        <v>0</v>
      </c>
    </row>
    <row r="370" spans="8:19" ht="15.75" thickBot="1" x14ac:dyDescent="0.3">
      <c r="H370" s="18">
        <f t="shared" ref="H370:H398" ca="1" si="52">H369+$G$2/86400</f>
        <v>43210.876675230291</v>
      </c>
      <c r="I370">
        <f t="shared" ref="I370:I398" si="53">ROUND(I369+B$2/3600*$G$2,0)</f>
        <v>5842</v>
      </c>
      <c r="J370">
        <f t="shared" ref="J370:J398" si="54">ROUND(J369+C$2/3600*$G$2,0)</f>
        <v>7736</v>
      </c>
      <c r="K370">
        <f t="shared" ref="K370:K398" si="55">ROUND(K369+D$2/3600*$G$2,0)</f>
        <v>2351</v>
      </c>
      <c r="L370">
        <f t="shared" ref="L370:L398" si="56">ROUND(L369+E$2/3600*$G$2,0)</f>
        <v>6800</v>
      </c>
      <c r="M370">
        <f t="shared" si="38"/>
        <v>0</v>
      </c>
      <c r="N370">
        <f>SUM($M$2:$M370)</f>
        <v>9</v>
      </c>
      <c r="O370" s="29">
        <f>INDEX($X$2:$AG$21,1+SUM($M$2:$M369),1)</f>
        <v>5350</v>
      </c>
      <c r="P370" s="29">
        <f>INDEX($X$2:$AG$21,1+SUM($M$2:$M369),2)</f>
        <v>4245</v>
      </c>
      <c r="Q370" s="29">
        <f>INDEX($X$2:$AG$21,1+SUM($M$2:$M369),3)</f>
        <v>3230</v>
      </c>
      <c r="R370" s="29">
        <f>INDEX($X$2:$AG$21,1+SUM($M$2:$M369),4)</f>
        <v>1660</v>
      </c>
      <c r="S370" s="40">
        <f>IF(S369&lt;&gt;0,MAX(S369-$G$2/86400,0),IF(M370=1,INDEX($X$2:$AG$21,1+SUM($M$2:$M369),10),0))</f>
        <v>0</v>
      </c>
    </row>
    <row r="371" spans="8:19" ht="15.75" thickBot="1" x14ac:dyDescent="0.3">
      <c r="H371" s="18">
        <f t="shared" ca="1" si="52"/>
        <v>43210.88014745251</v>
      </c>
      <c r="I371">
        <f t="shared" si="53"/>
        <v>5900</v>
      </c>
      <c r="J371">
        <f t="shared" si="54"/>
        <v>7794</v>
      </c>
      <c r="K371">
        <f t="shared" si="55"/>
        <v>2385</v>
      </c>
      <c r="L371">
        <f t="shared" si="56"/>
        <v>6833</v>
      </c>
      <c r="M371">
        <f t="shared" si="38"/>
        <v>0</v>
      </c>
      <c r="N371">
        <f>SUM($M$2:$M371)</f>
        <v>9</v>
      </c>
      <c r="O371" s="29">
        <f>INDEX($X$2:$AG$21,1+SUM($M$2:$M370),1)</f>
        <v>5350</v>
      </c>
      <c r="P371" s="29">
        <f>INDEX($X$2:$AG$21,1+SUM($M$2:$M370),2)</f>
        <v>4245</v>
      </c>
      <c r="Q371" s="29">
        <f>INDEX($X$2:$AG$21,1+SUM($M$2:$M370),3)</f>
        <v>3230</v>
      </c>
      <c r="R371" s="29">
        <f>INDEX($X$2:$AG$21,1+SUM($M$2:$M370),4)</f>
        <v>1660</v>
      </c>
      <c r="S371" s="40">
        <f>IF(S370&lt;&gt;0,MAX(S370-$G$2/86400,0),IF(M371=1,INDEX($X$2:$AG$21,1+SUM($M$2:$M370),10),0))</f>
        <v>0</v>
      </c>
    </row>
    <row r="372" spans="8:19" ht="15.75" thickBot="1" x14ac:dyDescent="0.3">
      <c r="H372" s="18">
        <f t="shared" ca="1" si="52"/>
        <v>43210.883619674729</v>
      </c>
      <c r="I372">
        <f t="shared" si="53"/>
        <v>5958</v>
      </c>
      <c r="J372">
        <f t="shared" si="54"/>
        <v>7852</v>
      </c>
      <c r="K372">
        <f t="shared" si="55"/>
        <v>2419</v>
      </c>
      <c r="L372">
        <f t="shared" si="56"/>
        <v>6866</v>
      </c>
      <c r="M372">
        <f t="shared" si="38"/>
        <v>0</v>
      </c>
      <c r="N372">
        <f>SUM($M$2:$M372)</f>
        <v>9</v>
      </c>
      <c r="O372" s="29">
        <f>INDEX($X$2:$AG$21,1+SUM($M$2:$M371),1)</f>
        <v>5350</v>
      </c>
      <c r="P372" s="29">
        <f>INDEX($X$2:$AG$21,1+SUM($M$2:$M371),2)</f>
        <v>4245</v>
      </c>
      <c r="Q372" s="29">
        <f>INDEX($X$2:$AG$21,1+SUM($M$2:$M371),3)</f>
        <v>3230</v>
      </c>
      <c r="R372" s="29">
        <f>INDEX($X$2:$AG$21,1+SUM($M$2:$M371),4)</f>
        <v>1660</v>
      </c>
      <c r="S372" s="40">
        <f>IF(S371&lt;&gt;0,MAX(S371-$G$2/86400,0),IF(M372=1,INDEX($X$2:$AG$21,1+SUM($M$2:$M371),10),0))</f>
        <v>0</v>
      </c>
    </row>
    <row r="373" spans="8:19" ht="15.75" thickBot="1" x14ac:dyDescent="0.3">
      <c r="H373" s="18">
        <f t="shared" ca="1" si="52"/>
        <v>43210.887091896948</v>
      </c>
      <c r="I373">
        <f t="shared" si="53"/>
        <v>6016</v>
      </c>
      <c r="J373">
        <f t="shared" si="54"/>
        <v>7910</v>
      </c>
      <c r="K373">
        <f t="shared" si="55"/>
        <v>2453</v>
      </c>
      <c r="L373">
        <f t="shared" si="56"/>
        <v>6899</v>
      </c>
      <c r="M373">
        <f t="shared" si="38"/>
        <v>0</v>
      </c>
      <c r="N373">
        <f>SUM($M$2:$M373)</f>
        <v>9</v>
      </c>
      <c r="O373" s="29">
        <f>INDEX($X$2:$AG$21,1+SUM($M$2:$M372),1)</f>
        <v>5350</v>
      </c>
      <c r="P373" s="29">
        <f>INDEX($X$2:$AG$21,1+SUM($M$2:$M372),2)</f>
        <v>4245</v>
      </c>
      <c r="Q373" s="29">
        <f>INDEX($X$2:$AG$21,1+SUM($M$2:$M372),3)</f>
        <v>3230</v>
      </c>
      <c r="R373" s="29">
        <f>INDEX($X$2:$AG$21,1+SUM($M$2:$M372),4)</f>
        <v>1660</v>
      </c>
      <c r="S373" s="40">
        <f>IF(S372&lt;&gt;0,MAX(S372-$G$2/86400,0),IF(M373=1,INDEX($X$2:$AG$21,1+SUM($M$2:$M372),10),0))</f>
        <v>0</v>
      </c>
    </row>
    <row r="374" spans="8:19" ht="15.75" thickBot="1" x14ac:dyDescent="0.3">
      <c r="H374" s="18">
        <f t="shared" ca="1" si="52"/>
        <v>43210.890564119167</v>
      </c>
      <c r="I374">
        <f t="shared" si="53"/>
        <v>6074</v>
      </c>
      <c r="J374">
        <f t="shared" si="54"/>
        <v>7968</v>
      </c>
      <c r="K374">
        <f t="shared" si="55"/>
        <v>2487</v>
      </c>
      <c r="L374">
        <f t="shared" si="56"/>
        <v>6932</v>
      </c>
      <c r="M374">
        <f t="shared" si="38"/>
        <v>0</v>
      </c>
      <c r="N374">
        <f>SUM($M$2:$M374)</f>
        <v>9</v>
      </c>
      <c r="O374" s="29">
        <f>INDEX($X$2:$AG$21,1+SUM($M$2:$M373),1)</f>
        <v>5350</v>
      </c>
      <c r="P374" s="29">
        <f>INDEX($X$2:$AG$21,1+SUM($M$2:$M373),2)</f>
        <v>4245</v>
      </c>
      <c r="Q374" s="29">
        <f>INDEX($X$2:$AG$21,1+SUM($M$2:$M373),3)</f>
        <v>3230</v>
      </c>
      <c r="R374" s="29">
        <f>INDEX($X$2:$AG$21,1+SUM($M$2:$M373),4)</f>
        <v>1660</v>
      </c>
      <c r="S374" s="40">
        <f>IF(S373&lt;&gt;0,MAX(S373-$G$2/86400,0),IF(M374=1,INDEX($X$2:$AG$21,1+SUM($M$2:$M373),10),0))</f>
        <v>0</v>
      </c>
    </row>
    <row r="375" spans="8:19" ht="15.75" thickBot="1" x14ac:dyDescent="0.3">
      <c r="H375" s="18">
        <f t="shared" ca="1" si="52"/>
        <v>43210.894036341386</v>
      </c>
      <c r="I375">
        <f t="shared" si="53"/>
        <v>6132</v>
      </c>
      <c r="J375">
        <f t="shared" si="54"/>
        <v>8026</v>
      </c>
      <c r="K375">
        <f t="shared" si="55"/>
        <v>2521</v>
      </c>
      <c r="L375">
        <f t="shared" si="56"/>
        <v>6965</v>
      </c>
      <c r="M375">
        <f t="shared" si="38"/>
        <v>0</v>
      </c>
      <c r="N375">
        <f>SUM($M$2:$M375)</f>
        <v>9</v>
      </c>
      <c r="O375" s="29">
        <f>INDEX($X$2:$AG$21,1+SUM($M$2:$M374),1)</f>
        <v>5350</v>
      </c>
      <c r="P375" s="29">
        <f>INDEX($X$2:$AG$21,1+SUM($M$2:$M374),2)</f>
        <v>4245</v>
      </c>
      <c r="Q375" s="29">
        <f>INDEX($X$2:$AG$21,1+SUM($M$2:$M374),3)</f>
        <v>3230</v>
      </c>
      <c r="R375" s="29">
        <f>INDEX($X$2:$AG$21,1+SUM($M$2:$M374),4)</f>
        <v>1660</v>
      </c>
      <c r="S375" s="40">
        <f>IF(S374&lt;&gt;0,MAX(S374-$G$2/86400,0),IF(M375=1,INDEX($X$2:$AG$21,1+SUM($M$2:$M374),10),0))</f>
        <v>0</v>
      </c>
    </row>
    <row r="376" spans="8:19" ht="15.75" thickBot="1" x14ac:dyDescent="0.3">
      <c r="H376" s="18">
        <f t="shared" ca="1" si="52"/>
        <v>43210.897508563605</v>
      </c>
      <c r="I376">
        <f t="shared" si="53"/>
        <v>6190</v>
      </c>
      <c r="J376">
        <f t="shared" si="54"/>
        <v>8084</v>
      </c>
      <c r="K376">
        <f t="shared" si="55"/>
        <v>2555</v>
      </c>
      <c r="L376">
        <f t="shared" si="56"/>
        <v>6998</v>
      </c>
      <c r="M376">
        <f t="shared" si="38"/>
        <v>0</v>
      </c>
      <c r="N376">
        <f>SUM($M$2:$M376)</f>
        <v>9</v>
      </c>
      <c r="O376" s="29">
        <f>INDEX($X$2:$AG$21,1+SUM($M$2:$M375),1)</f>
        <v>5350</v>
      </c>
      <c r="P376" s="29">
        <f>INDEX($X$2:$AG$21,1+SUM($M$2:$M375),2)</f>
        <v>4245</v>
      </c>
      <c r="Q376" s="29">
        <f>INDEX($X$2:$AG$21,1+SUM($M$2:$M375),3)</f>
        <v>3230</v>
      </c>
      <c r="R376" s="29">
        <f>INDEX($X$2:$AG$21,1+SUM($M$2:$M375),4)</f>
        <v>1660</v>
      </c>
      <c r="S376" s="40">
        <f>IF(S375&lt;&gt;0,MAX(S375-$G$2/86400,0),IF(M376=1,INDEX($X$2:$AG$21,1+SUM($M$2:$M375),10),0))</f>
        <v>0</v>
      </c>
    </row>
    <row r="377" spans="8:19" ht="15.75" thickBot="1" x14ac:dyDescent="0.3">
      <c r="H377" s="18">
        <f t="shared" ca="1" si="52"/>
        <v>43210.900980785824</v>
      </c>
      <c r="I377">
        <f t="shared" si="53"/>
        <v>6248</v>
      </c>
      <c r="J377">
        <f t="shared" si="54"/>
        <v>8142</v>
      </c>
      <c r="K377">
        <f t="shared" si="55"/>
        <v>2589</v>
      </c>
      <c r="L377">
        <f t="shared" si="56"/>
        <v>7031</v>
      </c>
      <c r="M377">
        <f t="shared" si="38"/>
        <v>0</v>
      </c>
      <c r="N377">
        <f>SUM($M$2:$M377)</f>
        <v>9</v>
      </c>
      <c r="O377" s="29">
        <f>INDEX($X$2:$AG$21,1+SUM($M$2:$M376),1)</f>
        <v>5350</v>
      </c>
      <c r="P377" s="29">
        <f>INDEX($X$2:$AG$21,1+SUM($M$2:$M376),2)</f>
        <v>4245</v>
      </c>
      <c r="Q377" s="29">
        <f>INDEX($X$2:$AG$21,1+SUM($M$2:$M376),3)</f>
        <v>3230</v>
      </c>
      <c r="R377" s="29">
        <f>INDEX($X$2:$AG$21,1+SUM($M$2:$M376),4)</f>
        <v>1660</v>
      </c>
      <c r="S377" s="40">
        <f>IF(S376&lt;&gt;0,MAX(S376-$G$2/86400,0),IF(M377=1,INDEX($X$2:$AG$21,1+SUM($M$2:$M376),10),0))</f>
        <v>0</v>
      </c>
    </row>
    <row r="378" spans="8:19" ht="15.75" thickBot="1" x14ac:dyDescent="0.3">
      <c r="H378" s="18">
        <f t="shared" ca="1" si="52"/>
        <v>43210.904453008043</v>
      </c>
      <c r="I378">
        <f t="shared" si="53"/>
        <v>6306</v>
      </c>
      <c r="J378">
        <f t="shared" si="54"/>
        <v>8200</v>
      </c>
      <c r="K378">
        <f t="shared" si="55"/>
        <v>2623</v>
      </c>
      <c r="L378">
        <f t="shared" si="56"/>
        <v>7064</v>
      </c>
      <c r="M378">
        <f t="shared" si="38"/>
        <v>0</v>
      </c>
      <c r="N378">
        <f>SUM($M$2:$M378)</f>
        <v>9</v>
      </c>
      <c r="O378" s="29">
        <f>INDEX($X$2:$AG$21,1+SUM($M$2:$M377),1)</f>
        <v>5350</v>
      </c>
      <c r="P378" s="29">
        <f>INDEX($X$2:$AG$21,1+SUM($M$2:$M377),2)</f>
        <v>4245</v>
      </c>
      <c r="Q378" s="29">
        <f>INDEX($X$2:$AG$21,1+SUM($M$2:$M377),3)</f>
        <v>3230</v>
      </c>
      <c r="R378" s="29">
        <f>INDEX($X$2:$AG$21,1+SUM($M$2:$M377),4)</f>
        <v>1660</v>
      </c>
      <c r="S378" s="40">
        <f>IF(S377&lt;&gt;0,MAX(S377-$G$2/86400,0),IF(M378=1,INDEX($X$2:$AG$21,1+SUM($M$2:$M377),10),0))</f>
        <v>0</v>
      </c>
    </row>
    <row r="379" spans="8:19" ht="15.75" thickBot="1" x14ac:dyDescent="0.3">
      <c r="H379" s="18">
        <f t="shared" ca="1" si="52"/>
        <v>43210.907925230262</v>
      </c>
      <c r="I379">
        <f t="shared" si="53"/>
        <v>6364</v>
      </c>
      <c r="J379">
        <f t="shared" si="54"/>
        <v>8258</v>
      </c>
      <c r="K379">
        <f t="shared" si="55"/>
        <v>2657</v>
      </c>
      <c r="L379">
        <f t="shared" si="56"/>
        <v>7097</v>
      </c>
      <c r="M379">
        <f t="shared" si="38"/>
        <v>0</v>
      </c>
      <c r="N379">
        <f>SUM($M$2:$M379)</f>
        <v>9</v>
      </c>
      <c r="O379" s="29">
        <f>INDEX($X$2:$AG$21,1+SUM($M$2:$M378),1)</f>
        <v>5350</v>
      </c>
      <c r="P379" s="29">
        <f>INDEX($X$2:$AG$21,1+SUM($M$2:$M378),2)</f>
        <v>4245</v>
      </c>
      <c r="Q379" s="29">
        <f>INDEX($X$2:$AG$21,1+SUM($M$2:$M378),3)</f>
        <v>3230</v>
      </c>
      <c r="R379" s="29">
        <f>INDEX($X$2:$AG$21,1+SUM($M$2:$M378),4)</f>
        <v>1660</v>
      </c>
      <c r="S379" s="40">
        <f>IF(S378&lt;&gt;0,MAX(S378-$G$2/86400,0),IF(M379=1,INDEX($X$2:$AG$21,1+SUM($M$2:$M378),10),0))</f>
        <v>0</v>
      </c>
    </row>
    <row r="380" spans="8:19" ht="15.75" thickBot="1" x14ac:dyDescent="0.3">
      <c r="H380" s="18">
        <f t="shared" ca="1" si="52"/>
        <v>43210.911397452481</v>
      </c>
      <c r="I380">
        <f t="shared" si="53"/>
        <v>6422</v>
      </c>
      <c r="J380">
        <f t="shared" si="54"/>
        <v>8316</v>
      </c>
      <c r="K380">
        <f t="shared" si="55"/>
        <v>2691</v>
      </c>
      <c r="L380">
        <f t="shared" si="56"/>
        <v>7130</v>
      </c>
      <c r="M380">
        <f t="shared" si="38"/>
        <v>0</v>
      </c>
      <c r="N380">
        <f>SUM($M$2:$M380)</f>
        <v>9</v>
      </c>
      <c r="O380" s="29">
        <f>INDEX($X$2:$AG$21,1+SUM($M$2:$M379),1)</f>
        <v>5350</v>
      </c>
      <c r="P380" s="29">
        <f>INDEX($X$2:$AG$21,1+SUM($M$2:$M379),2)</f>
        <v>4245</v>
      </c>
      <c r="Q380" s="29">
        <f>INDEX($X$2:$AG$21,1+SUM($M$2:$M379),3)</f>
        <v>3230</v>
      </c>
      <c r="R380" s="29">
        <f>INDEX($X$2:$AG$21,1+SUM($M$2:$M379),4)</f>
        <v>1660</v>
      </c>
      <c r="S380" s="40">
        <f>IF(S379&lt;&gt;0,MAX(S379-$G$2/86400,0),IF(M380=1,INDEX($X$2:$AG$21,1+SUM($M$2:$M379),10),0))</f>
        <v>0</v>
      </c>
    </row>
    <row r="381" spans="8:19" ht="15.75" thickBot="1" x14ac:dyDescent="0.3">
      <c r="H381" s="18">
        <f t="shared" ca="1" si="52"/>
        <v>43210.9148696747</v>
      </c>
      <c r="I381">
        <f t="shared" si="53"/>
        <v>6480</v>
      </c>
      <c r="J381">
        <f t="shared" si="54"/>
        <v>8374</v>
      </c>
      <c r="K381">
        <f t="shared" si="55"/>
        <v>2725</v>
      </c>
      <c r="L381">
        <f t="shared" si="56"/>
        <v>7163</v>
      </c>
      <c r="M381">
        <f t="shared" si="38"/>
        <v>0</v>
      </c>
      <c r="N381">
        <f>SUM($M$2:$M381)</f>
        <v>9</v>
      </c>
      <c r="O381" s="29">
        <f>INDEX($X$2:$AG$21,1+SUM($M$2:$M380),1)</f>
        <v>5350</v>
      </c>
      <c r="P381" s="29">
        <f>INDEX($X$2:$AG$21,1+SUM($M$2:$M380),2)</f>
        <v>4245</v>
      </c>
      <c r="Q381" s="29">
        <f>INDEX($X$2:$AG$21,1+SUM($M$2:$M380),3)</f>
        <v>3230</v>
      </c>
      <c r="R381" s="29">
        <f>INDEX($X$2:$AG$21,1+SUM($M$2:$M380),4)</f>
        <v>1660</v>
      </c>
      <c r="S381" s="40">
        <f>IF(S380&lt;&gt;0,MAX(S380-$G$2/86400,0),IF(M381=1,INDEX($X$2:$AG$21,1+SUM($M$2:$M380),10),0))</f>
        <v>0</v>
      </c>
    </row>
    <row r="382" spans="8:19" ht="15.75" thickBot="1" x14ac:dyDescent="0.3">
      <c r="H382" s="18">
        <f t="shared" ca="1" si="52"/>
        <v>43210.918341896919</v>
      </c>
      <c r="I382">
        <f t="shared" si="53"/>
        <v>6538</v>
      </c>
      <c r="J382">
        <f t="shared" si="54"/>
        <v>8432</v>
      </c>
      <c r="K382">
        <f t="shared" si="55"/>
        <v>2759</v>
      </c>
      <c r="L382">
        <f t="shared" si="56"/>
        <v>7196</v>
      </c>
      <c r="M382">
        <f t="shared" si="38"/>
        <v>0</v>
      </c>
      <c r="N382">
        <f>SUM($M$2:$M382)</f>
        <v>9</v>
      </c>
      <c r="O382" s="29">
        <f>INDEX($X$2:$AG$21,1+SUM($M$2:$M381),1)</f>
        <v>5350</v>
      </c>
      <c r="P382" s="29">
        <f>INDEX($X$2:$AG$21,1+SUM($M$2:$M381),2)</f>
        <v>4245</v>
      </c>
      <c r="Q382" s="29">
        <f>INDEX($X$2:$AG$21,1+SUM($M$2:$M381),3)</f>
        <v>3230</v>
      </c>
      <c r="R382" s="29">
        <f>INDEX($X$2:$AG$21,1+SUM($M$2:$M381),4)</f>
        <v>1660</v>
      </c>
      <c r="S382" s="40">
        <f>IF(S381&lt;&gt;0,MAX(S381-$G$2/86400,0),IF(M382=1,INDEX($X$2:$AG$21,1+SUM($M$2:$M381),10),0))</f>
        <v>0</v>
      </c>
    </row>
    <row r="383" spans="8:19" ht="15.75" thickBot="1" x14ac:dyDescent="0.3">
      <c r="H383" s="18">
        <f t="shared" ca="1" si="52"/>
        <v>43210.921814119138</v>
      </c>
      <c r="I383">
        <f t="shared" si="53"/>
        <v>6596</v>
      </c>
      <c r="J383">
        <f t="shared" si="54"/>
        <v>8490</v>
      </c>
      <c r="K383">
        <f t="shared" si="55"/>
        <v>2793</v>
      </c>
      <c r="L383">
        <f t="shared" si="56"/>
        <v>7229</v>
      </c>
      <c r="M383">
        <f t="shared" si="38"/>
        <v>0</v>
      </c>
      <c r="N383">
        <f>SUM($M$2:$M383)</f>
        <v>9</v>
      </c>
      <c r="O383" s="29">
        <f>INDEX($X$2:$AG$21,1+SUM($M$2:$M382),1)</f>
        <v>5350</v>
      </c>
      <c r="P383" s="29">
        <f>INDEX($X$2:$AG$21,1+SUM($M$2:$M382),2)</f>
        <v>4245</v>
      </c>
      <c r="Q383" s="29">
        <f>INDEX($X$2:$AG$21,1+SUM($M$2:$M382),3)</f>
        <v>3230</v>
      </c>
      <c r="R383" s="29">
        <f>INDEX($X$2:$AG$21,1+SUM($M$2:$M382),4)</f>
        <v>1660</v>
      </c>
      <c r="S383" s="40">
        <f>IF(S382&lt;&gt;0,MAX(S382-$G$2/86400,0),IF(M383=1,INDEX($X$2:$AG$21,1+SUM($M$2:$M382),10),0))</f>
        <v>0</v>
      </c>
    </row>
    <row r="384" spans="8:19" ht="15.75" thickBot="1" x14ac:dyDescent="0.3">
      <c r="H384" s="18">
        <f t="shared" ca="1" si="52"/>
        <v>43210.925286341357</v>
      </c>
      <c r="I384">
        <f t="shared" si="53"/>
        <v>6654</v>
      </c>
      <c r="J384">
        <f t="shared" si="54"/>
        <v>8548</v>
      </c>
      <c r="K384">
        <f t="shared" si="55"/>
        <v>2827</v>
      </c>
      <c r="L384">
        <f t="shared" si="56"/>
        <v>7262</v>
      </c>
      <c r="M384">
        <f t="shared" si="38"/>
        <v>0</v>
      </c>
      <c r="N384">
        <f>SUM($M$2:$M384)</f>
        <v>9</v>
      </c>
      <c r="O384" s="29">
        <f>INDEX($X$2:$AG$21,1+SUM($M$2:$M383),1)</f>
        <v>5350</v>
      </c>
      <c r="P384" s="29">
        <f>INDEX($X$2:$AG$21,1+SUM($M$2:$M383),2)</f>
        <v>4245</v>
      </c>
      <c r="Q384" s="29">
        <f>INDEX($X$2:$AG$21,1+SUM($M$2:$M383),3)</f>
        <v>3230</v>
      </c>
      <c r="R384" s="29">
        <f>INDEX($X$2:$AG$21,1+SUM($M$2:$M383),4)</f>
        <v>1660</v>
      </c>
      <c r="S384" s="40">
        <f>IF(S383&lt;&gt;0,MAX(S383-$G$2/86400,0),IF(M384=1,INDEX($X$2:$AG$21,1+SUM($M$2:$M383),10),0))</f>
        <v>0</v>
      </c>
    </row>
    <row r="385" spans="8:19" ht="15.75" thickBot="1" x14ac:dyDescent="0.3">
      <c r="H385" s="18">
        <f t="shared" ca="1" si="52"/>
        <v>43210.928758563576</v>
      </c>
      <c r="I385">
        <f t="shared" si="53"/>
        <v>6712</v>
      </c>
      <c r="J385">
        <f t="shared" si="54"/>
        <v>8606</v>
      </c>
      <c r="K385">
        <f t="shared" si="55"/>
        <v>2861</v>
      </c>
      <c r="L385">
        <f t="shared" si="56"/>
        <v>7295</v>
      </c>
      <c r="M385">
        <f t="shared" si="38"/>
        <v>0</v>
      </c>
      <c r="N385">
        <f>SUM($M$2:$M385)</f>
        <v>9</v>
      </c>
      <c r="O385" s="29">
        <f>INDEX($X$2:$AG$21,1+SUM($M$2:$M384),1)</f>
        <v>5350</v>
      </c>
      <c r="P385" s="29">
        <f>INDEX($X$2:$AG$21,1+SUM($M$2:$M384),2)</f>
        <v>4245</v>
      </c>
      <c r="Q385" s="29">
        <f>INDEX($X$2:$AG$21,1+SUM($M$2:$M384),3)</f>
        <v>3230</v>
      </c>
      <c r="R385" s="29">
        <f>INDEX($X$2:$AG$21,1+SUM($M$2:$M384),4)</f>
        <v>1660</v>
      </c>
      <c r="S385" s="40">
        <f>IF(S384&lt;&gt;0,MAX(S384-$G$2/86400,0),IF(M385=1,INDEX($X$2:$AG$21,1+SUM($M$2:$M384),10),0))</f>
        <v>0</v>
      </c>
    </row>
    <row r="386" spans="8:19" ht="15.75" thickBot="1" x14ac:dyDescent="0.3">
      <c r="H386" s="18">
        <f t="shared" ca="1" si="52"/>
        <v>43210.932230785795</v>
      </c>
      <c r="I386">
        <f t="shared" si="53"/>
        <v>6770</v>
      </c>
      <c r="J386">
        <f t="shared" si="54"/>
        <v>8664</v>
      </c>
      <c r="K386">
        <f t="shared" si="55"/>
        <v>2895</v>
      </c>
      <c r="L386">
        <f t="shared" si="56"/>
        <v>7328</v>
      </c>
      <c r="M386">
        <f t="shared" ref="M386:M449" si="57">IF(AND(O386&lt;&gt;"",P386&lt;&gt;"",Q386&lt;&gt;"",R386&lt;&gt;"",I386&gt;O386,J386&gt;P386,K386&gt;Q386,L386&gt;R386,S385=0),1,0)</f>
        <v>0</v>
      </c>
      <c r="N386">
        <f>SUM($M$2:$M386)</f>
        <v>9</v>
      </c>
      <c r="O386" s="29">
        <f>INDEX($X$2:$AG$21,1+SUM($M$2:$M385),1)</f>
        <v>5350</v>
      </c>
      <c r="P386" s="29">
        <f>INDEX($X$2:$AG$21,1+SUM($M$2:$M385),2)</f>
        <v>4245</v>
      </c>
      <c r="Q386" s="29">
        <f>INDEX($X$2:$AG$21,1+SUM($M$2:$M385),3)</f>
        <v>3230</v>
      </c>
      <c r="R386" s="29">
        <f>INDEX($X$2:$AG$21,1+SUM($M$2:$M385),4)</f>
        <v>1660</v>
      </c>
      <c r="S386" s="40">
        <f>IF(S385&lt;&gt;0,MAX(S385-$G$2/86400,0),IF(M386=1,INDEX($X$2:$AG$21,1+SUM($M$2:$M385),10),0))</f>
        <v>0</v>
      </c>
    </row>
    <row r="387" spans="8:19" ht="15.75" thickBot="1" x14ac:dyDescent="0.3">
      <c r="H387" s="18">
        <f t="shared" ca="1" si="52"/>
        <v>43210.935703008014</v>
      </c>
      <c r="I387">
        <f t="shared" si="53"/>
        <v>6828</v>
      </c>
      <c r="J387">
        <f t="shared" si="54"/>
        <v>8722</v>
      </c>
      <c r="K387">
        <f t="shared" si="55"/>
        <v>2929</v>
      </c>
      <c r="L387">
        <f t="shared" si="56"/>
        <v>7361</v>
      </c>
      <c r="M387">
        <f t="shared" si="57"/>
        <v>0</v>
      </c>
      <c r="N387">
        <f>SUM($M$2:$M387)</f>
        <v>9</v>
      </c>
      <c r="O387" s="29">
        <f>INDEX($X$2:$AG$21,1+SUM($M$2:$M386),1)</f>
        <v>5350</v>
      </c>
      <c r="P387" s="29">
        <f>INDEX($X$2:$AG$21,1+SUM($M$2:$M386),2)</f>
        <v>4245</v>
      </c>
      <c r="Q387" s="29">
        <f>INDEX($X$2:$AG$21,1+SUM($M$2:$M386),3)</f>
        <v>3230</v>
      </c>
      <c r="R387" s="29">
        <f>INDEX($X$2:$AG$21,1+SUM($M$2:$M386),4)</f>
        <v>1660</v>
      </c>
      <c r="S387" s="40">
        <f>IF(S386&lt;&gt;0,MAX(S386-$G$2/86400,0),IF(M387=1,INDEX($X$2:$AG$21,1+SUM($M$2:$M386),10),0))</f>
        <v>0</v>
      </c>
    </row>
    <row r="388" spans="8:19" ht="15.75" thickBot="1" x14ac:dyDescent="0.3">
      <c r="H388" s="18">
        <f t="shared" ca="1" si="52"/>
        <v>43210.939175230233</v>
      </c>
      <c r="I388">
        <f t="shared" si="53"/>
        <v>6886</v>
      </c>
      <c r="J388">
        <f t="shared" si="54"/>
        <v>8780</v>
      </c>
      <c r="K388">
        <f t="shared" si="55"/>
        <v>2963</v>
      </c>
      <c r="L388">
        <f t="shared" si="56"/>
        <v>7394</v>
      </c>
      <c r="M388">
        <f t="shared" si="57"/>
        <v>0</v>
      </c>
      <c r="N388">
        <f>SUM($M$2:$M388)</f>
        <v>9</v>
      </c>
      <c r="O388" s="29">
        <f>INDEX($X$2:$AG$21,1+SUM($M$2:$M387),1)</f>
        <v>5350</v>
      </c>
      <c r="P388" s="29">
        <f>INDEX($X$2:$AG$21,1+SUM($M$2:$M387),2)</f>
        <v>4245</v>
      </c>
      <c r="Q388" s="29">
        <f>INDEX($X$2:$AG$21,1+SUM($M$2:$M387),3)</f>
        <v>3230</v>
      </c>
      <c r="R388" s="29">
        <f>INDEX($X$2:$AG$21,1+SUM($M$2:$M387),4)</f>
        <v>1660</v>
      </c>
      <c r="S388" s="40">
        <f>IF(S387&lt;&gt;0,MAX(S387-$G$2/86400,0),IF(M388=1,INDEX($X$2:$AG$21,1+SUM($M$2:$M387),10),0))</f>
        <v>0</v>
      </c>
    </row>
    <row r="389" spans="8:19" ht="15.75" thickBot="1" x14ac:dyDescent="0.3">
      <c r="H389" s="18">
        <f t="shared" ca="1" si="52"/>
        <v>43210.942647452452</v>
      </c>
      <c r="I389">
        <f t="shared" si="53"/>
        <v>6944</v>
      </c>
      <c r="J389">
        <f t="shared" si="54"/>
        <v>8838</v>
      </c>
      <c r="K389">
        <f t="shared" si="55"/>
        <v>2997</v>
      </c>
      <c r="L389">
        <f t="shared" si="56"/>
        <v>7427</v>
      </c>
      <c r="M389">
        <f t="shared" si="57"/>
        <v>0</v>
      </c>
      <c r="N389">
        <f>SUM($M$2:$M389)</f>
        <v>9</v>
      </c>
      <c r="O389" s="29">
        <f>INDEX($X$2:$AG$21,1+SUM($M$2:$M388),1)</f>
        <v>5350</v>
      </c>
      <c r="P389" s="29">
        <f>INDEX($X$2:$AG$21,1+SUM($M$2:$M388),2)</f>
        <v>4245</v>
      </c>
      <c r="Q389" s="29">
        <f>INDEX($X$2:$AG$21,1+SUM($M$2:$M388),3)</f>
        <v>3230</v>
      </c>
      <c r="R389" s="29">
        <f>INDEX($X$2:$AG$21,1+SUM($M$2:$M388),4)</f>
        <v>1660</v>
      </c>
      <c r="S389" s="40">
        <f>IF(S388&lt;&gt;0,MAX(S388-$G$2/86400,0),IF(M389=1,INDEX($X$2:$AG$21,1+SUM($M$2:$M388),10),0))</f>
        <v>0</v>
      </c>
    </row>
    <row r="390" spans="8:19" ht="15.75" thickBot="1" x14ac:dyDescent="0.3">
      <c r="H390" s="18">
        <f t="shared" ca="1" si="52"/>
        <v>43210.946119674671</v>
      </c>
      <c r="I390">
        <f t="shared" si="53"/>
        <v>7002</v>
      </c>
      <c r="J390">
        <f t="shared" si="54"/>
        <v>8896</v>
      </c>
      <c r="K390">
        <f t="shared" si="55"/>
        <v>3031</v>
      </c>
      <c r="L390">
        <f t="shared" si="56"/>
        <v>7460</v>
      </c>
      <c r="M390">
        <f t="shared" si="57"/>
        <v>0</v>
      </c>
      <c r="N390">
        <f>SUM($M$2:$M390)</f>
        <v>9</v>
      </c>
      <c r="O390" s="29">
        <f>INDEX($X$2:$AG$21,1+SUM($M$2:$M389),1)</f>
        <v>5350</v>
      </c>
      <c r="P390" s="29">
        <f>INDEX($X$2:$AG$21,1+SUM($M$2:$M389),2)</f>
        <v>4245</v>
      </c>
      <c r="Q390" s="29">
        <f>INDEX($X$2:$AG$21,1+SUM($M$2:$M389),3)</f>
        <v>3230</v>
      </c>
      <c r="R390" s="29">
        <f>INDEX($X$2:$AG$21,1+SUM($M$2:$M389),4)</f>
        <v>1660</v>
      </c>
      <c r="S390" s="40">
        <f>IF(S389&lt;&gt;0,MAX(S389-$G$2/86400,0),IF(M390=1,INDEX($X$2:$AG$21,1+SUM($M$2:$M389),10),0))</f>
        <v>0</v>
      </c>
    </row>
    <row r="391" spans="8:19" ht="15.75" thickBot="1" x14ac:dyDescent="0.3">
      <c r="H391" s="18">
        <f t="shared" ca="1" si="52"/>
        <v>43210.94959189689</v>
      </c>
      <c r="I391">
        <f t="shared" si="53"/>
        <v>7060</v>
      </c>
      <c r="J391">
        <f t="shared" si="54"/>
        <v>8954</v>
      </c>
      <c r="K391">
        <f t="shared" si="55"/>
        <v>3065</v>
      </c>
      <c r="L391">
        <f t="shared" si="56"/>
        <v>7493</v>
      </c>
      <c r="M391">
        <f t="shared" si="57"/>
        <v>0</v>
      </c>
      <c r="N391">
        <f>SUM($M$2:$M391)</f>
        <v>9</v>
      </c>
      <c r="O391" s="29">
        <f>INDEX($X$2:$AG$21,1+SUM($M$2:$M390),1)</f>
        <v>5350</v>
      </c>
      <c r="P391" s="29">
        <f>INDEX($X$2:$AG$21,1+SUM($M$2:$M390),2)</f>
        <v>4245</v>
      </c>
      <c r="Q391" s="29">
        <f>INDEX($X$2:$AG$21,1+SUM($M$2:$M390),3)</f>
        <v>3230</v>
      </c>
      <c r="R391" s="29">
        <f>INDEX($X$2:$AG$21,1+SUM($M$2:$M390),4)</f>
        <v>1660</v>
      </c>
      <c r="S391" s="40">
        <f>IF(S390&lt;&gt;0,MAX(S390-$G$2/86400,0),IF(M391=1,INDEX($X$2:$AG$21,1+SUM($M$2:$M390),10),0))</f>
        <v>0</v>
      </c>
    </row>
    <row r="392" spans="8:19" ht="15.75" thickBot="1" x14ac:dyDescent="0.3">
      <c r="H392" s="18">
        <f t="shared" ca="1" si="52"/>
        <v>43210.953064119109</v>
      </c>
      <c r="I392">
        <f t="shared" si="53"/>
        <v>7118</v>
      </c>
      <c r="J392">
        <f t="shared" si="54"/>
        <v>9012</v>
      </c>
      <c r="K392">
        <f t="shared" si="55"/>
        <v>3099</v>
      </c>
      <c r="L392">
        <f t="shared" si="56"/>
        <v>7526</v>
      </c>
      <c r="M392">
        <f t="shared" si="57"/>
        <v>0</v>
      </c>
      <c r="N392">
        <f>SUM($M$2:$M392)</f>
        <v>9</v>
      </c>
      <c r="O392" s="29">
        <f>INDEX($X$2:$AG$21,1+SUM($M$2:$M391),1)</f>
        <v>5350</v>
      </c>
      <c r="P392" s="29">
        <f>INDEX($X$2:$AG$21,1+SUM($M$2:$M391),2)</f>
        <v>4245</v>
      </c>
      <c r="Q392" s="29">
        <f>INDEX($X$2:$AG$21,1+SUM($M$2:$M391),3)</f>
        <v>3230</v>
      </c>
      <c r="R392" s="29">
        <f>INDEX($X$2:$AG$21,1+SUM($M$2:$M391),4)</f>
        <v>1660</v>
      </c>
      <c r="S392" s="40">
        <f>IF(S391&lt;&gt;0,MAX(S391-$G$2/86400,0),IF(M392=1,INDEX($X$2:$AG$21,1+SUM($M$2:$M391),10),0))</f>
        <v>0</v>
      </c>
    </row>
    <row r="393" spans="8:19" ht="15.75" thickBot="1" x14ac:dyDescent="0.3">
      <c r="H393" s="18">
        <f t="shared" ca="1" si="52"/>
        <v>43210.956536341328</v>
      </c>
      <c r="I393">
        <f t="shared" si="53"/>
        <v>7176</v>
      </c>
      <c r="J393">
        <f t="shared" si="54"/>
        <v>9070</v>
      </c>
      <c r="K393">
        <f t="shared" si="55"/>
        <v>3133</v>
      </c>
      <c r="L393">
        <f t="shared" si="56"/>
        <v>7559</v>
      </c>
      <c r="M393">
        <f t="shared" si="57"/>
        <v>0</v>
      </c>
      <c r="N393">
        <f>SUM($M$2:$M393)</f>
        <v>9</v>
      </c>
      <c r="O393" s="29">
        <f>INDEX($X$2:$AG$21,1+SUM($M$2:$M392),1)</f>
        <v>5350</v>
      </c>
      <c r="P393" s="29">
        <f>INDEX($X$2:$AG$21,1+SUM($M$2:$M392),2)</f>
        <v>4245</v>
      </c>
      <c r="Q393" s="29">
        <f>INDEX($X$2:$AG$21,1+SUM($M$2:$M392),3)</f>
        <v>3230</v>
      </c>
      <c r="R393" s="29">
        <f>INDEX($X$2:$AG$21,1+SUM($M$2:$M392),4)</f>
        <v>1660</v>
      </c>
      <c r="S393" s="40">
        <f>IF(S392&lt;&gt;0,MAX(S392-$G$2/86400,0),IF(M393=1,INDEX($X$2:$AG$21,1+SUM($M$2:$M392),10),0))</f>
        <v>0</v>
      </c>
    </row>
    <row r="394" spans="8:19" ht="15.75" thickBot="1" x14ac:dyDescent="0.3">
      <c r="H394" s="18">
        <f t="shared" ca="1" si="52"/>
        <v>43210.960008563547</v>
      </c>
      <c r="I394">
        <f t="shared" si="53"/>
        <v>7234</v>
      </c>
      <c r="J394">
        <f t="shared" si="54"/>
        <v>9128</v>
      </c>
      <c r="K394">
        <f t="shared" si="55"/>
        <v>3167</v>
      </c>
      <c r="L394">
        <f t="shared" si="56"/>
        <v>7592</v>
      </c>
      <c r="M394">
        <f t="shared" si="57"/>
        <v>0</v>
      </c>
      <c r="N394">
        <f>SUM($M$2:$M394)</f>
        <v>9</v>
      </c>
      <c r="O394" s="29">
        <f>INDEX($X$2:$AG$21,1+SUM($M$2:$M393),1)</f>
        <v>5350</v>
      </c>
      <c r="P394" s="29">
        <f>INDEX($X$2:$AG$21,1+SUM($M$2:$M393),2)</f>
        <v>4245</v>
      </c>
      <c r="Q394" s="29">
        <f>INDEX($X$2:$AG$21,1+SUM($M$2:$M393),3)</f>
        <v>3230</v>
      </c>
      <c r="R394" s="29">
        <f>INDEX($X$2:$AG$21,1+SUM($M$2:$M393),4)</f>
        <v>1660</v>
      </c>
      <c r="S394" s="40">
        <f>IF(S393&lt;&gt;0,MAX(S393-$G$2/86400,0),IF(M394=1,INDEX($X$2:$AG$21,1+SUM($M$2:$M393),10),0))</f>
        <v>0</v>
      </c>
    </row>
    <row r="395" spans="8:19" ht="15.75" thickBot="1" x14ac:dyDescent="0.3">
      <c r="H395" s="18">
        <f t="shared" ca="1" si="52"/>
        <v>43210.963480785766</v>
      </c>
      <c r="I395">
        <f t="shared" si="53"/>
        <v>7292</v>
      </c>
      <c r="J395">
        <f t="shared" si="54"/>
        <v>9186</v>
      </c>
      <c r="K395">
        <f t="shared" si="55"/>
        <v>3201</v>
      </c>
      <c r="L395">
        <f t="shared" si="56"/>
        <v>7625</v>
      </c>
      <c r="M395">
        <f t="shared" si="57"/>
        <v>0</v>
      </c>
      <c r="N395">
        <f>SUM($M$2:$M395)</f>
        <v>9</v>
      </c>
      <c r="O395" s="29">
        <f>INDEX($X$2:$AG$21,1+SUM($M$2:$M394),1)</f>
        <v>5350</v>
      </c>
      <c r="P395" s="29">
        <f>INDEX($X$2:$AG$21,1+SUM($M$2:$M394),2)</f>
        <v>4245</v>
      </c>
      <c r="Q395" s="29">
        <f>INDEX($X$2:$AG$21,1+SUM($M$2:$M394),3)</f>
        <v>3230</v>
      </c>
      <c r="R395" s="29">
        <f>INDEX($X$2:$AG$21,1+SUM($M$2:$M394),4)</f>
        <v>1660</v>
      </c>
      <c r="S395" s="40">
        <f>IF(S394&lt;&gt;0,MAX(S394-$G$2/86400,0),IF(M395=1,INDEX($X$2:$AG$21,1+SUM($M$2:$M394),10),0))</f>
        <v>0</v>
      </c>
    </row>
    <row r="396" spans="8:19" ht="15.75" thickBot="1" x14ac:dyDescent="0.3">
      <c r="H396" s="18">
        <f t="shared" ca="1" si="52"/>
        <v>43210.966953007985</v>
      </c>
      <c r="I396">
        <f t="shared" si="53"/>
        <v>7350</v>
      </c>
      <c r="J396">
        <f t="shared" si="54"/>
        <v>9244</v>
      </c>
      <c r="K396">
        <f t="shared" si="55"/>
        <v>3235</v>
      </c>
      <c r="L396">
        <f t="shared" si="56"/>
        <v>7658</v>
      </c>
      <c r="M396">
        <f t="shared" si="57"/>
        <v>1</v>
      </c>
      <c r="N396">
        <f>SUM($M$2:$M396)</f>
        <v>10</v>
      </c>
      <c r="O396" s="29">
        <f>INDEX($X$2:$AG$21,1+SUM($M$2:$M395),1)</f>
        <v>5350</v>
      </c>
      <c r="P396" s="29">
        <f>INDEX($X$2:$AG$21,1+SUM($M$2:$M395),2)</f>
        <v>4245</v>
      </c>
      <c r="Q396" s="29">
        <f>INDEX($X$2:$AG$21,1+SUM($M$2:$M395),3)</f>
        <v>3230</v>
      </c>
      <c r="R396" s="29">
        <f>INDEX($X$2:$AG$21,1+SUM($M$2:$M395),4)</f>
        <v>1660</v>
      </c>
      <c r="S396" s="40">
        <f>IF(S395&lt;&gt;0,MAX(S395-$G$2/86400,0),IF(M396=1,INDEX($X$2:$AG$21,1+SUM($M$2:$M395),10),0))</f>
        <v>4.6064814814814815E-2</v>
      </c>
    </row>
    <row r="397" spans="8:19" ht="15.75" thickBot="1" x14ac:dyDescent="0.3">
      <c r="H397" s="18">
        <f t="shared" ca="1" si="52"/>
        <v>43210.970425230204</v>
      </c>
      <c r="I397">
        <f t="shared" si="53"/>
        <v>7408</v>
      </c>
      <c r="J397">
        <f t="shared" si="54"/>
        <v>9302</v>
      </c>
      <c r="K397">
        <f t="shared" si="55"/>
        <v>3269</v>
      </c>
      <c r="L397">
        <f t="shared" si="56"/>
        <v>7691</v>
      </c>
      <c r="M397">
        <f t="shared" si="57"/>
        <v>0</v>
      </c>
      <c r="N397">
        <f>SUM($M$2:$M397)</f>
        <v>10</v>
      </c>
      <c r="O397" s="29">
        <f>INDEX($X$2:$AG$21,1+SUM($M$2:$M396),1)</f>
        <v>6845</v>
      </c>
      <c r="P397" s="29">
        <f>INDEX($X$2:$AG$21,1+SUM($M$2:$M396),2)</f>
        <v>5430</v>
      </c>
      <c r="Q397" s="29">
        <f>INDEX($X$2:$AG$21,1+SUM($M$2:$M396),3)</f>
        <v>4130</v>
      </c>
      <c r="R397" s="29">
        <f>INDEX($X$2:$AG$21,1+SUM($M$2:$M396),4)</f>
        <v>2125</v>
      </c>
      <c r="S397" s="40">
        <f>IF(S396&lt;&gt;0,MAX(S396-$G$2/86400,0),IF(M397=1,INDEX($X$2:$AG$21,1+SUM($M$2:$M396),10),0))</f>
        <v>4.2592592592592592E-2</v>
      </c>
    </row>
    <row r="398" spans="8:19" ht="15.75" thickBot="1" x14ac:dyDescent="0.3">
      <c r="H398" s="18">
        <f t="shared" ca="1" si="52"/>
        <v>43210.973897452423</v>
      </c>
      <c r="I398">
        <f t="shared" si="53"/>
        <v>7466</v>
      </c>
      <c r="J398">
        <f t="shared" si="54"/>
        <v>9360</v>
      </c>
      <c r="K398">
        <f t="shared" si="55"/>
        <v>3303</v>
      </c>
      <c r="L398">
        <f t="shared" si="56"/>
        <v>7724</v>
      </c>
      <c r="M398">
        <f t="shared" si="57"/>
        <v>0</v>
      </c>
      <c r="N398">
        <f>SUM($M$2:$M398)</f>
        <v>10</v>
      </c>
      <c r="O398" s="29">
        <f>INDEX($X$2:$AG$21,1+SUM($M$2:$M397),1)</f>
        <v>6845</v>
      </c>
      <c r="P398" s="29">
        <f>INDEX($X$2:$AG$21,1+SUM($M$2:$M397),2)</f>
        <v>5430</v>
      </c>
      <c r="Q398" s="29">
        <f>INDEX($X$2:$AG$21,1+SUM($M$2:$M397),3)</f>
        <v>4130</v>
      </c>
      <c r="R398" s="29">
        <f>INDEX($X$2:$AG$21,1+SUM($M$2:$M397),4)</f>
        <v>2125</v>
      </c>
      <c r="S398" s="40">
        <f>IF(S397&lt;&gt;0,MAX(S397-$G$2/86400,0),IF(M398=1,INDEX($X$2:$AG$21,1+SUM($M$2:$M397),10),0))</f>
        <v>3.9120370370370368E-2</v>
      </c>
    </row>
    <row r="399" spans="8:19" ht="15.75" thickBot="1" x14ac:dyDescent="0.3">
      <c r="H399" s="18">
        <f t="shared" ref="H399:H462" ca="1" si="58">H398+$G$2/86400</f>
        <v>43210.977369674642</v>
      </c>
      <c r="I399">
        <f t="shared" ref="I399:I462" si="59">ROUND(I398+B$2/3600*$G$2,0)</f>
        <v>7524</v>
      </c>
      <c r="J399">
        <f t="shared" ref="J399:J462" si="60">ROUND(J398+C$2/3600*$G$2,0)</f>
        <v>9418</v>
      </c>
      <c r="K399">
        <f t="shared" ref="K399:K462" si="61">ROUND(K398+D$2/3600*$G$2,0)</f>
        <v>3337</v>
      </c>
      <c r="L399">
        <f t="shared" ref="L399:L462" si="62">ROUND(L398+E$2/3600*$G$2,0)</f>
        <v>7757</v>
      </c>
      <c r="M399">
        <f t="shared" si="57"/>
        <v>0</v>
      </c>
      <c r="N399">
        <f>SUM($M$2:$M399)</f>
        <v>10</v>
      </c>
      <c r="O399" s="29">
        <f>INDEX($X$2:$AG$21,1+SUM($M$2:$M398),1)</f>
        <v>6845</v>
      </c>
      <c r="P399" s="29">
        <f>INDEX($X$2:$AG$21,1+SUM($M$2:$M398),2)</f>
        <v>5430</v>
      </c>
      <c r="Q399" s="29">
        <f>INDEX($X$2:$AG$21,1+SUM($M$2:$M398),3)</f>
        <v>4130</v>
      </c>
      <c r="R399" s="29">
        <f>INDEX($X$2:$AG$21,1+SUM($M$2:$M398),4)</f>
        <v>2125</v>
      </c>
      <c r="S399" s="40">
        <f>IF(S398&lt;&gt;0,MAX(S398-$G$2/86400,0),IF(M399=1,INDEX($X$2:$AG$21,1+SUM($M$2:$M398),10),0))</f>
        <v>3.5648148148148144E-2</v>
      </c>
    </row>
    <row r="400" spans="8:19" ht="15.75" thickBot="1" x14ac:dyDescent="0.3">
      <c r="H400" s="18">
        <f t="shared" ca="1" si="58"/>
        <v>43210.980841896861</v>
      </c>
      <c r="I400">
        <f t="shared" si="59"/>
        <v>7582</v>
      </c>
      <c r="J400">
        <f t="shared" si="60"/>
        <v>9476</v>
      </c>
      <c r="K400">
        <f t="shared" si="61"/>
        <v>3371</v>
      </c>
      <c r="L400">
        <f t="shared" si="62"/>
        <v>7790</v>
      </c>
      <c r="M400">
        <f t="shared" si="57"/>
        <v>0</v>
      </c>
      <c r="N400">
        <f>SUM($M$2:$M400)</f>
        <v>10</v>
      </c>
      <c r="O400" s="29">
        <f>INDEX($X$2:$AG$21,1+SUM($M$2:$M399),1)</f>
        <v>6845</v>
      </c>
      <c r="P400" s="29">
        <f>INDEX($X$2:$AG$21,1+SUM($M$2:$M399),2)</f>
        <v>5430</v>
      </c>
      <c r="Q400" s="29">
        <f>INDEX($X$2:$AG$21,1+SUM($M$2:$M399),3)</f>
        <v>4130</v>
      </c>
      <c r="R400" s="29">
        <f>INDEX($X$2:$AG$21,1+SUM($M$2:$M399),4)</f>
        <v>2125</v>
      </c>
      <c r="S400" s="40">
        <f>IF(S399&lt;&gt;0,MAX(S399-$G$2/86400,0),IF(M400=1,INDEX($X$2:$AG$21,1+SUM($M$2:$M399),10),0))</f>
        <v>3.217592592592592E-2</v>
      </c>
    </row>
    <row r="401" spans="8:19" ht="15.75" thickBot="1" x14ac:dyDescent="0.3">
      <c r="H401" s="18">
        <f t="shared" ca="1" si="58"/>
        <v>43210.984314119079</v>
      </c>
      <c r="I401">
        <f t="shared" si="59"/>
        <v>7640</v>
      </c>
      <c r="J401">
        <f t="shared" si="60"/>
        <v>9534</v>
      </c>
      <c r="K401">
        <f t="shared" si="61"/>
        <v>3405</v>
      </c>
      <c r="L401">
        <f t="shared" si="62"/>
        <v>7823</v>
      </c>
      <c r="M401">
        <f t="shared" si="57"/>
        <v>0</v>
      </c>
      <c r="N401">
        <f>SUM($M$2:$M401)</f>
        <v>10</v>
      </c>
      <c r="O401" s="29">
        <f>INDEX($X$2:$AG$21,1+SUM($M$2:$M400),1)</f>
        <v>6845</v>
      </c>
      <c r="P401" s="29">
        <f>INDEX($X$2:$AG$21,1+SUM($M$2:$M400),2)</f>
        <v>5430</v>
      </c>
      <c r="Q401" s="29">
        <f>INDEX($X$2:$AG$21,1+SUM($M$2:$M400),3)</f>
        <v>4130</v>
      </c>
      <c r="R401" s="29">
        <f>INDEX($X$2:$AG$21,1+SUM($M$2:$M400),4)</f>
        <v>2125</v>
      </c>
      <c r="S401" s="40">
        <f>IF(S400&lt;&gt;0,MAX(S400-$G$2/86400,0),IF(M401=1,INDEX($X$2:$AG$21,1+SUM($M$2:$M400),10),0))</f>
        <v>2.8703703703703697E-2</v>
      </c>
    </row>
    <row r="402" spans="8:19" ht="15.75" thickBot="1" x14ac:dyDescent="0.3">
      <c r="H402" s="18">
        <f t="shared" ca="1" si="58"/>
        <v>43210.987786341298</v>
      </c>
      <c r="I402">
        <f t="shared" si="59"/>
        <v>7698</v>
      </c>
      <c r="J402">
        <f t="shared" si="60"/>
        <v>9592</v>
      </c>
      <c r="K402">
        <f t="shared" si="61"/>
        <v>3439</v>
      </c>
      <c r="L402">
        <f t="shared" si="62"/>
        <v>7856</v>
      </c>
      <c r="M402">
        <f t="shared" si="57"/>
        <v>0</v>
      </c>
      <c r="N402">
        <f>SUM($M$2:$M402)</f>
        <v>10</v>
      </c>
      <c r="O402" s="29">
        <f>INDEX($X$2:$AG$21,1+SUM($M$2:$M401),1)</f>
        <v>6845</v>
      </c>
      <c r="P402" s="29">
        <f>INDEX($X$2:$AG$21,1+SUM($M$2:$M401),2)</f>
        <v>5430</v>
      </c>
      <c r="Q402" s="29">
        <f>INDEX($X$2:$AG$21,1+SUM($M$2:$M401),3)</f>
        <v>4130</v>
      </c>
      <c r="R402" s="29">
        <f>INDEX($X$2:$AG$21,1+SUM($M$2:$M401),4)</f>
        <v>2125</v>
      </c>
      <c r="S402" s="40">
        <f>IF(S401&lt;&gt;0,MAX(S401-$G$2/86400,0),IF(M402=1,INDEX($X$2:$AG$21,1+SUM($M$2:$M401),10),0))</f>
        <v>2.5231481481481473E-2</v>
      </c>
    </row>
    <row r="403" spans="8:19" ht="15.75" thickBot="1" x14ac:dyDescent="0.3">
      <c r="H403" s="18">
        <f t="shared" ca="1" si="58"/>
        <v>43210.991258563517</v>
      </c>
      <c r="I403">
        <f t="shared" si="59"/>
        <v>7756</v>
      </c>
      <c r="J403">
        <f t="shared" si="60"/>
        <v>9650</v>
      </c>
      <c r="K403">
        <f t="shared" si="61"/>
        <v>3473</v>
      </c>
      <c r="L403">
        <f t="shared" si="62"/>
        <v>7889</v>
      </c>
      <c r="M403">
        <f t="shared" si="57"/>
        <v>0</v>
      </c>
      <c r="N403">
        <f>SUM($M$2:$M403)</f>
        <v>10</v>
      </c>
      <c r="O403" s="29">
        <f>INDEX($X$2:$AG$21,1+SUM($M$2:$M402),1)</f>
        <v>6845</v>
      </c>
      <c r="P403" s="29">
        <f>INDEX($X$2:$AG$21,1+SUM($M$2:$M402),2)</f>
        <v>5430</v>
      </c>
      <c r="Q403" s="29">
        <f>INDEX($X$2:$AG$21,1+SUM($M$2:$M402),3)</f>
        <v>4130</v>
      </c>
      <c r="R403" s="29">
        <f>INDEX($X$2:$AG$21,1+SUM($M$2:$M402),4)</f>
        <v>2125</v>
      </c>
      <c r="S403" s="40">
        <f>IF(S402&lt;&gt;0,MAX(S402-$G$2/86400,0),IF(M403=1,INDEX($X$2:$AG$21,1+SUM($M$2:$M402),10),0))</f>
        <v>2.1759259259259249E-2</v>
      </c>
    </row>
    <row r="404" spans="8:19" ht="15.75" thickBot="1" x14ac:dyDescent="0.3">
      <c r="H404" s="18">
        <f t="shared" ca="1" si="58"/>
        <v>43210.994730785736</v>
      </c>
      <c r="I404">
        <f t="shared" si="59"/>
        <v>7814</v>
      </c>
      <c r="J404">
        <f t="shared" si="60"/>
        <v>9708</v>
      </c>
      <c r="K404">
        <f t="shared" si="61"/>
        <v>3507</v>
      </c>
      <c r="L404">
        <f t="shared" si="62"/>
        <v>7922</v>
      </c>
      <c r="M404">
        <f t="shared" si="57"/>
        <v>0</v>
      </c>
      <c r="N404">
        <f>SUM($M$2:$M404)</f>
        <v>10</v>
      </c>
      <c r="O404" s="29">
        <f>INDEX($X$2:$AG$21,1+SUM($M$2:$M403),1)</f>
        <v>6845</v>
      </c>
      <c r="P404" s="29">
        <f>INDEX($X$2:$AG$21,1+SUM($M$2:$M403),2)</f>
        <v>5430</v>
      </c>
      <c r="Q404" s="29">
        <f>INDEX($X$2:$AG$21,1+SUM($M$2:$M403),3)</f>
        <v>4130</v>
      </c>
      <c r="R404" s="29">
        <f>INDEX($X$2:$AG$21,1+SUM($M$2:$M403),4)</f>
        <v>2125</v>
      </c>
      <c r="S404" s="40">
        <f>IF(S403&lt;&gt;0,MAX(S403-$G$2/86400,0),IF(M404=1,INDEX($X$2:$AG$21,1+SUM($M$2:$M403),10),0))</f>
        <v>1.8287037037037025E-2</v>
      </c>
    </row>
    <row r="405" spans="8:19" ht="15.75" thickBot="1" x14ac:dyDescent="0.3">
      <c r="H405" s="18">
        <f t="shared" ca="1" si="58"/>
        <v>43210.998203007955</v>
      </c>
      <c r="I405">
        <f t="shared" si="59"/>
        <v>7872</v>
      </c>
      <c r="J405">
        <f t="shared" si="60"/>
        <v>9766</v>
      </c>
      <c r="K405">
        <f t="shared" si="61"/>
        <v>3541</v>
      </c>
      <c r="L405">
        <f t="shared" si="62"/>
        <v>7955</v>
      </c>
      <c r="M405">
        <f t="shared" si="57"/>
        <v>0</v>
      </c>
      <c r="N405">
        <f>SUM($M$2:$M405)</f>
        <v>10</v>
      </c>
      <c r="O405" s="29">
        <f>INDEX($X$2:$AG$21,1+SUM($M$2:$M404),1)</f>
        <v>6845</v>
      </c>
      <c r="P405" s="29">
        <f>INDEX($X$2:$AG$21,1+SUM($M$2:$M404),2)</f>
        <v>5430</v>
      </c>
      <c r="Q405" s="29">
        <f>INDEX($X$2:$AG$21,1+SUM($M$2:$M404),3)</f>
        <v>4130</v>
      </c>
      <c r="R405" s="29">
        <f>INDEX($X$2:$AG$21,1+SUM($M$2:$M404),4)</f>
        <v>2125</v>
      </c>
      <c r="S405" s="40">
        <f>IF(S404&lt;&gt;0,MAX(S404-$G$2/86400,0),IF(M405=1,INDEX($X$2:$AG$21,1+SUM($M$2:$M404),10),0))</f>
        <v>1.4814814814814803E-2</v>
      </c>
    </row>
    <row r="406" spans="8:19" ht="15.75" thickBot="1" x14ac:dyDescent="0.3">
      <c r="H406" s="18">
        <f t="shared" ca="1" si="58"/>
        <v>43211.001675230174</v>
      </c>
      <c r="I406">
        <f t="shared" si="59"/>
        <v>7930</v>
      </c>
      <c r="J406">
        <f t="shared" si="60"/>
        <v>9824</v>
      </c>
      <c r="K406">
        <f t="shared" si="61"/>
        <v>3575</v>
      </c>
      <c r="L406">
        <f t="shared" si="62"/>
        <v>7988</v>
      </c>
      <c r="M406">
        <f t="shared" si="57"/>
        <v>0</v>
      </c>
      <c r="N406">
        <f>SUM($M$2:$M406)</f>
        <v>10</v>
      </c>
      <c r="O406" s="29">
        <f>INDEX($X$2:$AG$21,1+SUM($M$2:$M405),1)</f>
        <v>6845</v>
      </c>
      <c r="P406" s="29">
        <f>INDEX($X$2:$AG$21,1+SUM($M$2:$M405),2)</f>
        <v>5430</v>
      </c>
      <c r="Q406" s="29">
        <f>INDEX($X$2:$AG$21,1+SUM($M$2:$M405),3)</f>
        <v>4130</v>
      </c>
      <c r="R406" s="29">
        <f>INDEX($X$2:$AG$21,1+SUM($M$2:$M405),4)</f>
        <v>2125</v>
      </c>
      <c r="S406" s="40">
        <f>IF(S405&lt;&gt;0,MAX(S405-$G$2/86400,0),IF(M406=1,INDEX($X$2:$AG$21,1+SUM($M$2:$M405),10),0))</f>
        <v>1.1342592592592581E-2</v>
      </c>
    </row>
    <row r="407" spans="8:19" ht="15.75" thickBot="1" x14ac:dyDescent="0.3">
      <c r="H407" s="18">
        <f t="shared" ca="1" si="58"/>
        <v>43211.005147452393</v>
      </c>
      <c r="I407">
        <f t="shared" si="59"/>
        <v>7988</v>
      </c>
      <c r="J407">
        <f t="shared" si="60"/>
        <v>9882</v>
      </c>
      <c r="K407">
        <f t="shared" si="61"/>
        <v>3609</v>
      </c>
      <c r="L407">
        <f t="shared" si="62"/>
        <v>8021</v>
      </c>
      <c r="M407">
        <f t="shared" si="57"/>
        <v>0</v>
      </c>
      <c r="N407">
        <f>SUM($M$2:$M407)</f>
        <v>10</v>
      </c>
      <c r="O407" s="29">
        <f>INDEX($X$2:$AG$21,1+SUM($M$2:$M406),1)</f>
        <v>6845</v>
      </c>
      <c r="P407" s="29">
        <f>INDEX($X$2:$AG$21,1+SUM($M$2:$M406),2)</f>
        <v>5430</v>
      </c>
      <c r="Q407" s="29">
        <f>INDEX($X$2:$AG$21,1+SUM($M$2:$M406),3)</f>
        <v>4130</v>
      </c>
      <c r="R407" s="29">
        <f>INDEX($X$2:$AG$21,1+SUM($M$2:$M406),4)</f>
        <v>2125</v>
      </c>
      <c r="S407" s="40">
        <f>IF(S406&lt;&gt;0,MAX(S406-$G$2/86400,0),IF(M407=1,INDEX($X$2:$AG$21,1+SUM($M$2:$M406),10),0))</f>
        <v>7.8703703703703592E-3</v>
      </c>
    </row>
    <row r="408" spans="8:19" ht="15.75" thickBot="1" x14ac:dyDescent="0.3">
      <c r="H408" s="18">
        <f t="shared" ca="1" si="58"/>
        <v>43211.008619674612</v>
      </c>
      <c r="I408">
        <f t="shared" si="59"/>
        <v>8046</v>
      </c>
      <c r="J408">
        <f t="shared" si="60"/>
        <v>9940</v>
      </c>
      <c r="K408">
        <f t="shared" si="61"/>
        <v>3643</v>
      </c>
      <c r="L408">
        <f t="shared" si="62"/>
        <v>8054</v>
      </c>
      <c r="M408">
        <f t="shared" si="57"/>
        <v>0</v>
      </c>
      <c r="N408">
        <f>SUM($M$2:$M408)</f>
        <v>10</v>
      </c>
      <c r="O408" s="29">
        <f>INDEX($X$2:$AG$21,1+SUM($M$2:$M407),1)</f>
        <v>6845</v>
      </c>
      <c r="P408" s="29">
        <f>INDEX($X$2:$AG$21,1+SUM($M$2:$M407),2)</f>
        <v>5430</v>
      </c>
      <c r="Q408" s="29">
        <f>INDEX($X$2:$AG$21,1+SUM($M$2:$M407),3)</f>
        <v>4130</v>
      </c>
      <c r="R408" s="29">
        <f>INDEX($X$2:$AG$21,1+SUM($M$2:$M407),4)</f>
        <v>2125</v>
      </c>
      <c r="S408" s="40">
        <f>IF(S407&lt;&gt;0,MAX(S407-$G$2/86400,0),IF(M408=1,INDEX($X$2:$AG$21,1+SUM($M$2:$M407),10),0))</f>
        <v>4.3981481481481371E-3</v>
      </c>
    </row>
    <row r="409" spans="8:19" ht="15.75" thickBot="1" x14ac:dyDescent="0.3">
      <c r="H409" s="18">
        <f t="shared" ca="1" si="58"/>
        <v>43211.012091896831</v>
      </c>
      <c r="I409">
        <f t="shared" si="59"/>
        <v>8104</v>
      </c>
      <c r="J409">
        <f t="shared" si="60"/>
        <v>9998</v>
      </c>
      <c r="K409">
        <f t="shared" si="61"/>
        <v>3677</v>
      </c>
      <c r="L409">
        <f t="shared" si="62"/>
        <v>8087</v>
      </c>
      <c r="M409">
        <f t="shared" si="57"/>
        <v>0</v>
      </c>
      <c r="N409">
        <f>SUM($M$2:$M409)</f>
        <v>10</v>
      </c>
      <c r="O409" s="29">
        <f>INDEX($X$2:$AG$21,1+SUM($M$2:$M408),1)</f>
        <v>6845</v>
      </c>
      <c r="P409" s="29">
        <f>INDEX($X$2:$AG$21,1+SUM($M$2:$M408),2)</f>
        <v>5430</v>
      </c>
      <c r="Q409" s="29">
        <f>INDEX($X$2:$AG$21,1+SUM($M$2:$M408),3)</f>
        <v>4130</v>
      </c>
      <c r="R409" s="29">
        <f>INDEX($X$2:$AG$21,1+SUM($M$2:$M408),4)</f>
        <v>2125</v>
      </c>
      <c r="S409" s="40">
        <f>IF(S408&lt;&gt;0,MAX(S408-$G$2/86400,0),IF(M409=1,INDEX($X$2:$AG$21,1+SUM($M$2:$M408),10),0))</f>
        <v>9.2592592592591512E-4</v>
      </c>
    </row>
    <row r="410" spans="8:19" ht="15.75" thickBot="1" x14ac:dyDescent="0.3">
      <c r="H410" s="18">
        <f t="shared" ca="1" si="58"/>
        <v>43211.01556411905</v>
      </c>
      <c r="I410">
        <f t="shared" si="59"/>
        <v>8162</v>
      </c>
      <c r="J410">
        <f t="shared" si="60"/>
        <v>10056</v>
      </c>
      <c r="K410">
        <f t="shared" si="61"/>
        <v>3711</v>
      </c>
      <c r="L410">
        <f t="shared" si="62"/>
        <v>8120</v>
      </c>
      <c r="M410">
        <f t="shared" si="57"/>
        <v>0</v>
      </c>
      <c r="N410">
        <f>SUM($M$2:$M410)</f>
        <v>10</v>
      </c>
      <c r="O410" s="29">
        <f>INDEX($X$2:$AG$21,1+SUM($M$2:$M409),1)</f>
        <v>6845</v>
      </c>
      <c r="P410" s="29">
        <f>INDEX($X$2:$AG$21,1+SUM($M$2:$M409),2)</f>
        <v>5430</v>
      </c>
      <c r="Q410" s="29">
        <f>INDEX($X$2:$AG$21,1+SUM($M$2:$M409),3)</f>
        <v>4130</v>
      </c>
      <c r="R410" s="29">
        <f>INDEX($X$2:$AG$21,1+SUM($M$2:$M409),4)</f>
        <v>2125</v>
      </c>
      <c r="S410" s="40">
        <f>IF(S409&lt;&gt;0,MAX(S409-$G$2/86400,0),IF(M410=1,INDEX($X$2:$AG$21,1+SUM($M$2:$M409),10),0))</f>
        <v>0</v>
      </c>
    </row>
    <row r="411" spans="8:19" ht="15.75" thickBot="1" x14ac:dyDescent="0.3">
      <c r="H411" s="18">
        <f t="shared" ca="1" si="58"/>
        <v>43211.019036341269</v>
      </c>
      <c r="I411">
        <f t="shared" si="59"/>
        <v>8220</v>
      </c>
      <c r="J411">
        <f t="shared" si="60"/>
        <v>10114</v>
      </c>
      <c r="K411">
        <f t="shared" si="61"/>
        <v>3745</v>
      </c>
      <c r="L411">
        <f t="shared" si="62"/>
        <v>8153</v>
      </c>
      <c r="M411">
        <f t="shared" si="57"/>
        <v>0</v>
      </c>
      <c r="N411">
        <f>SUM($M$2:$M411)</f>
        <v>10</v>
      </c>
      <c r="O411" s="29">
        <f>INDEX($X$2:$AG$21,1+SUM($M$2:$M410),1)</f>
        <v>6845</v>
      </c>
      <c r="P411" s="29">
        <f>INDEX($X$2:$AG$21,1+SUM($M$2:$M410),2)</f>
        <v>5430</v>
      </c>
      <c r="Q411" s="29">
        <f>INDEX($X$2:$AG$21,1+SUM($M$2:$M410),3)</f>
        <v>4130</v>
      </c>
      <c r="R411" s="29">
        <f>INDEX($X$2:$AG$21,1+SUM($M$2:$M410),4)</f>
        <v>2125</v>
      </c>
      <c r="S411" s="40">
        <f>IF(S410&lt;&gt;0,MAX(S410-$G$2/86400,0),IF(M411=1,INDEX($X$2:$AG$21,1+SUM($M$2:$M410),10),0))</f>
        <v>0</v>
      </c>
    </row>
    <row r="412" spans="8:19" ht="15.75" thickBot="1" x14ac:dyDescent="0.3">
      <c r="H412" s="18">
        <f t="shared" ca="1" si="58"/>
        <v>43211.022508563488</v>
      </c>
      <c r="I412">
        <f t="shared" si="59"/>
        <v>8278</v>
      </c>
      <c r="J412">
        <f t="shared" si="60"/>
        <v>10172</v>
      </c>
      <c r="K412">
        <f t="shared" si="61"/>
        <v>3779</v>
      </c>
      <c r="L412">
        <f t="shared" si="62"/>
        <v>8186</v>
      </c>
      <c r="M412">
        <f t="shared" si="57"/>
        <v>0</v>
      </c>
      <c r="N412">
        <f>SUM($M$2:$M412)</f>
        <v>10</v>
      </c>
      <c r="O412" s="29">
        <f>INDEX($X$2:$AG$21,1+SUM($M$2:$M411),1)</f>
        <v>6845</v>
      </c>
      <c r="P412" s="29">
        <f>INDEX($X$2:$AG$21,1+SUM($M$2:$M411),2)</f>
        <v>5430</v>
      </c>
      <c r="Q412" s="29">
        <f>INDEX($X$2:$AG$21,1+SUM($M$2:$M411),3)</f>
        <v>4130</v>
      </c>
      <c r="R412" s="29">
        <f>INDEX($X$2:$AG$21,1+SUM($M$2:$M411),4)</f>
        <v>2125</v>
      </c>
      <c r="S412" s="40">
        <f>IF(S411&lt;&gt;0,MAX(S411-$G$2/86400,0),IF(M412=1,INDEX($X$2:$AG$21,1+SUM($M$2:$M411),10),0))</f>
        <v>0</v>
      </c>
    </row>
    <row r="413" spans="8:19" ht="15.75" thickBot="1" x14ac:dyDescent="0.3">
      <c r="H413" s="18">
        <f t="shared" ca="1" si="58"/>
        <v>43211.025980785707</v>
      </c>
      <c r="I413">
        <f t="shared" si="59"/>
        <v>8336</v>
      </c>
      <c r="J413">
        <f t="shared" si="60"/>
        <v>10230</v>
      </c>
      <c r="K413">
        <f t="shared" si="61"/>
        <v>3813</v>
      </c>
      <c r="L413">
        <f t="shared" si="62"/>
        <v>8219</v>
      </c>
      <c r="M413">
        <f t="shared" si="57"/>
        <v>0</v>
      </c>
      <c r="N413">
        <f>SUM($M$2:$M413)</f>
        <v>10</v>
      </c>
      <c r="O413" s="29">
        <f>INDEX($X$2:$AG$21,1+SUM($M$2:$M412),1)</f>
        <v>6845</v>
      </c>
      <c r="P413" s="29">
        <f>INDEX($X$2:$AG$21,1+SUM($M$2:$M412),2)</f>
        <v>5430</v>
      </c>
      <c r="Q413" s="29">
        <f>INDEX($X$2:$AG$21,1+SUM($M$2:$M412),3)</f>
        <v>4130</v>
      </c>
      <c r="R413" s="29">
        <f>INDEX($X$2:$AG$21,1+SUM($M$2:$M412),4)</f>
        <v>2125</v>
      </c>
      <c r="S413" s="40">
        <f>IF(S412&lt;&gt;0,MAX(S412-$G$2/86400,0),IF(M413=1,INDEX($X$2:$AG$21,1+SUM($M$2:$M412),10),0))</f>
        <v>0</v>
      </c>
    </row>
    <row r="414" spans="8:19" ht="15.75" thickBot="1" x14ac:dyDescent="0.3">
      <c r="H414" s="18">
        <f t="shared" ca="1" si="58"/>
        <v>43211.029453007926</v>
      </c>
      <c r="I414">
        <f t="shared" si="59"/>
        <v>8394</v>
      </c>
      <c r="J414">
        <f t="shared" si="60"/>
        <v>10288</v>
      </c>
      <c r="K414">
        <f t="shared" si="61"/>
        <v>3847</v>
      </c>
      <c r="L414">
        <f t="shared" si="62"/>
        <v>8252</v>
      </c>
      <c r="M414">
        <f t="shared" si="57"/>
        <v>0</v>
      </c>
      <c r="N414">
        <f>SUM($M$2:$M414)</f>
        <v>10</v>
      </c>
      <c r="O414" s="29">
        <f>INDEX($X$2:$AG$21,1+SUM($M$2:$M413),1)</f>
        <v>6845</v>
      </c>
      <c r="P414" s="29">
        <f>INDEX($X$2:$AG$21,1+SUM($M$2:$M413),2)</f>
        <v>5430</v>
      </c>
      <c r="Q414" s="29">
        <f>INDEX($X$2:$AG$21,1+SUM($M$2:$M413),3)</f>
        <v>4130</v>
      </c>
      <c r="R414" s="29">
        <f>INDEX($X$2:$AG$21,1+SUM($M$2:$M413),4)</f>
        <v>2125</v>
      </c>
      <c r="S414" s="40">
        <f>IF(S413&lt;&gt;0,MAX(S413-$G$2/86400,0),IF(M414=1,INDEX($X$2:$AG$21,1+SUM($M$2:$M413),10),0))</f>
        <v>0</v>
      </c>
    </row>
    <row r="415" spans="8:19" ht="15.75" thickBot="1" x14ac:dyDescent="0.3">
      <c r="H415" s="18">
        <f t="shared" ca="1" si="58"/>
        <v>43211.032925230145</v>
      </c>
      <c r="I415">
        <f t="shared" si="59"/>
        <v>8452</v>
      </c>
      <c r="J415">
        <f t="shared" si="60"/>
        <v>10346</v>
      </c>
      <c r="K415">
        <f t="shared" si="61"/>
        <v>3881</v>
      </c>
      <c r="L415">
        <f t="shared" si="62"/>
        <v>8285</v>
      </c>
      <c r="M415">
        <f t="shared" si="57"/>
        <v>0</v>
      </c>
      <c r="N415">
        <f>SUM($M$2:$M415)</f>
        <v>10</v>
      </c>
      <c r="O415" s="29">
        <f>INDEX($X$2:$AG$21,1+SUM($M$2:$M414),1)</f>
        <v>6845</v>
      </c>
      <c r="P415" s="29">
        <f>INDEX($X$2:$AG$21,1+SUM($M$2:$M414),2)</f>
        <v>5430</v>
      </c>
      <c r="Q415" s="29">
        <f>INDEX($X$2:$AG$21,1+SUM($M$2:$M414),3)</f>
        <v>4130</v>
      </c>
      <c r="R415" s="29">
        <f>INDEX($X$2:$AG$21,1+SUM($M$2:$M414),4)</f>
        <v>2125</v>
      </c>
      <c r="S415" s="40">
        <f>IF(S414&lt;&gt;0,MAX(S414-$G$2/86400,0),IF(M415=1,INDEX($X$2:$AG$21,1+SUM($M$2:$M414),10),0))</f>
        <v>0</v>
      </c>
    </row>
    <row r="416" spans="8:19" ht="15.75" thickBot="1" x14ac:dyDescent="0.3">
      <c r="H416" s="18">
        <f t="shared" ca="1" si="58"/>
        <v>43211.036397452364</v>
      </c>
      <c r="I416">
        <f t="shared" si="59"/>
        <v>8510</v>
      </c>
      <c r="J416">
        <f t="shared" si="60"/>
        <v>10404</v>
      </c>
      <c r="K416">
        <f t="shared" si="61"/>
        <v>3915</v>
      </c>
      <c r="L416">
        <f t="shared" si="62"/>
        <v>8318</v>
      </c>
      <c r="M416">
        <f t="shared" si="57"/>
        <v>0</v>
      </c>
      <c r="N416">
        <f>SUM($M$2:$M416)</f>
        <v>10</v>
      </c>
      <c r="O416" s="29">
        <f>INDEX($X$2:$AG$21,1+SUM($M$2:$M415),1)</f>
        <v>6845</v>
      </c>
      <c r="P416" s="29">
        <f>INDEX($X$2:$AG$21,1+SUM($M$2:$M415),2)</f>
        <v>5430</v>
      </c>
      <c r="Q416" s="29">
        <f>INDEX($X$2:$AG$21,1+SUM($M$2:$M415),3)</f>
        <v>4130</v>
      </c>
      <c r="R416" s="29">
        <f>INDEX($X$2:$AG$21,1+SUM($M$2:$M415),4)</f>
        <v>2125</v>
      </c>
      <c r="S416" s="40">
        <f>IF(S415&lt;&gt;0,MAX(S415-$G$2/86400,0),IF(M416=1,INDEX($X$2:$AG$21,1+SUM($M$2:$M415),10),0))</f>
        <v>0</v>
      </c>
    </row>
    <row r="417" spans="8:19" ht="15.75" thickBot="1" x14ac:dyDescent="0.3">
      <c r="H417" s="18">
        <f t="shared" ca="1" si="58"/>
        <v>43211.039869674583</v>
      </c>
      <c r="I417">
        <f t="shared" si="59"/>
        <v>8568</v>
      </c>
      <c r="J417">
        <f t="shared" si="60"/>
        <v>10462</v>
      </c>
      <c r="K417">
        <f t="shared" si="61"/>
        <v>3949</v>
      </c>
      <c r="L417">
        <f t="shared" si="62"/>
        <v>8351</v>
      </c>
      <c r="M417">
        <f t="shared" si="57"/>
        <v>0</v>
      </c>
      <c r="N417">
        <f>SUM($M$2:$M417)</f>
        <v>10</v>
      </c>
      <c r="O417" s="29">
        <f>INDEX($X$2:$AG$21,1+SUM($M$2:$M416),1)</f>
        <v>6845</v>
      </c>
      <c r="P417" s="29">
        <f>INDEX($X$2:$AG$21,1+SUM($M$2:$M416),2)</f>
        <v>5430</v>
      </c>
      <c r="Q417" s="29">
        <f>INDEX($X$2:$AG$21,1+SUM($M$2:$M416),3)</f>
        <v>4130</v>
      </c>
      <c r="R417" s="29">
        <f>INDEX($X$2:$AG$21,1+SUM($M$2:$M416),4)</f>
        <v>2125</v>
      </c>
      <c r="S417" s="40">
        <f>IF(S416&lt;&gt;0,MAX(S416-$G$2/86400,0),IF(M417=1,INDEX($X$2:$AG$21,1+SUM($M$2:$M416),10),0))</f>
        <v>0</v>
      </c>
    </row>
    <row r="418" spans="8:19" ht="15.75" thickBot="1" x14ac:dyDescent="0.3">
      <c r="H418" s="18">
        <f t="shared" ca="1" si="58"/>
        <v>43211.043341896802</v>
      </c>
      <c r="I418">
        <f t="shared" si="59"/>
        <v>8626</v>
      </c>
      <c r="J418">
        <f t="shared" si="60"/>
        <v>10520</v>
      </c>
      <c r="K418">
        <f t="shared" si="61"/>
        <v>3983</v>
      </c>
      <c r="L418">
        <f t="shared" si="62"/>
        <v>8384</v>
      </c>
      <c r="M418">
        <f t="shared" si="57"/>
        <v>0</v>
      </c>
      <c r="N418">
        <f>SUM($M$2:$M418)</f>
        <v>10</v>
      </c>
      <c r="O418" s="29">
        <f>INDEX($X$2:$AG$21,1+SUM($M$2:$M417),1)</f>
        <v>6845</v>
      </c>
      <c r="P418" s="29">
        <f>INDEX($X$2:$AG$21,1+SUM($M$2:$M417),2)</f>
        <v>5430</v>
      </c>
      <c r="Q418" s="29">
        <f>INDEX($X$2:$AG$21,1+SUM($M$2:$M417),3)</f>
        <v>4130</v>
      </c>
      <c r="R418" s="29">
        <f>INDEX($X$2:$AG$21,1+SUM($M$2:$M417),4)</f>
        <v>2125</v>
      </c>
      <c r="S418" s="40">
        <f>IF(S417&lt;&gt;0,MAX(S417-$G$2/86400,0),IF(M418=1,INDEX($X$2:$AG$21,1+SUM($M$2:$M417),10),0))</f>
        <v>0</v>
      </c>
    </row>
    <row r="419" spans="8:19" ht="15.75" thickBot="1" x14ac:dyDescent="0.3">
      <c r="H419" s="18">
        <f t="shared" ca="1" si="58"/>
        <v>43211.046814119021</v>
      </c>
      <c r="I419">
        <f t="shared" si="59"/>
        <v>8684</v>
      </c>
      <c r="J419">
        <f t="shared" si="60"/>
        <v>10578</v>
      </c>
      <c r="K419">
        <f t="shared" si="61"/>
        <v>4017</v>
      </c>
      <c r="L419">
        <f t="shared" si="62"/>
        <v>8417</v>
      </c>
      <c r="M419">
        <f t="shared" si="57"/>
        <v>0</v>
      </c>
      <c r="N419">
        <f>SUM($M$2:$M419)</f>
        <v>10</v>
      </c>
      <c r="O419" s="29">
        <f>INDEX($X$2:$AG$21,1+SUM($M$2:$M418),1)</f>
        <v>6845</v>
      </c>
      <c r="P419" s="29">
        <f>INDEX($X$2:$AG$21,1+SUM($M$2:$M418),2)</f>
        <v>5430</v>
      </c>
      <c r="Q419" s="29">
        <f>INDEX($X$2:$AG$21,1+SUM($M$2:$M418),3)</f>
        <v>4130</v>
      </c>
      <c r="R419" s="29">
        <f>INDEX($X$2:$AG$21,1+SUM($M$2:$M418),4)</f>
        <v>2125</v>
      </c>
      <c r="S419" s="40">
        <f>IF(S418&lt;&gt;0,MAX(S418-$G$2/86400,0),IF(M419=1,INDEX($X$2:$AG$21,1+SUM($M$2:$M418),10),0))</f>
        <v>0</v>
      </c>
    </row>
    <row r="420" spans="8:19" ht="15.75" thickBot="1" x14ac:dyDescent="0.3">
      <c r="H420" s="18">
        <f t="shared" ca="1" si="58"/>
        <v>43211.05028634124</v>
      </c>
      <c r="I420">
        <f t="shared" si="59"/>
        <v>8742</v>
      </c>
      <c r="J420">
        <f t="shared" si="60"/>
        <v>10636</v>
      </c>
      <c r="K420">
        <f t="shared" si="61"/>
        <v>4051</v>
      </c>
      <c r="L420">
        <f t="shared" si="62"/>
        <v>8450</v>
      </c>
      <c r="M420">
        <f t="shared" si="57"/>
        <v>0</v>
      </c>
      <c r="N420">
        <f>SUM($M$2:$M420)</f>
        <v>10</v>
      </c>
      <c r="O420" s="29">
        <f>INDEX($X$2:$AG$21,1+SUM($M$2:$M419),1)</f>
        <v>6845</v>
      </c>
      <c r="P420" s="29">
        <f>INDEX($X$2:$AG$21,1+SUM($M$2:$M419),2)</f>
        <v>5430</v>
      </c>
      <c r="Q420" s="29">
        <f>INDEX($X$2:$AG$21,1+SUM($M$2:$M419),3)</f>
        <v>4130</v>
      </c>
      <c r="R420" s="29">
        <f>INDEX($X$2:$AG$21,1+SUM($M$2:$M419),4)</f>
        <v>2125</v>
      </c>
      <c r="S420" s="40">
        <f>IF(S419&lt;&gt;0,MAX(S419-$G$2/86400,0),IF(M420=1,INDEX($X$2:$AG$21,1+SUM($M$2:$M419),10),0))</f>
        <v>0</v>
      </c>
    </row>
    <row r="421" spans="8:19" ht="15.75" thickBot="1" x14ac:dyDescent="0.3">
      <c r="H421" s="18">
        <f t="shared" ca="1" si="58"/>
        <v>43211.053758563459</v>
      </c>
      <c r="I421">
        <f t="shared" si="59"/>
        <v>8800</v>
      </c>
      <c r="J421">
        <f t="shared" si="60"/>
        <v>10694</v>
      </c>
      <c r="K421">
        <f t="shared" si="61"/>
        <v>4085</v>
      </c>
      <c r="L421">
        <f t="shared" si="62"/>
        <v>8483</v>
      </c>
      <c r="M421">
        <f t="shared" si="57"/>
        <v>0</v>
      </c>
      <c r="N421">
        <f>SUM($M$2:$M421)</f>
        <v>10</v>
      </c>
      <c r="O421" s="29">
        <f>INDEX($X$2:$AG$21,1+SUM($M$2:$M420),1)</f>
        <v>6845</v>
      </c>
      <c r="P421" s="29">
        <f>INDEX($X$2:$AG$21,1+SUM($M$2:$M420),2)</f>
        <v>5430</v>
      </c>
      <c r="Q421" s="29">
        <f>INDEX($X$2:$AG$21,1+SUM($M$2:$M420),3)</f>
        <v>4130</v>
      </c>
      <c r="R421" s="29">
        <f>INDEX($X$2:$AG$21,1+SUM($M$2:$M420),4)</f>
        <v>2125</v>
      </c>
      <c r="S421" s="40">
        <f>IF(S420&lt;&gt;0,MAX(S420-$G$2/86400,0),IF(M421=1,INDEX($X$2:$AG$21,1+SUM($M$2:$M420),10),0))</f>
        <v>0</v>
      </c>
    </row>
    <row r="422" spans="8:19" ht="15.75" thickBot="1" x14ac:dyDescent="0.3">
      <c r="H422" s="18">
        <f t="shared" ca="1" si="58"/>
        <v>43211.057230785678</v>
      </c>
      <c r="I422">
        <f t="shared" si="59"/>
        <v>8858</v>
      </c>
      <c r="J422">
        <f t="shared" si="60"/>
        <v>10752</v>
      </c>
      <c r="K422">
        <f t="shared" si="61"/>
        <v>4119</v>
      </c>
      <c r="L422">
        <f t="shared" si="62"/>
        <v>8516</v>
      </c>
      <c r="M422">
        <f t="shared" si="57"/>
        <v>0</v>
      </c>
      <c r="N422">
        <f>SUM($M$2:$M422)</f>
        <v>10</v>
      </c>
      <c r="O422" s="29">
        <f>INDEX($X$2:$AG$21,1+SUM($M$2:$M421),1)</f>
        <v>6845</v>
      </c>
      <c r="P422" s="29">
        <f>INDEX($X$2:$AG$21,1+SUM($M$2:$M421),2)</f>
        <v>5430</v>
      </c>
      <c r="Q422" s="29">
        <f>INDEX($X$2:$AG$21,1+SUM($M$2:$M421),3)</f>
        <v>4130</v>
      </c>
      <c r="R422" s="29">
        <f>INDEX($X$2:$AG$21,1+SUM($M$2:$M421),4)</f>
        <v>2125</v>
      </c>
      <c r="S422" s="40">
        <f>IF(S421&lt;&gt;0,MAX(S421-$G$2/86400,0),IF(M422=1,INDEX($X$2:$AG$21,1+SUM($M$2:$M421),10),0))</f>
        <v>0</v>
      </c>
    </row>
    <row r="423" spans="8:19" ht="15.75" thickBot="1" x14ac:dyDescent="0.3">
      <c r="H423" s="18">
        <f t="shared" ca="1" si="58"/>
        <v>43211.060703007897</v>
      </c>
      <c r="I423">
        <f t="shared" si="59"/>
        <v>8916</v>
      </c>
      <c r="J423">
        <f t="shared" si="60"/>
        <v>10810</v>
      </c>
      <c r="K423">
        <f t="shared" si="61"/>
        <v>4153</v>
      </c>
      <c r="L423">
        <f t="shared" si="62"/>
        <v>8549</v>
      </c>
      <c r="M423">
        <f t="shared" si="57"/>
        <v>1</v>
      </c>
      <c r="N423">
        <f>SUM($M$2:$M423)</f>
        <v>11</v>
      </c>
      <c r="O423" s="29">
        <f>INDEX($X$2:$AG$21,1+SUM($M$2:$M422),1)</f>
        <v>6845</v>
      </c>
      <c r="P423" s="29">
        <f>INDEX($X$2:$AG$21,1+SUM($M$2:$M422),2)</f>
        <v>5430</v>
      </c>
      <c r="Q423" s="29">
        <f>INDEX($X$2:$AG$21,1+SUM($M$2:$M422),3)</f>
        <v>4130</v>
      </c>
      <c r="R423" s="29">
        <f>INDEX($X$2:$AG$21,1+SUM($M$2:$M422),4)</f>
        <v>2125</v>
      </c>
      <c r="S423" s="40">
        <f>IF(S422&lt;&gt;0,MAX(S422-$G$2/86400,0),IF(M423=1,INDEX($X$2:$AG$21,1+SUM($M$2:$M422),10),0))</f>
        <v>5.451388888888889E-2</v>
      </c>
    </row>
    <row r="424" spans="8:19" ht="15.75" thickBot="1" x14ac:dyDescent="0.3">
      <c r="H424" s="18">
        <f t="shared" ca="1" si="58"/>
        <v>43211.064175230116</v>
      </c>
      <c r="I424">
        <f t="shared" si="59"/>
        <v>8974</v>
      </c>
      <c r="J424">
        <f t="shared" si="60"/>
        <v>10868</v>
      </c>
      <c r="K424">
        <f t="shared" si="61"/>
        <v>4187</v>
      </c>
      <c r="L424">
        <f t="shared" si="62"/>
        <v>8582</v>
      </c>
      <c r="M424">
        <f t="shared" si="57"/>
        <v>0</v>
      </c>
      <c r="N424">
        <f>SUM($M$2:$M424)</f>
        <v>11</v>
      </c>
      <c r="O424" s="29">
        <f>INDEX($X$2:$AG$21,1+SUM($M$2:$M423),1)</f>
        <v>8765</v>
      </c>
      <c r="P424" s="29">
        <f>INDEX($X$2:$AG$21,1+SUM($M$2:$M423),2)</f>
        <v>6950</v>
      </c>
      <c r="Q424" s="29">
        <f>INDEX($X$2:$AG$21,1+SUM($M$2:$M423),3)</f>
        <v>5290</v>
      </c>
      <c r="R424" s="29">
        <f>INDEX($X$2:$AG$21,1+SUM($M$2:$M423),4)</f>
        <v>2720</v>
      </c>
      <c r="S424" s="40">
        <f>IF(S423&lt;&gt;0,MAX(S423-$G$2/86400,0),IF(M424=1,INDEX($X$2:$AG$21,1+SUM($M$2:$M423),10),0))</f>
        <v>5.1041666666666666E-2</v>
      </c>
    </row>
    <row r="425" spans="8:19" ht="15.75" thickBot="1" x14ac:dyDescent="0.3">
      <c r="H425" s="18">
        <f t="shared" ca="1" si="58"/>
        <v>43211.067647452335</v>
      </c>
      <c r="I425">
        <f t="shared" si="59"/>
        <v>9032</v>
      </c>
      <c r="J425">
        <f t="shared" si="60"/>
        <v>10926</v>
      </c>
      <c r="K425">
        <f t="shared" si="61"/>
        <v>4221</v>
      </c>
      <c r="L425">
        <f t="shared" si="62"/>
        <v>8615</v>
      </c>
      <c r="M425">
        <f t="shared" si="57"/>
        <v>0</v>
      </c>
      <c r="N425">
        <f>SUM($M$2:$M425)</f>
        <v>11</v>
      </c>
      <c r="O425" s="29">
        <f>INDEX($X$2:$AG$21,1+SUM($M$2:$M424),1)</f>
        <v>8765</v>
      </c>
      <c r="P425" s="29">
        <f>INDEX($X$2:$AG$21,1+SUM($M$2:$M424),2)</f>
        <v>6950</v>
      </c>
      <c r="Q425" s="29">
        <f>INDEX($X$2:$AG$21,1+SUM($M$2:$M424),3)</f>
        <v>5290</v>
      </c>
      <c r="R425" s="29">
        <f>INDEX($X$2:$AG$21,1+SUM($M$2:$M424),4)</f>
        <v>2720</v>
      </c>
      <c r="S425" s="40">
        <f>IF(S424&lt;&gt;0,MAX(S424-$G$2/86400,0),IF(M425=1,INDEX($X$2:$AG$21,1+SUM($M$2:$M424),10),0))</f>
        <v>4.7569444444444442E-2</v>
      </c>
    </row>
    <row r="426" spans="8:19" ht="15.75" thickBot="1" x14ac:dyDescent="0.3">
      <c r="H426" s="18">
        <f t="shared" ca="1" si="58"/>
        <v>43211.071119674554</v>
      </c>
      <c r="I426">
        <f t="shared" si="59"/>
        <v>9090</v>
      </c>
      <c r="J426">
        <f t="shared" si="60"/>
        <v>10984</v>
      </c>
      <c r="K426">
        <f t="shared" si="61"/>
        <v>4255</v>
      </c>
      <c r="L426">
        <f t="shared" si="62"/>
        <v>8648</v>
      </c>
      <c r="M426">
        <f t="shared" si="57"/>
        <v>0</v>
      </c>
      <c r="N426">
        <f>SUM($M$2:$M426)</f>
        <v>11</v>
      </c>
      <c r="O426" s="29">
        <f>INDEX($X$2:$AG$21,1+SUM($M$2:$M425),1)</f>
        <v>8765</v>
      </c>
      <c r="P426" s="29">
        <f>INDEX($X$2:$AG$21,1+SUM($M$2:$M425),2)</f>
        <v>6950</v>
      </c>
      <c r="Q426" s="29">
        <f>INDEX($X$2:$AG$21,1+SUM($M$2:$M425),3)</f>
        <v>5290</v>
      </c>
      <c r="R426" s="29">
        <f>INDEX($X$2:$AG$21,1+SUM($M$2:$M425),4)</f>
        <v>2720</v>
      </c>
      <c r="S426" s="40">
        <f>IF(S425&lt;&gt;0,MAX(S425-$G$2/86400,0),IF(M426=1,INDEX($X$2:$AG$21,1+SUM($M$2:$M425),10),0))</f>
        <v>4.4097222222222218E-2</v>
      </c>
    </row>
    <row r="427" spans="8:19" ht="15.75" thickBot="1" x14ac:dyDescent="0.3">
      <c r="H427" s="18">
        <f t="shared" ca="1" si="58"/>
        <v>43211.074591896773</v>
      </c>
      <c r="I427">
        <f t="shared" si="59"/>
        <v>9148</v>
      </c>
      <c r="J427">
        <f t="shared" si="60"/>
        <v>11042</v>
      </c>
      <c r="K427">
        <f t="shared" si="61"/>
        <v>4289</v>
      </c>
      <c r="L427">
        <f t="shared" si="62"/>
        <v>8681</v>
      </c>
      <c r="M427">
        <f t="shared" si="57"/>
        <v>0</v>
      </c>
      <c r="N427">
        <f>SUM($M$2:$M427)</f>
        <v>11</v>
      </c>
      <c r="O427" s="29">
        <f>INDEX($X$2:$AG$21,1+SUM($M$2:$M426),1)</f>
        <v>8765</v>
      </c>
      <c r="P427" s="29">
        <f>INDEX($X$2:$AG$21,1+SUM($M$2:$M426),2)</f>
        <v>6950</v>
      </c>
      <c r="Q427" s="29">
        <f>INDEX($X$2:$AG$21,1+SUM($M$2:$M426),3)</f>
        <v>5290</v>
      </c>
      <c r="R427" s="29">
        <f>INDEX($X$2:$AG$21,1+SUM($M$2:$M426),4)</f>
        <v>2720</v>
      </c>
      <c r="S427" s="40">
        <f>IF(S426&lt;&gt;0,MAX(S426-$G$2/86400,0),IF(M427=1,INDEX($X$2:$AG$21,1+SUM($M$2:$M426),10),0))</f>
        <v>4.0624999999999994E-2</v>
      </c>
    </row>
    <row r="428" spans="8:19" ht="15.75" thickBot="1" x14ac:dyDescent="0.3">
      <c r="H428" s="18">
        <f t="shared" ca="1" si="58"/>
        <v>43211.078064118992</v>
      </c>
      <c r="I428">
        <f t="shared" si="59"/>
        <v>9206</v>
      </c>
      <c r="J428">
        <f t="shared" si="60"/>
        <v>11100</v>
      </c>
      <c r="K428">
        <f t="shared" si="61"/>
        <v>4323</v>
      </c>
      <c r="L428">
        <f t="shared" si="62"/>
        <v>8714</v>
      </c>
      <c r="M428">
        <f t="shared" si="57"/>
        <v>0</v>
      </c>
      <c r="N428">
        <f>SUM($M$2:$M428)</f>
        <v>11</v>
      </c>
      <c r="O428" s="29">
        <f>INDEX($X$2:$AG$21,1+SUM($M$2:$M427),1)</f>
        <v>8765</v>
      </c>
      <c r="P428" s="29">
        <f>INDEX($X$2:$AG$21,1+SUM($M$2:$M427),2)</f>
        <v>6950</v>
      </c>
      <c r="Q428" s="29">
        <f>INDEX($X$2:$AG$21,1+SUM($M$2:$M427),3)</f>
        <v>5290</v>
      </c>
      <c r="R428" s="29">
        <f>INDEX($X$2:$AG$21,1+SUM($M$2:$M427),4)</f>
        <v>2720</v>
      </c>
      <c r="S428" s="40">
        <f>IF(S427&lt;&gt;0,MAX(S427-$G$2/86400,0),IF(M428=1,INDEX($X$2:$AG$21,1+SUM($M$2:$M427),10),0))</f>
        <v>3.7152777777777771E-2</v>
      </c>
    </row>
    <row r="429" spans="8:19" ht="15.75" thickBot="1" x14ac:dyDescent="0.3">
      <c r="H429" s="18">
        <f t="shared" ca="1" si="58"/>
        <v>43211.081536341211</v>
      </c>
      <c r="I429">
        <f t="shared" si="59"/>
        <v>9264</v>
      </c>
      <c r="J429">
        <f t="shared" si="60"/>
        <v>11158</v>
      </c>
      <c r="K429">
        <f t="shared" si="61"/>
        <v>4357</v>
      </c>
      <c r="L429">
        <f t="shared" si="62"/>
        <v>8747</v>
      </c>
      <c r="M429">
        <f t="shared" si="57"/>
        <v>0</v>
      </c>
      <c r="N429">
        <f>SUM($M$2:$M429)</f>
        <v>11</v>
      </c>
      <c r="O429" s="29">
        <f>INDEX($X$2:$AG$21,1+SUM($M$2:$M428),1)</f>
        <v>8765</v>
      </c>
      <c r="P429" s="29">
        <f>INDEX($X$2:$AG$21,1+SUM($M$2:$M428),2)</f>
        <v>6950</v>
      </c>
      <c r="Q429" s="29">
        <f>INDEX($X$2:$AG$21,1+SUM($M$2:$M428),3)</f>
        <v>5290</v>
      </c>
      <c r="R429" s="29">
        <f>INDEX($X$2:$AG$21,1+SUM($M$2:$M428),4)</f>
        <v>2720</v>
      </c>
      <c r="S429" s="40">
        <f>IF(S428&lt;&gt;0,MAX(S428-$G$2/86400,0),IF(M429=1,INDEX($X$2:$AG$21,1+SUM($M$2:$M428),10),0))</f>
        <v>3.3680555555555547E-2</v>
      </c>
    </row>
    <row r="430" spans="8:19" ht="15.75" thickBot="1" x14ac:dyDescent="0.3">
      <c r="H430" s="18">
        <f t="shared" ca="1" si="58"/>
        <v>43211.08500856343</v>
      </c>
      <c r="I430">
        <f t="shared" si="59"/>
        <v>9322</v>
      </c>
      <c r="J430">
        <f t="shared" si="60"/>
        <v>11216</v>
      </c>
      <c r="K430">
        <f t="shared" si="61"/>
        <v>4391</v>
      </c>
      <c r="L430">
        <f t="shared" si="62"/>
        <v>8780</v>
      </c>
      <c r="M430">
        <f t="shared" si="57"/>
        <v>0</v>
      </c>
      <c r="N430">
        <f>SUM($M$2:$M430)</f>
        <v>11</v>
      </c>
      <c r="O430" s="29">
        <f>INDEX($X$2:$AG$21,1+SUM($M$2:$M429),1)</f>
        <v>8765</v>
      </c>
      <c r="P430" s="29">
        <f>INDEX($X$2:$AG$21,1+SUM($M$2:$M429),2)</f>
        <v>6950</v>
      </c>
      <c r="Q430" s="29">
        <f>INDEX($X$2:$AG$21,1+SUM($M$2:$M429),3)</f>
        <v>5290</v>
      </c>
      <c r="R430" s="29">
        <f>INDEX($X$2:$AG$21,1+SUM($M$2:$M429),4)</f>
        <v>2720</v>
      </c>
      <c r="S430" s="40">
        <f>IF(S429&lt;&gt;0,MAX(S429-$G$2/86400,0),IF(M430=1,INDEX($X$2:$AG$21,1+SUM($M$2:$M429),10),0))</f>
        <v>3.0208333333333323E-2</v>
      </c>
    </row>
    <row r="431" spans="8:19" ht="15.75" thickBot="1" x14ac:dyDescent="0.3">
      <c r="H431" s="18">
        <f t="shared" ca="1" si="58"/>
        <v>43211.088480785649</v>
      </c>
      <c r="I431">
        <f t="shared" si="59"/>
        <v>9380</v>
      </c>
      <c r="J431">
        <f t="shared" si="60"/>
        <v>11274</v>
      </c>
      <c r="K431">
        <f t="shared" si="61"/>
        <v>4425</v>
      </c>
      <c r="L431">
        <f t="shared" si="62"/>
        <v>8813</v>
      </c>
      <c r="M431">
        <f t="shared" si="57"/>
        <v>0</v>
      </c>
      <c r="N431">
        <f>SUM($M$2:$M431)</f>
        <v>11</v>
      </c>
      <c r="O431" s="29">
        <f>INDEX($X$2:$AG$21,1+SUM($M$2:$M430),1)</f>
        <v>8765</v>
      </c>
      <c r="P431" s="29">
        <f>INDEX($X$2:$AG$21,1+SUM($M$2:$M430),2)</f>
        <v>6950</v>
      </c>
      <c r="Q431" s="29">
        <f>INDEX($X$2:$AG$21,1+SUM($M$2:$M430),3)</f>
        <v>5290</v>
      </c>
      <c r="R431" s="29">
        <f>INDEX($X$2:$AG$21,1+SUM($M$2:$M430),4)</f>
        <v>2720</v>
      </c>
      <c r="S431" s="40">
        <f>IF(S430&lt;&gt;0,MAX(S430-$G$2/86400,0),IF(M431=1,INDEX($X$2:$AG$21,1+SUM($M$2:$M430),10),0))</f>
        <v>2.6736111111111099E-2</v>
      </c>
    </row>
    <row r="432" spans="8:19" ht="15.75" thickBot="1" x14ac:dyDescent="0.3">
      <c r="H432" s="18">
        <f t="shared" ca="1" si="58"/>
        <v>43211.091953007868</v>
      </c>
      <c r="I432">
        <f t="shared" si="59"/>
        <v>9438</v>
      </c>
      <c r="J432">
        <f t="shared" si="60"/>
        <v>11332</v>
      </c>
      <c r="K432">
        <f t="shared" si="61"/>
        <v>4459</v>
      </c>
      <c r="L432">
        <f t="shared" si="62"/>
        <v>8846</v>
      </c>
      <c r="M432">
        <f t="shared" si="57"/>
        <v>0</v>
      </c>
      <c r="N432">
        <f>SUM($M$2:$M432)</f>
        <v>11</v>
      </c>
      <c r="O432" s="29">
        <f>INDEX($X$2:$AG$21,1+SUM($M$2:$M431),1)</f>
        <v>8765</v>
      </c>
      <c r="P432" s="29">
        <f>INDEX($X$2:$AG$21,1+SUM($M$2:$M431),2)</f>
        <v>6950</v>
      </c>
      <c r="Q432" s="29">
        <f>INDEX($X$2:$AG$21,1+SUM($M$2:$M431),3)</f>
        <v>5290</v>
      </c>
      <c r="R432" s="29">
        <f>INDEX($X$2:$AG$21,1+SUM($M$2:$M431),4)</f>
        <v>2720</v>
      </c>
      <c r="S432" s="40">
        <f>IF(S431&lt;&gt;0,MAX(S431-$G$2/86400,0),IF(M432=1,INDEX($X$2:$AG$21,1+SUM($M$2:$M431),10),0))</f>
        <v>2.3263888888888876E-2</v>
      </c>
    </row>
    <row r="433" spans="8:19" ht="15.75" thickBot="1" x14ac:dyDescent="0.3">
      <c r="H433" s="18">
        <f t="shared" ca="1" si="58"/>
        <v>43211.095425230087</v>
      </c>
      <c r="I433">
        <f t="shared" si="59"/>
        <v>9496</v>
      </c>
      <c r="J433">
        <f t="shared" si="60"/>
        <v>11390</v>
      </c>
      <c r="K433">
        <f t="shared" si="61"/>
        <v>4493</v>
      </c>
      <c r="L433">
        <f t="shared" si="62"/>
        <v>8879</v>
      </c>
      <c r="M433">
        <f t="shared" si="57"/>
        <v>0</v>
      </c>
      <c r="N433">
        <f>SUM($M$2:$M433)</f>
        <v>11</v>
      </c>
      <c r="O433" s="29">
        <f>INDEX($X$2:$AG$21,1+SUM($M$2:$M432),1)</f>
        <v>8765</v>
      </c>
      <c r="P433" s="29">
        <f>INDEX($X$2:$AG$21,1+SUM($M$2:$M432),2)</f>
        <v>6950</v>
      </c>
      <c r="Q433" s="29">
        <f>INDEX($X$2:$AG$21,1+SUM($M$2:$M432),3)</f>
        <v>5290</v>
      </c>
      <c r="R433" s="29">
        <f>INDEX($X$2:$AG$21,1+SUM($M$2:$M432),4)</f>
        <v>2720</v>
      </c>
      <c r="S433" s="40">
        <f>IF(S432&lt;&gt;0,MAX(S432-$G$2/86400,0),IF(M433=1,INDEX($X$2:$AG$21,1+SUM($M$2:$M432),10),0))</f>
        <v>1.9791666666666652E-2</v>
      </c>
    </row>
    <row r="434" spans="8:19" ht="15.75" thickBot="1" x14ac:dyDescent="0.3">
      <c r="H434" s="18">
        <f t="shared" ca="1" si="58"/>
        <v>43211.098897452306</v>
      </c>
      <c r="I434">
        <f t="shared" si="59"/>
        <v>9554</v>
      </c>
      <c r="J434">
        <f t="shared" si="60"/>
        <v>11448</v>
      </c>
      <c r="K434">
        <f t="shared" si="61"/>
        <v>4527</v>
      </c>
      <c r="L434">
        <f t="shared" si="62"/>
        <v>8912</v>
      </c>
      <c r="M434">
        <f t="shared" si="57"/>
        <v>0</v>
      </c>
      <c r="N434">
        <f>SUM($M$2:$M434)</f>
        <v>11</v>
      </c>
      <c r="O434" s="29">
        <f>INDEX($X$2:$AG$21,1+SUM($M$2:$M433),1)</f>
        <v>8765</v>
      </c>
      <c r="P434" s="29">
        <f>INDEX($X$2:$AG$21,1+SUM($M$2:$M433),2)</f>
        <v>6950</v>
      </c>
      <c r="Q434" s="29">
        <f>INDEX($X$2:$AG$21,1+SUM($M$2:$M433),3)</f>
        <v>5290</v>
      </c>
      <c r="R434" s="29">
        <f>INDEX($X$2:$AG$21,1+SUM($M$2:$M433),4)</f>
        <v>2720</v>
      </c>
      <c r="S434" s="40">
        <f>IF(S433&lt;&gt;0,MAX(S433-$G$2/86400,0),IF(M434=1,INDEX($X$2:$AG$21,1+SUM($M$2:$M433),10),0))</f>
        <v>1.6319444444444428E-2</v>
      </c>
    </row>
    <row r="435" spans="8:19" ht="15.75" thickBot="1" x14ac:dyDescent="0.3">
      <c r="H435" s="18">
        <f t="shared" ca="1" si="58"/>
        <v>43211.102369674525</v>
      </c>
      <c r="I435">
        <f t="shared" si="59"/>
        <v>9612</v>
      </c>
      <c r="J435">
        <f t="shared" si="60"/>
        <v>11506</v>
      </c>
      <c r="K435">
        <f t="shared" si="61"/>
        <v>4561</v>
      </c>
      <c r="L435">
        <f t="shared" si="62"/>
        <v>8945</v>
      </c>
      <c r="M435">
        <f t="shared" si="57"/>
        <v>0</v>
      </c>
      <c r="N435">
        <f>SUM($M$2:$M435)</f>
        <v>11</v>
      </c>
      <c r="O435" s="29">
        <f>INDEX($X$2:$AG$21,1+SUM($M$2:$M434),1)</f>
        <v>8765</v>
      </c>
      <c r="P435" s="29">
        <f>INDEX($X$2:$AG$21,1+SUM($M$2:$M434),2)</f>
        <v>6950</v>
      </c>
      <c r="Q435" s="29">
        <f>INDEX($X$2:$AG$21,1+SUM($M$2:$M434),3)</f>
        <v>5290</v>
      </c>
      <c r="R435" s="29">
        <f>INDEX($X$2:$AG$21,1+SUM($M$2:$M434),4)</f>
        <v>2720</v>
      </c>
      <c r="S435" s="40">
        <f>IF(S434&lt;&gt;0,MAX(S434-$G$2/86400,0),IF(M435=1,INDEX($X$2:$AG$21,1+SUM($M$2:$M434),10),0))</f>
        <v>1.2847222222222206E-2</v>
      </c>
    </row>
    <row r="436" spans="8:19" ht="15.75" thickBot="1" x14ac:dyDescent="0.3">
      <c r="H436" s="18">
        <f t="shared" ca="1" si="58"/>
        <v>43211.105841896744</v>
      </c>
      <c r="I436">
        <f t="shared" si="59"/>
        <v>9670</v>
      </c>
      <c r="J436">
        <f t="shared" si="60"/>
        <v>11564</v>
      </c>
      <c r="K436">
        <f t="shared" si="61"/>
        <v>4595</v>
      </c>
      <c r="L436">
        <f t="shared" si="62"/>
        <v>8978</v>
      </c>
      <c r="M436">
        <f t="shared" si="57"/>
        <v>0</v>
      </c>
      <c r="N436">
        <f>SUM($M$2:$M436)</f>
        <v>11</v>
      </c>
      <c r="O436" s="29">
        <f>INDEX($X$2:$AG$21,1+SUM($M$2:$M435),1)</f>
        <v>8765</v>
      </c>
      <c r="P436" s="29">
        <f>INDEX($X$2:$AG$21,1+SUM($M$2:$M435),2)</f>
        <v>6950</v>
      </c>
      <c r="Q436" s="29">
        <f>INDEX($X$2:$AG$21,1+SUM($M$2:$M435),3)</f>
        <v>5290</v>
      </c>
      <c r="R436" s="29">
        <f>INDEX($X$2:$AG$21,1+SUM($M$2:$M435),4)</f>
        <v>2720</v>
      </c>
      <c r="S436" s="40">
        <f>IF(S435&lt;&gt;0,MAX(S435-$G$2/86400,0),IF(M436=1,INDEX($X$2:$AG$21,1+SUM($M$2:$M435),10),0))</f>
        <v>9.374999999999984E-3</v>
      </c>
    </row>
    <row r="437" spans="8:19" ht="15.75" thickBot="1" x14ac:dyDescent="0.3">
      <c r="H437" s="18">
        <f t="shared" ca="1" si="58"/>
        <v>43211.109314118963</v>
      </c>
      <c r="I437">
        <f t="shared" si="59"/>
        <v>9728</v>
      </c>
      <c r="J437">
        <f t="shared" si="60"/>
        <v>11622</v>
      </c>
      <c r="K437">
        <f t="shared" si="61"/>
        <v>4629</v>
      </c>
      <c r="L437">
        <f t="shared" si="62"/>
        <v>9011</v>
      </c>
      <c r="M437">
        <f t="shared" si="57"/>
        <v>0</v>
      </c>
      <c r="N437">
        <f>SUM($M$2:$M437)</f>
        <v>11</v>
      </c>
      <c r="O437" s="29">
        <f>INDEX($X$2:$AG$21,1+SUM($M$2:$M436),1)</f>
        <v>8765</v>
      </c>
      <c r="P437" s="29">
        <f>INDEX($X$2:$AG$21,1+SUM($M$2:$M436),2)</f>
        <v>6950</v>
      </c>
      <c r="Q437" s="29">
        <f>INDEX($X$2:$AG$21,1+SUM($M$2:$M436),3)</f>
        <v>5290</v>
      </c>
      <c r="R437" s="29">
        <f>INDEX($X$2:$AG$21,1+SUM($M$2:$M436),4)</f>
        <v>2720</v>
      </c>
      <c r="S437" s="40">
        <f>IF(S436&lt;&gt;0,MAX(S436-$G$2/86400,0),IF(M437=1,INDEX($X$2:$AG$21,1+SUM($M$2:$M436),10),0))</f>
        <v>5.902777777777762E-3</v>
      </c>
    </row>
    <row r="438" spans="8:19" ht="15.75" thickBot="1" x14ac:dyDescent="0.3">
      <c r="H438" s="18">
        <f t="shared" ca="1" si="58"/>
        <v>43211.112786341182</v>
      </c>
      <c r="I438">
        <f t="shared" si="59"/>
        <v>9786</v>
      </c>
      <c r="J438">
        <f t="shared" si="60"/>
        <v>11680</v>
      </c>
      <c r="K438">
        <f t="shared" si="61"/>
        <v>4663</v>
      </c>
      <c r="L438">
        <f t="shared" si="62"/>
        <v>9044</v>
      </c>
      <c r="M438">
        <f t="shared" si="57"/>
        <v>0</v>
      </c>
      <c r="N438">
        <f>SUM($M$2:$M438)</f>
        <v>11</v>
      </c>
      <c r="O438" s="29">
        <f>INDEX($X$2:$AG$21,1+SUM($M$2:$M437),1)</f>
        <v>8765</v>
      </c>
      <c r="P438" s="29">
        <f>INDEX($X$2:$AG$21,1+SUM($M$2:$M437),2)</f>
        <v>6950</v>
      </c>
      <c r="Q438" s="29">
        <f>INDEX($X$2:$AG$21,1+SUM($M$2:$M437),3)</f>
        <v>5290</v>
      </c>
      <c r="R438" s="29">
        <f>INDEX($X$2:$AG$21,1+SUM($M$2:$M437),4)</f>
        <v>2720</v>
      </c>
      <c r="S438" s="40">
        <f>IF(S437&lt;&gt;0,MAX(S437-$G$2/86400,0),IF(M438=1,INDEX($X$2:$AG$21,1+SUM($M$2:$M437),10),0))</f>
        <v>2.43055555555554E-3</v>
      </c>
    </row>
    <row r="439" spans="8:19" ht="15.75" thickBot="1" x14ac:dyDescent="0.3">
      <c r="H439" s="18">
        <f t="shared" ca="1" si="58"/>
        <v>43211.116258563401</v>
      </c>
      <c r="I439">
        <f t="shared" si="59"/>
        <v>9844</v>
      </c>
      <c r="J439">
        <f t="shared" si="60"/>
        <v>11738</v>
      </c>
      <c r="K439">
        <f t="shared" si="61"/>
        <v>4697</v>
      </c>
      <c r="L439">
        <f t="shared" si="62"/>
        <v>9077</v>
      </c>
      <c r="M439">
        <f t="shared" si="57"/>
        <v>0</v>
      </c>
      <c r="N439">
        <f>SUM($M$2:$M439)</f>
        <v>11</v>
      </c>
      <c r="O439" s="29">
        <f>INDEX($X$2:$AG$21,1+SUM($M$2:$M438),1)</f>
        <v>8765</v>
      </c>
      <c r="P439" s="29">
        <f>INDEX($X$2:$AG$21,1+SUM($M$2:$M438),2)</f>
        <v>6950</v>
      </c>
      <c r="Q439" s="29">
        <f>INDEX($X$2:$AG$21,1+SUM($M$2:$M438),3)</f>
        <v>5290</v>
      </c>
      <c r="R439" s="29">
        <f>INDEX($X$2:$AG$21,1+SUM($M$2:$M438),4)</f>
        <v>2720</v>
      </c>
      <c r="S439" s="40">
        <f>IF(S438&lt;&gt;0,MAX(S438-$G$2/86400,0),IF(M439=1,INDEX($X$2:$AG$21,1+SUM($M$2:$M438),10),0))</f>
        <v>0</v>
      </c>
    </row>
    <row r="440" spans="8:19" ht="15.75" thickBot="1" x14ac:dyDescent="0.3">
      <c r="H440" s="18">
        <f t="shared" ca="1" si="58"/>
        <v>43211.11973078562</v>
      </c>
      <c r="I440">
        <f t="shared" si="59"/>
        <v>9902</v>
      </c>
      <c r="J440">
        <f t="shared" si="60"/>
        <v>11796</v>
      </c>
      <c r="K440">
        <f t="shared" si="61"/>
        <v>4731</v>
      </c>
      <c r="L440">
        <f t="shared" si="62"/>
        <v>9110</v>
      </c>
      <c r="M440">
        <f t="shared" si="57"/>
        <v>0</v>
      </c>
      <c r="N440">
        <f>SUM($M$2:$M440)</f>
        <v>11</v>
      </c>
      <c r="O440" s="29">
        <f>INDEX($X$2:$AG$21,1+SUM($M$2:$M439),1)</f>
        <v>8765</v>
      </c>
      <c r="P440" s="29">
        <f>INDEX($X$2:$AG$21,1+SUM($M$2:$M439),2)</f>
        <v>6950</v>
      </c>
      <c r="Q440" s="29">
        <f>INDEX($X$2:$AG$21,1+SUM($M$2:$M439),3)</f>
        <v>5290</v>
      </c>
      <c r="R440" s="29">
        <f>INDEX($X$2:$AG$21,1+SUM($M$2:$M439),4)</f>
        <v>2720</v>
      </c>
      <c r="S440" s="40">
        <f>IF(S439&lt;&gt;0,MAX(S439-$G$2/86400,0),IF(M440=1,INDEX($X$2:$AG$21,1+SUM($M$2:$M439),10),0))</f>
        <v>0</v>
      </c>
    </row>
    <row r="441" spans="8:19" ht="15.75" thickBot="1" x14ac:dyDescent="0.3">
      <c r="H441" s="18">
        <f t="shared" ca="1" si="58"/>
        <v>43211.123203007839</v>
      </c>
      <c r="I441">
        <f t="shared" si="59"/>
        <v>9960</v>
      </c>
      <c r="J441">
        <f t="shared" si="60"/>
        <v>11854</v>
      </c>
      <c r="K441">
        <f t="shared" si="61"/>
        <v>4765</v>
      </c>
      <c r="L441">
        <f t="shared" si="62"/>
        <v>9143</v>
      </c>
      <c r="M441">
        <f t="shared" si="57"/>
        <v>0</v>
      </c>
      <c r="N441">
        <f>SUM($M$2:$M441)</f>
        <v>11</v>
      </c>
      <c r="O441" s="29">
        <f>INDEX($X$2:$AG$21,1+SUM($M$2:$M440),1)</f>
        <v>8765</v>
      </c>
      <c r="P441" s="29">
        <f>INDEX($X$2:$AG$21,1+SUM($M$2:$M440),2)</f>
        <v>6950</v>
      </c>
      <c r="Q441" s="29">
        <f>INDEX($X$2:$AG$21,1+SUM($M$2:$M440),3)</f>
        <v>5290</v>
      </c>
      <c r="R441" s="29">
        <f>INDEX($X$2:$AG$21,1+SUM($M$2:$M440),4)</f>
        <v>2720</v>
      </c>
      <c r="S441" s="40">
        <f>IF(S440&lt;&gt;0,MAX(S440-$G$2/86400,0),IF(M441=1,INDEX($X$2:$AG$21,1+SUM($M$2:$M440),10),0))</f>
        <v>0</v>
      </c>
    </row>
    <row r="442" spans="8:19" ht="15.75" thickBot="1" x14ac:dyDescent="0.3">
      <c r="H442" s="18">
        <f t="shared" ca="1" si="58"/>
        <v>43211.126675230058</v>
      </c>
      <c r="I442">
        <f t="shared" si="59"/>
        <v>10018</v>
      </c>
      <c r="J442">
        <f t="shared" si="60"/>
        <v>11912</v>
      </c>
      <c r="K442">
        <f t="shared" si="61"/>
        <v>4799</v>
      </c>
      <c r="L442">
        <f t="shared" si="62"/>
        <v>9176</v>
      </c>
      <c r="M442">
        <f t="shared" si="57"/>
        <v>0</v>
      </c>
      <c r="N442">
        <f>SUM($M$2:$M442)</f>
        <v>11</v>
      </c>
      <c r="O442" s="29">
        <f>INDEX($X$2:$AG$21,1+SUM($M$2:$M441),1)</f>
        <v>8765</v>
      </c>
      <c r="P442" s="29">
        <f>INDEX($X$2:$AG$21,1+SUM($M$2:$M441),2)</f>
        <v>6950</v>
      </c>
      <c r="Q442" s="29">
        <f>INDEX($X$2:$AG$21,1+SUM($M$2:$M441),3)</f>
        <v>5290</v>
      </c>
      <c r="R442" s="29">
        <f>INDEX($X$2:$AG$21,1+SUM($M$2:$M441),4)</f>
        <v>2720</v>
      </c>
      <c r="S442" s="40">
        <f>IF(S441&lt;&gt;0,MAX(S441-$G$2/86400,0),IF(M442=1,INDEX($X$2:$AG$21,1+SUM($M$2:$M441),10),0))</f>
        <v>0</v>
      </c>
    </row>
    <row r="443" spans="8:19" ht="15.75" thickBot="1" x14ac:dyDescent="0.3">
      <c r="H443" s="18">
        <f t="shared" ca="1" si="58"/>
        <v>43211.130147452277</v>
      </c>
      <c r="I443">
        <f t="shared" si="59"/>
        <v>10076</v>
      </c>
      <c r="J443">
        <f t="shared" si="60"/>
        <v>11970</v>
      </c>
      <c r="K443">
        <f t="shared" si="61"/>
        <v>4833</v>
      </c>
      <c r="L443">
        <f t="shared" si="62"/>
        <v>9209</v>
      </c>
      <c r="M443">
        <f t="shared" si="57"/>
        <v>0</v>
      </c>
      <c r="N443">
        <f>SUM($M$2:$M443)</f>
        <v>11</v>
      </c>
      <c r="O443" s="29">
        <f>INDEX($X$2:$AG$21,1+SUM($M$2:$M442),1)</f>
        <v>8765</v>
      </c>
      <c r="P443" s="29">
        <f>INDEX($X$2:$AG$21,1+SUM($M$2:$M442),2)</f>
        <v>6950</v>
      </c>
      <c r="Q443" s="29">
        <f>INDEX($X$2:$AG$21,1+SUM($M$2:$M442),3)</f>
        <v>5290</v>
      </c>
      <c r="R443" s="29">
        <f>INDEX($X$2:$AG$21,1+SUM($M$2:$M442),4)</f>
        <v>2720</v>
      </c>
      <c r="S443" s="40">
        <f>IF(S442&lt;&gt;0,MAX(S442-$G$2/86400,0),IF(M443=1,INDEX($X$2:$AG$21,1+SUM($M$2:$M442),10),0))</f>
        <v>0</v>
      </c>
    </row>
    <row r="444" spans="8:19" ht="15.75" thickBot="1" x14ac:dyDescent="0.3">
      <c r="H444" s="18">
        <f t="shared" ca="1" si="58"/>
        <v>43211.133619674496</v>
      </c>
      <c r="I444">
        <f t="shared" si="59"/>
        <v>10134</v>
      </c>
      <c r="J444">
        <f t="shared" si="60"/>
        <v>12028</v>
      </c>
      <c r="K444">
        <f t="shared" si="61"/>
        <v>4867</v>
      </c>
      <c r="L444">
        <f t="shared" si="62"/>
        <v>9242</v>
      </c>
      <c r="M444">
        <f t="shared" si="57"/>
        <v>0</v>
      </c>
      <c r="N444">
        <f>SUM($M$2:$M444)</f>
        <v>11</v>
      </c>
      <c r="O444" s="29">
        <f>INDEX($X$2:$AG$21,1+SUM($M$2:$M443),1)</f>
        <v>8765</v>
      </c>
      <c r="P444" s="29">
        <f>INDEX($X$2:$AG$21,1+SUM($M$2:$M443),2)</f>
        <v>6950</v>
      </c>
      <c r="Q444" s="29">
        <f>INDEX($X$2:$AG$21,1+SUM($M$2:$M443),3)</f>
        <v>5290</v>
      </c>
      <c r="R444" s="29">
        <f>INDEX($X$2:$AG$21,1+SUM($M$2:$M443),4)</f>
        <v>2720</v>
      </c>
      <c r="S444" s="40">
        <f>IF(S443&lt;&gt;0,MAX(S443-$G$2/86400,0),IF(M444=1,INDEX($X$2:$AG$21,1+SUM($M$2:$M443),10),0))</f>
        <v>0</v>
      </c>
    </row>
    <row r="445" spans="8:19" ht="15.75" thickBot="1" x14ac:dyDescent="0.3">
      <c r="H445" s="18">
        <f t="shared" ca="1" si="58"/>
        <v>43211.137091896715</v>
      </c>
      <c r="I445">
        <f t="shared" si="59"/>
        <v>10192</v>
      </c>
      <c r="J445">
        <f t="shared" si="60"/>
        <v>12086</v>
      </c>
      <c r="K445">
        <f t="shared" si="61"/>
        <v>4901</v>
      </c>
      <c r="L445">
        <f t="shared" si="62"/>
        <v>9275</v>
      </c>
      <c r="M445">
        <f t="shared" si="57"/>
        <v>0</v>
      </c>
      <c r="N445">
        <f>SUM($M$2:$M445)</f>
        <v>11</v>
      </c>
      <c r="O445" s="29">
        <f>INDEX($X$2:$AG$21,1+SUM($M$2:$M444),1)</f>
        <v>8765</v>
      </c>
      <c r="P445" s="29">
        <f>INDEX($X$2:$AG$21,1+SUM($M$2:$M444),2)</f>
        <v>6950</v>
      </c>
      <c r="Q445" s="29">
        <f>INDEX($X$2:$AG$21,1+SUM($M$2:$M444),3)</f>
        <v>5290</v>
      </c>
      <c r="R445" s="29">
        <f>INDEX($X$2:$AG$21,1+SUM($M$2:$M444),4)</f>
        <v>2720</v>
      </c>
      <c r="S445" s="40">
        <f>IF(S444&lt;&gt;0,MAX(S444-$G$2/86400,0),IF(M445=1,INDEX($X$2:$AG$21,1+SUM($M$2:$M444),10),0))</f>
        <v>0</v>
      </c>
    </row>
    <row r="446" spans="8:19" ht="15.75" thickBot="1" x14ac:dyDescent="0.3">
      <c r="H446" s="18">
        <f t="shared" ca="1" si="58"/>
        <v>43211.140564118934</v>
      </c>
      <c r="I446">
        <f t="shared" si="59"/>
        <v>10250</v>
      </c>
      <c r="J446">
        <f t="shared" si="60"/>
        <v>12144</v>
      </c>
      <c r="K446">
        <f t="shared" si="61"/>
        <v>4935</v>
      </c>
      <c r="L446">
        <f t="shared" si="62"/>
        <v>9308</v>
      </c>
      <c r="M446">
        <f t="shared" si="57"/>
        <v>0</v>
      </c>
      <c r="N446">
        <f>SUM($M$2:$M446)</f>
        <v>11</v>
      </c>
      <c r="O446" s="29">
        <f>INDEX($X$2:$AG$21,1+SUM($M$2:$M445),1)</f>
        <v>8765</v>
      </c>
      <c r="P446" s="29">
        <f>INDEX($X$2:$AG$21,1+SUM($M$2:$M445),2)</f>
        <v>6950</v>
      </c>
      <c r="Q446" s="29">
        <f>INDEX($X$2:$AG$21,1+SUM($M$2:$M445),3)</f>
        <v>5290</v>
      </c>
      <c r="R446" s="29">
        <f>INDEX($X$2:$AG$21,1+SUM($M$2:$M445),4)</f>
        <v>2720</v>
      </c>
      <c r="S446" s="40">
        <f>IF(S445&lt;&gt;0,MAX(S445-$G$2/86400,0),IF(M446=1,INDEX($X$2:$AG$21,1+SUM($M$2:$M445),10),0))</f>
        <v>0</v>
      </c>
    </row>
    <row r="447" spans="8:19" ht="15.75" thickBot="1" x14ac:dyDescent="0.3">
      <c r="H447" s="18">
        <f t="shared" ca="1" si="58"/>
        <v>43211.144036341153</v>
      </c>
      <c r="I447">
        <f t="shared" si="59"/>
        <v>10308</v>
      </c>
      <c r="J447">
        <f t="shared" si="60"/>
        <v>12202</v>
      </c>
      <c r="K447">
        <f t="shared" si="61"/>
        <v>4969</v>
      </c>
      <c r="L447">
        <f t="shared" si="62"/>
        <v>9341</v>
      </c>
      <c r="M447">
        <f t="shared" si="57"/>
        <v>0</v>
      </c>
      <c r="N447">
        <f>SUM($M$2:$M447)</f>
        <v>11</v>
      </c>
      <c r="O447" s="29">
        <f>INDEX($X$2:$AG$21,1+SUM($M$2:$M446),1)</f>
        <v>8765</v>
      </c>
      <c r="P447" s="29">
        <f>INDEX($X$2:$AG$21,1+SUM($M$2:$M446),2)</f>
        <v>6950</v>
      </c>
      <c r="Q447" s="29">
        <f>INDEX($X$2:$AG$21,1+SUM($M$2:$M446),3)</f>
        <v>5290</v>
      </c>
      <c r="R447" s="29">
        <f>INDEX($X$2:$AG$21,1+SUM($M$2:$M446),4)</f>
        <v>2720</v>
      </c>
      <c r="S447" s="40">
        <f>IF(S446&lt;&gt;0,MAX(S446-$G$2/86400,0),IF(M447=1,INDEX($X$2:$AG$21,1+SUM($M$2:$M446),10),0))</f>
        <v>0</v>
      </c>
    </row>
    <row r="448" spans="8:19" ht="15.75" thickBot="1" x14ac:dyDescent="0.3">
      <c r="H448" s="18">
        <f t="shared" ca="1" si="58"/>
        <v>43211.147508563372</v>
      </c>
      <c r="I448">
        <f t="shared" si="59"/>
        <v>10366</v>
      </c>
      <c r="J448">
        <f t="shared" si="60"/>
        <v>12260</v>
      </c>
      <c r="K448">
        <f t="shared" si="61"/>
        <v>5003</v>
      </c>
      <c r="L448">
        <f t="shared" si="62"/>
        <v>9374</v>
      </c>
      <c r="M448">
        <f t="shared" si="57"/>
        <v>0</v>
      </c>
      <c r="N448">
        <f>SUM($M$2:$M448)</f>
        <v>11</v>
      </c>
      <c r="O448" s="29">
        <f>INDEX($X$2:$AG$21,1+SUM($M$2:$M447),1)</f>
        <v>8765</v>
      </c>
      <c r="P448" s="29">
        <f>INDEX($X$2:$AG$21,1+SUM($M$2:$M447),2)</f>
        <v>6950</v>
      </c>
      <c r="Q448" s="29">
        <f>INDEX($X$2:$AG$21,1+SUM($M$2:$M447),3)</f>
        <v>5290</v>
      </c>
      <c r="R448" s="29">
        <f>INDEX($X$2:$AG$21,1+SUM($M$2:$M447),4)</f>
        <v>2720</v>
      </c>
      <c r="S448" s="40">
        <f>IF(S447&lt;&gt;0,MAX(S447-$G$2/86400,0),IF(M448=1,INDEX($X$2:$AG$21,1+SUM($M$2:$M447),10),0))</f>
        <v>0</v>
      </c>
    </row>
    <row r="449" spans="8:19" ht="15.75" thickBot="1" x14ac:dyDescent="0.3">
      <c r="H449" s="18">
        <f t="shared" ca="1" si="58"/>
        <v>43211.150980785591</v>
      </c>
      <c r="I449">
        <f t="shared" si="59"/>
        <v>10424</v>
      </c>
      <c r="J449">
        <f t="shared" si="60"/>
        <v>12318</v>
      </c>
      <c r="K449">
        <f t="shared" si="61"/>
        <v>5037</v>
      </c>
      <c r="L449">
        <f t="shared" si="62"/>
        <v>9407</v>
      </c>
      <c r="M449">
        <f t="shared" si="57"/>
        <v>0</v>
      </c>
      <c r="N449">
        <f>SUM($M$2:$M449)</f>
        <v>11</v>
      </c>
      <c r="O449" s="29">
        <f>INDEX($X$2:$AG$21,1+SUM($M$2:$M448),1)</f>
        <v>8765</v>
      </c>
      <c r="P449" s="29">
        <f>INDEX($X$2:$AG$21,1+SUM($M$2:$M448),2)</f>
        <v>6950</v>
      </c>
      <c r="Q449" s="29">
        <f>INDEX($X$2:$AG$21,1+SUM($M$2:$M448),3)</f>
        <v>5290</v>
      </c>
      <c r="R449" s="29">
        <f>INDEX($X$2:$AG$21,1+SUM($M$2:$M448),4)</f>
        <v>2720</v>
      </c>
      <c r="S449" s="40">
        <f>IF(S448&lt;&gt;0,MAX(S448-$G$2/86400,0),IF(M449=1,INDEX($X$2:$AG$21,1+SUM($M$2:$M448),10),0))</f>
        <v>0</v>
      </c>
    </row>
    <row r="450" spans="8:19" ht="15.75" thickBot="1" x14ac:dyDescent="0.3">
      <c r="H450" s="18">
        <f t="shared" ca="1" si="58"/>
        <v>43211.15445300781</v>
      </c>
      <c r="I450">
        <f t="shared" si="59"/>
        <v>10482</v>
      </c>
      <c r="J450">
        <f t="shared" si="60"/>
        <v>12376</v>
      </c>
      <c r="K450">
        <f t="shared" si="61"/>
        <v>5071</v>
      </c>
      <c r="L450">
        <f t="shared" si="62"/>
        <v>9440</v>
      </c>
      <c r="M450">
        <f t="shared" ref="M450:M513" si="63">IF(AND(O450&lt;&gt;"",P450&lt;&gt;"",Q450&lt;&gt;"",R450&lt;&gt;"",I450&gt;O450,J450&gt;P450,K450&gt;Q450,L450&gt;R450,S449=0),1,0)</f>
        <v>0</v>
      </c>
      <c r="N450">
        <f>SUM($M$2:$M450)</f>
        <v>11</v>
      </c>
      <c r="O450" s="29">
        <f>INDEX($X$2:$AG$21,1+SUM($M$2:$M449),1)</f>
        <v>8765</v>
      </c>
      <c r="P450" s="29">
        <f>INDEX($X$2:$AG$21,1+SUM($M$2:$M449),2)</f>
        <v>6950</v>
      </c>
      <c r="Q450" s="29">
        <f>INDEX($X$2:$AG$21,1+SUM($M$2:$M449),3)</f>
        <v>5290</v>
      </c>
      <c r="R450" s="29">
        <f>INDEX($X$2:$AG$21,1+SUM($M$2:$M449),4)</f>
        <v>2720</v>
      </c>
      <c r="S450" s="40">
        <f>IF(S449&lt;&gt;0,MAX(S449-$G$2/86400,0),IF(M450=1,INDEX($X$2:$AG$21,1+SUM($M$2:$M449),10),0))</f>
        <v>0</v>
      </c>
    </row>
    <row r="451" spans="8:19" ht="15.75" thickBot="1" x14ac:dyDescent="0.3">
      <c r="H451" s="18">
        <f t="shared" ca="1" si="58"/>
        <v>43211.157925230029</v>
      </c>
      <c r="I451">
        <f t="shared" si="59"/>
        <v>10540</v>
      </c>
      <c r="J451">
        <f t="shared" si="60"/>
        <v>12434</v>
      </c>
      <c r="K451">
        <f t="shared" si="61"/>
        <v>5105</v>
      </c>
      <c r="L451">
        <f t="shared" si="62"/>
        <v>9473</v>
      </c>
      <c r="M451">
        <f t="shared" si="63"/>
        <v>0</v>
      </c>
      <c r="N451">
        <f>SUM($M$2:$M451)</f>
        <v>11</v>
      </c>
      <c r="O451" s="29">
        <f>INDEX($X$2:$AG$21,1+SUM($M$2:$M450),1)</f>
        <v>8765</v>
      </c>
      <c r="P451" s="29">
        <f>INDEX($X$2:$AG$21,1+SUM($M$2:$M450),2)</f>
        <v>6950</v>
      </c>
      <c r="Q451" s="29">
        <f>INDEX($X$2:$AG$21,1+SUM($M$2:$M450),3)</f>
        <v>5290</v>
      </c>
      <c r="R451" s="29">
        <f>INDEX($X$2:$AG$21,1+SUM($M$2:$M450),4)</f>
        <v>2720</v>
      </c>
      <c r="S451" s="40">
        <f>IF(S450&lt;&gt;0,MAX(S450-$G$2/86400,0),IF(M451=1,INDEX($X$2:$AG$21,1+SUM($M$2:$M450),10),0))</f>
        <v>0</v>
      </c>
    </row>
    <row r="452" spans="8:19" ht="15.75" thickBot="1" x14ac:dyDescent="0.3">
      <c r="H452" s="18">
        <f t="shared" ca="1" si="58"/>
        <v>43211.161397452248</v>
      </c>
      <c r="I452">
        <f t="shared" si="59"/>
        <v>10598</v>
      </c>
      <c r="J452">
        <f t="shared" si="60"/>
        <v>12492</v>
      </c>
      <c r="K452">
        <f t="shared" si="61"/>
        <v>5139</v>
      </c>
      <c r="L452">
        <f t="shared" si="62"/>
        <v>9506</v>
      </c>
      <c r="M452">
        <f t="shared" si="63"/>
        <v>0</v>
      </c>
      <c r="N452">
        <f>SUM($M$2:$M452)</f>
        <v>11</v>
      </c>
      <c r="O452" s="29">
        <f>INDEX($X$2:$AG$21,1+SUM($M$2:$M451),1)</f>
        <v>8765</v>
      </c>
      <c r="P452" s="29">
        <f>INDEX($X$2:$AG$21,1+SUM($M$2:$M451),2)</f>
        <v>6950</v>
      </c>
      <c r="Q452" s="29">
        <f>INDEX($X$2:$AG$21,1+SUM($M$2:$M451),3)</f>
        <v>5290</v>
      </c>
      <c r="R452" s="29">
        <f>INDEX($X$2:$AG$21,1+SUM($M$2:$M451),4)</f>
        <v>2720</v>
      </c>
      <c r="S452" s="40">
        <f>IF(S451&lt;&gt;0,MAX(S451-$G$2/86400,0),IF(M452=1,INDEX($X$2:$AG$21,1+SUM($M$2:$M451),10),0))</f>
        <v>0</v>
      </c>
    </row>
    <row r="453" spans="8:19" ht="15.75" thickBot="1" x14ac:dyDescent="0.3">
      <c r="H453" s="18">
        <f t="shared" ca="1" si="58"/>
        <v>43211.164869674467</v>
      </c>
      <c r="I453">
        <f t="shared" si="59"/>
        <v>10656</v>
      </c>
      <c r="J453">
        <f t="shared" si="60"/>
        <v>12550</v>
      </c>
      <c r="K453">
        <f t="shared" si="61"/>
        <v>5173</v>
      </c>
      <c r="L453">
        <f t="shared" si="62"/>
        <v>9539</v>
      </c>
      <c r="M453">
        <f t="shared" si="63"/>
        <v>0</v>
      </c>
      <c r="N453">
        <f>SUM($M$2:$M453)</f>
        <v>11</v>
      </c>
      <c r="O453" s="29">
        <f>INDEX($X$2:$AG$21,1+SUM($M$2:$M452),1)</f>
        <v>8765</v>
      </c>
      <c r="P453" s="29">
        <f>INDEX($X$2:$AG$21,1+SUM($M$2:$M452),2)</f>
        <v>6950</v>
      </c>
      <c r="Q453" s="29">
        <f>INDEX($X$2:$AG$21,1+SUM($M$2:$M452),3)</f>
        <v>5290</v>
      </c>
      <c r="R453" s="29">
        <f>INDEX($X$2:$AG$21,1+SUM($M$2:$M452),4)</f>
        <v>2720</v>
      </c>
      <c r="S453" s="40">
        <f>IF(S452&lt;&gt;0,MAX(S452-$G$2/86400,0),IF(M453=1,INDEX($X$2:$AG$21,1+SUM($M$2:$M452),10),0))</f>
        <v>0</v>
      </c>
    </row>
    <row r="454" spans="8:19" ht="15.75" thickBot="1" x14ac:dyDescent="0.3">
      <c r="H454" s="18">
        <f t="shared" ca="1" si="58"/>
        <v>43211.168341896686</v>
      </c>
      <c r="I454">
        <f t="shared" si="59"/>
        <v>10714</v>
      </c>
      <c r="J454">
        <f t="shared" si="60"/>
        <v>12608</v>
      </c>
      <c r="K454">
        <f t="shared" si="61"/>
        <v>5207</v>
      </c>
      <c r="L454">
        <f t="shared" si="62"/>
        <v>9572</v>
      </c>
      <c r="M454">
        <f t="shared" si="63"/>
        <v>0</v>
      </c>
      <c r="N454">
        <f>SUM($M$2:$M454)</f>
        <v>11</v>
      </c>
      <c r="O454" s="29">
        <f>INDEX($X$2:$AG$21,1+SUM($M$2:$M453),1)</f>
        <v>8765</v>
      </c>
      <c r="P454" s="29">
        <f>INDEX($X$2:$AG$21,1+SUM($M$2:$M453),2)</f>
        <v>6950</v>
      </c>
      <c r="Q454" s="29">
        <f>INDEX($X$2:$AG$21,1+SUM($M$2:$M453),3)</f>
        <v>5290</v>
      </c>
      <c r="R454" s="29">
        <f>INDEX($X$2:$AG$21,1+SUM($M$2:$M453),4)</f>
        <v>2720</v>
      </c>
      <c r="S454" s="40">
        <f>IF(S453&lt;&gt;0,MAX(S453-$G$2/86400,0),IF(M454=1,INDEX($X$2:$AG$21,1+SUM($M$2:$M453),10),0))</f>
        <v>0</v>
      </c>
    </row>
    <row r="455" spans="8:19" ht="15.75" thickBot="1" x14ac:dyDescent="0.3">
      <c r="H455" s="18">
        <f t="shared" ca="1" si="58"/>
        <v>43211.171814118905</v>
      </c>
      <c r="I455">
        <f t="shared" si="59"/>
        <v>10772</v>
      </c>
      <c r="J455">
        <f t="shared" si="60"/>
        <v>12666</v>
      </c>
      <c r="K455">
        <f t="shared" si="61"/>
        <v>5241</v>
      </c>
      <c r="L455">
        <f t="shared" si="62"/>
        <v>9605</v>
      </c>
      <c r="M455">
        <f t="shared" si="63"/>
        <v>0</v>
      </c>
      <c r="N455">
        <f>SUM($M$2:$M455)</f>
        <v>11</v>
      </c>
      <c r="O455" s="29">
        <f>INDEX($X$2:$AG$21,1+SUM($M$2:$M454),1)</f>
        <v>8765</v>
      </c>
      <c r="P455" s="29">
        <f>INDEX($X$2:$AG$21,1+SUM($M$2:$M454),2)</f>
        <v>6950</v>
      </c>
      <c r="Q455" s="29">
        <f>INDEX($X$2:$AG$21,1+SUM($M$2:$M454),3)</f>
        <v>5290</v>
      </c>
      <c r="R455" s="29">
        <f>INDEX($X$2:$AG$21,1+SUM($M$2:$M454),4)</f>
        <v>2720</v>
      </c>
      <c r="S455" s="40">
        <f>IF(S454&lt;&gt;0,MAX(S454-$G$2/86400,0),IF(M455=1,INDEX($X$2:$AG$21,1+SUM($M$2:$M454),10),0))</f>
        <v>0</v>
      </c>
    </row>
    <row r="456" spans="8:19" ht="15.75" thickBot="1" x14ac:dyDescent="0.3">
      <c r="H456" s="18">
        <f t="shared" ca="1" si="58"/>
        <v>43211.175286341124</v>
      </c>
      <c r="I456">
        <f t="shared" si="59"/>
        <v>10830</v>
      </c>
      <c r="J456">
        <f t="shared" si="60"/>
        <v>12724</v>
      </c>
      <c r="K456">
        <f t="shared" si="61"/>
        <v>5275</v>
      </c>
      <c r="L456">
        <f t="shared" si="62"/>
        <v>9638</v>
      </c>
      <c r="M456">
        <f t="shared" si="63"/>
        <v>0</v>
      </c>
      <c r="N456">
        <f>SUM($M$2:$M456)</f>
        <v>11</v>
      </c>
      <c r="O456" s="29">
        <f>INDEX($X$2:$AG$21,1+SUM($M$2:$M455),1)</f>
        <v>8765</v>
      </c>
      <c r="P456" s="29">
        <f>INDEX($X$2:$AG$21,1+SUM($M$2:$M455),2)</f>
        <v>6950</v>
      </c>
      <c r="Q456" s="29">
        <f>INDEX($X$2:$AG$21,1+SUM($M$2:$M455),3)</f>
        <v>5290</v>
      </c>
      <c r="R456" s="29">
        <f>INDEX($X$2:$AG$21,1+SUM($M$2:$M455),4)</f>
        <v>2720</v>
      </c>
      <c r="S456" s="40">
        <f>IF(S455&lt;&gt;0,MAX(S455-$G$2/86400,0),IF(M456=1,INDEX($X$2:$AG$21,1+SUM($M$2:$M455),10),0))</f>
        <v>0</v>
      </c>
    </row>
    <row r="457" spans="8:19" ht="15.75" thickBot="1" x14ac:dyDescent="0.3">
      <c r="H457" s="18">
        <f t="shared" ca="1" si="58"/>
        <v>43211.178758563343</v>
      </c>
      <c r="I457">
        <f t="shared" si="59"/>
        <v>10888</v>
      </c>
      <c r="J457">
        <f t="shared" si="60"/>
        <v>12782</v>
      </c>
      <c r="K457">
        <f t="shared" si="61"/>
        <v>5309</v>
      </c>
      <c r="L457">
        <f t="shared" si="62"/>
        <v>9671</v>
      </c>
      <c r="M457">
        <f t="shared" si="63"/>
        <v>1</v>
      </c>
      <c r="N457">
        <f>SUM($M$2:$M457)</f>
        <v>12</v>
      </c>
      <c r="O457" s="29">
        <f>INDEX($X$2:$AG$21,1+SUM($M$2:$M456),1)</f>
        <v>8765</v>
      </c>
      <c r="P457" s="29">
        <f>INDEX($X$2:$AG$21,1+SUM($M$2:$M456),2)</f>
        <v>6950</v>
      </c>
      <c r="Q457" s="29">
        <f>INDEX($X$2:$AG$21,1+SUM($M$2:$M456),3)</f>
        <v>5290</v>
      </c>
      <c r="R457" s="29">
        <f>INDEX($X$2:$AG$21,1+SUM($M$2:$M456),4)</f>
        <v>2720</v>
      </c>
      <c r="S457" s="40">
        <f>IF(S456&lt;&gt;0,MAX(S456-$G$2/86400,0),IF(M457=1,INDEX($X$2:$AG$21,1+SUM($M$2:$M456),10),0))</f>
        <v>6.4351851851851841E-2</v>
      </c>
    </row>
    <row r="458" spans="8:19" ht="15.75" thickBot="1" x14ac:dyDescent="0.3">
      <c r="H458" s="18">
        <f t="shared" ca="1" si="58"/>
        <v>43211.182230785562</v>
      </c>
      <c r="I458">
        <f t="shared" si="59"/>
        <v>10946</v>
      </c>
      <c r="J458">
        <f t="shared" si="60"/>
        <v>12840</v>
      </c>
      <c r="K458">
        <f t="shared" si="61"/>
        <v>5343</v>
      </c>
      <c r="L458">
        <f t="shared" si="62"/>
        <v>9704</v>
      </c>
      <c r="M458">
        <f t="shared" si="63"/>
        <v>0</v>
      </c>
      <c r="N458">
        <f>SUM($M$2:$M458)</f>
        <v>12</v>
      </c>
      <c r="O458" s="29">
        <f>INDEX($X$2:$AG$21,1+SUM($M$2:$M457),1)</f>
        <v>11220</v>
      </c>
      <c r="P458" s="29">
        <f>INDEX($X$2:$AG$21,1+SUM($M$2:$M457),2)</f>
        <v>8900</v>
      </c>
      <c r="Q458" s="29">
        <f>INDEX($X$2:$AG$21,1+SUM($M$2:$M457),3)</f>
        <v>6770</v>
      </c>
      <c r="R458" s="29">
        <f>INDEX($X$2:$AG$21,1+SUM($M$2:$M457),4)</f>
        <v>3480</v>
      </c>
      <c r="S458" s="40">
        <f>IF(S457&lt;&gt;0,MAX(S457-$G$2/86400,0),IF(M458=1,INDEX($X$2:$AG$21,1+SUM($M$2:$M457),10),0))</f>
        <v>6.0879629629629617E-2</v>
      </c>
    </row>
    <row r="459" spans="8:19" ht="15.75" thickBot="1" x14ac:dyDescent="0.3">
      <c r="H459" s="18">
        <f t="shared" ca="1" si="58"/>
        <v>43211.185703007781</v>
      </c>
      <c r="I459">
        <f t="shared" si="59"/>
        <v>11004</v>
      </c>
      <c r="J459">
        <f t="shared" si="60"/>
        <v>12898</v>
      </c>
      <c r="K459">
        <f t="shared" si="61"/>
        <v>5377</v>
      </c>
      <c r="L459">
        <f t="shared" si="62"/>
        <v>9737</v>
      </c>
      <c r="M459">
        <f t="shared" si="63"/>
        <v>0</v>
      </c>
      <c r="N459">
        <f>SUM($M$2:$M459)</f>
        <v>12</v>
      </c>
      <c r="O459" s="29">
        <f>INDEX($X$2:$AG$21,1+SUM($M$2:$M458),1)</f>
        <v>11220</v>
      </c>
      <c r="P459" s="29">
        <f>INDEX($X$2:$AG$21,1+SUM($M$2:$M458),2)</f>
        <v>8900</v>
      </c>
      <c r="Q459" s="29">
        <f>INDEX($X$2:$AG$21,1+SUM($M$2:$M458),3)</f>
        <v>6770</v>
      </c>
      <c r="R459" s="29">
        <f>INDEX($X$2:$AG$21,1+SUM($M$2:$M458),4)</f>
        <v>3480</v>
      </c>
      <c r="S459" s="40">
        <f>IF(S458&lt;&gt;0,MAX(S458-$G$2/86400,0),IF(M459=1,INDEX($X$2:$AG$21,1+SUM($M$2:$M458),10),0))</f>
        <v>5.7407407407407393E-2</v>
      </c>
    </row>
    <row r="460" spans="8:19" ht="15.75" thickBot="1" x14ac:dyDescent="0.3">
      <c r="H460" s="18">
        <f t="shared" ca="1" si="58"/>
        <v>43211.18917523</v>
      </c>
      <c r="I460">
        <f t="shared" si="59"/>
        <v>11062</v>
      </c>
      <c r="J460">
        <f t="shared" si="60"/>
        <v>12956</v>
      </c>
      <c r="K460">
        <f t="shared" si="61"/>
        <v>5411</v>
      </c>
      <c r="L460">
        <f t="shared" si="62"/>
        <v>9770</v>
      </c>
      <c r="M460">
        <f t="shared" si="63"/>
        <v>0</v>
      </c>
      <c r="N460">
        <f>SUM($M$2:$M460)</f>
        <v>12</v>
      </c>
      <c r="O460" s="29">
        <f>INDEX($X$2:$AG$21,1+SUM($M$2:$M459),1)</f>
        <v>11220</v>
      </c>
      <c r="P460" s="29">
        <f>INDEX($X$2:$AG$21,1+SUM($M$2:$M459),2)</f>
        <v>8900</v>
      </c>
      <c r="Q460" s="29">
        <f>INDEX($X$2:$AG$21,1+SUM($M$2:$M459),3)</f>
        <v>6770</v>
      </c>
      <c r="R460" s="29">
        <f>INDEX($X$2:$AG$21,1+SUM($M$2:$M459),4)</f>
        <v>3480</v>
      </c>
      <c r="S460" s="40">
        <f>IF(S459&lt;&gt;0,MAX(S459-$G$2/86400,0),IF(M460=1,INDEX($X$2:$AG$21,1+SUM($M$2:$M459),10),0))</f>
        <v>5.3935185185185169E-2</v>
      </c>
    </row>
    <row r="461" spans="8:19" ht="15.75" thickBot="1" x14ac:dyDescent="0.3">
      <c r="H461" s="18">
        <f t="shared" ca="1" si="58"/>
        <v>43211.192647452219</v>
      </c>
      <c r="I461">
        <f t="shared" si="59"/>
        <v>11120</v>
      </c>
      <c r="J461">
        <f t="shared" si="60"/>
        <v>13014</v>
      </c>
      <c r="K461">
        <f t="shared" si="61"/>
        <v>5445</v>
      </c>
      <c r="L461">
        <f t="shared" si="62"/>
        <v>9803</v>
      </c>
      <c r="M461">
        <f t="shared" si="63"/>
        <v>0</v>
      </c>
      <c r="N461">
        <f>SUM($M$2:$M461)</f>
        <v>12</v>
      </c>
      <c r="O461" s="29">
        <f>INDEX($X$2:$AG$21,1+SUM($M$2:$M460),1)</f>
        <v>11220</v>
      </c>
      <c r="P461" s="29">
        <f>INDEX($X$2:$AG$21,1+SUM($M$2:$M460),2)</f>
        <v>8900</v>
      </c>
      <c r="Q461" s="29">
        <f>INDEX($X$2:$AG$21,1+SUM($M$2:$M460),3)</f>
        <v>6770</v>
      </c>
      <c r="R461" s="29">
        <f>INDEX($X$2:$AG$21,1+SUM($M$2:$M460),4)</f>
        <v>3480</v>
      </c>
      <c r="S461" s="40">
        <f>IF(S460&lt;&gt;0,MAX(S460-$G$2/86400,0),IF(M461=1,INDEX($X$2:$AG$21,1+SUM($M$2:$M460),10),0))</f>
        <v>5.0462962962962946E-2</v>
      </c>
    </row>
    <row r="462" spans="8:19" ht="15.75" thickBot="1" x14ac:dyDescent="0.3">
      <c r="H462" s="18">
        <f t="shared" ca="1" si="58"/>
        <v>43211.196119674438</v>
      </c>
      <c r="I462">
        <f t="shared" si="59"/>
        <v>11178</v>
      </c>
      <c r="J462">
        <f t="shared" si="60"/>
        <v>13072</v>
      </c>
      <c r="K462">
        <f t="shared" si="61"/>
        <v>5479</v>
      </c>
      <c r="L462">
        <f t="shared" si="62"/>
        <v>9836</v>
      </c>
      <c r="M462">
        <f t="shared" si="63"/>
        <v>0</v>
      </c>
      <c r="N462">
        <f>SUM($M$2:$M462)</f>
        <v>12</v>
      </c>
      <c r="O462" s="29">
        <f>INDEX($X$2:$AG$21,1+SUM($M$2:$M461),1)</f>
        <v>11220</v>
      </c>
      <c r="P462" s="29">
        <f>INDEX($X$2:$AG$21,1+SUM($M$2:$M461),2)</f>
        <v>8900</v>
      </c>
      <c r="Q462" s="29">
        <f>INDEX($X$2:$AG$21,1+SUM($M$2:$M461),3)</f>
        <v>6770</v>
      </c>
      <c r="R462" s="29">
        <f>INDEX($X$2:$AG$21,1+SUM($M$2:$M461),4)</f>
        <v>3480</v>
      </c>
      <c r="S462" s="40">
        <f>IF(S461&lt;&gt;0,MAX(S461-$G$2/86400,0),IF(M462=1,INDEX($X$2:$AG$21,1+SUM($M$2:$M461),10),0))</f>
        <v>4.6990740740740722E-2</v>
      </c>
    </row>
    <row r="463" spans="8:19" ht="15.75" thickBot="1" x14ac:dyDescent="0.3">
      <c r="H463" s="18">
        <f t="shared" ref="H463:H526" ca="1" si="64">H462+$G$2/86400</f>
        <v>43211.199591896657</v>
      </c>
      <c r="I463">
        <f t="shared" ref="I463:I526" si="65">ROUND(I462+B$2/3600*$G$2,0)</f>
        <v>11236</v>
      </c>
      <c r="J463">
        <f t="shared" ref="J463:J526" si="66">ROUND(J462+C$2/3600*$G$2,0)</f>
        <v>13130</v>
      </c>
      <c r="K463">
        <f t="shared" ref="K463:K526" si="67">ROUND(K462+D$2/3600*$G$2,0)</f>
        <v>5513</v>
      </c>
      <c r="L463">
        <f t="shared" ref="L463:L526" si="68">ROUND(L462+E$2/3600*$G$2,0)</f>
        <v>9869</v>
      </c>
      <c r="M463">
        <f t="shared" si="63"/>
        <v>0</v>
      </c>
      <c r="N463">
        <f>SUM($M$2:$M463)</f>
        <v>12</v>
      </c>
      <c r="O463" s="29">
        <f>INDEX($X$2:$AG$21,1+SUM($M$2:$M462),1)</f>
        <v>11220</v>
      </c>
      <c r="P463" s="29">
        <f>INDEX($X$2:$AG$21,1+SUM($M$2:$M462),2)</f>
        <v>8900</v>
      </c>
      <c r="Q463" s="29">
        <f>INDEX($X$2:$AG$21,1+SUM($M$2:$M462),3)</f>
        <v>6770</v>
      </c>
      <c r="R463" s="29">
        <f>INDEX($X$2:$AG$21,1+SUM($M$2:$M462),4)</f>
        <v>3480</v>
      </c>
      <c r="S463" s="40">
        <f>IF(S462&lt;&gt;0,MAX(S462-$G$2/86400,0),IF(M463=1,INDEX($X$2:$AG$21,1+SUM($M$2:$M462),10),0))</f>
        <v>4.3518518518518498E-2</v>
      </c>
    </row>
    <row r="464" spans="8:19" ht="15.75" thickBot="1" x14ac:dyDescent="0.3">
      <c r="H464" s="18">
        <f t="shared" ca="1" si="64"/>
        <v>43211.203064118876</v>
      </c>
      <c r="I464">
        <f t="shared" si="65"/>
        <v>11294</v>
      </c>
      <c r="J464">
        <f t="shared" si="66"/>
        <v>13188</v>
      </c>
      <c r="K464">
        <f t="shared" si="67"/>
        <v>5547</v>
      </c>
      <c r="L464">
        <f t="shared" si="68"/>
        <v>9902</v>
      </c>
      <c r="M464">
        <f t="shared" si="63"/>
        <v>0</v>
      </c>
      <c r="N464">
        <f>SUM($M$2:$M464)</f>
        <v>12</v>
      </c>
      <c r="O464" s="29">
        <f>INDEX($X$2:$AG$21,1+SUM($M$2:$M463),1)</f>
        <v>11220</v>
      </c>
      <c r="P464" s="29">
        <f>INDEX($X$2:$AG$21,1+SUM($M$2:$M463),2)</f>
        <v>8900</v>
      </c>
      <c r="Q464" s="29">
        <f>INDEX($X$2:$AG$21,1+SUM($M$2:$M463),3)</f>
        <v>6770</v>
      </c>
      <c r="R464" s="29">
        <f>INDEX($X$2:$AG$21,1+SUM($M$2:$M463),4)</f>
        <v>3480</v>
      </c>
      <c r="S464" s="40">
        <f>IF(S463&lt;&gt;0,MAX(S463-$G$2/86400,0),IF(M464=1,INDEX($X$2:$AG$21,1+SUM($M$2:$M463),10),0))</f>
        <v>4.0046296296296274E-2</v>
      </c>
    </row>
    <row r="465" spans="8:19" ht="15.75" thickBot="1" x14ac:dyDescent="0.3">
      <c r="H465" s="18">
        <f t="shared" ca="1" si="64"/>
        <v>43211.206536341095</v>
      </c>
      <c r="I465">
        <f t="shared" si="65"/>
        <v>11352</v>
      </c>
      <c r="J465">
        <f t="shared" si="66"/>
        <v>13246</v>
      </c>
      <c r="K465">
        <f t="shared" si="67"/>
        <v>5581</v>
      </c>
      <c r="L465">
        <f t="shared" si="68"/>
        <v>9935</v>
      </c>
      <c r="M465">
        <f t="shared" si="63"/>
        <v>0</v>
      </c>
      <c r="N465">
        <f>SUM($M$2:$M465)</f>
        <v>12</v>
      </c>
      <c r="O465" s="29">
        <f>INDEX($X$2:$AG$21,1+SUM($M$2:$M464),1)</f>
        <v>11220</v>
      </c>
      <c r="P465" s="29">
        <f>INDEX($X$2:$AG$21,1+SUM($M$2:$M464),2)</f>
        <v>8900</v>
      </c>
      <c r="Q465" s="29">
        <f>INDEX($X$2:$AG$21,1+SUM($M$2:$M464),3)</f>
        <v>6770</v>
      </c>
      <c r="R465" s="29">
        <f>INDEX($X$2:$AG$21,1+SUM($M$2:$M464),4)</f>
        <v>3480</v>
      </c>
      <c r="S465" s="40">
        <f>IF(S464&lt;&gt;0,MAX(S464-$G$2/86400,0),IF(M465=1,INDEX($X$2:$AG$21,1+SUM($M$2:$M464),10),0))</f>
        <v>3.6574074074074051E-2</v>
      </c>
    </row>
    <row r="466" spans="8:19" ht="15.75" thickBot="1" x14ac:dyDescent="0.3">
      <c r="H466" s="18">
        <f t="shared" ca="1" si="64"/>
        <v>43211.210008563314</v>
      </c>
      <c r="I466">
        <f t="shared" si="65"/>
        <v>11410</v>
      </c>
      <c r="J466">
        <f t="shared" si="66"/>
        <v>13304</v>
      </c>
      <c r="K466">
        <f t="shared" si="67"/>
        <v>5615</v>
      </c>
      <c r="L466">
        <f t="shared" si="68"/>
        <v>9968</v>
      </c>
      <c r="M466">
        <f t="shared" si="63"/>
        <v>0</v>
      </c>
      <c r="N466">
        <f>SUM($M$2:$M466)</f>
        <v>12</v>
      </c>
      <c r="O466" s="29">
        <f>INDEX($X$2:$AG$21,1+SUM($M$2:$M465),1)</f>
        <v>11220</v>
      </c>
      <c r="P466" s="29">
        <f>INDEX($X$2:$AG$21,1+SUM($M$2:$M465),2)</f>
        <v>8900</v>
      </c>
      <c r="Q466" s="29">
        <f>INDEX($X$2:$AG$21,1+SUM($M$2:$M465),3)</f>
        <v>6770</v>
      </c>
      <c r="R466" s="29">
        <f>INDEX($X$2:$AG$21,1+SUM($M$2:$M465),4)</f>
        <v>3480</v>
      </c>
      <c r="S466" s="40">
        <f>IF(S465&lt;&gt;0,MAX(S465-$G$2/86400,0),IF(M466=1,INDEX($X$2:$AG$21,1+SUM($M$2:$M465),10),0))</f>
        <v>3.3101851851851827E-2</v>
      </c>
    </row>
    <row r="467" spans="8:19" ht="15.75" thickBot="1" x14ac:dyDescent="0.3">
      <c r="H467" s="18">
        <f t="shared" ca="1" si="64"/>
        <v>43211.213480785533</v>
      </c>
      <c r="I467">
        <f t="shared" si="65"/>
        <v>11468</v>
      </c>
      <c r="J467">
        <f t="shared" si="66"/>
        <v>13362</v>
      </c>
      <c r="K467">
        <f t="shared" si="67"/>
        <v>5649</v>
      </c>
      <c r="L467">
        <f t="shared" si="68"/>
        <v>10001</v>
      </c>
      <c r="M467">
        <f t="shared" si="63"/>
        <v>0</v>
      </c>
      <c r="N467">
        <f>SUM($M$2:$M467)</f>
        <v>12</v>
      </c>
      <c r="O467" s="29">
        <f>INDEX($X$2:$AG$21,1+SUM($M$2:$M466),1)</f>
        <v>11220</v>
      </c>
      <c r="P467" s="29">
        <f>INDEX($X$2:$AG$21,1+SUM($M$2:$M466),2)</f>
        <v>8900</v>
      </c>
      <c r="Q467" s="29">
        <f>INDEX($X$2:$AG$21,1+SUM($M$2:$M466),3)</f>
        <v>6770</v>
      </c>
      <c r="R467" s="29">
        <f>INDEX($X$2:$AG$21,1+SUM($M$2:$M466),4)</f>
        <v>3480</v>
      </c>
      <c r="S467" s="40">
        <f>IF(S466&lt;&gt;0,MAX(S466-$G$2/86400,0),IF(M467=1,INDEX($X$2:$AG$21,1+SUM($M$2:$M466),10),0))</f>
        <v>2.9629629629629603E-2</v>
      </c>
    </row>
    <row r="468" spans="8:19" ht="15.75" thickBot="1" x14ac:dyDescent="0.3">
      <c r="H468" s="18">
        <f t="shared" ca="1" si="64"/>
        <v>43211.216953007752</v>
      </c>
      <c r="I468">
        <f t="shared" si="65"/>
        <v>11526</v>
      </c>
      <c r="J468">
        <f t="shared" si="66"/>
        <v>13420</v>
      </c>
      <c r="K468">
        <f t="shared" si="67"/>
        <v>5683</v>
      </c>
      <c r="L468">
        <f t="shared" si="68"/>
        <v>10034</v>
      </c>
      <c r="M468">
        <f t="shared" si="63"/>
        <v>0</v>
      </c>
      <c r="N468">
        <f>SUM($M$2:$M468)</f>
        <v>12</v>
      </c>
      <c r="O468" s="29">
        <f>INDEX($X$2:$AG$21,1+SUM($M$2:$M467),1)</f>
        <v>11220</v>
      </c>
      <c r="P468" s="29">
        <f>INDEX($X$2:$AG$21,1+SUM($M$2:$M467),2)</f>
        <v>8900</v>
      </c>
      <c r="Q468" s="29">
        <f>INDEX($X$2:$AG$21,1+SUM($M$2:$M467),3)</f>
        <v>6770</v>
      </c>
      <c r="R468" s="29">
        <f>INDEX($X$2:$AG$21,1+SUM($M$2:$M467),4)</f>
        <v>3480</v>
      </c>
      <c r="S468" s="40">
        <f>IF(S467&lt;&gt;0,MAX(S467-$G$2/86400,0),IF(M468=1,INDEX($X$2:$AG$21,1+SUM($M$2:$M467),10),0))</f>
        <v>2.6157407407407379E-2</v>
      </c>
    </row>
    <row r="469" spans="8:19" ht="15.75" thickBot="1" x14ac:dyDescent="0.3">
      <c r="H469" s="18">
        <f t="shared" ca="1" si="64"/>
        <v>43211.220425229971</v>
      </c>
      <c r="I469">
        <f t="shared" si="65"/>
        <v>11584</v>
      </c>
      <c r="J469">
        <f t="shared" si="66"/>
        <v>13478</v>
      </c>
      <c r="K469">
        <f t="shared" si="67"/>
        <v>5717</v>
      </c>
      <c r="L469">
        <f t="shared" si="68"/>
        <v>10067</v>
      </c>
      <c r="M469">
        <f t="shared" si="63"/>
        <v>0</v>
      </c>
      <c r="N469">
        <f>SUM($M$2:$M469)</f>
        <v>12</v>
      </c>
      <c r="O469" s="29">
        <f>INDEX($X$2:$AG$21,1+SUM($M$2:$M468),1)</f>
        <v>11220</v>
      </c>
      <c r="P469" s="29">
        <f>INDEX($X$2:$AG$21,1+SUM($M$2:$M468),2)</f>
        <v>8900</v>
      </c>
      <c r="Q469" s="29">
        <f>INDEX($X$2:$AG$21,1+SUM($M$2:$M468),3)</f>
        <v>6770</v>
      </c>
      <c r="R469" s="29">
        <f>INDEX($X$2:$AG$21,1+SUM($M$2:$M468),4)</f>
        <v>3480</v>
      </c>
      <c r="S469" s="40">
        <f>IF(S468&lt;&gt;0,MAX(S468-$G$2/86400,0),IF(M469=1,INDEX($X$2:$AG$21,1+SUM($M$2:$M468),10),0))</f>
        <v>2.2685185185185155E-2</v>
      </c>
    </row>
    <row r="470" spans="8:19" ht="15.75" thickBot="1" x14ac:dyDescent="0.3">
      <c r="H470" s="18">
        <f t="shared" ca="1" si="64"/>
        <v>43211.22389745219</v>
      </c>
      <c r="I470">
        <f t="shared" si="65"/>
        <v>11642</v>
      </c>
      <c r="J470">
        <f t="shared" si="66"/>
        <v>13536</v>
      </c>
      <c r="K470">
        <f t="shared" si="67"/>
        <v>5751</v>
      </c>
      <c r="L470">
        <f t="shared" si="68"/>
        <v>10100</v>
      </c>
      <c r="M470">
        <f t="shared" si="63"/>
        <v>0</v>
      </c>
      <c r="N470">
        <f>SUM($M$2:$M470)</f>
        <v>12</v>
      </c>
      <c r="O470" s="29">
        <f>INDEX($X$2:$AG$21,1+SUM($M$2:$M469),1)</f>
        <v>11220</v>
      </c>
      <c r="P470" s="29">
        <f>INDEX($X$2:$AG$21,1+SUM($M$2:$M469),2)</f>
        <v>8900</v>
      </c>
      <c r="Q470" s="29">
        <f>INDEX($X$2:$AG$21,1+SUM($M$2:$M469),3)</f>
        <v>6770</v>
      </c>
      <c r="R470" s="29">
        <f>INDEX($X$2:$AG$21,1+SUM($M$2:$M469),4)</f>
        <v>3480</v>
      </c>
      <c r="S470" s="40">
        <f>IF(S469&lt;&gt;0,MAX(S469-$G$2/86400,0),IF(M470=1,INDEX($X$2:$AG$21,1+SUM($M$2:$M469),10),0))</f>
        <v>1.9212962962962932E-2</v>
      </c>
    </row>
    <row r="471" spans="8:19" ht="15.75" thickBot="1" x14ac:dyDescent="0.3">
      <c r="H471" s="18">
        <f t="shared" ca="1" si="64"/>
        <v>43211.227369674409</v>
      </c>
      <c r="I471">
        <f t="shared" si="65"/>
        <v>11700</v>
      </c>
      <c r="J471">
        <f t="shared" si="66"/>
        <v>13594</v>
      </c>
      <c r="K471">
        <f t="shared" si="67"/>
        <v>5785</v>
      </c>
      <c r="L471">
        <f t="shared" si="68"/>
        <v>10133</v>
      </c>
      <c r="M471">
        <f t="shared" si="63"/>
        <v>0</v>
      </c>
      <c r="N471">
        <f>SUM($M$2:$M471)</f>
        <v>12</v>
      </c>
      <c r="O471" s="29">
        <f>INDEX($X$2:$AG$21,1+SUM($M$2:$M470),1)</f>
        <v>11220</v>
      </c>
      <c r="P471" s="29">
        <f>INDEX($X$2:$AG$21,1+SUM($M$2:$M470),2)</f>
        <v>8900</v>
      </c>
      <c r="Q471" s="29">
        <f>INDEX($X$2:$AG$21,1+SUM($M$2:$M470),3)</f>
        <v>6770</v>
      </c>
      <c r="R471" s="29">
        <f>INDEX($X$2:$AG$21,1+SUM($M$2:$M470),4)</f>
        <v>3480</v>
      </c>
      <c r="S471" s="40">
        <f>IF(S470&lt;&gt;0,MAX(S470-$G$2/86400,0),IF(M471=1,INDEX($X$2:$AG$21,1+SUM($M$2:$M470),10),0))</f>
        <v>1.5740740740740708E-2</v>
      </c>
    </row>
    <row r="472" spans="8:19" ht="15.75" thickBot="1" x14ac:dyDescent="0.3">
      <c r="H472" s="18">
        <f t="shared" ca="1" si="64"/>
        <v>43211.230841896628</v>
      </c>
      <c r="I472">
        <f t="shared" si="65"/>
        <v>11758</v>
      </c>
      <c r="J472">
        <f t="shared" si="66"/>
        <v>13652</v>
      </c>
      <c r="K472">
        <f t="shared" si="67"/>
        <v>5819</v>
      </c>
      <c r="L472">
        <f t="shared" si="68"/>
        <v>10166</v>
      </c>
      <c r="M472">
        <f t="shared" si="63"/>
        <v>0</v>
      </c>
      <c r="N472">
        <f>SUM($M$2:$M472)</f>
        <v>12</v>
      </c>
      <c r="O472" s="29">
        <f>INDEX($X$2:$AG$21,1+SUM($M$2:$M471),1)</f>
        <v>11220</v>
      </c>
      <c r="P472" s="29">
        <f>INDEX($X$2:$AG$21,1+SUM($M$2:$M471),2)</f>
        <v>8900</v>
      </c>
      <c r="Q472" s="29">
        <f>INDEX($X$2:$AG$21,1+SUM($M$2:$M471),3)</f>
        <v>6770</v>
      </c>
      <c r="R472" s="29">
        <f>INDEX($X$2:$AG$21,1+SUM($M$2:$M471),4)</f>
        <v>3480</v>
      </c>
      <c r="S472" s="40">
        <f>IF(S471&lt;&gt;0,MAX(S471-$G$2/86400,0),IF(M472=1,INDEX($X$2:$AG$21,1+SUM($M$2:$M471),10),0))</f>
        <v>1.2268518518518486E-2</v>
      </c>
    </row>
    <row r="473" spans="8:19" ht="15.75" thickBot="1" x14ac:dyDescent="0.3">
      <c r="H473" s="18">
        <f t="shared" ca="1" si="64"/>
        <v>43211.234314118847</v>
      </c>
      <c r="I473">
        <f t="shared" si="65"/>
        <v>11816</v>
      </c>
      <c r="J473">
        <f t="shared" si="66"/>
        <v>13710</v>
      </c>
      <c r="K473">
        <f t="shared" si="67"/>
        <v>5853</v>
      </c>
      <c r="L473">
        <f t="shared" si="68"/>
        <v>10199</v>
      </c>
      <c r="M473">
        <f t="shared" si="63"/>
        <v>0</v>
      </c>
      <c r="N473">
        <f>SUM($M$2:$M473)</f>
        <v>12</v>
      </c>
      <c r="O473" s="29">
        <f>INDEX($X$2:$AG$21,1+SUM($M$2:$M472),1)</f>
        <v>11220</v>
      </c>
      <c r="P473" s="29">
        <f>INDEX($X$2:$AG$21,1+SUM($M$2:$M472),2)</f>
        <v>8900</v>
      </c>
      <c r="Q473" s="29">
        <f>INDEX($X$2:$AG$21,1+SUM($M$2:$M472),3)</f>
        <v>6770</v>
      </c>
      <c r="R473" s="29">
        <f>INDEX($X$2:$AG$21,1+SUM($M$2:$M472),4)</f>
        <v>3480</v>
      </c>
      <c r="S473" s="40">
        <f>IF(S472&lt;&gt;0,MAX(S472-$G$2/86400,0),IF(M473=1,INDEX($X$2:$AG$21,1+SUM($M$2:$M472),10),0))</f>
        <v>8.7962962962962639E-3</v>
      </c>
    </row>
    <row r="474" spans="8:19" ht="15.75" thickBot="1" x14ac:dyDescent="0.3">
      <c r="H474" s="18">
        <f t="shared" ca="1" si="64"/>
        <v>43211.237786341066</v>
      </c>
      <c r="I474">
        <f t="shared" si="65"/>
        <v>11874</v>
      </c>
      <c r="J474">
        <f t="shared" si="66"/>
        <v>13768</v>
      </c>
      <c r="K474">
        <f t="shared" si="67"/>
        <v>5887</v>
      </c>
      <c r="L474">
        <f t="shared" si="68"/>
        <v>10232</v>
      </c>
      <c r="M474">
        <f t="shared" si="63"/>
        <v>0</v>
      </c>
      <c r="N474">
        <f>SUM($M$2:$M474)</f>
        <v>12</v>
      </c>
      <c r="O474" s="29">
        <f>INDEX($X$2:$AG$21,1+SUM($M$2:$M473),1)</f>
        <v>11220</v>
      </c>
      <c r="P474" s="29">
        <f>INDEX($X$2:$AG$21,1+SUM($M$2:$M473),2)</f>
        <v>8900</v>
      </c>
      <c r="Q474" s="29">
        <f>INDEX($X$2:$AG$21,1+SUM($M$2:$M473),3)</f>
        <v>6770</v>
      </c>
      <c r="R474" s="29">
        <f>INDEX($X$2:$AG$21,1+SUM($M$2:$M473),4)</f>
        <v>3480</v>
      </c>
      <c r="S474" s="40">
        <f>IF(S473&lt;&gt;0,MAX(S473-$G$2/86400,0),IF(M474=1,INDEX($X$2:$AG$21,1+SUM($M$2:$M473),10),0))</f>
        <v>5.3240740740740419E-3</v>
      </c>
    </row>
    <row r="475" spans="8:19" ht="15.75" thickBot="1" x14ac:dyDescent="0.3">
      <c r="H475" s="18">
        <f t="shared" ca="1" si="64"/>
        <v>43211.241258563285</v>
      </c>
      <c r="I475">
        <f t="shared" si="65"/>
        <v>11932</v>
      </c>
      <c r="J475">
        <f t="shared" si="66"/>
        <v>13826</v>
      </c>
      <c r="K475">
        <f t="shared" si="67"/>
        <v>5921</v>
      </c>
      <c r="L475">
        <f t="shared" si="68"/>
        <v>10265</v>
      </c>
      <c r="M475">
        <f t="shared" si="63"/>
        <v>0</v>
      </c>
      <c r="N475">
        <f>SUM($M$2:$M475)</f>
        <v>12</v>
      </c>
      <c r="O475" s="29">
        <f>INDEX($X$2:$AG$21,1+SUM($M$2:$M474),1)</f>
        <v>11220</v>
      </c>
      <c r="P475" s="29">
        <f>INDEX($X$2:$AG$21,1+SUM($M$2:$M474),2)</f>
        <v>8900</v>
      </c>
      <c r="Q475" s="29">
        <f>INDEX($X$2:$AG$21,1+SUM($M$2:$M474),3)</f>
        <v>6770</v>
      </c>
      <c r="R475" s="29">
        <f>INDEX($X$2:$AG$21,1+SUM($M$2:$M474),4)</f>
        <v>3480</v>
      </c>
      <c r="S475" s="40">
        <f>IF(S474&lt;&gt;0,MAX(S474-$G$2/86400,0),IF(M475=1,INDEX($X$2:$AG$21,1+SUM($M$2:$M474),10),0))</f>
        <v>1.8518518518518198E-3</v>
      </c>
    </row>
    <row r="476" spans="8:19" ht="15.75" thickBot="1" x14ac:dyDescent="0.3">
      <c r="H476" s="18">
        <f t="shared" ca="1" si="64"/>
        <v>43211.244730785504</v>
      </c>
      <c r="I476">
        <f t="shared" si="65"/>
        <v>11990</v>
      </c>
      <c r="J476">
        <f t="shared" si="66"/>
        <v>13884</v>
      </c>
      <c r="K476">
        <f t="shared" si="67"/>
        <v>5955</v>
      </c>
      <c r="L476">
        <f t="shared" si="68"/>
        <v>10298</v>
      </c>
      <c r="M476">
        <f t="shared" si="63"/>
        <v>0</v>
      </c>
      <c r="N476">
        <f>SUM($M$2:$M476)</f>
        <v>12</v>
      </c>
      <c r="O476" s="29">
        <f>INDEX($X$2:$AG$21,1+SUM($M$2:$M475),1)</f>
        <v>11220</v>
      </c>
      <c r="P476" s="29">
        <f>INDEX($X$2:$AG$21,1+SUM($M$2:$M475),2)</f>
        <v>8900</v>
      </c>
      <c r="Q476" s="29">
        <f>INDEX($X$2:$AG$21,1+SUM($M$2:$M475),3)</f>
        <v>6770</v>
      </c>
      <c r="R476" s="29">
        <f>INDEX($X$2:$AG$21,1+SUM($M$2:$M475),4)</f>
        <v>3480</v>
      </c>
      <c r="S476" s="40">
        <f>IF(S475&lt;&gt;0,MAX(S475-$G$2/86400,0),IF(M476=1,INDEX($X$2:$AG$21,1+SUM($M$2:$M475),10),0))</f>
        <v>0</v>
      </c>
    </row>
    <row r="477" spans="8:19" ht="15.75" thickBot="1" x14ac:dyDescent="0.3">
      <c r="H477" s="18">
        <f t="shared" ca="1" si="64"/>
        <v>43211.248203007723</v>
      </c>
      <c r="I477">
        <f t="shared" si="65"/>
        <v>12048</v>
      </c>
      <c r="J477">
        <f t="shared" si="66"/>
        <v>13942</v>
      </c>
      <c r="K477">
        <f t="shared" si="67"/>
        <v>5989</v>
      </c>
      <c r="L477">
        <f t="shared" si="68"/>
        <v>10331</v>
      </c>
      <c r="M477">
        <f t="shared" si="63"/>
        <v>0</v>
      </c>
      <c r="N477">
        <f>SUM($M$2:$M477)</f>
        <v>12</v>
      </c>
      <c r="O477" s="29">
        <f>INDEX($X$2:$AG$21,1+SUM($M$2:$M476),1)</f>
        <v>11220</v>
      </c>
      <c r="P477" s="29">
        <f>INDEX($X$2:$AG$21,1+SUM($M$2:$M476),2)</f>
        <v>8900</v>
      </c>
      <c r="Q477" s="29">
        <f>INDEX($X$2:$AG$21,1+SUM($M$2:$M476),3)</f>
        <v>6770</v>
      </c>
      <c r="R477" s="29">
        <f>INDEX($X$2:$AG$21,1+SUM($M$2:$M476),4)</f>
        <v>3480</v>
      </c>
      <c r="S477" s="40">
        <f>IF(S476&lt;&gt;0,MAX(S476-$G$2/86400,0),IF(M477=1,INDEX($X$2:$AG$21,1+SUM($M$2:$M476),10),0))</f>
        <v>0</v>
      </c>
    </row>
    <row r="478" spans="8:19" ht="15.75" thickBot="1" x14ac:dyDescent="0.3">
      <c r="H478" s="18">
        <f t="shared" ca="1" si="64"/>
        <v>43211.251675229942</v>
      </c>
      <c r="I478">
        <f t="shared" si="65"/>
        <v>12106</v>
      </c>
      <c r="J478">
        <f t="shared" si="66"/>
        <v>14000</v>
      </c>
      <c r="K478">
        <f t="shared" si="67"/>
        <v>6023</v>
      </c>
      <c r="L478">
        <f t="shared" si="68"/>
        <v>10364</v>
      </c>
      <c r="M478">
        <f t="shared" si="63"/>
        <v>0</v>
      </c>
      <c r="N478">
        <f>SUM($M$2:$M478)</f>
        <v>12</v>
      </c>
      <c r="O478" s="29">
        <f>INDEX($X$2:$AG$21,1+SUM($M$2:$M477),1)</f>
        <v>11220</v>
      </c>
      <c r="P478" s="29">
        <f>INDEX($X$2:$AG$21,1+SUM($M$2:$M477),2)</f>
        <v>8900</v>
      </c>
      <c r="Q478" s="29">
        <f>INDEX($X$2:$AG$21,1+SUM($M$2:$M477),3)</f>
        <v>6770</v>
      </c>
      <c r="R478" s="29">
        <f>INDEX($X$2:$AG$21,1+SUM($M$2:$M477),4)</f>
        <v>3480</v>
      </c>
      <c r="S478" s="40">
        <f>IF(S477&lt;&gt;0,MAX(S477-$G$2/86400,0),IF(M478=1,INDEX($X$2:$AG$21,1+SUM($M$2:$M477),10),0))</f>
        <v>0</v>
      </c>
    </row>
    <row r="479" spans="8:19" ht="15.75" thickBot="1" x14ac:dyDescent="0.3">
      <c r="H479" s="18">
        <f t="shared" ca="1" si="64"/>
        <v>43211.255147452161</v>
      </c>
      <c r="I479">
        <f t="shared" si="65"/>
        <v>12164</v>
      </c>
      <c r="J479">
        <f t="shared" si="66"/>
        <v>14058</v>
      </c>
      <c r="K479">
        <f t="shared" si="67"/>
        <v>6057</v>
      </c>
      <c r="L479">
        <f t="shared" si="68"/>
        <v>10397</v>
      </c>
      <c r="M479">
        <f t="shared" si="63"/>
        <v>0</v>
      </c>
      <c r="N479">
        <f>SUM($M$2:$M479)</f>
        <v>12</v>
      </c>
      <c r="O479" s="29">
        <f>INDEX($X$2:$AG$21,1+SUM($M$2:$M478),1)</f>
        <v>11220</v>
      </c>
      <c r="P479" s="29">
        <f>INDEX($X$2:$AG$21,1+SUM($M$2:$M478),2)</f>
        <v>8900</v>
      </c>
      <c r="Q479" s="29">
        <f>INDEX($X$2:$AG$21,1+SUM($M$2:$M478),3)</f>
        <v>6770</v>
      </c>
      <c r="R479" s="29">
        <f>INDEX($X$2:$AG$21,1+SUM($M$2:$M478),4)</f>
        <v>3480</v>
      </c>
      <c r="S479" s="40">
        <f>IF(S478&lt;&gt;0,MAX(S478-$G$2/86400,0),IF(M479=1,INDEX($X$2:$AG$21,1+SUM($M$2:$M478),10),0))</f>
        <v>0</v>
      </c>
    </row>
    <row r="480" spans="8:19" ht="15.75" thickBot="1" x14ac:dyDescent="0.3">
      <c r="H480" s="18">
        <f t="shared" ca="1" si="64"/>
        <v>43211.25861967438</v>
      </c>
      <c r="I480">
        <f t="shared" si="65"/>
        <v>12222</v>
      </c>
      <c r="J480">
        <f t="shared" si="66"/>
        <v>14116</v>
      </c>
      <c r="K480">
        <f t="shared" si="67"/>
        <v>6091</v>
      </c>
      <c r="L480">
        <f t="shared" si="68"/>
        <v>10430</v>
      </c>
      <c r="M480">
        <f t="shared" si="63"/>
        <v>0</v>
      </c>
      <c r="N480">
        <f>SUM($M$2:$M480)</f>
        <v>12</v>
      </c>
      <c r="O480" s="29">
        <f>INDEX($X$2:$AG$21,1+SUM($M$2:$M479),1)</f>
        <v>11220</v>
      </c>
      <c r="P480" s="29">
        <f>INDEX($X$2:$AG$21,1+SUM($M$2:$M479),2)</f>
        <v>8900</v>
      </c>
      <c r="Q480" s="29">
        <f>INDEX($X$2:$AG$21,1+SUM($M$2:$M479),3)</f>
        <v>6770</v>
      </c>
      <c r="R480" s="29">
        <f>INDEX($X$2:$AG$21,1+SUM($M$2:$M479),4)</f>
        <v>3480</v>
      </c>
      <c r="S480" s="40">
        <f>IF(S479&lt;&gt;0,MAX(S479-$G$2/86400,0),IF(M480=1,INDEX($X$2:$AG$21,1+SUM($M$2:$M479),10),0))</f>
        <v>0</v>
      </c>
    </row>
    <row r="481" spans="8:19" ht="15.75" thickBot="1" x14ac:dyDescent="0.3">
      <c r="H481" s="18">
        <f t="shared" ca="1" si="64"/>
        <v>43211.262091896599</v>
      </c>
      <c r="I481">
        <f t="shared" si="65"/>
        <v>12280</v>
      </c>
      <c r="J481">
        <f t="shared" si="66"/>
        <v>14174</v>
      </c>
      <c r="K481">
        <f t="shared" si="67"/>
        <v>6125</v>
      </c>
      <c r="L481">
        <f t="shared" si="68"/>
        <v>10463</v>
      </c>
      <c r="M481">
        <f t="shared" si="63"/>
        <v>0</v>
      </c>
      <c r="N481">
        <f>SUM($M$2:$M481)</f>
        <v>12</v>
      </c>
      <c r="O481" s="29">
        <f>INDEX($X$2:$AG$21,1+SUM($M$2:$M480),1)</f>
        <v>11220</v>
      </c>
      <c r="P481" s="29">
        <f>INDEX($X$2:$AG$21,1+SUM($M$2:$M480),2)</f>
        <v>8900</v>
      </c>
      <c r="Q481" s="29">
        <f>INDEX($X$2:$AG$21,1+SUM($M$2:$M480),3)</f>
        <v>6770</v>
      </c>
      <c r="R481" s="29">
        <f>INDEX($X$2:$AG$21,1+SUM($M$2:$M480),4)</f>
        <v>3480</v>
      </c>
      <c r="S481" s="40">
        <f>IF(S480&lt;&gt;0,MAX(S480-$G$2/86400,0),IF(M481=1,INDEX($X$2:$AG$21,1+SUM($M$2:$M480),10),0))</f>
        <v>0</v>
      </c>
    </row>
    <row r="482" spans="8:19" ht="15.75" thickBot="1" x14ac:dyDescent="0.3">
      <c r="H482" s="18">
        <f t="shared" ca="1" si="64"/>
        <v>43211.265564118818</v>
      </c>
      <c r="I482">
        <f t="shared" si="65"/>
        <v>12338</v>
      </c>
      <c r="J482">
        <f t="shared" si="66"/>
        <v>14232</v>
      </c>
      <c r="K482">
        <f t="shared" si="67"/>
        <v>6159</v>
      </c>
      <c r="L482">
        <f t="shared" si="68"/>
        <v>10496</v>
      </c>
      <c r="M482">
        <f t="shared" si="63"/>
        <v>0</v>
      </c>
      <c r="N482">
        <f>SUM($M$2:$M482)</f>
        <v>12</v>
      </c>
      <c r="O482" s="29">
        <f>INDEX($X$2:$AG$21,1+SUM($M$2:$M481),1)</f>
        <v>11220</v>
      </c>
      <c r="P482" s="29">
        <f>INDEX($X$2:$AG$21,1+SUM($M$2:$M481),2)</f>
        <v>8900</v>
      </c>
      <c r="Q482" s="29">
        <f>INDEX($X$2:$AG$21,1+SUM($M$2:$M481),3)</f>
        <v>6770</v>
      </c>
      <c r="R482" s="29">
        <f>INDEX($X$2:$AG$21,1+SUM($M$2:$M481),4)</f>
        <v>3480</v>
      </c>
      <c r="S482" s="40">
        <f>IF(S481&lt;&gt;0,MAX(S481-$G$2/86400,0),IF(M482=1,INDEX($X$2:$AG$21,1+SUM($M$2:$M481),10),0))</f>
        <v>0</v>
      </c>
    </row>
    <row r="483" spans="8:19" ht="15.75" thickBot="1" x14ac:dyDescent="0.3">
      <c r="H483" s="18">
        <f t="shared" ca="1" si="64"/>
        <v>43211.269036341037</v>
      </c>
      <c r="I483">
        <f t="shared" si="65"/>
        <v>12396</v>
      </c>
      <c r="J483">
        <f t="shared" si="66"/>
        <v>14290</v>
      </c>
      <c r="K483">
        <f t="shared" si="67"/>
        <v>6193</v>
      </c>
      <c r="L483">
        <f t="shared" si="68"/>
        <v>10529</v>
      </c>
      <c r="M483">
        <f t="shared" si="63"/>
        <v>0</v>
      </c>
      <c r="N483">
        <f>SUM($M$2:$M483)</f>
        <v>12</v>
      </c>
      <c r="O483" s="29">
        <f>INDEX($X$2:$AG$21,1+SUM($M$2:$M482),1)</f>
        <v>11220</v>
      </c>
      <c r="P483" s="29">
        <f>INDEX($X$2:$AG$21,1+SUM($M$2:$M482),2)</f>
        <v>8900</v>
      </c>
      <c r="Q483" s="29">
        <f>INDEX($X$2:$AG$21,1+SUM($M$2:$M482),3)</f>
        <v>6770</v>
      </c>
      <c r="R483" s="29">
        <f>INDEX($X$2:$AG$21,1+SUM($M$2:$M482),4)</f>
        <v>3480</v>
      </c>
      <c r="S483" s="40">
        <f>IF(S482&lt;&gt;0,MAX(S482-$G$2/86400,0),IF(M483=1,INDEX($X$2:$AG$21,1+SUM($M$2:$M482),10),0))</f>
        <v>0</v>
      </c>
    </row>
    <row r="484" spans="8:19" ht="15.75" thickBot="1" x14ac:dyDescent="0.3">
      <c r="H484" s="18">
        <f t="shared" ca="1" si="64"/>
        <v>43211.272508563256</v>
      </c>
      <c r="I484">
        <f t="shared" si="65"/>
        <v>12454</v>
      </c>
      <c r="J484">
        <f t="shared" si="66"/>
        <v>14348</v>
      </c>
      <c r="K484">
        <f t="shared" si="67"/>
        <v>6227</v>
      </c>
      <c r="L484">
        <f t="shared" si="68"/>
        <v>10562</v>
      </c>
      <c r="M484">
        <f t="shared" si="63"/>
        <v>0</v>
      </c>
      <c r="N484">
        <f>SUM($M$2:$M484)</f>
        <v>12</v>
      </c>
      <c r="O484" s="29">
        <f>INDEX($X$2:$AG$21,1+SUM($M$2:$M483),1)</f>
        <v>11220</v>
      </c>
      <c r="P484" s="29">
        <f>INDEX($X$2:$AG$21,1+SUM($M$2:$M483),2)</f>
        <v>8900</v>
      </c>
      <c r="Q484" s="29">
        <f>INDEX($X$2:$AG$21,1+SUM($M$2:$M483),3)</f>
        <v>6770</v>
      </c>
      <c r="R484" s="29">
        <f>INDEX($X$2:$AG$21,1+SUM($M$2:$M483),4)</f>
        <v>3480</v>
      </c>
      <c r="S484" s="40">
        <f>IF(S483&lt;&gt;0,MAX(S483-$G$2/86400,0),IF(M484=1,INDEX($X$2:$AG$21,1+SUM($M$2:$M483),10),0))</f>
        <v>0</v>
      </c>
    </row>
    <row r="485" spans="8:19" ht="15.75" thickBot="1" x14ac:dyDescent="0.3">
      <c r="H485" s="18">
        <f t="shared" ca="1" si="64"/>
        <v>43211.275980785475</v>
      </c>
      <c r="I485">
        <f t="shared" si="65"/>
        <v>12512</v>
      </c>
      <c r="J485">
        <f t="shared" si="66"/>
        <v>14406</v>
      </c>
      <c r="K485">
        <f t="shared" si="67"/>
        <v>6261</v>
      </c>
      <c r="L485">
        <f t="shared" si="68"/>
        <v>10595</v>
      </c>
      <c r="M485">
        <f t="shared" si="63"/>
        <v>0</v>
      </c>
      <c r="N485">
        <f>SUM($M$2:$M485)</f>
        <v>12</v>
      </c>
      <c r="O485" s="29">
        <f>INDEX($X$2:$AG$21,1+SUM($M$2:$M484),1)</f>
        <v>11220</v>
      </c>
      <c r="P485" s="29">
        <f>INDEX($X$2:$AG$21,1+SUM($M$2:$M484),2)</f>
        <v>8900</v>
      </c>
      <c r="Q485" s="29">
        <f>INDEX($X$2:$AG$21,1+SUM($M$2:$M484),3)</f>
        <v>6770</v>
      </c>
      <c r="R485" s="29">
        <f>INDEX($X$2:$AG$21,1+SUM($M$2:$M484),4)</f>
        <v>3480</v>
      </c>
      <c r="S485" s="40">
        <f>IF(S484&lt;&gt;0,MAX(S484-$G$2/86400,0),IF(M485=1,INDEX($X$2:$AG$21,1+SUM($M$2:$M484),10),0))</f>
        <v>0</v>
      </c>
    </row>
    <row r="486" spans="8:19" ht="15.75" thickBot="1" x14ac:dyDescent="0.3">
      <c r="H486" s="18">
        <f t="shared" ca="1" si="64"/>
        <v>43211.279453007694</v>
      </c>
      <c r="I486">
        <f t="shared" si="65"/>
        <v>12570</v>
      </c>
      <c r="J486">
        <f t="shared" si="66"/>
        <v>14464</v>
      </c>
      <c r="K486">
        <f t="shared" si="67"/>
        <v>6295</v>
      </c>
      <c r="L486">
        <f t="shared" si="68"/>
        <v>10628</v>
      </c>
      <c r="M486">
        <f t="shared" si="63"/>
        <v>0</v>
      </c>
      <c r="N486">
        <f>SUM($M$2:$M486)</f>
        <v>12</v>
      </c>
      <c r="O486" s="29">
        <f>INDEX($X$2:$AG$21,1+SUM($M$2:$M485),1)</f>
        <v>11220</v>
      </c>
      <c r="P486" s="29">
        <f>INDEX($X$2:$AG$21,1+SUM($M$2:$M485),2)</f>
        <v>8900</v>
      </c>
      <c r="Q486" s="29">
        <f>INDEX($X$2:$AG$21,1+SUM($M$2:$M485),3)</f>
        <v>6770</v>
      </c>
      <c r="R486" s="29">
        <f>INDEX($X$2:$AG$21,1+SUM($M$2:$M485),4)</f>
        <v>3480</v>
      </c>
      <c r="S486" s="40">
        <f>IF(S485&lt;&gt;0,MAX(S485-$G$2/86400,0),IF(M486=1,INDEX($X$2:$AG$21,1+SUM($M$2:$M485),10),0))</f>
        <v>0</v>
      </c>
    </row>
    <row r="487" spans="8:19" ht="15.75" thickBot="1" x14ac:dyDescent="0.3">
      <c r="H487" s="18">
        <f t="shared" ca="1" si="64"/>
        <v>43211.282925229913</v>
      </c>
      <c r="I487">
        <f t="shared" si="65"/>
        <v>12628</v>
      </c>
      <c r="J487">
        <f t="shared" si="66"/>
        <v>14522</v>
      </c>
      <c r="K487">
        <f t="shared" si="67"/>
        <v>6329</v>
      </c>
      <c r="L487">
        <f t="shared" si="68"/>
        <v>10661</v>
      </c>
      <c r="M487">
        <f t="shared" si="63"/>
        <v>0</v>
      </c>
      <c r="N487">
        <f>SUM($M$2:$M487)</f>
        <v>12</v>
      </c>
      <c r="O487" s="29">
        <f>INDEX($X$2:$AG$21,1+SUM($M$2:$M486),1)</f>
        <v>11220</v>
      </c>
      <c r="P487" s="29">
        <f>INDEX($X$2:$AG$21,1+SUM($M$2:$M486),2)</f>
        <v>8900</v>
      </c>
      <c r="Q487" s="29">
        <f>INDEX($X$2:$AG$21,1+SUM($M$2:$M486),3)</f>
        <v>6770</v>
      </c>
      <c r="R487" s="29">
        <f>INDEX($X$2:$AG$21,1+SUM($M$2:$M486),4)</f>
        <v>3480</v>
      </c>
      <c r="S487" s="40">
        <f>IF(S486&lt;&gt;0,MAX(S486-$G$2/86400,0),IF(M487=1,INDEX($X$2:$AG$21,1+SUM($M$2:$M486),10),0))</f>
        <v>0</v>
      </c>
    </row>
    <row r="488" spans="8:19" ht="15.75" thickBot="1" x14ac:dyDescent="0.3">
      <c r="H488" s="18">
        <f t="shared" ca="1" si="64"/>
        <v>43211.286397452131</v>
      </c>
      <c r="I488">
        <f t="shared" si="65"/>
        <v>12686</v>
      </c>
      <c r="J488">
        <f t="shared" si="66"/>
        <v>14580</v>
      </c>
      <c r="K488">
        <f t="shared" si="67"/>
        <v>6363</v>
      </c>
      <c r="L488">
        <f t="shared" si="68"/>
        <v>10694</v>
      </c>
      <c r="M488">
        <f t="shared" si="63"/>
        <v>0</v>
      </c>
      <c r="N488">
        <f>SUM($M$2:$M488)</f>
        <v>12</v>
      </c>
      <c r="O488" s="29">
        <f>INDEX($X$2:$AG$21,1+SUM($M$2:$M487),1)</f>
        <v>11220</v>
      </c>
      <c r="P488" s="29">
        <f>INDEX($X$2:$AG$21,1+SUM($M$2:$M487),2)</f>
        <v>8900</v>
      </c>
      <c r="Q488" s="29">
        <f>INDEX($X$2:$AG$21,1+SUM($M$2:$M487),3)</f>
        <v>6770</v>
      </c>
      <c r="R488" s="29">
        <f>INDEX($X$2:$AG$21,1+SUM($M$2:$M487),4)</f>
        <v>3480</v>
      </c>
      <c r="S488" s="40">
        <f>IF(S487&lt;&gt;0,MAX(S487-$G$2/86400,0),IF(M488=1,INDEX($X$2:$AG$21,1+SUM($M$2:$M487),10),0))</f>
        <v>0</v>
      </c>
    </row>
    <row r="489" spans="8:19" ht="15.75" thickBot="1" x14ac:dyDescent="0.3">
      <c r="H489" s="18">
        <f t="shared" ca="1" si="64"/>
        <v>43211.28986967435</v>
      </c>
      <c r="I489">
        <f t="shared" si="65"/>
        <v>12744</v>
      </c>
      <c r="J489">
        <f t="shared" si="66"/>
        <v>14638</v>
      </c>
      <c r="K489">
        <f t="shared" si="67"/>
        <v>6397</v>
      </c>
      <c r="L489">
        <f t="shared" si="68"/>
        <v>10727</v>
      </c>
      <c r="M489">
        <f t="shared" si="63"/>
        <v>0</v>
      </c>
      <c r="N489">
        <f>SUM($M$2:$M489)</f>
        <v>12</v>
      </c>
      <c r="O489" s="29">
        <f>INDEX($X$2:$AG$21,1+SUM($M$2:$M488),1)</f>
        <v>11220</v>
      </c>
      <c r="P489" s="29">
        <f>INDEX($X$2:$AG$21,1+SUM($M$2:$M488),2)</f>
        <v>8900</v>
      </c>
      <c r="Q489" s="29">
        <f>INDEX($X$2:$AG$21,1+SUM($M$2:$M488),3)</f>
        <v>6770</v>
      </c>
      <c r="R489" s="29">
        <f>INDEX($X$2:$AG$21,1+SUM($M$2:$M488),4)</f>
        <v>3480</v>
      </c>
      <c r="S489" s="40">
        <f>IF(S488&lt;&gt;0,MAX(S488-$G$2/86400,0),IF(M489=1,INDEX($X$2:$AG$21,1+SUM($M$2:$M488),10),0))</f>
        <v>0</v>
      </c>
    </row>
    <row r="490" spans="8:19" ht="15.75" thickBot="1" x14ac:dyDescent="0.3">
      <c r="H490" s="18">
        <f t="shared" ca="1" si="64"/>
        <v>43211.293341896569</v>
      </c>
      <c r="I490">
        <f t="shared" si="65"/>
        <v>12802</v>
      </c>
      <c r="J490">
        <f t="shared" si="66"/>
        <v>14696</v>
      </c>
      <c r="K490">
        <f t="shared" si="67"/>
        <v>6431</v>
      </c>
      <c r="L490">
        <f t="shared" si="68"/>
        <v>10760</v>
      </c>
      <c r="M490">
        <f t="shared" si="63"/>
        <v>0</v>
      </c>
      <c r="N490">
        <f>SUM($M$2:$M490)</f>
        <v>12</v>
      </c>
      <c r="O490" s="29">
        <f>INDEX($X$2:$AG$21,1+SUM($M$2:$M489),1)</f>
        <v>11220</v>
      </c>
      <c r="P490" s="29">
        <f>INDEX($X$2:$AG$21,1+SUM($M$2:$M489),2)</f>
        <v>8900</v>
      </c>
      <c r="Q490" s="29">
        <f>INDEX($X$2:$AG$21,1+SUM($M$2:$M489),3)</f>
        <v>6770</v>
      </c>
      <c r="R490" s="29">
        <f>INDEX($X$2:$AG$21,1+SUM($M$2:$M489),4)</f>
        <v>3480</v>
      </c>
      <c r="S490" s="40">
        <f>IF(S489&lt;&gt;0,MAX(S489-$G$2/86400,0),IF(M490=1,INDEX($X$2:$AG$21,1+SUM($M$2:$M489),10),0))</f>
        <v>0</v>
      </c>
    </row>
    <row r="491" spans="8:19" ht="15.75" thickBot="1" x14ac:dyDescent="0.3">
      <c r="H491" s="18">
        <f t="shared" ca="1" si="64"/>
        <v>43211.296814118788</v>
      </c>
      <c r="I491">
        <f t="shared" si="65"/>
        <v>12860</v>
      </c>
      <c r="J491">
        <f t="shared" si="66"/>
        <v>14754</v>
      </c>
      <c r="K491">
        <f t="shared" si="67"/>
        <v>6465</v>
      </c>
      <c r="L491">
        <f t="shared" si="68"/>
        <v>10793</v>
      </c>
      <c r="M491">
        <f t="shared" si="63"/>
        <v>0</v>
      </c>
      <c r="N491">
        <f>SUM($M$2:$M491)</f>
        <v>12</v>
      </c>
      <c r="O491" s="29">
        <f>INDEX($X$2:$AG$21,1+SUM($M$2:$M490),1)</f>
        <v>11220</v>
      </c>
      <c r="P491" s="29">
        <f>INDEX($X$2:$AG$21,1+SUM($M$2:$M490),2)</f>
        <v>8900</v>
      </c>
      <c r="Q491" s="29">
        <f>INDEX($X$2:$AG$21,1+SUM($M$2:$M490),3)</f>
        <v>6770</v>
      </c>
      <c r="R491" s="29">
        <f>INDEX($X$2:$AG$21,1+SUM($M$2:$M490),4)</f>
        <v>3480</v>
      </c>
      <c r="S491" s="40">
        <f>IF(S490&lt;&gt;0,MAX(S490-$G$2/86400,0),IF(M491=1,INDEX($X$2:$AG$21,1+SUM($M$2:$M490),10),0))</f>
        <v>0</v>
      </c>
    </row>
    <row r="492" spans="8:19" ht="15.75" thickBot="1" x14ac:dyDescent="0.3">
      <c r="H492" s="18">
        <f t="shared" ca="1" si="64"/>
        <v>43211.300286341007</v>
      </c>
      <c r="I492">
        <f t="shared" si="65"/>
        <v>12918</v>
      </c>
      <c r="J492">
        <f t="shared" si="66"/>
        <v>14812</v>
      </c>
      <c r="K492">
        <f t="shared" si="67"/>
        <v>6499</v>
      </c>
      <c r="L492">
        <f t="shared" si="68"/>
        <v>10826</v>
      </c>
      <c r="M492">
        <f t="shared" si="63"/>
        <v>0</v>
      </c>
      <c r="N492">
        <f>SUM($M$2:$M492)</f>
        <v>12</v>
      </c>
      <c r="O492" s="29">
        <f>INDEX($X$2:$AG$21,1+SUM($M$2:$M491),1)</f>
        <v>11220</v>
      </c>
      <c r="P492" s="29">
        <f>INDEX($X$2:$AG$21,1+SUM($M$2:$M491),2)</f>
        <v>8900</v>
      </c>
      <c r="Q492" s="29">
        <f>INDEX($X$2:$AG$21,1+SUM($M$2:$M491),3)</f>
        <v>6770</v>
      </c>
      <c r="R492" s="29">
        <f>INDEX($X$2:$AG$21,1+SUM($M$2:$M491),4)</f>
        <v>3480</v>
      </c>
      <c r="S492" s="40">
        <f>IF(S491&lt;&gt;0,MAX(S491-$G$2/86400,0),IF(M492=1,INDEX($X$2:$AG$21,1+SUM($M$2:$M491),10),0))</f>
        <v>0</v>
      </c>
    </row>
    <row r="493" spans="8:19" ht="15.75" thickBot="1" x14ac:dyDescent="0.3">
      <c r="H493" s="18">
        <f t="shared" ca="1" si="64"/>
        <v>43211.303758563226</v>
      </c>
      <c r="I493">
        <f t="shared" si="65"/>
        <v>12976</v>
      </c>
      <c r="J493">
        <f t="shared" si="66"/>
        <v>14870</v>
      </c>
      <c r="K493">
        <f t="shared" si="67"/>
        <v>6533</v>
      </c>
      <c r="L493">
        <f t="shared" si="68"/>
        <v>10859</v>
      </c>
      <c r="M493">
        <f t="shared" si="63"/>
        <v>0</v>
      </c>
      <c r="N493">
        <f>SUM($M$2:$M493)</f>
        <v>12</v>
      </c>
      <c r="O493" s="29">
        <f>INDEX($X$2:$AG$21,1+SUM($M$2:$M492),1)</f>
        <v>11220</v>
      </c>
      <c r="P493" s="29">
        <f>INDEX($X$2:$AG$21,1+SUM($M$2:$M492),2)</f>
        <v>8900</v>
      </c>
      <c r="Q493" s="29">
        <f>INDEX($X$2:$AG$21,1+SUM($M$2:$M492),3)</f>
        <v>6770</v>
      </c>
      <c r="R493" s="29">
        <f>INDEX($X$2:$AG$21,1+SUM($M$2:$M492),4)</f>
        <v>3480</v>
      </c>
      <c r="S493" s="40">
        <f>IF(S492&lt;&gt;0,MAX(S492-$G$2/86400,0),IF(M493=1,INDEX($X$2:$AG$21,1+SUM($M$2:$M492),10),0))</f>
        <v>0</v>
      </c>
    </row>
    <row r="494" spans="8:19" ht="15.75" thickBot="1" x14ac:dyDescent="0.3">
      <c r="H494" s="18">
        <f t="shared" ca="1" si="64"/>
        <v>43211.307230785445</v>
      </c>
      <c r="I494">
        <f t="shared" si="65"/>
        <v>13034</v>
      </c>
      <c r="J494">
        <f t="shared" si="66"/>
        <v>14928</v>
      </c>
      <c r="K494">
        <f t="shared" si="67"/>
        <v>6567</v>
      </c>
      <c r="L494">
        <f t="shared" si="68"/>
        <v>10892</v>
      </c>
      <c r="M494">
        <f t="shared" si="63"/>
        <v>0</v>
      </c>
      <c r="N494">
        <f>SUM($M$2:$M494)</f>
        <v>12</v>
      </c>
      <c r="O494" s="29">
        <f>INDEX($X$2:$AG$21,1+SUM($M$2:$M493),1)</f>
        <v>11220</v>
      </c>
      <c r="P494" s="29">
        <f>INDEX($X$2:$AG$21,1+SUM($M$2:$M493),2)</f>
        <v>8900</v>
      </c>
      <c r="Q494" s="29">
        <f>INDEX($X$2:$AG$21,1+SUM($M$2:$M493),3)</f>
        <v>6770</v>
      </c>
      <c r="R494" s="29">
        <f>INDEX($X$2:$AG$21,1+SUM($M$2:$M493),4)</f>
        <v>3480</v>
      </c>
      <c r="S494" s="40">
        <f>IF(S493&lt;&gt;0,MAX(S493-$G$2/86400,0),IF(M494=1,INDEX($X$2:$AG$21,1+SUM($M$2:$M493),10),0))</f>
        <v>0</v>
      </c>
    </row>
    <row r="495" spans="8:19" ht="15.75" thickBot="1" x14ac:dyDescent="0.3">
      <c r="H495" s="18">
        <f t="shared" ca="1" si="64"/>
        <v>43211.310703007664</v>
      </c>
      <c r="I495">
        <f t="shared" si="65"/>
        <v>13092</v>
      </c>
      <c r="J495">
        <f t="shared" si="66"/>
        <v>14986</v>
      </c>
      <c r="K495">
        <f t="shared" si="67"/>
        <v>6601</v>
      </c>
      <c r="L495">
        <f t="shared" si="68"/>
        <v>10925</v>
      </c>
      <c r="M495">
        <f t="shared" si="63"/>
        <v>0</v>
      </c>
      <c r="N495">
        <f>SUM($M$2:$M495)</f>
        <v>12</v>
      </c>
      <c r="O495" s="29">
        <f>INDEX($X$2:$AG$21,1+SUM($M$2:$M494),1)</f>
        <v>11220</v>
      </c>
      <c r="P495" s="29">
        <f>INDEX($X$2:$AG$21,1+SUM($M$2:$M494),2)</f>
        <v>8900</v>
      </c>
      <c r="Q495" s="29">
        <f>INDEX($X$2:$AG$21,1+SUM($M$2:$M494),3)</f>
        <v>6770</v>
      </c>
      <c r="R495" s="29">
        <f>INDEX($X$2:$AG$21,1+SUM($M$2:$M494),4)</f>
        <v>3480</v>
      </c>
      <c r="S495" s="40">
        <f>IF(S494&lt;&gt;0,MAX(S494-$G$2/86400,0),IF(M495=1,INDEX($X$2:$AG$21,1+SUM($M$2:$M494),10),0))</f>
        <v>0</v>
      </c>
    </row>
    <row r="496" spans="8:19" ht="15.75" thickBot="1" x14ac:dyDescent="0.3">
      <c r="H496" s="18">
        <f t="shared" ca="1" si="64"/>
        <v>43211.314175229883</v>
      </c>
      <c r="I496">
        <f t="shared" si="65"/>
        <v>13150</v>
      </c>
      <c r="J496">
        <f t="shared" si="66"/>
        <v>15044</v>
      </c>
      <c r="K496">
        <f t="shared" si="67"/>
        <v>6635</v>
      </c>
      <c r="L496">
        <f t="shared" si="68"/>
        <v>10958</v>
      </c>
      <c r="M496">
        <f t="shared" si="63"/>
        <v>0</v>
      </c>
      <c r="N496">
        <f>SUM($M$2:$M496)</f>
        <v>12</v>
      </c>
      <c r="O496" s="29">
        <f>INDEX($X$2:$AG$21,1+SUM($M$2:$M495),1)</f>
        <v>11220</v>
      </c>
      <c r="P496" s="29">
        <f>INDEX($X$2:$AG$21,1+SUM($M$2:$M495),2)</f>
        <v>8900</v>
      </c>
      <c r="Q496" s="29">
        <f>INDEX($X$2:$AG$21,1+SUM($M$2:$M495),3)</f>
        <v>6770</v>
      </c>
      <c r="R496" s="29">
        <f>INDEX($X$2:$AG$21,1+SUM($M$2:$M495),4)</f>
        <v>3480</v>
      </c>
      <c r="S496" s="40">
        <f>IF(S495&lt;&gt;0,MAX(S495-$G$2/86400,0),IF(M496=1,INDEX($X$2:$AG$21,1+SUM($M$2:$M495),10),0))</f>
        <v>0</v>
      </c>
    </row>
    <row r="497" spans="8:19" ht="15.75" thickBot="1" x14ac:dyDescent="0.3">
      <c r="H497" s="18">
        <f t="shared" ca="1" si="64"/>
        <v>43211.317647452102</v>
      </c>
      <c r="I497">
        <f t="shared" si="65"/>
        <v>13208</v>
      </c>
      <c r="J497">
        <f t="shared" si="66"/>
        <v>15102</v>
      </c>
      <c r="K497">
        <f t="shared" si="67"/>
        <v>6669</v>
      </c>
      <c r="L497">
        <f t="shared" si="68"/>
        <v>10991</v>
      </c>
      <c r="M497">
        <f t="shared" si="63"/>
        <v>0</v>
      </c>
      <c r="N497">
        <f>SUM($M$2:$M497)</f>
        <v>12</v>
      </c>
      <c r="O497" s="29">
        <f>INDEX($X$2:$AG$21,1+SUM($M$2:$M496),1)</f>
        <v>11220</v>
      </c>
      <c r="P497" s="29">
        <f>INDEX($X$2:$AG$21,1+SUM($M$2:$M496),2)</f>
        <v>8900</v>
      </c>
      <c r="Q497" s="29">
        <f>INDEX($X$2:$AG$21,1+SUM($M$2:$M496),3)</f>
        <v>6770</v>
      </c>
      <c r="R497" s="29">
        <f>INDEX($X$2:$AG$21,1+SUM($M$2:$M496),4)</f>
        <v>3480</v>
      </c>
      <c r="S497" s="40">
        <f>IF(S496&lt;&gt;0,MAX(S496-$G$2/86400,0),IF(M497=1,INDEX($X$2:$AG$21,1+SUM($M$2:$M496),10),0))</f>
        <v>0</v>
      </c>
    </row>
    <row r="498" spans="8:19" ht="15.75" thickBot="1" x14ac:dyDescent="0.3">
      <c r="H498" s="18">
        <f t="shared" ca="1" si="64"/>
        <v>43211.321119674321</v>
      </c>
      <c r="I498">
        <f t="shared" si="65"/>
        <v>13266</v>
      </c>
      <c r="J498">
        <f t="shared" si="66"/>
        <v>15160</v>
      </c>
      <c r="K498">
        <f t="shared" si="67"/>
        <v>6703</v>
      </c>
      <c r="L498">
        <f t="shared" si="68"/>
        <v>11024</v>
      </c>
      <c r="M498">
        <f t="shared" si="63"/>
        <v>0</v>
      </c>
      <c r="N498">
        <f>SUM($M$2:$M498)</f>
        <v>12</v>
      </c>
      <c r="O498" s="29">
        <f>INDEX($X$2:$AG$21,1+SUM($M$2:$M497),1)</f>
        <v>11220</v>
      </c>
      <c r="P498" s="29">
        <f>INDEX($X$2:$AG$21,1+SUM($M$2:$M497),2)</f>
        <v>8900</v>
      </c>
      <c r="Q498" s="29">
        <f>INDEX($X$2:$AG$21,1+SUM($M$2:$M497),3)</f>
        <v>6770</v>
      </c>
      <c r="R498" s="29">
        <f>INDEX($X$2:$AG$21,1+SUM($M$2:$M497),4)</f>
        <v>3480</v>
      </c>
      <c r="S498" s="40">
        <f>IF(S497&lt;&gt;0,MAX(S497-$G$2/86400,0),IF(M498=1,INDEX($X$2:$AG$21,1+SUM($M$2:$M497),10),0))</f>
        <v>0</v>
      </c>
    </row>
    <row r="499" spans="8:19" ht="15.75" thickBot="1" x14ac:dyDescent="0.3">
      <c r="H499" s="18">
        <f t="shared" ca="1" si="64"/>
        <v>43211.32459189654</v>
      </c>
      <c r="I499">
        <f t="shared" si="65"/>
        <v>13324</v>
      </c>
      <c r="J499">
        <f t="shared" si="66"/>
        <v>15218</v>
      </c>
      <c r="K499">
        <f t="shared" si="67"/>
        <v>6737</v>
      </c>
      <c r="L499">
        <f t="shared" si="68"/>
        <v>11057</v>
      </c>
      <c r="M499">
        <f t="shared" si="63"/>
        <v>0</v>
      </c>
      <c r="N499">
        <f>SUM($M$2:$M499)</f>
        <v>12</v>
      </c>
      <c r="O499" s="29">
        <f>INDEX($X$2:$AG$21,1+SUM($M$2:$M498),1)</f>
        <v>11220</v>
      </c>
      <c r="P499" s="29">
        <f>INDEX($X$2:$AG$21,1+SUM($M$2:$M498),2)</f>
        <v>8900</v>
      </c>
      <c r="Q499" s="29">
        <f>INDEX($X$2:$AG$21,1+SUM($M$2:$M498),3)</f>
        <v>6770</v>
      </c>
      <c r="R499" s="29">
        <f>INDEX($X$2:$AG$21,1+SUM($M$2:$M498),4)</f>
        <v>3480</v>
      </c>
      <c r="S499" s="40">
        <f>IF(S498&lt;&gt;0,MAX(S498-$G$2/86400,0),IF(M499=1,INDEX($X$2:$AG$21,1+SUM($M$2:$M498),10),0))</f>
        <v>0</v>
      </c>
    </row>
    <row r="500" spans="8:19" ht="15.75" thickBot="1" x14ac:dyDescent="0.3">
      <c r="H500" s="18">
        <f t="shared" ca="1" si="64"/>
        <v>43211.328064118759</v>
      </c>
      <c r="I500">
        <f t="shared" si="65"/>
        <v>13382</v>
      </c>
      <c r="J500">
        <f t="shared" si="66"/>
        <v>15276</v>
      </c>
      <c r="K500">
        <f t="shared" si="67"/>
        <v>6771</v>
      </c>
      <c r="L500">
        <f t="shared" si="68"/>
        <v>11090</v>
      </c>
      <c r="M500">
        <f t="shared" si="63"/>
        <v>1</v>
      </c>
      <c r="N500">
        <f>SUM($M$2:$M500)</f>
        <v>13</v>
      </c>
      <c r="O500" s="29">
        <f>INDEX($X$2:$AG$21,1+SUM($M$2:$M499),1)</f>
        <v>11220</v>
      </c>
      <c r="P500" s="29">
        <f>INDEX($X$2:$AG$21,1+SUM($M$2:$M499),2)</f>
        <v>8900</v>
      </c>
      <c r="Q500" s="29">
        <f>INDEX($X$2:$AG$21,1+SUM($M$2:$M499),3)</f>
        <v>6770</v>
      </c>
      <c r="R500" s="29">
        <f>INDEX($X$2:$AG$21,1+SUM($M$2:$M499),4)</f>
        <v>3480</v>
      </c>
      <c r="S500" s="40">
        <f>IF(S499&lt;&gt;0,MAX(S499-$G$2/86400,0),IF(M500=1,INDEX($X$2:$AG$21,1+SUM($M$2:$M499),10),0))</f>
        <v>7.5694444444444439E-2</v>
      </c>
    </row>
    <row r="501" spans="8:19" ht="15.75" thickBot="1" x14ac:dyDescent="0.3">
      <c r="H501" s="18">
        <f t="shared" ca="1" si="64"/>
        <v>43211.331536340978</v>
      </c>
      <c r="I501">
        <f t="shared" si="65"/>
        <v>13440</v>
      </c>
      <c r="J501">
        <f t="shared" si="66"/>
        <v>15334</v>
      </c>
      <c r="K501">
        <f t="shared" si="67"/>
        <v>6805</v>
      </c>
      <c r="L501">
        <f t="shared" si="68"/>
        <v>11123</v>
      </c>
      <c r="M501">
        <f t="shared" si="63"/>
        <v>0</v>
      </c>
      <c r="N501">
        <f>SUM($M$2:$M501)</f>
        <v>13</v>
      </c>
      <c r="O501" s="29">
        <f>INDEX($X$2:$AG$21,1+SUM($M$2:$M500),1)</f>
        <v>14360</v>
      </c>
      <c r="P501" s="29">
        <f>INDEX($X$2:$AG$21,1+SUM($M$2:$M500),2)</f>
        <v>11390</v>
      </c>
      <c r="Q501" s="29">
        <f>INDEX($X$2:$AG$21,1+SUM($M$2:$M500),3)</f>
        <v>8665</v>
      </c>
      <c r="R501" s="29">
        <f>INDEX($X$2:$AG$21,1+SUM($M$2:$M500),4)</f>
        <v>4455</v>
      </c>
      <c r="S501" s="40">
        <f>IF(S500&lt;&gt;0,MAX(S500-$G$2/86400,0),IF(M501=1,INDEX($X$2:$AG$21,1+SUM($M$2:$M500),10),0))</f>
        <v>7.2222222222222215E-2</v>
      </c>
    </row>
    <row r="502" spans="8:19" ht="15.75" thickBot="1" x14ac:dyDescent="0.3">
      <c r="H502" s="18">
        <f t="shared" ca="1" si="64"/>
        <v>43211.335008563197</v>
      </c>
      <c r="I502">
        <f t="shared" si="65"/>
        <v>13498</v>
      </c>
      <c r="J502">
        <f t="shared" si="66"/>
        <v>15392</v>
      </c>
      <c r="K502">
        <f t="shared" si="67"/>
        <v>6839</v>
      </c>
      <c r="L502">
        <f t="shared" si="68"/>
        <v>11156</v>
      </c>
      <c r="M502">
        <f t="shared" si="63"/>
        <v>0</v>
      </c>
      <c r="N502">
        <f>SUM($M$2:$M502)</f>
        <v>13</v>
      </c>
      <c r="O502" s="29">
        <f>INDEX($X$2:$AG$21,1+SUM($M$2:$M501),1)</f>
        <v>14360</v>
      </c>
      <c r="P502" s="29">
        <f>INDEX($X$2:$AG$21,1+SUM($M$2:$M501),2)</f>
        <v>11390</v>
      </c>
      <c r="Q502" s="29">
        <f>INDEX($X$2:$AG$21,1+SUM($M$2:$M501),3)</f>
        <v>8665</v>
      </c>
      <c r="R502" s="29">
        <f>INDEX($X$2:$AG$21,1+SUM($M$2:$M501),4)</f>
        <v>4455</v>
      </c>
      <c r="S502" s="40">
        <f>IF(S501&lt;&gt;0,MAX(S501-$G$2/86400,0),IF(M502=1,INDEX($X$2:$AG$21,1+SUM($M$2:$M501),10),0))</f>
        <v>6.8749999999999992E-2</v>
      </c>
    </row>
    <row r="503" spans="8:19" ht="15.75" thickBot="1" x14ac:dyDescent="0.3">
      <c r="H503" s="18">
        <f t="shared" ca="1" si="64"/>
        <v>43211.338480785416</v>
      </c>
      <c r="I503">
        <f t="shared" si="65"/>
        <v>13556</v>
      </c>
      <c r="J503">
        <f t="shared" si="66"/>
        <v>15450</v>
      </c>
      <c r="K503">
        <f t="shared" si="67"/>
        <v>6873</v>
      </c>
      <c r="L503">
        <f t="shared" si="68"/>
        <v>11189</v>
      </c>
      <c r="M503">
        <f t="shared" si="63"/>
        <v>0</v>
      </c>
      <c r="N503">
        <f>SUM($M$2:$M503)</f>
        <v>13</v>
      </c>
      <c r="O503" s="29">
        <f>INDEX($X$2:$AG$21,1+SUM($M$2:$M502),1)</f>
        <v>14360</v>
      </c>
      <c r="P503" s="29">
        <f>INDEX($X$2:$AG$21,1+SUM($M$2:$M502),2)</f>
        <v>11390</v>
      </c>
      <c r="Q503" s="29">
        <f>INDEX($X$2:$AG$21,1+SUM($M$2:$M502),3)</f>
        <v>8665</v>
      </c>
      <c r="R503" s="29">
        <f>INDEX($X$2:$AG$21,1+SUM($M$2:$M502),4)</f>
        <v>4455</v>
      </c>
      <c r="S503" s="40">
        <f>IF(S502&lt;&gt;0,MAX(S502-$G$2/86400,0),IF(M503=1,INDEX($X$2:$AG$21,1+SUM($M$2:$M502),10),0))</f>
        <v>6.5277777777777768E-2</v>
      </c>
    </row>
    <row r="504" spans="8:19" ht="15.75" thickBot="1" x14ac:dyDescent="0.3">
      <c r="H504" s="18">
        <f t="shared" ca="1" si="64"/>
        <v>43211.341953007635</v>
      </c>
      <c r="I504">
        <f t="shared" si="65"/>
        <v>13614</v>
      </c>
      <c r="J504">
        <f t="shared" si="66"/>
        <v>15508</v>
      </c>
      <c r="K504">
        <f t="shared" si="67"/>
        <v>6907</v>
      </c>
      <c r="L504">
        <f t="shared" si="68"/>
        <v>11222</v>
      </c>
      <c r="M504">
        <f t="shared" si="63"/>
        <v>0</v>
      </c>
      <c r="N504">
        <f>SUM($M$2:$M504)</f>
        <v>13</v>
      </c>
      <c r="O504" s="29">
        <f>INDEX($X$2:$AG$21,1+SUM($M$2:$M503),1)</f>
        <v>14360</v>
      </c>
      <c r="P504" s="29">
        <f>INDEX($X$2:$AG$21,1+SUM($M$2:$M503),2)</f>
        <v>11390</v>
      </c>
      <c r="Q504" s="29">
        <f>INDEX($X$2:$AG$21,1+SUM($M$2:$M503),3)</f>
        <v>8665</v>
      </c>
      <c r="R504" s="29">
        <f>INDEX($X$2:$AG$21,1+SUM($M$2:$M503),4)</f>
        <v>4455</v>
      </c>
      <c r="S504" s="40">
        <f>IF(S503&lt;&gt;0,MAX(S503-$G$2/86400,0),IF(M504=1,INDEX($X$2:$AG$21,1+SUM($M$2:$M503),10),0))</f>
        <v>6.1805555555555544E-2</v>
      </c>
    </row>
    <row r="505" spans="8:19" ht="15.75" thickBot="1" x14ac:dyDescent="0.3">
      <c r="H505" s="18">
        <f t="shared" ca="1" si="64"/>
        <v>43211.345425229854</v>
      </c>
      <c r="I505">
        <f t="shared" si="65"/>
        <v>13672</v>
      </c>
      <c r="J505">
        <f t="shared" si="66"/>
        <v>15566</v>
      </c>
      <c r="K505">
        <f t="shared" si="67"/>
        <v>6941</v>
      </c>
      <c r="L505">
        <f t="shared" si="68"/>
        <v>11255</v>
      </c>
      <c r="M505">
        <f t="shared" si="63"/>
        <v>0</v>
      </c>
      <c r="N505">
        <f>SUM($M$2:$M505)</f>
        <v>13</v>
      </c>
      <c r="O505" s="29">
        <f>INDEX($X$2:$AG$21,1+SUM($M$2:$M504),1)</f>
        <v>14360</v>
      </c>
      <c r="P505" s="29">
        <f>INDEX($X$2:$AG$21,1+SUM($M$2:$M504),2)</f>
        <v>11390</v>
      </c>
      <c r="Q505" s="29">
        <f>INDEX($X$2:$AG$21,1+SUM($M$2:$M504),3)</f>
        <v>8665</v>
      </c>
      <c r="R505" s="29">
        <f>INDEX($X$2:$AG$21,1+SUM($M$2:$M504),4)</f>
        <v>4455</v>
      </c>
      <c r="S505" s="40">
        <f>IF(S504&lt;&gt;0,MAX(S504-$G$2/86400,0),IF(M505=1,INDEX($X$2:$AG$21,1+SUM($M$2:$M504),10),0))</f>
        <v>5.833333333333332E-2</v>
      </c>
    </row>
    <row r="506" spans="8:19" ht="15.75" thickBot="1" x14ac:dyDescent="0.3">
      <c r="H506" s="18">
        <f t="shared" ca="1" si="64"/>
        <v>43211.348897452073</v>
      </c>
      <c r="I506">
        <f t="shared" si="65"/>
        <v>13730</v>
      </c>
      <c r="J506">
        <f t="shared" si="66"/>
        <v>15624</v>
      </c>
      <c r="K506">
        <f t="shared" si="67"/>
        <v>6975</v>
      </c>
      <c r="L506">
        <f t="shared" si="68"/>
        <v>11288</v>
      </c>
      <c r="M506">
        <f t="shared" si="63"/>
        <v>0</v>
      </c>
      <c r="N506">
        <f>SUM($M$2:$M506)</f>
        <v>13</v>
      </c>
      <c r="O506" s="29">
        <f>INDEX($X$2:$AG$21,1+SUM($M$2:$M505),1)</f>
        <v>14360</v>
      </c>
      <c r="P506" s="29">
        <f>INDEX($X$2:$AG$21,1+SUM($M$2:$M505),2)</f>
        <v>11390</v>
      </c>
      <c r="Q506" s="29">
        <f>INDEX($X$2:$AG$21,1+SUM($M$2:$M505),3)</f>
        <v>8665</v>
      </c>
      <c r="R506" s="29">
        <f>INDEX($X$2:$AG$21,1+SUM($M$2:$M505),4)</f>
        <v>4455</v>
      </c>
      <c r="S506" s="40">
        <f>IF(S505&lt;&gt;0,MAX(S505-$G$2/86400,0),IF(M506=1,INDEX($X$2:$AG$21,1+SUM($M$2:$M505),10),0))</f>
        <v>5.4861111111111097E-2</v>
      </c>
    </row>
    <row r="507" spans="8:19" ht="15.75" thickBot="1" x14ac:dyDescent="0.3">
      <c r="H507" s="18">
        <f t="shared" ca="1" si="64"/>
        <v>43211.352369674292</v>
      </c>
      <c r="I507">
        <f t="shared" si="65"/>
        <v>13788</v>
      </c>
      <c r="J507">
        <f t="shared" si="66"/>
        <v>15682</v>
      </c>
      <c r="K507">
        <f t="shared" si="67"/>
        <v>7009</v>
      </c>
      <c r="L507">
        <f t="shared" si="68"/>
        <v>11321</v>
      </c>
      <c r="M507">
        <f t="shared" si="63"/>
        <v>0</v>
      </c>
      <c r="N507">
        <f>SUM($M$2:$M507)</f>
        <v>13</v>
      </c>
      <c r="O507" s="29">
        <f>INDEX($X$2:$AG$21,1+SUM($M$2:$M506),1)</f>
        <v>14360</v>
      </c>
      <c r="P507" s="29">
        <f>INDEX($X$2:$AG$21,1+SUM($M$2:$M506),2)</f>
        <v>11390</v>
      </c>
      <c r="Q507" s="29">
        <f>INDEX($X$2:$AG$21,1+SUM($M$2:$M506),3)</f>
        <v>8665</v>
      </c>
      <c r="R507" s="29">
        <f>INDEX($X$2:$AG$21,1+SUM($M$2:$M506),4)</f>
        <v>4455</v>
      </c>
      <c r="S507" s="40">
        <f>IF(S506&lt;&gt;0,MAX(S506-$G$2/86400,0),IF(M507=1,INDEX($X$2:$AG$21,1+SUM($M$2:$M506),10),0))</f>
        <v>5.1388888888888873E-2</v>
      </c>
    </row>
    <row r="508" spans="8:19" ht="15.75" thickBot="1" x14ac:dyDescent="0.3">
      <c r="H508" s="18">
        <f t="shared" ca="1" si="64"/>
        <v>43211.355841896511</v>
      </c>
      <c r="I508">
        <f t="shared" si="65"/>
        <v>13846</v>
      </c>
      <c r="J508">
        <f t="shared" si="66"/>
        <v>15740</v>
      </c>
      <c r="K508">
        <f t="shared" si="67"/>
        <v>7043</v>
      </c>
      <c r="L508">
        <f t="shared" si="68"/>
        <v>11354</v>
      </c>
      <c r="M508">
        <f t="shared" si="63"/>
        <v>0</v>
      </c>
      <c r="N508">
        <f>SUM($M$2:$M508)</f>
        <v>13</v>
      </c>
      <c r="O508" s="29">
        <f>INDEX($X$2:$AG$21,1+SUM($M$2:$M507),1)</f>
        <v>14360</v>
      </c>
      <c r="P508" s="29">
        <f>INDEX($X$2:$AG$21,1+SUM($M$2:$M507),2)</f>
        <v>11390</v>
      </c>
      <c r="Q508" s="29">
        <f>INDEX($X$2:$AG$21,1+SUM($M$2:$M507),3)</f>
        <v>8665</v>
      </c>
      <c r="R508" s="29">
        <f>INDEX($X$2:$AG$21,1+SUM($M$2:$M507),4)</f>
        <v>4455</v>
      </c>
      <c r="S508" s="40">
        <f>IF(S507&lt;&gt;0,MAX(S507-$G$2/86400,0),IF(M508=1,INDEX($X$2:$AG$21,1+SUM($M$2:$M507),10),0))</f>
        <v>4.7916666666666649E-2</v>
      </c>
    </row>
    <row r="509" spans="8:19" ht="15.75" thickBot="1" x14ac:dyDescent="0.3">
      <c r="H509" s="18">
        <f t="shared" ca="1" si="64"/>
        <v>43211.35931411873</v>
      </c>
      <c r="I509">
        <f t="shared" si="65"/>
        <v>13904</v>
      </c>
      <c r="J509">
        <f t="shared" si="66"/>
        <v>15798</v>
      </c>
      <c r="K509">
        <f t="shared" si="67"/>
        <v>7077</v>
      </c>
      <c r="L509">
        <f t="shared" si="68"/>
        <v>11387</v>
      </c>
      <c r="M509">
        <f t="shared" si="63"/>
        <v>0</v>
      </c>
      <c r="N509">
        <f>SUM($M$2:$M509)</f>
        <v>13</v>
      </c>
      <c r="O509" s="29">
        <f>INDEX($X$2:$AG$21,1+SUM($M$2:$M508),1)</f>
        <v>14360</v>
      </c>
      <c r="P509" s="29">
        <f>INDEX($X$2:$AG$21,1+SUM($M$2:$M508),2)</f>
        <v>11390</v>
      </c>
      <c r="Q509" s="29">
        <f>INDEX($X$2:$AG$21,1+SUM($M$2:$M508),3)</f>
        <v>8665</v>
      </c>
      <c r="R509" s="29">
        <f>INDEX($X$2:$AG$21,1+SUM($M$2:$M508),4)</f>
        <v>4455</v>
      </c>
      <c r="S509" s="40">
        <f>IF(S508&lt;&gt;0,MAX(S508-$G$2/86400,0),IF(M509=1,INDEX($X$2:$AG$21,1+SUM($M$2:$M508),10),0))</f>
        <v>4.4444444444444425E-2</v>
      </c>
    </row>
    <row r="510" spans="8:19" ht="15.75" thickBot="1" x14ac:dyDescent="0.3">
      <c r="H510" s="18">
        <f t="shared" ca="1" si="64"/>
        <v>43211.362786340949</v>
      </c>
      <c r="I510">
        <f t="shared" si="65"/>
        <v>13962</v>
      </c>
      <c r="J510">
        <f t="shared" si="66"/>
        <v>15856</v>
      </c>
      <c r="K510">
        <f t="shared" si="67"/>
        <v>7111</v>
      </c>
      <c r="L510">
        <f t="shared" si="68"/>
        <v>11420</v>
      </c>
      <c r="M510">
        <f t="shared" si="63"/>
        <v>0</v>
      </c>
      <c r="N510">
        <f>SUM($M$2:$M510)</f>
        <v>13</v>
      </c>
      <c r="O510" s="29">
        <f>INDEX($X$2:$AG$21,1+SUM($M$2:$M509),1)</f>
        <v>14360</v>
      </c>
      <c r="P510" s="29">
        <f>INDEX($X$2:$AG$21,1+SUM($M$2:$M509),2)</f>
        <v>11390</v>
      </c>
      <c r="Q510" s="29">
        <f>INDEX($X$2:$AG$21,1+SUM($M$2:$M509),3)</f>
        <v>8665</v>
      </c>
      <c r="R510" s="29">
        <f>INDEX($X$2:$AG$21,1+SUM($M$2:$M509),4)</f>
        <v>4455</v>
      </c>
      <c r="S510" s="40">
        <f>IF(S509&lt;&gt;0,MAX(S509-$G$2/86400,0),IF(M510=1,INDEX($X$2:$AG$21,1+SUM($M$2:$M509),10),0))</f>
        <v>4.0972222222222202E-2</v>
      </c>
    </row>
    <row r="511" spans="8:19" ht="15.75" thickBot="1" x14ac:dyDescent="0.3">
      <c r="H511" s="18">
        <f t="shared" ca="1" si="64"/>
        <v>43211.366258563168</v>
      </c>
      <c r="I511">
        <f t="shared" si="65"/>
        <v>14020</v>
      </c>
      <c r="J511">
        <f t="shared" si="66"/>
        <v>15914</v>
      </c>
      <c r="K511">
        <f t="shared" si="67"/>
        <v>7145</v>
      </c>
      <c r="L511">
        <f t="shared" si="68"/>
        <v>11453</v>
      </c>
      <c r="M511">
        <f t="shared" si="63"/>
        <v>0</v>
      </c>
      <c r="N511">
        <f>SUM($M$2:$M511)</f>
        <v>13</v>
      </c>
      <c r="O511" s="29">
        <f>INDEX($X$2:$AG$21,1+SUM($M$2:$M510),1)</f>
        <v>14360</v>
      </c>
      <c r="P511" s="29">
        <f>INDEX($X$2:$AG$21,1+SUM($M$2:$M510),2)</f>
        <v>11390</v>
      </c>
      <c r="Q511" s="29">
        <f>INDEX($X$2:$AG$21,1+SUM($M$2:$M510),3)</f>
        <v>8665</v>
      </c>
      <c r="R511" s="29">
        <f>INDEX($X$2:$AG$21,1+SUM($M$2:$M510),4)</f>
        <v>4455</v>
      </c>
      <c r="S511" s="40">
        <f>IF(S510&lt;&gt;0,MAX(S510-$G$2/86400,0),IF(M511=1,INDEX($X$2:$AG$21,1+SUM($M$2:$M510),10),0))</f>
        <v>3.7499999999999978E-2</v>
      </c>
    </row>
    <row r="512" spans="8:19" ht="15.75" thickBot="1" x14ac:dyDescent="0.3">
      <c r="H512" s="18">
        <f t="shared" ca="1" si="64"/>
        <v>43211.369730785387</v>
      </c>
      <c r="I512">
        <f t="shared" si="65"/>
        <v>14078</v>
      </c>
      <c r="J512">
        <f t="shared" si="66"/>
        <v>15972</v>
      </c>
      <c r="K512">
        <f t="shared" si="67"/>
        <v>7179</v>
      </c>
      <c r="L512">
        <f t="shared" si="68"/>
        <v>11486</v>
      </c>
      <c r="M512">
        <f t="shared" si="63"/>
        <v>0</v>
      </c>
      <c r="N512">
        <f>SUM($M$2:$M512)</f>
        <v>13</v>
      </c>
      <c r="O512" s="29">
        <f>INDEX($X$2:$AG$21,1+SUM($M$2:$M511),1)</f>
        <v>14360</v>
      </c>
      <c r="P512" s="29">
        <f>INDEX($X$2:$AG$21,1+SUM($M$2:$M511),2)</f>
        <v>11390</v>
      </c>
      <c r="Q512" s="29">
        <f>INDEX($X$2:$AG$21,1+SUM($M$2:$M511),3)</f>
        <v>8665</v>
      </c>
      <c r="R512" s="29">
        <f>INDEX($X$2:$AG$21,1+SUM($M$2:$M511),4)</f>
        <v>4455</v>
      </c>
      <c r="S512" s="40">
        <f>IF(S511&lt;&gt;0,MAX(S511-$G$2/86400,0),IF(M512=1,INDEX($X$2:$AG$21,1+SUM($M$2:$M511),10),0))</f>
        <v>3.4027777777777754E-2</v>
      </c>
    </row>
    <row r="513" spans="8:19" ht="15.75" thickBot="1" x14ac:dyDescent="0.3">
      <c r="H513" s="18">
        <f t="shared" ca="1" si="64"/>
        <v>43211.373203007606</v>
      </c>
      <c r="I513">
        <f t="shared" si="65"/>
        <v>14136</v>
      </c>
      <c r="J513">
        <f t="shared" si="66"/>
        <v>16030</v>
      </c>
      <c r="K513">
        <f t="shared" si="67"/>
        <v>7213</v>
      </c>
      <c r="L513">
        <f t="shared" si="68"/>
        <v>11519</v>
      </c>
      <c r="M513">
        <f t="shared" si="63"/>
        <v>0</v>
      </c>
      <c r="N513">
        <f>SUM($M$2:$M513)</f>
        <v>13</v>
      </c>
      <c r="O513" s="29">
        <f>INDEX($X$2:$AG$21,1+SUM($M$2:$M512),1)</f>
        <v>14360</v>
      </c>
      <c r="P513" s="29">
        <f>INDEX($X$2:$AG$21,1+SUM($M$2:$M512),2)</f>
        <v>11390</v>
      </c>
      <c r="Q513" s="29">
        <f>INDEX($X$2:$AG$21,1+SUM($M$2:$M512),3)</f>
        <v>8665</v>
      </c>
      <c r="R513" s="29">
        <f>INDEX($X$2:$AG$21,1+SUM($M$2:$M512),4)</f>
        <v>4455</v>
      </c>
      <c r="S513" s="40">
        <f>IF(S512&lt;&gt;0,MAX(S512-$G$2/86400,0),IF(M513=1,INDEX($X$2:$AG$21,1+SUM($M$2:$M512),10),0))</f>
        <v>3.055555555555553E-2</v>
      </c>
    </row>
    <row r="514" spans="8:19" ht="15.75" thickBot="1" x14ac:dyDescent="0.3">
      <c r="H514" s="18">
        <f t="shared" ca="1" si="64"/>
        <v>43211.376675229825</v>
      </c>
      <c r="I514">
        <f t="shared" si="65"/>
        <v>14194</v>
      </c>
      <c r="J514">
        <f t="shared" si="66"/>
        <v>16088</v>
      </c>
      <c r="K514">
        <f t="shared" si="67"/>
        <v>7247</v>
      </c>
      <c r="L514">
        <f t="shared" si="68"/>
        <v>11552</v>
      </c>
      <c r="M514">
        <f t="shared" ref="M514:M577" si="69">IF(AND(O514&lt;&gt;"",P514&lt;&gt;"",Q514&lt;&gt;"",R514&lt;&gt;"",I514&gt;O514,J514&gt;P514,K514&gt;Q514,L514&gt;R514,S513=0),1,0)</f>
        <v>0</v>
      </c>
      <c r="N514">
        <f>SUM($M$2:$M514)</f>
        <v>13</v>
      </c>
      <c r="O514" s="29">
        <f>INDEX($X$2:$AG$21,1+SUM($M$2:$M513),1)</f>
        <v>14360</v>
      </c>
      <c r="P514" s="29">
        <f>INDEX($X$2:$AG$21,1+SUM($M$2:$M513),2)</f>
        <v>11390</v>
      </c>
      <c r="Q514" s="29">
        <f>INDEX($X$2:$AG$21,1+SUM($M$2:$M513),3)</f>
        <v>8665</v>
      </c>
      <c r="R514" s="29">
        <f>INDEX($X$2:$AG$21,1+SUM($M$2:$M513),4)</f>
        <v>4455</v>
      </c>
      <c r="S514" s="40">
        <f>IF(S513&lt;&gt;0,MAX(S513-$G$2/86400,0),IF(M514=1,INDEX($X$2:$AG$21,1+SUM($M$2:$M513),10),0))</f>
        <v>2.7083333333333307E-2</v>
      </c>
    </row>
    <row r="515" spans="8:19" ht="15.75" thickBot="1" x14ac:dyDescent="0.3">
      <c r="H515" s="18">
        <f t="shared" ca="1" si="64"/>
        <v>43211.380147452044</v>
      </c>
      <c r="I515">
        <f t="shared" si="65"/>
        <v>14252</v>
      </c>
      <c r="J515">
        <f t="shared" si="66"/>
        <v>16146</v>
      </c>
      <c r="K515">
        <f t="shared" si="67"/>
        <v>7281</v>
      </c>
      <c r="L515">
        <f t="shared" si="68"/>
        <v>11585</v>
      </c>
      <c r="M515">
        <f t="shared" si="69"/>
        <v>0</v>
      </c>
      <c r="N515">
        <f>SUM($M$2:$M515)</f>
        <v>13</v>
      </c>
      <c r="O515" s="29">
        <f>INDEX($X$2:$AG$21,1+SUM($M$2:$M514),1)</f>
        <v>14360</v>
      </c>
      <c r="P515" s="29">
        <f>INDEX($X$2:$AG$21,1+SUM($M$2:$M514),2)</f>
        <v>11390</v>
      </c>
      <c r="Q515" s="29">
        <f>INDEX($X$2:$AG$21,1+SUM($M$2:$M514),3)</f>
        <v>8665</v>
      </c>
      <c r="R515" s="29">
        <f>INDEX($X$2:$AG$21,1+SUM($M$2:$M514),4)</f>
        <v>4455</v>
      </c>
      <c r="S515" s="40">
        <f>IF(S514&lt;&gt;0,MAX(S514-$G$2/86400,0),IF(M515=1,INDEX($X$2:$AG$21,1+SUM($M$2:$M514),10),0))</f>
        <v>2.3611111111111083E-2</v>
      </c>
    </row>
    <row r="516" spans="8:19" ht="15.75" thickBot="1" x14ac:dyDescent="0.3">
      <c r="H516" s="18">
        <f t="shared" ca="1" si="64"/>
        <v>43211.383619674263</v>
      </c>
      <c r="I516">
        <f t="shared" si="65"/>
        <v>14310</v>
      </c>
      <c r="J516">
        <f t="shared" si="66"/>
        <v>16204</v>
      </c>
      <c r="K516">
        <f t="shared" si="67"/>
        <v>7315</v>
      </c>
      <c r="L516">
        <f t="shared" si="68"/>
        <v>11618</v>
      </c>
      <c r="M516">
        <f t="shared" si="69"/>
        <v>0</v>
      </c>
      <c r="N516">
        <f>SUM($M$2:$M516)</f>
        <v>13</v>
      </c>
      <c r="O516" s="29">
        <f>INDEX($X$2:$AG$21,1+SUM($M$2:$M515),1)</f>
        <v>14360</v>
      </c>
      <c r="P516" s="29">
        <f>INDEX($X$2:$AG$21,1+SUM($M$2:$M515),2)</f>
        <v>11390</v>
      </c>
      <c r="Q516" s="29">
        <f>INDEX($X$2:$AG$21,1+SUM($M$2:$M515),3)</f>
        <v>8665</v>
      </c>
      <c r="R516" s="29">
        <f>INDEX($X$2:$AG$21,1+SUM($M$2:$M515),4)</f>
        <v>4455</v>
      </c>
      <c r="S516" s="40">
        <f>IF(S515&lt;&gt;0,MAX(S515-$G$2/86400,0),IF(M516=1,INDEX($X$2:$AG$21,1+SUM($M$2:$M515),10),0))</f>
        <v>2.0138888888888859E-2</v>
      </c>
    </row>
    <row r="517" spans="8:19" ht="15.75" thickBot="1" x14ac:dyDescent="0.3">
      <c r="H517" s="18">
        <f t="shared" ca="1" si="64"/>
        <v>43211.387091896482</v>
      </c>
      <c r="I517">
        <f t="shared" si="65"/>
        <v>14368</v>
      </c>
      <c r="J517">
        <f t="shared" si="66"/>
        <v>16262</v>
      </c>
      <c r="K517">
        <f t="shared" si="67"/>
        <v>7349</v>
      </c>
      <c r="L517">
        <f t="shared" si="68"/>
        <v>11651</v>
      </c>
      <c r="M517">
        <f t="shared" si="69"/>
        <v>0</v>
      </c>
      <c r="N517">
        <f>SUM($M$2:$M517)</f>
        <v>13</v>
      </c>
      <c r="O517" s="29">
        <f>INDEX($X$2:$AG$21,1+SUM($M$2:$M516),1)</f>
        <v>14360</v>
      </c>
      <c r="P517" s="29">
        <f>INDEX($X$2:$AG$21,1+SUM($M$2:$M516),2)</f>
        <v>11390</v>
      </c>
      <c r="Q517" s="29">
        <f>INDEX($X$2:$AG$21,1+SUM($M$2:$M516),3)</f>
        <v>8665</v>
      </c>
      <c r="R517" s="29">
        <f>INDEX($X$2:$AG$21,1+SUM($M$2:$M516),4)</f>
        <v>4455</v>
      </c>
      <c r="S517" s="40">
        <f>IF(S516&lt;&gt;0,MAX(S516-$G$2/86400,0),IF(M517=1,INDEX($X$2:$AG$21,1+SUM($M$2:$M516),10),0))</f>
        <v>1.6666666666666635E-2</v>
      </c>
    </row>
    <row r="518" spans="8:19" ht="15.75" thickBot="1" x14ac:dyDescent="0.3">
      <c r="H518" s="18">
        <f t="shared" ca="1" si="64"/>
        <v>43211.390564118701</v>
      </c>
      <c r="I518">
        <f t="shared" si="65"/>
        <v>14426</v>
      </c>
      <c r="J518">
        <f t="shared" si="66"/>
        <v>16320</v>
      </c>
      <c r="K518">
        <f t="shared" si="67"/>
        <v>7383</v>
      </c>
      <c r="L518">
        <f t="shared" si="68"/>
        <v>11684</v>
      </c>
      <c r="M518">
        <f t="shared" si="69"/>
        <v>0</v>
      </c>
      <c r="N518">
        <f>SUM($M$2:$M518)</f>
        <v>13</v>
      </c>
      <c r="O518" s="29">
        <f>INDEX($X$2:$AG$21,1+SUM($M$2:$M517),1)</f>
        <v>14360</v>
      </c>
      <c r="P518" s="29">
        <f>INDEX($X$2:$AG$21,1+SUM($M$2:$M517),2)</f>
        <v>11390</v>
      </c>
      <c r="Q518" s="29">
        <f>INDEX($X$2:$AG$21,1+SUM($M$2:$M517),3)</f>
        <v>8665</v>
      </c>
      <c r="R518" s="29">
        <f>INDEX($X$2:$AG$21,1+SUM($M$2:$M517),4)</f>
        <v>4455</v>
      </c>
      <c r="S518" s="40">
        <f>IF(S517&lt;&gt;0,MAX(S517-$G$2/86400,0),IF(M518=1,INDEX($X$2:$AG$21,1+SUM($M$2:$M517),10),0))</f>
        <v>1.3194444444444413E-2</v>
      </c>
    </row>
    <row r="519" spans="8:19" ht="15.75" thickBot="1" x14ac:dyDescent="0.3">
      <c r="H519" s="18">
        <f t="shared" ca="1" si="64"/>
        <v>43211.39403634092</v>
      </c>
      <c r="I519">
        <f t="shared" si="65"/>
        <v>14484</v>
      </c>
      <c r="J519">
        <f t="shared" si="66"/>
        <v>16378</v>
      </c>
      <c r="K519">
        <f t="shared" si="67"/>
        <v>7417</v>
      </c>
      <c r="L519">
        <f t="shared" si="68"/>
        <v>11717</v>
      </c>
      <c r="M519">
        <f t="shared" si="69"/>
        <v>0</v>
      </c>
      <c r="N519">
        <f>SUM($M$2:$M519)</f>
        <v>13</v>
      </c>
      <c r="O519" s="29">
        <f>INDEX($X$2:$AG$21,1+SUM($M$2:$M518),1)</f>
        <v>14360</v>
      </c>
      <c r="P519" s="29">
        <f>INDEX($X$2:$AG$21,1+SUM($M$2:$M518),2)</f>
        <v>11390</v>
      </c>
      <c r="Q519" s="29">
        <f>INDEX($X$2:$AG$21,1+SUM($M$2:$M518),3)</f>
        <v>8665</v>
      </c>
      <c r="R519" s="29">
        <f>INDEX($X$2:$AG$21,1+SUM($M$2:$M518),4)</f>
        <v>4455</v>
      </c>
      <c r="S519" s="40">
        <f>IF(S518&lt;&gt;0,MAX(S518-$G$2/86400,0),IF(M519=1,INDEX($X$2:$AG$21,1+SUM($M$2:$M518),10),0))</f>
        <v>9.7222222222221912E-3</v>
      </c>
    </row>
    <row r="520" spans="8:19" ht="15.75" thickBot="1" x14ac:dyDescent="0.3">
      <c r="H520" s="18">
        <f t="shared" ca="1" si="64"/>
        <v>43211.397508563139</v>
      </c>
      <c r="I520">
        <f t="shared" si="65"/>
        <v>14542</v>
      </c>
      <c r="J520">
        <f t="shared" si="66"/>
        <v>16436</v>
      </c>
      <c r="K520">
        <f t="shared" si="67"/>
        <v>7451</v>
      </c>
      <c r="L520">
        <f t="shared" si="68"/>
        <v>11750</v>
      </c>
      <c r="M520">
        <f t="shared" si="69"/>
        <v>0</v>
      </c>
      <c r="N520">
        <f>SUM($M$2:$M520)</f>
        <v>13</v>
      </c>
      <c r="O520" s="29">
        <f>INDEX($X$2:$AG$21,1+SUM($M$2:$M519),1)</f>
        <v>14360</v>
      </c>
      <c r="P520" s="29">
        <f>INDEX($X$2:$AG$21,1+SUM($M$2:$M519),2)</f>
        <v>11390</v>
      </c>
      <c r="Q520" s="29">
        <f>INDEX($X$2:$AG$21,1+SUM($M$2:$M519),3)</f>
        <v>8665</v>
      </c>
      <c r="R520" s="29">
        <f>INDEX($X$2:$AG$21,1+SUM($M$2:$M519),4)</f>
        <v>4455</v>
      </c>
      <c r="S520" s="40">
        <f>IF(S519&lt;&gt;0,MAX(S519-$G$2/86400,0),IF(M520=1,INDEX($X$2:$AG$21,1+SUM($M$2:$M519),10),0))</f>
        <v>6.2499999999999691E-3</v>
      </c>
    </row>
    <row r="521" spans="8:19" ht="15.75" thickBot="1" x14ac:dyDescent="0.3">
      <c r="H521" s="18">
        <f t="shared" ca="1" si="64"/>
        <v>43211.400980785358</v>
      </c>
      <c r="I521">
        <f t="shared" si="65"/>
        <v>14600</v>
      </c>
      <c r="J521">
        <f t="shared" si="66"/>
        <v>16494</v>
      </c>
      <c r="K521">
        <f t="shared" si="67"/>
        <v>7485</v>
      </c>
      <c r="L521">
        <f t="shared" si="68"/>
        <v>11783</v>
      </c>
      <c r="M521">
        <f t="shared" si="69"/>
        <v>0</v>
      </c>
      <c r="N521">
        <f>SUM($M$2:$M521)</f>
        <v>13</v>
      </c>
      <c r="O521" s="29">
        <f>INDEX($X$2:$AG$21,1+SUM($M$2:$M520),1)</f>
        <v>14360</v>
      </c>
      <c r="P521" s="29">
        <f>INDEX($X$2:$AG$21,1+SUM($M$2:$M520),2)</f>
        <v>11390</v>
      </c>
      <c r="Q521" s="29">
        <f>INDEX($X$2:$AG$21,1+SUM($M$2:$M520),3)</f>
        <v>8665</v>
      </c>
      <c r="R521" s="29">
        <f>INDEX($X$2:$AG$21,1+SUM($M$2:$M520),4)</f>
        <v>4455</v>
      </c>
      <c r="S521" s="40">
        <f>IF(S520&lt;&gt;0,MAX(S520-$G$2/86400,0),IF(M521=1,INDEX($X$2:$AG$21,1+SUM($M$2:$M520),10),0))</f>
        <v>2.7777777777777471E-3</v>
      </c>
    </row>
    <row r="522" spans="8:19" ht="15.75" thickBot="1" x14ac:dyDescent="0.3">
      <c r="H522" s="18">
        <f t="shared" ca="1" si="64"/>
        <v>43211.404453007577</v>
      </c>
      <c r="I522">
        <f t="shared" si="65"/>
        <v>14658</v>
      </c>
      <c r="J522">
        <f t="shared" si="66"/>
        <v>16552</v>
      </c>
      <c r="K522">
        <f t="shared" si="67"/>
        <v>7519</v>
      </c>
      <c r="L522">
        <f t="shared" si="68"/>
        <v>11816</v>
      </c>
      <c r="M522">
        <f t="shared" si="69"/>
        <v>0</v>
      </c>
      <c r="N522">
        <f>SUM($M$2:$M522)</f>
        <v>13</v>
      </c>
      <c r="O522" s="29">
        <f>INDEX($X$2:$AG$21,1+SUM($M$2:$M521),1)</f>
        <v>14360</v>
      </c>
      <c r="P522" s="29">
        <f>INDEX($X$2:$AG$21,1+SUM($M$2:$M521),2)</f>
        <v>11390</v>
      </c>
      <c r="Q522" s="29">
        <f>INDEX($X$2:$AG$21,1+SUM($M$2:$M521),3)</f>
        <v>8665</v>
      </c>
      <c r="R522" s="29">
        <f>INDEX($X$2:$AG$21,1+SUM($M$2:$M521),4)</f>
        <v>4455</v>
      </c>
      <c r="S522" s="40">
        <f>IF(S521&lt;&gt;0,MAX(S521-$G$2/86400,0),IF(M522=1,INDEX($X$2:$AG$21,1+SUM($M$2:$M521),10),0))</f>
        <v>0</v>
      </c>
    </row>
    <row r="523" spans="8:19" ht="15.75" thickBot="1" x14ac:dyDescent="0.3">
      <c r="H523" s="18">
        <f t="shared" ca="1" si="64"/>
        <v>43211.407925229796</v>
      </c>
      <c r="I523">
        <f t="shared" si="65"/>
        <v>14716</v>
      </c>
      <c r="J523">
        <f t="shared" si="66"/>
        <v>16610</v>
      </c>
      <c r="K523">
        <f t="shared" si="67"/>
        <v>7553</v>
      </c>
      <c r="L523">
        <f t="shared" si="68"/>
        <v>11849</v>
      </c>
      <c r="M523">
        <f t="shared" si="69"/>
        <v>0</v>
      </c>
      <c r="N523">
        <f>SUM($M$2:$M523)</f>
        <v>13</v>
      </c>
      <c r="O523" s="29">
        <f>INDEX($X$2:$AG$21,1+SUM($M$2:$M522),1)</f>
        <v>14360</v>
      </c>
      <c r="P523" s="29">
        <f>INDEX($X$2:$AG$21,1+SUM($M$2:$M522),2)</f>
        <v>11390</v>
      </c>
      <c r="Q523" s="29">
        <f>INDEX($X$2:$AG$21,1+SUM($M$2:$M522),3)</f>
        <v>8665</v>
      </c>
      <c r="R523" s="29">
        <f>INDEX($X$2:$AG$21,1+SUM($M$2:$M522),4)</f>
        <v>4455</v>
      </c>
      <c r="S523" s="40">
        <f>IF(S522&lt;&gt;0,MAX(S522-$G$2/86400,0),IF(M523=1,INDEX($X$2:$AG$21,1+SUM($M$2:$M522),10),0))</f>
        <v>0</v>
      </c>
    </row>
    <row r="524" spans="8:19" ht="15.75" thickBot="1" x14ac:dyDescent="0.3">
      <c r="H524" s="18">
        <f t="shared" ca="1" si="64"/>
        <v>43211.411397452015</v>
      </c>
      <c r="I524">
        <f t="shared" si="65"/>
        <v>14774</v>
      </c>
      <c r="J524">
        <f t="shared" si="66"/>
        <v>16668</v>
      </c>
      <c r="K524">
        <f t="shared" si="67"/>
        <v>7587</v>
      </c>
      <c r="L524">
        <f t="shared" si="68"/>
        <v>11882</v>
      </c>
      <c r="M524">
        <f t="shared" si="69"/>
        <v>0</v>
      </c>
      <c r="N524">
        <f>SUM($M$2:$M524)</f>
        <v>13</v>
      </c>
      <c r="O524" s="29">
        <f>INDEX($X$2:$AG$21,1+SUM($M$2:$M523),1)</f>
        <v>14360</v>
      </c>
      <c r="P524" s="29">
        <f>INDEX($X$2:$AG$21,1+SUM($M$2:$M523),2)</f>
        <v>11390</v>
      </c>
      <c r="Q524" s="29">
        <f>INDEX($X$2:$AG$21,1+SUM($M$2:$M523),3)</f>
        <v>8665</v>
      </c>
      <c r="R524" s="29">
        <f>INDEX($X$2:$AG$21,1+SUM($M$2:$M523),4)</f>
        <v>4455</v>
      </c>
      <c r="S524" s="40">
        <f>IF(S523&lt;&gt;0,MAX(S523-$G$2/86400,0),IF(M524=1,INDEX($X$2:$AG$21,1+SUM($M$2:$M523),10),0))</f>
        <v>0</v>
      </c>
    </row>
    <row r="525" spans="8:19" ht="15.75" thickBot="1" x14ac:dyDescent="0.3">
      <c r="H525" s="18">
        <f t="shared" ca="1" si="64"/>
        <v>43211.414869674234</v>
      </c>
      <c r="I525">
        <f t="shared" si="65"/>
        <v>14832</v>
      </c>
      <c r="J525">
        <f t="shared" si="66"/>
        <v>16726</v>
      </c>
      <c r="K525">
        <f t="shared" si="67"/>
        <v>7621</v>
      </c>
      <c r="L525">
        <f t="shared" si="68"/>
        <v>11915</v>
      </c>
      <c r="M525">
        <f t="shared" si="69"/>
        <v>0</v>
      </c>
      <c r="N525">
        <f>SUM($M$2:$M525)</f>
        <v>13</v>
      </c>
      <c r="O525" s="29">
        <f>INDEX($X$2:$AG$21,1+SUM($M$2:$M524),1)</f>
        <v>14360</v>
      </c>
      <c r="P525" s="29">
        <f>INDEX($X$2:$AG$21,1+SUM($M$2:$M524),2)</f>
        <v>11390</v>
      </c>
      <c r="Q525" s="29">
        <f>INDEX($X$2:$AG$21,1+SUM($M$2:$M524),3)</f>
        <v>8665</v>
      </c>
      <c r="R525" s="29">
        <f>INDEX($X$2:$AG$21,1+SUM($M$2:$M524),4)</f>
        <v>4455</v>
      </c>
      <c r="S525" s="40">
        <f>IF(S524&lt;&gt;0,MAX(S524-$G$2/86400,0),IF(M525=1,INDEX($X$2:$AG$21,1+SUM($M$2:$M524),10),0))</f>
        <v>0</v>
      </c>
    </row>
    <row r="526" spans="8:19" ht="15.75" thickBot="1" x14ac:dyDescent="0.3">
      <c r="H526" s="18">
        <f t="shared" ca="1" si="64"/>
        <v>43211.418341896453</v>
      </c>
      <c r="I526">
        <f t="shared" si="65"/>
        <v>14890</v>
      </c>
      <c r="J526">
        <f t="shared" si="66"/>
        <v>16784</v>
      </c>
      <c r="K526">
        <f t="shared" si="67"/>
        <v>7655</v>
      </c>
      <c r="L526">
        <f t="shared" si="68"/>
        <v>11948</v>
      </c>
      <c r="M526">
        <f t="shared" si="69"/>
        <v>0</v>
      </c>
      <c r="N526">
        <f>SUM($M$2:$M526)</f>
        <v>13</v>
      </c>
      <c r="O526" s="29">
        <f>INDEX($X$2:$AG$21,1+SUM($M$2:$M525),1)</f>
        <v>14360</v>
      </c>
      <c r="P526" s="29">
        <f>INDEX($X$2:$AG$21,1+SUM($M$2:$M525),2)</f>
        <v>11390</v>
      </c>
      <c r="Q526" s="29">
        <f>INDEX($X$2:$AG$21,1+SUM($M$2:$M525),3)</f>
        <v>8665</v>
      </c>
      <c r="R526" s="29">
        <f>INDEX($X$2:$AG$21,1+SUM($M$2:$M525),4)</f>
        <v>4455</v>
      </c>
      <c r="S526" s="40">
        <f>IF(S525&lt;&gt;0,MAX(S525-$G$2/86400,0),IF(M526=1,INDEX($X$2:$AG$21,1+SUM($M$2:$M525),10),0))</f>
        <v>0</v>
      </c>
    </row>
    <row r="527" spans="8:19" ht="15.75" thickBot="1" x14ac:dyDescent="0.3">
      <c r="H527" s="18">
        <f t="shared" ref="H527:H590" ca="1" si="70">H526+$G$2/86400</f>
        <v>43211.421814118672</v>
      </c>
      <c r="I527">
        <f t="shared" ref="I527:I590" si="71">ROUND(I526+B$2/3600*$G$2,0)</f>
        <v>14948</v>
      </c>
      <c r="J527">
        <f t="shared" ref="J527:J590" si="72">ROUND(J526+C$2/3600*$G$2,0)</f>
        <v>16842</v>
      </c>
      <c r="K527">
        <f t="shared" ref="K527:K590" si="73">ROUND(K526+D$2/3600*$G$2,0)</f>
        <v>7689</v>
      </c>
      <c r="L527">
        <f t="shared" ref="L527:L590" si="74">ROUND(L526+E$2/3600*$G$2,0)</f>
        <v>11981</v>
      </c>
      <c r="M527">
        <f t="shared" si="69"/>
        <v>0</v>
      </c>
      <c r="N527">
        <f>SUM($M$2:$M527)</f>
        <v>13</v>
      </c>
      <c r="O527" s="29">
        <f>INDEX($X$2:$AG$21,1+SUM($M$2:$M526),1)</f>
        <v>14360</v>
      </c>
      <c r="P527" s="29">
        <f>INDEX($X$2:$AG$21,1+SUM($M$2:$M526),2)</f>
        <v>11390</v>
      </c>
      <c r="Q527" s="29">
        <f>INDEX($X$2:$AG$21,1+SUM($M$2:$M526),3)</f>
        <v>8665</v>
      </c>
      <c r="R527" s="29">
        <f>INDEX($X$2:$AG$21,1+SUM($M$2:$M526),4)</f>
        <v>4455</v>
      </c>
      <c r="S527" s="40">
        <f>IF(S526&lt;&gt;0,MAX(S526-$G$2/86400,0),IF(M527=1,INDEX($X$2:$AG$21,1+SUM($M$2:$M526),10),0))</f>
        <v>0</v>
      </c>
    </row>
    <row r="528" spans="8:19" ht="15.75" thickBot="1" x14ac:dyDescent="0.3">
      <c r="H528" s="18">
        <f t="shared" ca="1" si="70"/>
        <v>43211.425286340891</v>
      </c>
      <c r="I528">
        <f t="shared" si="71"/>
        <v>15006</v>
      </c>
      <c r="J528">
        <f t="shared" si="72"/>
        <v>16900</v>
      </c>
      <c r="K528">
        <f t="shared" si="73"/>
        <v>7723</v>
      </c>
      <c r="L528">
        <f t="shared" si="74"/>
        <v>12014</v>
      </c>
      <c r="M528">
        <f t="shared" si="69"/>
        <v>0</v>
      </c>
      <c r="N528">
        <f>SUM($M$2:$M528)</f>
        <v>13</v>
      </c>
      <c r="O528" s="29">
        <f>INDEX($X$2:$AG$21,1+SUM($M$2:$M527),1)</f>
        <v>14360</v>
      </c>
      <c r="P528" s="29">
        <f>INDEX($X$2:$AG$21,1+SUM($M$2:$M527),2)</f>
        <v>11390</v>
      </c>
      <c r="Q528" s="29">
        <f>INDEX($X$2:$AG$21,1+SUM($M$2:$M527),3)</f>
        <v>8665</v>
      </c>
      <c r="R528" s="29">
        <f>INDEX($X$2:$AG$21,1+SUM($M$2:$M527),4)</f>
        <v>4455</v>
      </c>
      <c r="S528" s="40">
        <f>IF(S527&lt;&gt;0,MAX(S527-$G$2/86400,0),IF(M528=1,INDEX($X$2:$AG$21,1+SUM($M$2:$M527),10),0))</f>
        <v>0</v>
      </c>
    </row>
    <row r="529" spans="8:19" ht="15.75" thickBot="1" x14ac:dyDescent="0.3">
      <c r="H529" s="18">
        <f t="shared" ca="1" si="70"/>
        <v>43211.42875856311</v>
      </c>
      <c r="I529">
        <f t="shared" si="71"/>
        <v>15064</v>
      </c>
      <c r="J529">
        <f t="shared" si="72"/>
        <v>16958</v>
      </c>
      <c r="K529">
        <f t="shared" si="73"/>
        <v>7757</v>
      </c>
      <c r="L529">
        <f t="shared" si="74"/>
        <v>12047</v>
      </c>
      <c r="M529">
        <f t="shared" si="69"/>
        <v>0</v>
      </c>
      <c r="N529">
        <f>SUM($M$2:$M529)</f>
        <v>13</v>
      </c>
      <c r="O529" s="29">
        <f>INDEX($X$2:$AG$21,1+SUM($M$2:$M528),1)</f>
        <v>14360</v>
      </c>
      <c r="P529" s="29">
        <f>INDEX($X$2:$AG$21,1+SUM($M$2:$M528),2)</f>
        <v>11390</v>
      </c>
      <c r="Q529" s="29">
        <f>INDEX($X$2:$AG$21,1+SUM($M$2:$M528),3)</f>
        <v>8665</v>
      </c>
      <c r="R529" s="29">
        <f>INDEX($X$2:$AG$21,1+SUM($M$2:$M528),4)</f>
        <v>4455</v>
      </c>
      <c r="S529" s="40">
        <f>IF(S528&lt;&gt;0,MAX(S528-$G$2/86400,0),IF(M529=1,INDEX($X$2:$AG$21,1+SUM($M$2:$M528),10),0))</f>
        <v>0</v>
      </c>
    </row>
    <row r="530" spans="8:19" ht="15.75" thickBot="1" x14ac:dyDescent="0.3">
      <c r="H530" s="18">
        <f t="shared" ca="1" si="70"/>
        <v>43211.432230785329</v>
      </c>
      <c r="I530">
        <f t="shared" si="71"/>
        <v>15122</v>
      </c>
      <c r="J530">
        <f t="shared" si="72"/>
        <v>17016</v>
      </c>
      <c r="K530">
        <f t="shared" si="73"/>
        <v>7791</v>
      </c>
      <c r="L530">
        <f t="shared" si="74"/>
        <v>12080</v>
      </c>
      <c r="M530">
        <f t="shared" si="69"/>
        <v>0</v>
      </c>
      <c r="N530">
        <f>SUM($M$2:$M530)</f>
        <v>13</v>
      </c>
      <c r="O530" s="29">
        <f>INDEX($X$2:$AG$21,1+SUM($M$2:$M529),1)</f>
        <v>14360</v>
      </c>
      <c r="P530" s="29">
        <f>INDEX($X$2:$AG$21,1+SUM($M$2:$M529),2)</f>
        <v>11390</v>
      </c>
      <c r="Q530" s="29">
        <f>INDEX($X$2:$AG$21,1+SUM($M$2:$M529),3)</f>
        <v>8665</v>
      </c>
      <c r="R530" s="29">
        <f>INDEX($X$2:$AG$21,1+SUM($M$2:$M529),4)</f>
        <v>4455</v>
      </c>
      <c r="S530" s="40">
        <f>IF(S529&lt;&gt;0,MAX(S529-$G$2/86400,0),IF(M530=1,INDEX($X$2:$AG$21,1+SUM($M$2:$M529),10),0))</f>
        <v>0</v>
      </c>
    </row>
    <row r="531" spans="8:19" ht="15.75" thickBot="1" x14ac:dyDescent="0.3">
      <c r="H531" s="18">
        <f t="shared" ca="1" si="70"/>
        <v>43211.435703007548</v>
      </c>
      <c r="I531">
        <f t="shared" si="71"/>
        <v>15180</v>
      </c>
      <c r="J531">
        <f t="shared" si="72"/>
        <v>17074</v>
      </c>
      <c r="K531">
        <f t="shared" si="73"/>
        <v>7825</v>
      </c>
      <c r="L531">
        <f t="shared" si="74"/>
        <v>12113</v>
      </c>
      <c r="M531">
        <f t="shared" si="69"/>
        <v>0</v>
      </c>
      <c r="N531">
        <f>SUM($M$2:$M531)</f>
        <v>13</v>
      </c>
      <c r="O531" s="29">
        <f>INDEX($X$2:$AG$21,1+SUM($M$2:$M530),1)</f>
        <v>14360</v>
      </c>
      <c r="P531" s="29">
        <f>INDEX($X$2:$AG$21,1+SUM($M$2:$M530),2)</f>
        <v>11390</v>
      </c>
      <c r="Q531" s="29">
        <f>INDEX($X$2:$AG$21,1+SUM($M$2:$M530),3)</f>
        <v>8665</v>
      </c>
      <c r="R531" s="29">
        <f>INDEX($X$2:$AG$21,1+SUM($M$2:$M530),4)</f>
        <v>4455</v>
      </c>
      <c r="S531" s="40">
        <f>IF(S530&lt;&gt;0,MAX(S530-$G$2/86400,0),IF(M531=1,INDEX($X$2:$AG$21,1+SUM($M$2:$M530),10),0))</f>
        <v>0</v>
      </c>
    </row>
    <row r="532" spans="8:19" ht="15.75" thickBot="1" x14ac:dyDescent="0.3">
      <c r="H532" s="18">
        <f t="shared" ca="1" si="70"/>
        <v>43211.439175229767</v>
      </c>
      <c r="I532">
        <f t="shared" si="71"/>
        <v>15238</v>
      </c>
      <c r="J532">
        <f t="shared" si="72"/>
        <v>17132</v>
      </c>
      <c r="K532">
        <f t="shared" si="73"/>
        <v>7859</v>
      </c>
      <c r="L532">
        <f t="shared" si="74"/>
        <v>12146</v>
      </c>
      <c r="M532">
        <f t="shared" si="69"/>
        <v>0</v>
      </c>
      <c r="N532">
        <f>SUM($M$2:$M532)</f>
        <v>13</v>
      </c>
      <c r="O532" s="29">
        <f>INDEX($X$2:$AG$21,1+SUM($M$2:$M531),1)</f>
        <v>14360</v>
      </c>
      <c r="P532" s="29">
        <f>INDEX($X$2:$AG$21,1+SUM($M$2:$M531),2)</f>
        <v>11390</v>
      </c>
      <c r="Q532" s="29">
        <f>INDEX($X$2:$AG$21,1+SUM($M$2:$M531),3)</f>
        <v>8665</v>
      </c>
      <c r="R532" s="29">
        <f>INDEX($X$2:$AG$21,1+SUM($M$2:$M531),4)</f>
        <v>4455</v>
      </c>
      <c r="S532" s="40">
        <f>IF(S531&lt;&gt;0,MAX(S531-$G$2/86400,0),IF(M532=1,INDEX($X$2:$AG$21,1+SUM($M$2:$M531),10),0))</f>
        <v>0</v>
      </c>
    </row>
    <row r="533" spans="8:19" ht="15.75" thickBot="1" x14ac:dyDescent="0.3">
      <c r="H533" s="18">
        <f t="shared" ca="1" si="70"/>
        <v>43211.442647451986</v>
      </c>
      <c r="I533">
        <f t="shared" si="71"/>
        <v>15296</v>
      </c>
      <c r="J533">
        <f t="shared" si="72"/>
        <v>17190</v>
      </c>
      <c r="K533">
        <f t="shared" si="73"/>
        <v>7893</v>
      </c>
      <c r="L533">
        <f t="shared" si="74"/>
        <v>12179</v>
      </c>
      <c r="M533">
        <f t="shared" si="69"/>
        <v>0</v>
      </c>
      <c r="N533">
        <f>SUM($M$2:$M533)</f>
        <v>13</v>
      </c>
      <c r="O533" s="29">
        <f>INDEX($X$2:$AG$21,1+SUM($M$2:$M532),1)</f>
        <v>14360</v>
      </c>
      <c r="P533" s="29">
        <f>INDEX($X$2:$AG$21,1+SUM($M$2:$M532),2)</f>
        <v>11390</v>
      </c>
      <c r="Q533" s="29">
        <f>INDEX($X$2:$AG$21,1+SUM($M$2:$M532),3)</f>
        <v>8665</v>
      </c>
      <c r="R533" s="29">
        <f>INDEX($X$2:$AG$21,1+SUM($M$2:$M532),4)</f>
        <v>4455</v>
      </c>
      <c r="S533" s="40">
        <f>IF(S532&lt;&gt;0,MAX(S532-$G$2/86400,0),IF(M533=1,INDEX($X$2:$AG$21,1+SUM($M$2:$M532),10),0))</f>
        <v>0</v>
      </c>
    </row>
    <row r="534" spans="8:19" ht="15.75" thickBot="1" x14ac:dyDescent="0.3">
      <c r="H534" s="18">
        <f t="shared" ca="1" si="70"/>
        <v>43211.446119674205</v>
      </c>
      <c r="I534">
        <f t="shared" si="71"/>
        <v>15354</v>
      </c>
      <c r="J534">
        <f t="shared" si="72"/>
        <v>17248</v>
      </c>
      <c r="K534">
        <f t="shared" si="73"/>
        <v>7927</v>
      </c>
      <c r="L534">
        <f t="shared" si="74"/>
        <v>12212</v>
      </c>
      <c r="M534">
        <f t="shared" si="69"/>
        <v>0</v>
      </c>
      <c r="N534">
        <f>SUM($M$2:$M534)</f>
        <v>13</v>
      </c>
      <c r="O534" s="29">
        <f>INDEX($X$2:$AG$21,1+SUM($M$2:$M533),1)</f>
        <v>14360</v>
      </c>
      <c r="P534" s="29">
        <f>INDEX($X$2:$AG$21,1+SUM($M$2:$M533),2)</f>
        <v>11390</v>
      </c>
      <c r="Q534" s="29">
        <f>INDEX($X$2:$AG$21,1+SUM($M$2:$M533),3)</f>
        <v>8665</v>
      </c>
      <c r="R534" s="29">
        <f>INDEX($X$2:$AG$21,1+SUM($M$2:$M533),4)</f>
        <v>4455</v>
      </c>
      <c r="S534" s="40">
        <f>IF(S533&lt;&gt;0,MAX(S533-$G$2/86400,0),IF(M534=1,INDEX($X$2:$AG$21,1+SUM($M$2:$M533),10),0))</f>
        <v>0</v>
      </c>
    </row>
    <row r="535" spans="8:19" ht="15.75" thickBot="1" x14ac:dyDescent="0.3">
      <c r="H535" s="18">
        <f t="shared" ca="1" si="70"/>
        <v>43211.449591896424</v>
      </c>
      <c r="I535">
        <f t="shared" si="71"/>
        <v>15412</v>
      </c>
      <c r="J535">
        <f t="shared" si="72"/>
        <v>17306</v>
      </c>
      <c r="K535">
        <f t="shared" si="73"/>
        <v>7961</v>
      </c>
      <c r="L535">
        <f t="shared" si="74"/>
        <v>12245</v>
      </c>
      <c r="M535">
        <f t="shared" si="69"/>
        <v>0</v>
      </c>
      <c r="N535">
        <f>SUM($M$2:$M535)</f>
        <v>13</v>
      </c>
      <c r="O535" s="29">
        <f>INDEX($X$2:$AG$21,1+SUM($M$2:$M534),1)</f>
        <v>14360</v>
      </c>
      <c r="P535" s="29">
        <f>INDEX($X$2:$AG$21,1+SUM($M$2:$M534),2)</f>
        <v>11390</v>
      </c>
      <c r="Q535" s="29">
        <f>INDEX($X$2:$AG$21,1+SUM($M$2:$M534),3)</f>
        <v>8665</v>
      </c>
      <c r="R535" s="29">
        <f>INDEX($X$2:$AG$21,1+SUM($M$2:$M534),4)</f>
        <v>4455</v>
      </c>
      <c r="S535" s="40">
        <f>IF(S534&lt;&gt;0,MAX(S534-$G$2/86400,0),IF(M535=1,INDEX($X$2:$AG$21,1+SUM($M$2:$M534),10),0))</f>
        <v>0</v>
      </c>
    </row>
    <row r="536" spans="8:19" ht="15.75" thickBot="1" x14ac:dyDescent="0.3">
      <c r="H536" s="18">
        <f t="shared" ca="1" si="70"/>
        <v>43211.453064118643</v>
      </c>
      <c r="I536">
        <f t="shared" si="71"/>
        <v>15470</v>
      </c>
      <c r="J536">
        <f t="shared" si="72"/>
        <v>17364</v>
      </c>
      <c r="K536">
        <f t="shared" si="73"/>
        <v>7995</v>
      </c>
      <c r="L536">
        <f t="shared" si="74"/>
        <v>12278</v>
      </c>
      <c r="M536">
        <f t="shared" si="69"/>
        <v>0</v>
      </c>
      <c r="N536">
        <f>SUM($M$2:$M536)</f>
        <v>13</v>
      </c>
      <c r="O536" s="29">
        <f>INDEX($X$2:$AG$21,1+SUM($M$2:$M535),1)</f>
        <v>14360</v>
      </c>
      <c r="P536" s="29">
        <f>INDEX($X$2:$AG$21,1+SUM($M$2:$M535),2)</f>
        <v>11390</v>
      </c>
      <c r="Q536" s="29">
        <f>INDEX($X$2:$AG$21,1+SUM($M$2:$M535),3)</f>
        <v>8665</v>
      </c>
      <c r="R536" s="29">
        <f>INDEX($X$2:$AG$21,1+SUM($M$2:$M535),4)</f>
        <v>4455</v>
      </c>
      <c r="S536" s="40">
        <f>IF(S535&lt;&gt;0,MAX(S535-$G$2/86400,0),IF(M536=1,INDEX($X$2:$AG$21,1+SUM($M$2:$M535),10),0))</f>
        <v>0</v>
      </c>
    </row>
    <row r="537" spans="8:19" ht="15.75" thickBot="1" x14ac:dyDescent="0.3">
      <c r="H537" s="18">
        <f t="shared" ca="1" si="70"/>
        <v>43211.456536340862</v>
      </c>
      <c r="I537">
        <f t="shared" si="71"/>
        <v>15528</v>
      </c>
      <c r="J537">
        <f t="shared" si="72"/>
        <v>17422</v>
      </c>
      <c r="K537">
        <f t="shared" si="73"/>
        <v>8029</v>
      </c>
      <c r="L537">
        <f t="shared" si="74"/>
        <v>12311</v>
      </c>
      <c r="M537">
        <f t="shared" si="69"/>
        <v>0</v>
      </c>
      <c r="N537">
        <f>SUM($M$2:$M537)</f>
        <v>13</v>
      </c>
      <c r="O537" s="29">
        <f>INDEX($X$2:$AG$21,1+SUM($M$2:$M536),1)</f>
        <v>14360</v>
      </c>
      <c r="P537" s="29">
        <f>INDEX($X$2:$AG$21,1+SUM($M$2:$M536),2)</f>
        <v>11390</v>
      </c>
      <c r="Q537" s="29">
        <f>INDEX($X$2:$AG$21,1+SUM($M$2:$M536),3)</f>
        <v>8665</v>
      </c>
      <c r="R537" s="29">
        <f>INDEX($X$2:$AG$21,1+SUM($M$2:$M536),4)</f>
        <v>4455</v>
      </c>
      <c r="S537" s="40">
        <f>IF(S536&lt;&gt;0,MAX(S536-$G$2/86400,0),IF(M537=1,INDEX($X$2:$AG$21,1+SUM($M$2:$M536),10),0))</f>
        <v>0</v>
      </c>
    </row>
    <row r="538" spans="8:19" ht="15.75" thickBot="1" x14ac:dyDescent="0.3">
      <c r="H538" s="18">
        <f t="shared" ca="1" si="70"/>
        <v>43211.460008563081</v>
      </c>
      <c r="I538">
        <f t="shared" si="71"/>
        <v>15586</v>
      </c>
      <c r="J538">
        <f t="shared" si="72"/>
        <v>17480</v>
      </c>
      <c r="K538">
        <f t="shared" si="73"/>
        <v>8063</v>
      </c>
      <c r="L538">
        <f t="shared" si="74"/>
        <v>12344</v>
      </c>
      <c r="M538">
        <f t="shared" si="69"/>
        <v>0</v>
      </c>
      <c r="N538">
        <f>SUM($M$2:$M538)</f>
        <v>13</v>
      </c>
      <c r="O538" s="29">
        <f>INDEX($X$2:$AG$21,1+SUM($M$2:$M537),1)</f>
        <v>14360</v>
      </c>
      <c r="P538" s="29">
        <f>INDEX($X$2:$AG$21,1+SUM($M$2:$M537),2)</f>
        <v>11390</v>
      </c>
      <c r="Q538" s="29">
        <f>INDEX($X$2:$AG$21,1+SUM($M$2:$M537),3)</f>
        <v>8665</v>
      </c>
      <c r="R538" s="29">
        <f>INDEX($X$2:$AG$21,1+SUM($M$2:$M537),4)</f>
        <v>4455</v>
      </c>
      <c r="S538" s="40">
        <f>IF(S537&lt;&gt;0,MAX(S537-$G$2/86400,0),IF(M538=1,INDEX($X$2:$AG$21,1+SUM($M$2:$M537),10),0))</f>
        <v>0</v>
      </c>
    </row>
    <row r="539" spans="8:19" ht="15.75" thickBot="1" x14ac:dyDescent="0.3">
      <c r="H539" s="18">
        <f t="shared" ca="1" si="70"/>
        <v>43211.4634807853</v>
      </c>
      <c r="I539">
        <f t="shared" si="71"/>
        <v>15644</v>
      </c>
      <c r="J539">
        <f t="shared" si="72"/>
        <v>17538</v>
      </c>
      <c r="K539">
        <f t="shared" si="73"/>
        <v>8097</v>
      </c>
      <c r="L539">
        <f t="shared" si="74"/>
        <v>12377</v>
      </c>
      <c r="M539">
        <f t="shared" si="69"/>
        <v>0</v>
      </c>
      <c r="N539">
        <f>SUM($M$2:$M539)</f>
        <v>13</v>
      </c>
      <c r="O539" s="29">
        <f>INDEX($X$2:$AG$21,1+SUM($M$2:$M538),1)</f>
        <v>14360</v>
      </c>
      <c r="P539" s="29">
        <f>INDEX($X$2:$AG$21,1+SUM($M$2:$M538),2)</f>
        <v>11390</v>
      </c>
      <c r="Q539" s="29">
        <f>INDEX($X$2:$AG$21,1+SUM($M$2:$M538),3)</f>
        <v>8665</v>
      </c>
      <c r="R539" s="29">
        <f>INDEX($X$2:$AG$21,1+SUM($M$2:$M538),4)</f>
        <v>4455</v>
      </c>
      <c r="S539" s="40">
        <f>IF(S538&lt;&gt;0,MAX(S538-$G$2/86400,0),IF(M539=1,INDEX($X$2:$AG$21,1+SUM($M$2:$M538),10),0))</f>
        <v>0</v>
      </c>
    </row>
    <row r="540" spans="8:19" ht="15.75" thickBot="1" x14ac:dyDescent="0.3">
      <c r="H540" s="18">
        <f t="shared" ca="1" si="70"/>
        <v>43211.466953007519</v>
      </c>
      <c r="I540">
        <f t="shared" si="71"/>
        <v>15702</v>
      </c>
      <c r="J540">
        <f t="shared" si="72"/>
        <v>17596</v>
      </c>
      <c r="K540">
        <f t="shared" si="73"/>
        <v>8131</v>
      </c>
      <c r="L540">
        <f t="shared" si="74"/>
        <v>12410</v>
      </c>
      <c r="M540">
        <f t="shared" si="69"/>
        <v>0</v>
      </c>
      <c r="N540">
        <f>SUM($M$2:$M540)</f>
        <v>13</v>
      </c>
      <c r="O540" s="29">
        <f>INDEX($X$2:$AG$21,1+SUM($M$2:$M539),1)</f>
        <v>14360</v>
      </c>
      <c r="P540" s="29">
        <f>INDEX($X$2:$AG$21,1+SUM($M$2:$M539),2)</f>
        <v>11390</v>
      </c>
      <c r="Q540" s="29">
        <f>INDEX($X$2:$AG$21,1+SUM($M$2:$M539),3)</f>
        <v>8665</v>
      </c>
      <c r="R540" s="29">
        <f>INDEX($X$2:$AG$21,1+SUM($M$2:$M539),4)</f>
        <v>4455</v>
      </c>
      <c r="S540" s="40">
        <f>IF(S539&lt;&gt;0,MAX(S539-$G$2/86400,0),IF(M540=1,INDEX($X$2:$AG$21,1+SUM($M$2:$M539),10),0))</f>
        <v>0</v>
      </c>
    </row>
    <row r="541" spans="8:19" ht="15.75" thickBot="1" x14ac:dyDescent="0.3">
      <c r="H541" s="18">
        <f t="shared" ca="1" si="70"/>
        <v>43211.470425229738</v>
      </c>
      <c r="I541">
        <f t="shared" si="71"/>
        <v>15760</v>
      </c>
      <c r="J541">
        <f t="shared" si="72"/>
        <v>17654</v>
      </c>
      <c r="K541">
        <f t="shared" si="73"/>
        <v>8165</v>
      </c>
      <c r="L541">
        <f t="shared" si="74"/>
        <v>12443</v>
      </c>
      <c r="M541">
        <f t="shared" si="69"/>
        <v>0</v>
      </c>
      <c r="N541">
        <f>SUM($M$2:$M541)</f>
        <v>13</v>
      </c>
      <c r="O541" s="29">
        <f>INDEX($X$2:$AG$21,1+SUM($M$2:$M540),1)</f>
        <v>14360</v>
      </c>
      <c r="P541" s="29">
        <f>INDEX($X$2:$AG$21,1+SUM($M$2:$M540),2)</f>
        <v>11390</v>
      </c>
      <c r="Q541" s="29">
        <f>INDEX($X$2:$AG$21,1+SUM($M$2:$M540),3)</f>
        <v>8665</v>
      </c>
      <c r="R541" s="29">
        <f>INDEX($X$2:$AG$21,1+SUM($M$2:$M540),4)</f>
        <v>4455</v>
      </c>
      <c r="S541" s="40">
        <f>IF(S540&lt;&gt;0,MAX(S540-$G$2/86400,0),IF(M541=1,INDEX($X$2:$AG$21,1+SUM($M$2:$M540),10),0))</f>
        <v>0</v>
      </c>
    </row>
    <row r="542" spans="8:19" ht="15.75" thickBot="1" x14ac:dyDescent="0.3">
      <c r="H542" s="18">
        <f t="shared" ca="1" si="70"/>
        <v>43211.473897451957</v>
      </c>
      <c r="I542">
        <f t="shared" si="71"/>
        <v>15818</v>
      </c>
      <c r="J542">
        <f t="shared" si="72"/>
        <v>17712</v>
      </c>
      <c r="K542">
        <f t="shared" si="73"/>
        <v>8199</v>
      </c>
      <c r="L542">
        <f t="shared" si="74"/>
        <v>12476</v>
      </c>
      <c r="M542">
        <f t="shared" si="69"/>
        <v>0</v>
      </c>
      <c r="N542">
        <f>SUM($M$2:$M542)</f>
        <v>13</v>
      </c>
      <c r="O542" s="29">
        <f>INDEX($X$2:$AG$21,1+SUM($M$2:$M541),1)</f>
        <v>14360</v>
      </c>
      <c r="P542" s="29">
        <f>INDEX($X$2:$AG$21,1+SUM($M$2:$M541),2)</f>
        <v>11390</v>
      </c>
      <c r="Q542" s="29">
        <f>INDEX($X$2:$AG$21,1+SUM($M$2:$M541),3)</f>
        <v>8665</v>
      </c>
      <c r="R542" s="29">
        <f>INDEX($X$2:$AG$21,1+SUM($M$2:$M541),4)</f>
        <v>4455</v>
      </c>
      <c r="S542" s="40">
        <f>IF(S541&lt;&gt;0,MAX(S541-$G$2/86400,0),IF(M542=1,INDEX($X$2:$AG$21,1+SUM($M$2:$M541),10),0))</f>
        <v>0</v>
      </c>
    </row>
    <row r="543" spans="8:19" ht="15.75" thickBot="1" x14ac:dyDescent="0.3">
      <c r="H543" s="18">
        <f t="shared" ca="1" si="70"/>
        <v>43211.477369674176</v>
      </c>
      <c r="I543">
        <f t="shared" si="71"/>
        <v>15876</v>
      </c>
      <c r="J543">
        <f t="shared" si="72"/>
        <v>17770</v>
      </c>
      <c r="K543">
        <f t="shared" si="73"/>
        <v>8233</v>
      </c>
      <c r="L543">
        <f t="shared" si="74"/>
        <v>12509</v>
      </c>
      <c r="M543">
        <f t="shared" si="69"/>
        <v>0</v>
      </c>
      <c r="N543">
        <f>SUM($M$2:$M543)</f>
        <v>13</v>
      </c>
      <c r="O543" s="29">
        <f>INDEX($X$2:$AG$21,1+SUM($M$2:$M542),1)</f>
        <v>14360</v>
      </c>
      <c r="P543" s="29">
        <f>INDEX($X$2:$AG$21,1+SUM($M$2:$M542),2)</f>
        <v>11390</v>
      </c>
      <c r="Q543" s="29">
        <f>INDEX($X$2:$AG$21,1+SUM($M$2:$M542),3)</f>
        <v>8665</v>
      </c>
      <c r="R543" s="29">
        <f>INDEX($X$2:$AG$21,1+SUM($M$2:$M542),4)</f>
        <v>4455</v>
      </c>
      <c r="S543" s="40">
        <f>IF(S542&lt;&gt;0,MAX(S542-$G$2/86400,0),IF(M543=1,INDEX($X$2:$AG$21,1+SUM($M$2:$M542),10),0))</f>
        <v>0</v>
      </c>
    </row>
    <row r="544" spans="8:19" ht="15.75" thickBot="1" x14ac:dyDescent="0.3">
      <c r="H544" s="18">
        <f t="shared" ca="1" si="70"/>
        <v>43211.480841896395</v>
      </c>
      <c r="I544">
        <f t="shared" si="71"/>
        <v>15934</v>
      </c>
      <c r="J544">
        <f t="shared" si="72"/>
        <v>17828</v>
      </c>
      <c r="K544">
        <f t="shared" si="73"/>
        <v>8267</v>
      </c>
      <c r="L544">
        <f t="shared" si="74"/>
        <v>12542</v>
      </c>
      <c r="M544">
        <f t="shared" si="69"/>
        <v>0</v>
      </c>
      <c r="N544">
        <f>SUM($M$2:$M544)</f>
        <v>13</v>
      </c>
      <c r="O544" s="29">
        <f>INDEX($X$2:$AG$21,1+SUM($M$2:$M543),1)</f>
        <v>14360</v>
      </c>
      <c r="P544" s="29">
        <f>INDEX($X$2:$AG$21,1+SUM($M$2:$M543),2)</f>
        <v>11390</v>
      </c>
      <c r="Q544" s="29">
        <f>INDEX($X$2:$AG$21,1+SUM($M$2:$M543),3)</f>
        <v>8665</v>
      </c>
      <c r="R544" s="29">
        <f>INDEX($X$2:$AG$21,1+SUM($M$2:$M543),4)</f>
        <v>4455</v>
      </c>
      <c r="S544" s="40">
        <f>IF(S543&lt;&gt;0,MAX(S543-$G$2/86400,0),IF(M544=1,INDEX($X$2:$AG$21,1+SUM($M$2:$M543),10),0))</f>
        <v>0</v>
      </c>
    </row>
    <row r="545" spans="8:19" ht="15.75" thickBot="1" x14ac:dyDescent="0.3">
      <c r="H545" s="18">
        <f t="shared" ca="1" si="70"/>
        <v>43211.484314118614</v>
      </c>
      <c r="I545">
        <f t="shared" si="71"/>
        <v>15992</v>
      </c>
      <c r="J545">
        <f t="shared" si="72"/>
        <v>17886</v>
      </c>
      <c r="K545">
        <f t="shared" si="73"/>
        <v>8301</v>
      </c>
      <c r="L545">
        <f t="shared" si="74"/>
        <v>12575</v>
      </c>
      <c r="M545">
        <f t="shared" si="69"/>
        <v>0</v>
      </c>
      <c r="N545">
        <f>SUM($M$2:$M545)</f>
        <v>13</v>
      </c>
      <c r="O545" s="29">
        <f>INDEX($X$2:$AG$21,1+SUM($M$2:$M544),1)</f>
        <v>14360</v>
      </c>
      <c r="P545" s="29">
        <f>INDEX($X$2:$AG$21,1+SUM($M$2:$M544),2)</f>
        <v>11390</v>
      </c>
      <c r="Q545" s="29">
        <f>INDEX($X$2:$AG$21,1+SUM($M$2:$M544),3)</f>
        <v>8665</v>
      </c>
      <c r="R545" s="29">
        <f>INDEX($X$2:$AG$21,1+SUM($M$2:$M544),4)</f>
        <v>4455</v>
      </c>
      <c r="S545" s="40">
        <f>IF(S544&lt;&gt;0,MAX(S544-$G$2/86400,0),IF(M545=1,INDEX($X$2:$AG$21,1+SUM($M$2:$M544),10),0))</f>
        <v>0</v>
      </c>
    </row>
    <row r="546" spans="8:19" ht="15.75" thickBot="1" x14ac:dyDescent="0.3">
      <c r="H546" s="18">
        <f t="shared" ca="1" si="70"/>
        <v>43211.487786340833</v>
      </c>
      <c r="I546">
        <f t="shared" si="71"/>
        <v>16050</v>
      </c>
      <c r="J546">
        <f t="shared" si="72"/>
        <v>17944</v>
      </c>
      <c r="K546">
        <f t="shared" si="73"/>
        <v>8335</v>
      </c>
      <c r="L546">
        <f t="shared" si="74"/>
        <v>12608</v>
      </c>
      <c r="M546">
        <f t="shared" si="69"/>
        <v>0</v>
      </c>
      <c r="N546">
        <f>SUM($M$2:$M546)</f>
        <v>13</v>
      </c>
      <c r="O546" s="29">
        <f>INDEX($X$2:$AG$21,1+SUM($M$2:$M545),1)</f>
        <v>14360</v>
      </c>
      <c r="P546" s="29">
        <f>INDEX($X$2:$AG$21,1+SUM($M$2:$M545),2)</f>
        <v>11390</v>
      </c>
      <c r="Q546" s="29">
        <f>INDEX($X$2:$AG$21,1+SUM($M$2:$M545),3)</f>
        <v>8665</v>
      </c>
      <c r="R546" s="29">
        <f>INDEX($X$2:$AG$21,1+SUM($M$2:$M545),4)</f>
        <v>4455</v>
      </c>
      <c r="S546" s="40">
        <f>IF(S545&lt;&gt;0,MAX(S545-$G$2/86400,0),IF(M546=1,INDEX($X$2:$AG$21,1+SUM($M$2:$M545),10),0))</f>
        <v>0</v>
      </c>
    </row>
    <row r="547" spans="8:19" ht="15.75" thickBot="1" x14ac:dyDescent="0.3">
      <c r="H547" s="18">
        <f t="shared" ca="1" si="70"/>
        <v>43211.491258563052</v>
      </c>
      <c r="I547">
        <f t="shared" si="71"/>
        <v>16108</v>
      </c>
      <c r="J547">
        <f t="shared" si="72"/>
        <v>18002</v>
      </c>
      <c r="K547">
        <f t="shared" si="73"/>
        <v>8369</v>
      </c>
      <c r="L547">
        <f t="shared" si="74"/>
        <v>12641</v>
      </c>
      <c r="M547">
        <f t="shared" si="69"/>
        <v>0</v>
      </c>
      <c r="N547">
        <f>SUM($M$2:$M547)</f>
        <v>13</v>
      </c>
      <c r="O547" s="29">
        <f>INDEX($X$2:$AG$21,1+SUM($M$2:$M546),1)</f>
        <v>14360</v>
      </c>
      <c r="P547" s="29">
        <f>INDEX($X$2:$AG$21,1+SUM($M$2:$M546),2)</f>
        <v>11390</v>
      </c>
      <c r="Q547" s="29">
        <f>INDEX($X$2:$AG$21,1+SUM($M$2:$M546),3)</f>
        <v>8665</v>
      </c>
      <c r="R547" s="29">
        <f>INDEX($X$2:$AG$21,1+SUM($M$2:$M546),4)</f>
        <v>4455</v>
      </c>
      <c r="S547" s="40">
        <f>IF(S546&lt;&gt;0,MAX(S546-$G$2/86400,0),IF(M547=1,INDEX($X$2:$AG$21,1+SUM($M$2:$M546),10),0))</f>
        <v>0</v>
      </c>
    </row>
    <row r="548" spans="8:19" ht="15.75" thickBot="1" x14ac:dyDescent="0.3">
      <c r="H548" s="18">
        <f t="shared" ca="1" si="70"/>
        <v>43211.494730785271</v>
      </c>
      <c r="I548">
        <f t="shared" si="71"/>
        <v>16166</v>
      </c>
      <c r="J548">
        <f t="shared" si="72"/>
        <v>18060</v>
      </c>
      <c r="K548">
        <f t="shared" si="73"/>
        <v>8403</v>
      </c>
      <c r="L548">
        <f t="shared" si="74"/>
        <v>12674</v>
      </c>
      <c r="M548">
        <f t="shared" si="69"/>
        <v>0</v>
      </c>
      <c r="N548">
        <f>SUM($M$2:$M548)</f>
        <v>13</v>
      </c>
      <c r="O548" s="29">
        <f>INDEX($X$2:$AG$21,1+SUM($M$2:$M547),1)</f>
        <v>14360</v>
      </c>
      <c r="P548" s="29">
        <f>INDEX($X$2:$AG$21,1+SUM($M$2:$M547),2)</f>
        <v>11390</v>
      </c>
      <c r="Q548" s="29">
        <f>INDEX($X$2:$AG$21,1+SUM($M$2:$M547),3)</f>
        <v>8665</v>
      </c>
      <c r="R548" s="29">
        <f>INDEX($X$2:$AG$21,1+SUM($M$2:$M547),4)</f>
        <v>4455</v>
      </c>
      <c r="S548" s="40">
        <f>IF(S547&lt;&gt;0,MAX(S547-$G$2/86400,0),IF(M548=1,INDEX($X$2:$AG$21,1+SUM($M$2:$M547),10),0))</f>
        <v>0</v>
      </c>
    </row>
    <row r="549" spans="8:19" ht="15.75" thickBot="1" x14ac:dyDescent="0.3">
      <c r="H549" s="18">
        <f t="shared" ca="1" si="70"/>
        <v>43211.49820300749</v>
      </c>
      <c r="I549">
        <f t="shared" si="71"/>
        <v>16224</v>
      </c>
      <c r="J549">
        <f t="shared" si="72"/>
        <v>18118</v>
      </c>
      <c r="K549">
        <f t="shared" si="73"/>
        <v>8437</v>
      </c>
      <c r="L549">
        <f t="shared" si="74"/>
        <v>12707</v>
      </c>
      <c r="M549">
        <f t="shared" si="69"/>
        <v>0</v>
      </c>
      <c r="N549">
        <f>SUM($M$2:$M549)</f>
        <v>13</v>
      </c>
      <c r="O549" s="29">
        <f>INDEX($X$2:$AG$21,1+SUM($M$2:$M548),1)</f>
        <v>14360</v>
      </c>
      <c r="P549" s="29">
        <f>INDEX($X$2:$AG$21,1+SUM($M$2:$M548),2)</f>
        <v>11390</v>
      </c>
      <c r="Q549" s="29">
        <f>INDEX($X$2:$AG$21,1+SUM($M$2:$M548),3)</f>
        <v>8665</v>
      </c>
      <c r="R549" s="29">
        <f>INDEX($X$2:$AG$21,1+SUM($M$2:$M548),4)</f>
        <v>4455</v>
      </c>
      <c r="S549" s="40">
        <f>IF(S548&lt;&gt;0,MAX(S548-$G$2/86400,0),IF(M549=1,INDEX($X$2:$AG$21,1+SUM($M$2:$M548),10),0))</f>
        <v>0</v>
      </c>
    </row>
    <row r="550" spans="8:19" ht="15.75" thickBot="1" x14ac:dyDescent="0.3">
      <c r="H550" s="18">
        <f t="shared" ca="1" si="70"/>
        <v>43211.501675229709</v>
      </c>
      <c r="I550">
        <f t="shared" si="71"/>
        <v>16282</v>
      </c>
      <c r="J550">
        <f t="shared" si="72"/>
        <v>18176</v>
      </c>
      <c r="K550">
        <f t="shared" si="73"/>
        <v>8471</v>
      </c>
      <c r="L550">
        <f t="shared" si="74"/>
        <v>12740</v>
      </c>
      <c r="M550">
        <f t="shared" si="69"/>
        <v>0</v>
      </c>
      <c r="N550">
        <f>SUM($M$2:$M550)</f>
        <v>13</v>
      </c>
      <c r="O550" s="29">
        <f>INDEX($X$2:$AG$21,1+SUM($M$2:$M549),1)</f>
        <v>14360</v>
      </c>
      <c r="P550" s="29">
        <f>INDEX($X$2:$AG$21,1+SUM($M$2:$M549),2)</f>
        <v>11390</v>
      </c>
      <c r="Q550" s="29">
        <f>INDEX($X$2:$AG$21,1+SUM($M$2:$M549),3)</f>
        <v>8665</v>
      </c>
      <c r="R550" s="29">
        <f>INDEX($X$2:$AG$21,1+SUM($M$2:$M549),4)</f>
        <v>4455</v>
      </c>
      <c r="S550" s="40">
        <f>IF(S549&lt;&gt;0,MAX(S549-$G$2/86400,0),IF(M550=1,INDEX($X$2:$AG$21,1+SUM($M$2:$M549),10),0))</f>
        <v>0</v>
      </c>
    </row>
    <row r="551" spans="8:19" ht="15.75" thickBot="1" x14ac:dyDescent="0.3">
      <c r="H551" s="18">
        <f t="shared" ca="1" si="70"/>
        <v>43211.505147451928</v>
      </c>
      <c r="I551">
        <f t="shared" si="71"/>
        <v>16340</v>
      </c>
      <c r="J551">
        <f t="shared" si="72"/>
        <v>18234</v>
      </c>
      <c r="K551">
        <f t="shared" si="73"/>
        <v>8505</v>
      </c>
      <c r="L551">
        <f t="shared" si="74"/>
        <v>12773</v>
      </c>
      <c r="M551">
        <f t="shared" si="69"/>
        <v>0</v>
      </c>
      <c r="N551">
        <f>SUM($M$2:$M551)</f>
        <v>13</v>
      </c>
      <c r="O551" s="29">
        <f>INDEX($X$2:$AG$21,1+SUM($M$2:$M550),1)</f>
        <v>14360</v>
      </c>
      <c r="P551" s="29">
        <f>INDEX($X$2:$AG$21,1+SUM($M$2:$M550),2)</f>
        <v>11390</v>
      </c>
      <c r="Q551" s="29">
        <f>INDEX($X$2:$AG$21,1+SUM($M$2:$M550),3)</f>
        <v>8665</v>
      </c>
      <c r="R551" s="29">
        <f>INDEX($X$2:$AG$21,1+SUM($M$2:$M550),4)</f>
        <v>4455</v>
      </c>
      <c r="S551" s="40">
        <f>IF(S550&lt;&gt;0,MAX(S550-$G$2/86400,0),IF(M551=1,INDEX($X$2:$AG$21,1+SUM($M$2:$M550),10),0))</f>
        <v>0</v>
      </c>
    </row>
    <row r="552" spans="8:19" ht="15.75" thickBot="1" x14ac:dyDescent="0.3">
      <c r="H552" s="18">
        <f t="shared" ca="1" si="70"/>
        <v>43211.508619674147</v>
      </c>
      <c r="I552">
        <f t="shared" si="71"/>
        <v>16398</v>
      </c>
      <c r="J552">
        <f t="shared" si="72"/>
        <v>18292</v>
      </c>
      <c r="K552">
        <f t="shared" si="73"/>
        <v>8539</v>
      </c>
      <c r="L552">
        <f t="shared" si="74"/>
        <v>12806</v>
      </c>
      <c r="M552">
        <f t="shared" si="69"/>
        <v>0</v>
      </c>
      <c r="N552">
        <f>SUM($M$2:$M552)</f>
        <v>13</v>
      </c>
      <c r="O552" s="29">
        <f>INDEX($X$2:$AG$21,1+SUM($M$2:$M551),1)</f>
        <v>14360</v>
      </c>
      <c r="P552" s="29">
        <f>INDEX($X$2:$AG$21,1+SUM($M$2:$M551),2)</f>
        <v>11390</v>
      </c>
      <c r="Q552" s="29">
        <f>INDEX($X$2:$AG$21,1+SUM($M$2:$M551),3)</f>
        <v>8665</v>
      </c>
      <c r="R552" s="29">
        <f>INDEX($X$2:$AG$21,1+SUM($M$2:$M551),4)</f>
        <v>4455</v>
      </c>
      <c r="S552" s="40">
        <f>IF(S551&lt;&gt;0,MAX(S551-$G$2/86400,0),IF(M552=1,INDEX($X$2:$AG$21,1+SUM($M$2:$M551),10),0))</f>
        <v>0</v>
      </c>
    </row>
    <row r="553" spans="8:19" ht="15.75" thickBot="1" x14ac:dyDescent="0.3">
      <c r="H553" s="18">
        <f t="shared" ca="1" si="70"/>
        <v>43211.512091896366</v>
      </c>
      <c r="I553">
        <f t="shared" si="71"/>
        <v>16456</v>
      </c>
      <c r="J553">
        <f t="shared" si="72"/>
        <v>18350</v>
      </c>
      <c r="K553">
        <f t="shared" si="73"/>
        <v>8573</v>
      </c>
      <c r="L553">
        <f t="shared" si="74"/>
        <v>12839</v>
      </c>
      <c r="M553">
        <f t="shared" si="69"/>
        <v>0</v>
      </c>
      <c r="N553">
        <f>SUM($M$2:$M553)</f>
        <v>13</v>
      </c>
      <c r="O553" s="29">
        <f>INDEX($X$2:$AG$21,1+SUM($M$2:$M552),1)</f>
        <v>14360</v>
      </c>
      <c r="P553" s="29">
        <f>INDEX($X$2:$AG$21,1+SUM($M$2:$M552),2)</f>
        <v>11390</v>
      </c>
      <c r="Q553" s="29">
        <f>INDEX($X$2:$AG$21,1+SUM($M$2:$M552),3)</f>
        <v>8665</v>
      </c>
      <c r="R553" s="29">
        <f>INDEX($X$2:$AG$21,1+SUM($M$2:$M552),4)</f>
        <v>4455</v>
      </c>
      <c r="S553" s="40">
        <f>IF(S552&lt;&gt;0,MAX(S552-$G$2/86400,0),IF(M553=1,INDEX($X$2:$AG$21,1+SUM($M$2:$M552),10),0))</f>
        <v>0</v>
      </c>
    </row>
    <row r="554" spans="8:19" ht="15.75" thickBot="1" x14ac:dyDescent="0.3">
      <c r="H554" s="18">
        <f t="shared" ca="1" si="70"/>
        <v>43211.515564118585</v>
      </c>
      <c r="I554">
        <f t="shared" si="71"/>
        <v>16514</v>
      </c>
      <c r="J554">
        <f t="shared" si="72"/>
        <v>18408</v>
      </c>
      <c r="K554">
        <f t="shared" si="73"/>
        <v>8607</v>
      </c>
      <c r="L554">
        <f t="shared" si="74"/>
        <v>12872</v>
      </c>
      <c r="M554">
        <f t="shared" si="69"/>
        <v>0</v>
      </c>
      <c r="N554">
        <f>SUM($M$2:$M554)</f>
        <v>13</v>
      </c>
      <c r="O554" s="29">
        <f>INDEX($X$2:$AG$21,1+SUM($M$2:$M553),1)</f>
        <v>14360</v>
      </c>
      <c r="P554" s="29">
        <f>INDEX($X$2:$AG$21,1+SUM($M$2:$M553),2)</f>
        <v>11390</v>
      </c>
      <c r="Q554" s="29">
        <f>INDEX($X$2:$AG$21,1+SUM($M$2:$M553),3)</f>
        <v>8665</v>
      </c>
      <c r="R554" s="29">
        <f>INDEX($X$2:$AG$21,1+SUM($M$2:$M553),4)</f>
        <v>4455</v>
      </c>
      <c r="S554" s="40">
        <f>IF(S553&lt;&gt;0,MAX(S553-$G$2/86400,0),IF(M554=1,INDEX($X$2:$AG$21,1+SUM($M$2:$M553),10),0))</f>
        <v>0</v>
      </c>
    </row>
    <row r="555" spans="8:19" ht="15.75" thickBot="1" x14ac:dyDescent="0.3">
      <c r="H555" s="18">
        <f t="shared" ca="1" si="70"/>
        <v>43211.519036340804</v>
      </c>
      <c r="I555">
        <f t="shared" si="71"/>
        <v>16572</v>
      </c>
      <c r="J555">
        <f t="shared" si="72"/>
        <v>18466</v>
      </c>
      <c r="K555">
        <f t="shared" si="73"/>
        <v>8641</v>
      </c>
      <c r="L555">
        <f t="shared" si="74"/>
        <v>12905</v>
      </c>
      <c r="M555">
        <f t="shared" si="69"/>
        <v>0</v>
      </c>
      <c r="N555">
        <f>SUM($M$2:$M555)</f>
        <v>13</v>
      </c>
      <c r="O555" s="29">
        <f>INDEX($X$2:$AG$21,1+SUM($M$2:$M554),1)</f>
        <v>14360</v>
      </c>
      <c r="P555" s="29">
        <f>INDEX($X$2:$AG$21,1+SUM($M$2:$M554),2)</f>
        <v>11390</v>
      </c>
      <c r="Q555" s="29">
        <f>INDEX($X$2:$AG$21,1+SUM($M$2:$M554),3)</f>
        <v>8665</v>
      </c>
      <c r="R555" s="29">
        <f>INDEX($X$2:$AG$21,1+SUM($M$2:$M554),4)</f>
        <v>4455</v>
      </c>
      <c r="S555" s="40">
        <f>IF(S554&lt;&gt;0,MAX(S554-$G$2/86400,0),IF(M555=1,INDEX($X$2:$AG$21,1+SUM($M$2:$M554),10),0))</f>
        <v>0</v>
      </c>
    </row>
    <row r="556" spans="8:19" ht="15.75" thickBot="1" x14ac:dyDescent="0.3">
      <c r="H556" s="18">
        <f t="shared" ca="1" si="70"/>
        <v>43211.522508563023</v>
      </c>
      <c r="I556">
        <f t="shared" si="71"/>
        <v>16630</v>
      </c>
      <c r="J556">
        <f t="shared" si="72"/>
        <v>18524</v>
      </c>
      <c r="K556">
        <f t="shared" si="73"/>
        <v>8675</v>
      </c>
      <c r="L556">
        <f t="shared" si="74"/>
        <v>12938</v>
      </c>
      <c r="M556">
        <f t="shared" si="69"/>
        <v>1</v>
      </c>
      <c r="N556">
        <f>SUM($M$2:$M556)</f>
        <v>14</v>
      </c>
      <c r="O556" s="29">
        <f>INDEX($X$2:$AG$21,1+SUM($M$2:$M555),1)</f>
        <v>14360</v>
      </c>
      <c r="P556" s="29">
        <f>INDEX($X$2:$AG$21,1+SUM($M$2:$M555),2)</f>
        <v>11390</v>
      </c>
      <c r="Q556" s="29">
        <f>INDEX($X$2:$AG$21,1+SUM($M$2:$M555),3)</f>
        <v>8665</v>
      </c>
      <c r="R556" s="29">
        <f>INDEX($X$2:$AG$21,1+SUM($M$2:$M555),4)</f>
        <v>4455</v>
      </c>
      <c r="S556" s="40">
        <f>IF(S555&lt;&gt;0,MAX(S555-$G$2/86400,0),IF(M556=1,INDEX($X$2:$AG$21,1+SUM($M$2:$M555),10),0))</f>
        <v>8.8888888888888892E-2</v>
      </c>
    </row>
    <row r="557" spans="8:19" ht="15.75" thickBot="1" x14ac:dyDescent="0.3">
      <c r="H557" s="18">
        <f t="shared" ca="1" si="70"/>
        <v>43211.525980785242</v>
      </c>
      <c r="I557">
        <f t="shared" si="71"/>
        <v>16688</v>
      </c>
      <c r="J557">
        <f t="shared" si="72"/>
        <v>18582</v>
      </c>
      <c r="K557">
        <f t="shared" si="73"/>
        <v>8709</v>
      </c>
      <c r="L557">
        <f t="shared" si="74"/>
        <v>12971</v>
      </c>
      <c r="M557">
        <f t="shared" si="69"/>
        <v>0</v>
      </c>
      <c r="N557">
        <f>SUM($M$2:$M557)</f>
        <v>14</v>
      </c>
      <c r="O557" s="29">
        <f>INDEX($X$2:$AG$21,1+SUM($M$2:$M556),1)</f>
        <v>18380</v>
      </c>
      <c r="P557" s="29">
        <f>INDEX($X$2:$AG$21,1+SUM($M$2:$M556),2)</f>
        <v>14580</v>
      </c>
      <c r="Q557" s="29">
        <f>INDEX($X$2:$AG$21,1+SUM($M$2:$M556),3)</f>
        <v>11090</v>
      </c>
      <c r="R557" s="29">
        <f>INDEX($X$2:$AG$21,1+SUM($M$2:$M556),4)</f>
        <v>5705</v>
      </c>
      <c r="S557" s="40">
        <f>IF(S556&lt;&gt;0,MAX(S556-$G$2/86400,0),IF(M557=1,INDEX($X$2:$AG$21,1+SUM($M$2:$M556),10),0))</f>
        <v>8.5416666666666669E-2</v>
      </c>
    </row>
    <row r="558" spans="8:19" ht="15.75" thickBot="1" x14ac:dyDescent="0.3">
      <c r="H558" s="18">
        <f t="shared" ca="1" si="70"/>
        <v>43211.529453007461</v>
      </c>
      <c r="I558">
        <f t="shared" si="71"/>
        <v>16746</v>
      </c>
      <c r="J558">
        <f t="shared" si="72"/>
        <v>18640</v>
      </c>
      <c r="K558">
        <f t="shared" si="73"/>
        <v>8743</v>
      </c>
      <c r="L558">
        <f t="shared" si="74"/>
        <v>13004</v>
      </c>
      <c r="M558">
        <f t="shared" si="69"/>
        <v>0</v>
      </c>
      <c r="N558">
        <f>SUM($M$2:$M558)</f>
        <v>14</v>
      </c>
      <c r="O558" s="29">
        <f>INDEX($X$2:$AG$21,1+SUM($M$2:$M557),1)</f>
        <v>18380</v>
      </c>
      <c r="P558" s="29">
        <f>INDEX($X$2:$AG$21,1+SUM($M$2:$M557),2)</f>
        <v>14580</v>
      </c>
      <c r="Q558" s="29">
        <f>INDEX($X$2:$AG$21,1+SUM($M$2:$M557),3)</f>
        <v>11090</v>
      </c>
      <c r="R558" s="29">
        <f>INDEX($X$2:$AG$21,1+SUM($M$2:$M557),4)</f>
        <v>5705</v>
      </c>
      <c r="S558" s="40">
        <f>IF(S557&lt;&gt;0,MAX(S557-$G$2/86400,0),IF(M558=1,INDEX($X$2:$AG$21,1+SUM($M$2:$M557),10),0))</f>
        <v>8.1944444444444445E-2</v>
      </c>
    </row>
    <row r="559" spans="8:19" ht="15.75" thickBot="1" x14ac:dyDescent="0.3">
      <c r="H559" s="18">
        <f t="shared" ca="1" si="70"/>
        <v>43211.53292522968</v>
      </c>
      <c r="I559">
        <f t="shared" si="71"/>
        <v>16804</v>
      </c>
      <c r="J559">
        <f t="shared" si="72"/>
        <v>18698</v>
      </c>
      <c r="K559">
        <f t="shared" si="73"/>
        <v>8777</v>
      </c>
      <c r="L559">
        <f t="shared" si="74"/>
        <v>13037</v>
      </c>
      <c r="M559">
        <f t="shared" si="69"/>
        <v>0</v>
      </c>
      <c r="N559">
        <f>SUM($M$2:$M559)</f>
        <v>14</v>
      </c>
      <c r="O559" s="29">
        <f>INDEX($X$2:$AG$21,1+SUM($M$2:$M558),1)</f>
        <v>18380</v>
      </c>
      <c r="P559" s="29">
        <f>INDEX($X$2:$AG$21,1+SUM($M$2:$M558),2)</f>
        <v>14580</v>
      </c>
      <c r="Q559" s="29">
        <f>INDEX($X$2:$AG$21,1+SUM($M$2:$M558),3)</f>
        <v>11090</v>
      </c>
      <c r="R559" s="29">
        <f>INDEX($X$2:$AG$21,1+SUM($M$2:$M558),4)</f>
        <v>5705</v>
      </c>
      <c r="S559" s="40">
        <f>IF(S558&lt;&gt;0,MAX(S558-$G$2/86400,0),IF(M559=1,INDEX($X$2:$AG$21,1+SUM($M$2:$M558),10),0))</f>
        <v>7.8472222222222221E-2</v>
      </c>
    </row>
    <row r="560" spans="8:19" ht="15.75" thickBot="1" x14ac:dyDescent="0.3">
      <c r="H560" s="18">
        <f t="shared" ca="1" si="70"/>
        <v>43211.536397451899</v>
      </c>
      <c r="I560">
        <f t="shared" si="71"/>
        <v>16862</v>
      </c>
      <c r="J560">
        <f t="shared" si="72"/>
        <v>18756</v>
      </c>
      <c r="K560">
        <f t="shared" si="73"/>
        <v>8811</v>
      </c>
      <c r="L560">
        <f t="shared" si="74"/>
        <v>13070</v>
      </c>
      <c r="M560">
        <f t="shared" si="69"/>
        <v>0</v>
      </c>
      <c r="N560">
        <f>SUM($M$2:$M560)</f>
        <v>14</v>
      </c>
      <c r="O560" s="29">
        <f>INDEX($X$2:$AG$21,1+SUM($M$2:$M559),1)</f>
        <v>18380</v>
      </c>
      <c r="P560" s="29">
        <f>INDEX($X$2:$AG$21,1+SUM($M$2:$M559),2)</f>
        <v>14580</v>
      </c>
      <c r="Q560" s="29">
        <f>INDEX($X$2:$AG$21,1+SUM($M$2:$M559),3)</f>
        <v>11090</v>
      </c>
      <c r="R560" s="29">
        <f>INDEX($X$2:$AG$21,1+SUM($M$2:$M559),4)</f>
        <v>5705</v>
      </c>
      <c r="S560" s="40">
        <f>IF(S559&lt;&gt;0,MAX(S559-$G$2/86400,0),IF(M560=1,INDEX($X$2:$AG$21,1+SUM($M$2:$M559),10),0))</f>
        <v>7.4999999999999997E-2</v>
      </c>
    </row>
    <row r="561" spans="8:19" ht="15.75" thickBot="1" x14ac:dyDescent="0.3">
      <c r="H561" s="18">
        <f t="shared" ca="1" si="70"/>
        <v>43211.539869674118</v>
      </c>
      <c r="I561">
        <f t="shared" si="71"/>
        <v>16920</v>
      </c>
      <c r="J561">
        <f t="shared" si="72"/>
        <v>18814</v>
      </c>
      <c r="K561">
        <f t="shared" si="73"/>
        <v>8845</v>
      </c>
      <c r="L561">
        <f t="shared" si="74"/>
        <v>13103</v>
      </c>
      <c r="M561">
        <f t="shared" si="69"/>
        <v>0</v>
      </c>
      <c r="N561">
        <f>SUM($M$2:$M561)</f>
        <v>14</v>
      </c>
      <c r="O561" s="29">
        <f>INDEX($X$2:$AG$21,1+SUM($M$2:$M560),1)</f>
        <v>18380</v>
      </c>
      <c r="P561" s="29">
        <f>INDEX($X$2:$AG$21,1+SUM($M$2:$M560),2)</f>
        <v>14580</v>
      </c>
      <c r="Q561" s="29">
        <f>INDEX($X$2:$AG$21,1+SUM($M$2:$M560),3)</f>
        <v>11090</v>
      </c>
      <c r="R561" s="29">
        <f>INDEX($X$2:$AG$21,1+SUM($M$2:$M560),4)</f>
        <v>5705</v>
      </c>
      <c r="S561" s="40">
        <f>IF(S560&lt;&gt;0,MAX(S560-$G$2/86400,0),IF(M561=1,INDEX($X$2:$AG$21,1+SUM($M$2:$M560),10),0))</f>
        <v>7.1527777777777773E-2</v>
      </c>
    </row>
    <row r="562" spans="8:19" ht="15.75" thickBot="1" x14ac:dyDescent="0.3">
      <c r="H562" s="18">
        <f t="shared" ca="1" si="70"/>
        <v>43211.543341896337</v>
      </c>
      <c r="I562">
        <f t="shared" si="71"/>
        <v>16978</v>
      </c>
      <c r="J562">
        <f t="shared" si="72"/>
        <v>18872</v>
      </c>
      <c r="K562">
        <f t="shared" si="73"/>
        <v>8879</v>
      </c>
      <c r="L562">
        <f t="shared" si="74"/>
        <v>13136</v>
      </c>
      <c r="M562">
        <f t="shared" si="69"/>
        <v>0</v>
      </c>
      <c r="N562">
        <f>SUM($M$2:$M562)</f>
        <v>14</v>
      </c>
      <c r="O562" s="29">
        <f>INDEX($X$2:$AG$21,1+SUM($M$2:$M561),1)</f>
        <v>18380</v>
      </c>
      <c r="P562" s="29">
        <f>INDEX($X$2:$AG$21,1+SUM($M$2:$M561),2)</f>
        <v>14580</v>
      </c>
      <c r="Q562" s="29">
        <f>INDEX($X$2:$AG$21,1+SUM($M$2:$M561),3)</f>
        <v>11090</v>
      </c>
      <c r="R562" s="29">
        <f>INDEX($X$2:$AG$21,1+SUM($M$2:$M561),4)</f>
        <v>5705</v>
      </c>
      <c r="S562" s="40">
        <f>IF(S561&lt;&gt;0,MAX(S561-$G$2/86400,0),IF(M562=1,INDEX($X$2:$AG$21,1+SUM($M$2:$M561),10),0))</f>
        <v>6.805555555555555E-2</v>
      </c>
    </row>
    <row r="563" spans="8:19" ht="15.75" thickBot="1" x14ac:dyDescent="0.3">
      <c r="H563" s="18">
        <f t="shared" ca="1" si="70"/>
        <v>43211.546814118556</v>
      </c>
      <c r="I563">
        <f t="shared" si="71"/>
        <v>17036</v>
      </c>
      <c r="J563">
        <f t="shared" si="72"/>
        <v>18930</v>
      </c>
      <c r="K563">
        <f t="shared" si="73"/>
        <v>8913</v>
      </c>
      <c r="L563">
        <f t="shared" si="74"/>
        <v>13169</v>
      </c>
      <c r="M563">
        <f t="shared" si="69"/>
        <v>0</v>
      </c>
      <c r="N563">
        <f>SUM($M$2:$M563)</f>
        <v>14</v>
      </c>
      <c r="O563" s="29">
        <f>INDEX($X$2:$AG$21,1+SUM($M$2:$M562),1)</f>
        <v>18380</v>
      </c>
      <c r="P563" s="29">
        <f>INDEX($X$2:$AG$21,1+SUM($M$2:$M562),2)</f>
        <v>14580</v>
      </c>
      <c r="Q563" s="29">
        <f>INDEX($X$2:$AG$21,1+SUM($M$2:$M562),3)</f>
        <v>11090</v>
      </c>
      <c r="R563" s="29">
        <f>INDEX($X$2:$AG$21,1+SUM($M$2:$M562),4)</f>
        <v>5705</v>
      </c>
      <c r="S563" s="40">
        <f>IF(S562&lt;&gt;0,MAX(S562-$G$2/86400,0),IF(M563=1,INDEX($X$2:$AG$21,1+SUM($M$2:$M562),10),0))</f>
        <v>6.4583333333333326E-2</v>
      </c>
    </row>
    <row r="564" spans="8:19" ht="15.75" thickBot="1" x14ac:dyDescent="0.3">
      <c r="H564" s="18">
        <f t="shared" ca="1" si="70"/>
        <v>43211.550286340775</v>
      </c>
      <c r="I564">
        <f t="shared" si="71"/>
        <v>17094</v>
      </c>
      <c r="J564">
        <f t="shared" si="72"/>
        <v>18988</v>
      </c>
      <c r="K564">
        <f t="shared" si="73"/>
        <v>8947</v>
      </c>
      <c r="L564">
        <f t="shared" si="74"/>
        <v>13202</v>
      </c>
      <c r="M564">
        <f t="shared" si="69"/>
        <v>0</v>
      </c>
      <c r="N564">
        <f>SUM($M$2:$M564)</f>
        <v>14</v>
      </c>
      <c r="O564" s="29">
        <f>INDEX($X$2:$AG$21,1+SUM($M$2:$M563),1)</f>
        <v>18380</v>
      </c>
      <c r="P564" s="29">
        <f>INDEX($X$2:$AG$21,1+SUM($M$2:$M563),2)</f>
        <v>14580</v>
      </c>
      <c r="Q564" s="29">
        <f>INDEX($X$2:$AG$21,1+SUM($M$2:$M563),3)</f>
        <v>11090</v>
      </c>
      <c r="R564" s="29">
        <f>INDEX($X$2:$AG$21,1+SUM($M$2:$M563),4)</f>
        <v>5705</v>
      </c>
      <c r="S564" s="40">
        <f>IF(S563&lt;&gt;0,MAX(S563-$G$2/86400,0),IF(M564=1,INDEX($X$2:$AG$21,1+SUM($M$2:$M563),10),0))</f>
        <v>6.1111111111111102E-2</v>
      </c>
    </row>
    <row r="565" spans="8:19" ht="15.75" thickBot="1" x14ac:dyDescent="0.3">
      <c r="H565" s="18">
        <f t="shared" ca="1" si="70"/>
        <v>43211.553758562994</v>
      </c>
      <c r="I565">
        <f t="shared" si="71"/>
        <v>17152</v>
      </c>
      <c r="J565">
        <f t="shared" si="72"/>
        <v>19046</v>
      </c>
      <c r="K565">
        <f t="shared" si="73"/>
        <v>8981</v>
      </c>
      <c r="L565">
        <f t="shared" si="74"/>
        <v>13235</v>
      </c>
      <c r="M565">
        <f t="shared" si="69"/>
        <v>0</v>
      </c>
      <c r="N565">
        <f>SUM($M$2:$M565)</f>
        <v>14</v>
      </c>
      <c r="O565" s="29">
        <f>INDEX($X$2:$AG$21,1+SUM($M$2:$M564),1)</f>
        <v>18380</v>
      </c>
      <c r="P565" s="29">
        <f>INDEX($X$2:$AG$21,1+SUM($M$2:$M564),2)</f>
        <v>14580</v>
      </c>
      <c r="Q565" s="29">
        <f>INDEX($X$2:$AG$21,1+SUM($M$2:$M564),3)</f>
        <v>11090</v>
      </c>
      <c r="R565" s="29">
        <f>INDEX($X$2:$AG$21,1+SUM($M$2:$M564),4)</f>
        <v>5705</v>
      </c>
      <c r="S565" s="40">
        <f>IF(S564&lt;&gt;0,MAX(S564-$G$2/86400,0),IF(M565=1,INDEX($X$2:$AG$21,1+SUM($M$2:$M564),10),0))</f>
        <v>5.7638888888888878E-2</v>
      </c>
    </row>
    <row r="566" spans="8:19" ht="15.75" thickBot="1" x14ac:dyDescent="0.3">
      <c r="H566" s="18">
        <f t="shared" ca="1" si="70"/>
        <v>43211.557230785213</v>
      </c>
      <c r="I566">
        <f t="shared" si="71"/>
        <v>17210</v>
      </c>
      <c r="J566">
        <f t="shared" si="72"/>
        <v>19104</v>
      </c>
      <c r="K566">
        <f t="shared" si="73"/>
        <v>9015</v>
      </c>
      <c r="L566">
        <f t="shared" si="74"/>
        <v>13268</v>
      </c>
      <c r="M566">
        <f t="shared" si="69"/>
        <v>0</v>
      </c>
      <c r="N566">
        <f>SUM($M$2:$M566)</f>
        <v>14</v>
      </c>
      <c r="O566" s="29">
        <f>INDEX($X$2:$AG$21,1+SUM($M$2:$M565),1)</f>
        <v>18380</v>
      </c>
      <c r="P566" s="29">
        <f>INDEX($X$2:$AG$21,1+SUM($M$2:$M565),2)</f>
        <v>14580</v>
      </c>
      <c r="Q566" s="29">
        <f>INDEX($X$2:$AG$21,1+SUM($M$2:$M565),3)</f>
        <v>11090</v>
      </c>
      <c r="R566" s="29">
        <f>INDEX($X$2:$AG$21,1+SUM($M$2:$M565),4)</f>
        <v>5705</v>
      </c>
      <c r="S566" s="40">
        <f>IF(S565&lt;&gt;0,MAX(S565-$G$2/86400,0),IF(M566=1,INDEX($X$2:$AG$21,1+SUM($M$2:$M565),10),0))</f>
        <v>5.4166666666666655E-2</v>
      </c>
    </row>
    <row r="567" spans="8:19" ht="15.75" thickBot="1" x14ac:dyDescent="0.3">
      <c r="H567" s="18">
        <f t="shared" ca="1" si="70"/>
        <v>43211.560703007432</v>
      </c>
      <c r="I567">
        <f t="shared" si="71"/>
        <v>17268</v>
      </c>
      <c r="J567">
        <f t="shared" si="72"/>
        <v>19162</v>
      </c>
      <c r="K567">
        <f t="shared" si="73"/>
        <v>9049</v>
      </c>
      <c r="L567">
        <f t="shared" si="74"/>
        <v>13301</v>
      </c>
      <c r="M567">
        <f t="shared" si="69"/>
        <v>0</v>
      </c>
      <c r="N567">
        <f>SUM($M$2:$M567)</f>
        <v>14</v>
      </c>
      <c r="O567" s="29">
        <f>INDEX($X$2:$AG$21,1+SUM($M$2:$M566),1)</f>
        <v>18380</v>
      </c>
      <c r="P567" s="29">
        <f>INDEX($X$2:$AG$21,1+SUM($M$2:$M566),2)</f>
        <v>14580</v>
      </c>
      <c r="Q567" s="29">
        <f>INDEX($X$2:$AG$21,1+SUM($M$2:$M566),3)</f>
        <v>11090</v>
      </c>
      <c r="R567" s="29">
        <f>INDEX($X$2:$AG$21,1+SUM($M$2:$M566),4)</f>
        <v>5705</v>
      </c>
      <c r="S567" s="40">
        <f>IF(S566&lt;&gt;0,MAX(S566-$G$2/86400,0),IF(M567=1,INDEX($X$2:$AG$21,1+SUM($M$2:$M566),10),0))</f>
        <v>5.0694444444444431E-2</v>
      </c>
    </row>
    <row r="568" spans="8:19" ht="15.75" thickBot="1" x14ac:dyDescent="0.3">
      <c r="H568" s="18">
        <f t="shared" ca="1" si="70"/>
        <v>43211.564175229651</v>
      </c>
      <c r="I568">
        <f t="shared" si="71"/>
        <v>17326</v>
      </c>
      <c r="J568">
        <f t="shared" si="72"/>
        <v>19220</v>
      </c>
      <c r="K568">
        <f t="shared" si="73"/>
        <v>9083</v>
      </c>
      <c r="L568">
        <f t="shared" si="74"/>
        <v>13334</v>
      </c>
      <c r="M568">
        <f t="shared" si="69"/>
        <v>0</v>
      </c>
      <c r="N568">
        <f>SUM($M$2:$M568)</f>
        <v>14</v>
      </c>
      <c r="O568" s="29">
        <f>INDEX($X$2:$AG$21,1+SUM($M$2:$M567),1)</f>
        <v>18380</v>
      </c>
      <c r="P568" s="29">
        <f>INDEX($X$2:$AG$21,1+SUM($M$2:$M567),2)</f>
        <v>14580</v>
      </c>
      <c r="Q568" s="29">
        <f>INDEX($X$2:$AG$21,1+SUM($M$2:$M567),3)</f>
        <v>11090</v>
      </c>
      <c r="R568" s="29">
        <f>INDEX($X$2:$AG$21,1+SUM($M$2:$M567),4)</f>
        <v>5705</v>
      </c>
      <c r="S568" s="40">
        <f>IF(S567&lt;&gt;0,MAX(S567-$G$2/86400,0),IF(M568=1,INDEX($X$2:$AG$21,1+SUM($M$2:$M567),10),0))</f>
        <v>4.7222222222222207E-2</v>
      </c>
    </row>
    <row r="569" spans="8:19" ht="15.75" thickBot="1" x14ac:dyDescent="0.3">
      <c r="H569" s="18">
        <f t="shared" ca="1" si="70"/>
        <v>43211.56764745187</v>
      </c>
      <c r="I569">
        <f t="shared" si="71"/>
        <v>17384</v>
      </c>
      <c r="J569">
        <f t="shared" si="72"/>
        <v>19278</v>
      </c>
      <c r="K569">
        <f t="shared" si="73"/>
        <v>9117</v>
      </c>
      <c r="L569">
        <f t="shared" si="74"/>
        <v>13367</v>
      </c>
      <c r="M569">
        <f t="shared" si="69"/>
        <v>0</v>
      </c>
      <c r="N569">
        <f>SUM($M$2:$M569)</f>
        <v>14</v>
      </c>
      <c r="O569" s="29">
        <f>INDEX($X$2:$AG$21,1+SUM($M$2:$M568),1)</f>
        <v>18380</v>
      </c>
      <c r="P569" s="29">
        <f>INDEX($X$2:$AG$21,1+SUM($M$2:$M568),2)</f>
        <v>14580</v>
      </c>
      <c r="Q569" s="29">
        <f>INDEX($X$2:$AG$21,1+SUM($M$2:$M568),3)</f>
        <v>11090</v>
      </c>
      <c r="R569" s="29">
        <f>INDEX($X$2:$AG$21,1+SUM($M$2:$M568),4)</f>
        <v>5705</v>
      </c>
      <c r="S569" s="40">
        <f>IF(S568&lt;&gt;0,MAX(S568-$G$2/86400,0),IF(M569=1,INDEX($X$2:$AG$21,1+SUM($M$2:$M568),10),0))</f>
        <v>4.3749999999999983E-2</v>
      </c>
    </row>
    <row r="570" spans="8:19" ht="15.75" thickBot="1" x14ac:dyDescent="0.3">
      <c r="H570" s="18">
        <f t="shared" ca="1" si="70"/>
        <v>43211.571119674089</v>
      </c>
      <c r="I570">
        <f t="shared" si="71"/>
        <v>17442</v>
      </c>
      <c r="J570">
        <f t="shared" si="72"/>
        <v>19336</v>
      </c>
      <c r="K570">
        <f t="shared" si="73"/>
        <v>9151</v>
      </c>
      <c r="L570">
        <f t="shared" si="74"/>
        <v>13400</v>
      </c>
      <c r="M570">
        <f t="shared" si="69"/>
        <v>0</v>
      </c>
      <c r="N570">
        <f>SUM($M$2:$M570)</f>
        <v>14</v>
      </c>
      <c r="O570" s="29">
        <f>INDEX($X$2:$AG$21,1+SUM($M$2:$M569),1)</f>
        <v>18380</v>
      </c>
      <c r="P570" s="29">
        <f>INDEX($X$2:$AG$21,1+SUM($M$2:$M569),2)</f>
        <v>14580</v>
      </c>
      <c r="Q570" s="29">
        <f>INDEX($X$2:$AG$21,1+SUM($M$2:$M569),3)</f>
        <v>11090</v>
      </c>
      <c r="R570" s="29">
        <f>INDEX($X$2:$AG$21,1+SUM($M$2:$M569),4)</f>
        <v>5705</v>
      </c>
      <c r="S570" s="40">
        <f>IF(S569&lt;&gt;0,MAX(S569-$G$2/86400,0),IF(M570=1,INDEX($X$2:$AG$21,1+SUM($M$2:$M569),10),0))</f>
        <v>4.027777777777776E-2</v>
      </c>
    </row>
    <row r="571" spans="8:19" ht="15.75" thickBot="1" x14ac:dyDescent="0.3">
      <c r="H571" s="18">
        <f t="shared" ca="1" si="70"/>
        <v>43211.574591896308</v>
      </c>
      <c r="I571">
        <f t="shared" si="71"/>
        <v>17500</v>
      </c>
      <c r="J571">
        <f t="shared" si="72"/>
        <v>19394</v>
      </c>
      <c r="K571">
        <f t="shared" si="73"/>
        <v>9185</v>
      </c>
      <c r="L571">
        <f t="shared" si="74"/>
        <v>13433</v>
      </c>
      <c r="M571">
        <f t="shared" si="69"/>
        <v>0</v>
      </c>
      <c r="N571">
        <f>SUM($M$2:$M571)</f>
        <v>14</v>
      </c>
      <c r="O571" s="29">
        <f>INDEX($X$2:$AG$21,1+SUM($M$2:$M570),1)</f>
        <v>18380</v>
      </c>
      <c r="P571" s="29">
        <f>INDEX($X$2:$AG$21,1+SUM($M$2:$M570),2)</f>
        <v>14580</v>
      </c>
      <c r="Q571" s="29">
        <f>INDEX($X$2:$AG$21,1+SUM($M$2:$M570),3)</f>
        <v>11090</v>
      </c>
      <c r="R571" s="29">
        <f>INDEX($X$2:$AG$21,1+SUM($M$2:$M570),4)</f>
        <v>5705</v>
      </c>
      <c r="S571" s="40">
        <f>IF(S570&lt;&gt;0,MAX(S570-$G$2/86400,0),IF(M571=1,INDEX($X$2:$AG$21,1+SUM($M$2:$M570),10),0))</f>
        <v>3.6805555555555536E-2</v>
      </c>
    </row>
    <row r="572" spans="8:19" ht="15.75" thickBot="1" x14ac:dyDescent="0.3">
      <c r="H572" s="18">
        <f t="shared" ca="1" si="70"/>
        <v>43211.578064118527</v>
      </c>
      <c r="I572">
        <f t="shared" si="71"/>
        <v>17558</v>
      </c>
      <c r="J572">
        <f t="shared" si="72"/>
        <v>19452</v>
      </c>
      <c r="K572">
        <f t="shared" si="73"/>
        <v>9219</v>
      </c>
      <c r="L572">
        <f t="shared" si="74"/>
        <v>13466</v>
      </c>
      <c r="M572">
        <f t="shared" si="69"/>
        <v>0</v>
      </c>
      <c r="N572">
        <f>SUM($M$2:$M572)</f>
        <v>14</v>
      </c>
      <c r="O572" s="29">
        <f>INDEX($X$2:$AG$21,1+SUM($M$2:$M571),1)</f>
        <v>18380</v>
      </c>
      <c r="P572" s="29">
        <f>INDEX($X$2:$AG$21,1+SUM($M$2:$M571),2)</f>
        <v>14580</v>
      </c>
      <c r="Q572" s="29">
        <f>INDEX($X$2:$AG$21,1+SUM($M$2:$M571),3)</f>
        <v>11090</v>
      </c>
      <c r="R572" s="29">
        <f>INDEX($X$2:$AG$21,1+SUM($M$2:$M571),4)</f>
        <v>5705</v>
      </c>
      <c r="S572" s="40">
        <f>IF(S571&lt;&gt;0,MAX(S571-$G$2/86400,0),IF(M572=1,INDEX($X$2:$AG$21,1+SUM($M$2:$M571),10),0))</f>
        <v>3.3333333333333312E-2</v>
      </c>
    </row>
    <row r="573" spans="8:19" ht="15.75" thickBot="1" x14ac:dyDescent="0.3">
      <c r="H573" s="18">
        <f t="shared" ca="1" si="70"/>
        <v>43211.581536340746</v>
      </c>
      <c r="I573">
        <f t="shared" si="71"/>
        <v>17616</v>
      </c>
      <c r="J573">
        <f t="shared" si="72"/>
        <v>19510</v>
      </c>
      <c r="K573">
        <f t="shared" si="73"/>
        <v>9253</v>
      </c>
      <c r="L573">
        <f t="shared" si="74"/>
        <v>13499</v>
      </c>
      <c r="M573">
        <f t="shared" si="69"/>
        <v>0</v>
      </c>
      <c r="N573">
        <f>SUM($M$2:$M573)</f>
        <v>14</v>
      </c>
      <c r="O573" s="29">
        <f>INDEX($X$2:$AG$21,1+SUM($M$2:$M572),1)</f>
        <v>18380</v>
      </c>
      <c r="P573" s="29">
        <f>INDEX($X$2:$AG$21,1+SUM($M$2:$M572),2)</f>
        <v>14580</v>
      </c>
      <c r="Q573" s="29">
        <f>INDEX($X$2:$AG$21,1+SUM($M$2:$M572),3)</f>
        <v>11090</v>
      </c>
      <c r="R573" s="29">
        <f>INDEX($X$2:$AG$21,1+SUM($M$2:$M572),4)</f>
        <v>5705</v>
      </c>
      <c r="S573" s="40">
        <f>IF(S572&lt;&gt;0,MAX(S572-$G$2/86400,0),IF(M573=1,INDEX($X$2:$AG$21,1+SUM($M$2:$M572),10),0))</f>
        <v>2.9861111111111088E-2</v>
      </c>
    </row>
    <row r="574" spans="8:19" ht="15.75" thickBot="1" x14ac:dyDescent="0.3">
      <c r="H574" s="18">
        <f t="shared" ca="1" si="70"/>
        <v>43211.585008562965</v>
      </c>
      <c r="I574">
        <f t="shared" si="71"/>
        <v>17674</v>
      </c>
      <c r="J574">
        <f t="shared" si="72"/>
        <v>19568</v>
      </c>
      <c r="K574">
        <f t="shared" si="73"/>
        <v>9287</v>
      </c>
      <c r="L574">
        <f t="shared" si="74"/>
        <v>13532</v>
      </c>
      <c r="M574">
        <f t="shared" si="69"/>
        <v>0</v>
      </c>
      <c r="N574">
        <f>SUM($M$2:$M574)</f>
        <v>14</v>
      </c>
      <c r="O574" s="29">
        <f>INDEX($X$2:$AG$21,1+SUM($M$2:$M573),1)</f>
        <v>18380</v>
      </c>
      <c r="P574" s="29">
        <f>INDEX($X$2:$AG$21,1+SUM($M$2:$M573),2)</f>
        <v>14580</v>
      </c>
      <c r="Q574" s="29">
        <f>INDEX($X$2:$AG$21,1+SUM($M$2:$M573),3)</f>
        <v>11090</v>
      </c>
      <c r="R574" s="29">
        <f>INDEX($X$2:$AG$21,1+SUM($M$2:$M573),4)</f>
        <v>5705</v>
      </c>
      <c r="S574" s="40">
        <f>IF(S573&lt;&gt;0,MAX(S573-$G$2/86400,0),IF(M574=1,INDEX($X$2:$AG$21,1+SUM($M$2:$M573),10),0))</f>
        <v>2.6388888888888865E-2</v>
      </c>
    </row>
    <row r="575" spans="8:19" ht="15.75" thickBot="1" x14ac:dyDescent="0.3">
      <c r="H575" s="18">
        <f t="shared" ca="1" si="70"/>
        <v>43211.588480785183</v>
      </c>
      <c r="I575">
        <f t="shared" si="71"/>
        <v>17732</v>
      </c>
      <c r="J575">
        <f t="shared" si="72"/>
        <v>19626</v>
      </c>
      <c r="K575">
        <f t="shared" si="73"/>
        <v>9321</v>
      </c>
      <c r="L575">
        <f t="shared" si="74"/>
        <v>13565</v>
      </c>
      <c r="M575">
        <f t="shared" si="69"/>
        <v>0</v>
      </c>
      <c r="N575">
        <f>SUM($M$2:$M575)</f>
        <v>14</v>
      </c>
      <c r="O575" s="29">
        <f>INDEX($X$2:$AG$21,1+SUM($M$2:$M574),1)</f>
        <v>18380</v>
      </c>
      <c r="P575" s="29">
        <f>INDEX($X$2:$AG$21,1+SUM($M$2:$M574),2)</f>
        <v>14580</v>
      </c>
      <c r="Q575" s="29">
        <f>INDEX($X$2:$AG$21,1+SUM($M$2:$M574),3)</f>
        <v>11090</v>
      </c>
      <c r="R575" s="29">
        <f>INDEX($X$2:$AG$21,1+SUM($M$2:$M574),4)</f>
        <v>5705</v>
      </c>
      <c r="S575" s="40">
        <f>IF(S574&lt;&gt;0,MAX(S574-$G$2/86400,0),IF(M575=1,INDEX($X$2:$AG$21,1+SUM($M$2:$M574),10),0))</f>
        <v>2.2916666666666641E-2</v>
      </c>
    </row>
    <row r="576" spans="8:19" ht="15.75" thickBot="1" x14ac:dyDescent="0.3">
      <c r="H576" s="18">
        <f t="shared" ca="1" si="70"/>
        <v>43211.591953007402</v>
      </c>
      <c r="I576">
        <f t="shared" si="71"/>
        <v>17790</v>
      </c>
      <c r="J576">
        <f t="shared" si="72"/>
        <v>19684</v>
      </c>
      <c r="K576">
        <f t="shared" si="73"/>
        <v>9355</v>
      </c>
      <c r="L576">
        <f t="shared" si="74"/>
        <v>13598</v>
      </c>
      <c r="M576">
        <f t="shared" si="69"/>
        <v>0</v>
      </c>
      <c r="N576">
        <f>SUM($M$2:$M576)</f>
        <v>14</v>
      </c>
      <c r="O576" s="29">
        <f>INDEX($X$2:$AG$21,1+SUM($M$2:$M575),1)</f>
        <v>18380</v>
      </c>
      <c r="P576" s="29">
        <f>INDEX($X$2:$AG$21,1+SUM($M$2:$M575),2)</f>
        <v>14580</v>
      </c>
      <c r="Q576" s="29">
        <f>INDEX($X$2:$AG$21,1+SUM($M$2:$M575),3)</f>
        <v>11090</v>
      </c>
      <c r="R576" s="29">
        <f>INDEX($X$2:$AG$21,1+SUM($M$2:$M575),4)</f>
        <v>5705</v>
      </c>
      <c r="S576" s="40">
        <f>IF(S575&lt;&gt;0,MAX(S575-$G$2/86400,0),IF(M576=1,INDEX($X$2:$AG$21,1+SUM($M$2:$M575),10),0))</f>
        <v>1.9444444444444417E-2</v>
      </c>
    </row>
    <row r="577" spans="8:19" ht="15.75" thickBot="1" x14ac:dyDescent="0.3">
      <c r="H577" s="18">
        <f t="shared" ca="1" si="70"/>
        <v>43211.595425229621</v>
      </c>
      <c r="I577">
        <f t="shared" si="71"/>
        <v>17848</v>
      </c>
      <c r="J577">
        <f t="shared" si="72"/>
        <v>19742</v>
      </c>
      <c r="K577">
        <f t="shared" si="73"/>
        <v>9389</v>
      </c>
      <c r="L577">
        <f t="shared" si="74"/>
        <v>13631</v>
      </c>
      <c r="M577">
        <f t="shared" si="69"/>
        <v>0</v>
      </c>
      <c r="N577">
        <f>SUM($M$2:$M577)</f>
        <v>14</v>
      </c>
      <c r="O577" s="29">
        <f>INDEX($X$2:$AG$21,1+SUM($M$2:$M576),1)</f>
        <v>18380</v>
      </c>
      <c r="P577" s="29">
        <f>INDEX($X$2:$AG$21,1+SUM($M$2:$M576),2)</f>
        <v>14580</v>
      </c>
      <c r="Q577" s="29">
        <f>INDEX($X$2:$AG$21,1+SUM($M$2:$M576),3)</f>
        <v>11090</v>
      </c>
      <c r="R577" s="29">
        <f>INDEX($X$2:$AG$21,1+SUM($M$2:$M576),4)</f>
        <v>5705</v>
      </c>
      <c r="S577" s="40">
        <f>IF(S576&lt;&gt;0,MAX(S576-$G$2/86400,0),IF(M577=1,INDEX($X$2:$AG$21,1+SUM($M$2:$M576),10),0))</f>
        <v>1.5972222222222193E-2</v>
      </c>
    </row>
    <row r="578" spans="8:19" ht="15.75" thickBot="1" x14ac:dyDescent="0.3">
      <c r="H578" s="18">
        <f t="shared" ca="1" si="70"/>
        <v>43211.59889745184</v>
      </c>
      <c r="I578">
        <f t="shared" si="71"/>
        <v>17906</v>
      </c>
      <c r="J578">
        <f t="shared" si="72"/>
        <v>19800</v>
      </c>
      <c r="K578">
        <f t="shared" si="73"/>
        <v>9423</v>
      </c>
      <c r="L578">
        <f t="shared" si="74"/>
        <v>13664</v>
      </c>
      <c r="M578">
        <f t="shared" ref="M578:M641" si="75">IF(AND(O578&lt;&gt;"",P578&lt;&gt;"",Q578&lt;&gt;"",R578&lt;&gt;"",I578&gt;O578,J578&gt;P578,K578&gt;Q578,L578&gt;R578,S577=0),1,0)</f>
        <v>0</v>
      </c>
      <c r="N578">
        <f>SUM($M$2:$M578)</f>
        <v>14</v>
      </c>
      <c r="O578" s="29">
        <f>INDEX($X$2:$AG$21,1+SUM($M$2:$M577),1)</f>
        <v>18380</v>
      </c>
      <c r="P578" s="29">
        <f>INDEX($X$2:$AG$21,1+SUM($M$2:$M577),2)</f>
        <v>14580</v>
      </c>
      <c r="Q578" s="29">
        <f>INDEX($X$2:$AG$21,1+SUM($M$2:$M577),3)</f>
        <v>11090</v>
      </c>
      <c r="R578" s="29">
        <f>INDEX($X$2:$AG$21,1+SUM($M$2:$M577),4)</f>
        <v>5705</v>
      </c>
      <c r="S578" s="40">
        <f>IF(S577&lt;&gt;0,MAX(S577-$G$2/86400,0),IF(M578=1,INDEX($X$2:$AG$21,1+SUM($M$2:$M577),10),0))</f>
        <v>1.2499999999999971E-2</v>
      </c>
    </row>
    <row r="579" spans="8:19" ht="15.75" thickBot="1" x14ac:dyDescent="0.3">
      <c r="H579" s="18">
        <f t="shared" ca="1" si="70"/>
        <v>43211.602369674059</v>
      </c>
      <c r="I579">
        <f t="shared" si="71"/>
        <v>17964</v>
      </c>
      <c r="J579">
        <f t="shared" si="72"/>
        <v>19858</v>
      </c>
      <c r="K579">
        <f t="shared" si="73"/>
        <v>9457</v>
      </c>
      <c r="L579">
        <f t="shared" si="74"/>
        <v>13697</v>
      </c>
      <c r="M579">
        <f t="shared" si="75"/>
        <v>0</v>
      </c>
      <c r="N579">
        <f>SUM($M$2:$M579)</f>
        <v>14</v>
      </c>
      <c r="O579" s="29">
        <f>INDEX($X$2:$AG$21,1+SUM($M$2:$M578),1)</f>
        <v>18380</v>
      </c>
      <c r="P579" s="29">
        <f>INDEX($X$2:$AG$21,1+SUM($M$2:$M578),2)</f>
        <v>14580</v>
      </c>
      <c r="Q579" s="29">
        <f>INDEX($X$2:$AG$21,1+SUM($M$2:$M578),3)</f>
        <v>11090</v>
      </c>
      <c r="R579" s="29">
        <f>INDEX($X$2:$AG$21,1+SUM($M$2:$M578),4)</f>
        <v>5705</v>
      </c>
      <c r="S579" s="40">
        <f>IF(S578&lt;&gt;0,MAX(S578-$G$2/86400,0),IF(M579=1,INDEX($X$2:$AG$21,1+SUM($M$2:$M578),10),0))</f>
        <v>9.0277777777777492E-3</v>
      </c>
    </row>
    <row r="580" spans="8:19" ht="15.75" thickBot="1" x14ac:dyDescent="0.3">
      <c r="H580" s="18">
        <f t="shared" ca="1" si="70"/>
        <v>43211.605841896278</v>
      </c>
      <c r="I580">
        <f t="shared" si="71"/>
        <v>18022</v>
      </c>
      <c r="J580">
        <f t="shared" si="72"/>
        <v>19916</v>
      </c>
      <c r="K580">
        <f t="shared" si="73"/>
        <v>9491</v>
      </c>
      <c r="L580">
        <f t="shared" si="74"/>
        <v>13730</v>
      </c>
      <c r="M580">
        <f t="shared" si="75"/>
        <v>0</v>
      </c>
      <c r="N580">
        <f>SUM($M$2:$M580)</f>
        <v>14</v>
      </c>
      <c r="O580" s="29">
        <f>INDEX($X$2:$AG$21,1+SUM($M$2:$M579),1)</f>
        <v>18380</v>
      </c>
      <c r="P580" s="29">
        <f>INDEX($X$2:$AG$21,1+SUM($M$2:$M579),2)</f>
        <v>14580</v>
      </c>
      <c r="Q580" s="29">
        <f>INDEX($X$2:$AG$21,1+SUM($M$2:$M579),3)</f>
        <v>11090</v>
      </c>
      <c r="R580" s="29">
        <f>INDEX($X$2:$AG$21,1+SUM($M$2:$M579),4)</f>
        <v>5705</v>
      </c>
      <c r="S580" s="40">
        <f>IF(S579&lt;&gt;0,MAX(S579-$G$2/86400,0),IF(M580=1,INDEX($X$2:$AG$21,1+SUM($M$2:$M579),10),0))</f>
        <v>5.5555555555555271E-3</v>
      </c>
    </row>
    <row r="581" spans="8:19" ht="15.75" thickBot="1" x14ac:dyDescent="0.3">
      <c r="H581" s="18">
        <f t="shared" ca="1" si="70"/>
        <v>43211.609314118497</v>
      </c>
      <c r="I581">
        <f t="shared" si="71"/>
        <v>18080</v>
      </c>
      <c r="J581">
        <f t="shared" si="72"/>
        <v>19974</v>
      </c>
      <c r="K581">
        <f t="shared" si="73"/>
        <v>9525</v>
      </c>
      <c r="L581">
        <f t="shared" si="74"/>
        <v>13763</v>
      </c>
      <c r="M581">
        <f t="shared" si="75"/>
        <v>0</v>
      </c>
      <c r="N581">
        <f>SUM($M$2:$M581)</f>
        <v>14</v>
      </c>
      <c r="O581" s="29">
        <f>INDEX($X$2:$AG$21,1+SUM($M$2:$M580),1)</f>
        <v>18380</v>
      </c>
      <c r="P581" s="29">
        <f>INDEX($X$2:$AG$21,1+SUM($M$2:$M580),2)</f>
        <v>14580</v>
      </c>
      <c r="Q581" s="29">
        <f>INDEX($X$2:$AG$21,1+SUM($M$2:$M580),3)</f>
        <v>11090</v>
      </c>
      <c r="R581" s="29">
        <f>INDEX($X$2:$AG$21,1+SUM($M$2:$M580),4)</f>
        <v>5705</v>
      </c>
      <c r="S581" s="40">
        <f>IF(S580&lt;&gt;0,MAX(S580-$G$2/86400,0),IF(M581=1,INDEX($X$2:$AG$21,1+SUM($M$2:$M580),10),0))</f>
        <v>2.0833333333333051E-3</v>
      </c>
    </row>
    <row r="582" spans="8:19" ht="15.75" thickBot="1" x14ac:dyDescent="0.3">
      <c r="H582" s="18">
        <f t="shared" ca="1" si="70"/>
        <v>43211.612786340716</v>
      </c>
      <c r="I582">
        <f t="shared" si="71"/>
        <v>18138</v>
      </c>
      <c r="J582">
        <f t="shared" si="72"/>
        <v>20032</v>
      </c>
      <c r="K582">
        <f t="shared" si="73"/>
        <v>9559</v>
      </c>
      <c r="L582">
        <f t="shared" si="74"/>
        <v>13796</v>
      </c>
      <c r="M582">
        <f t="shared" si="75"/>
        <v>0</v>
      </c>
      <c r="N582">
        <f>SUM($M$2:$M582)</f>
        <v>14</v>
      </c>
      <c r="O582" s="29">
        <f>INDEX($X$2:$AG$21,1+SUM($M$2:$M581),1)</f>
        <v>18380</v>
      </c>
      <c r="P582" s="29">
        <f>INDEX($X$2:$AG$21,1+SUM($M$2:$M581),2)</f>
        <v>14580</v>
      </c>
      <c r="Q582" s="29">
        <f>INDEX($X$2:$AG$21,1+SUM($M$2:$M581),3)</f>
        <v>11090</v>
      </c>
      <c r="R582" s="29">
        <f>INDEX($X$2:$AG$21,1+SUM($M$2:$M581),4)</f>
        <v>5705</v>
      </c>
      <c r="S582" s="40">
        <f>IF(S581&lt;&gt;0,MAX(S581-$G$2/86400,0),IF(M582=1,INDEX($X$2:$AG$21,1+SUM($M$2:$M581),10),0))</f>
        <v>0</v>
      </c>
    </row>
    <row r="583" spans="8:19" ht="15.75" thickBot="1" x14ac:dyDescent="0.3">
      <c r="H583" s="18">
        <f t="shared" ca="1" si="70"/>
        <v>43211.616258562935</v>
      </c>
      <c r="I583">
        <f t="shared" si="71"/>
        <v>18196</v>
      </c>
      <c r="J583">
        <f t="shared" si="72"/>
        <v>20090</v>
      </c>
      <c r="K583">
        <f t="shared" si="73"/>
        <v>9593</v>
      </c>
      <c r="L583">
        <f t="shared" si="74"/>
        <v>13829</v>
      </c>
      <c r="M583">
        <f t="shared" si="75"/>
        <v>0</v>
      </c>
      <c r="N583">
        <f>SUM($M$2:$M583)</f>
        <v>14</v>
      </c>
      <c r="O583" s="29">
        <f>INDEX($X$2:$AG$21,1+SUM($M$2:$M582),1)</f>
        <v>18380</v>
      </c>
      <c r="P583" s="29">
        <f>INDEX($X$2:$AG$21,1+SUM($M$2:$M582),2)</f>
        <v>14580</v>
      </c>
      <c r="Q583" s="29">
        <f>INDEX($X$2:$AG$21,1+SUM($M$2:$M582),3)</f>
        <v>11090</v>
      </c>
      <c r="R583" s="29">
        <f>INDEX($X$2:$AG$21,1+SUM($M$2:$M582),4)</f>
        <v>5705</v>
      </c>
      <c r="S583" s="40">
        <f>IF(S582&lt;&gt;0,MAX(S582-$G$2/86400,0),IF(M583=1,INDEX($X$2:$AG$21,1+SUM($M$2:$M582),10),0))</f>
        <v>0</v>
      </c>
    </row>
    <row r="584" spans="8:19" ht="15.75" thickBot="1" x14ac:dyDescent="0.3">
      <c r="H584" s="18">
        <f t="shared" ca="1" si="70"/>
        <v>43211.619730785154</v>
      </c>
      <c r="I584">
        <f t="shared" si="71"/>
        <v>18254</v>
      </c>
      <c r="J584">
        <f t="shared" si="72"/>
        <v>20148</v>
      </c>
      <c r="K584">
        <f t="shared" si="73"/>
        <v>9627</v>
      </c>
      <c r="L584">
        <f t="shared" si="74"/>
        <v>13862</v>
      </c>
      <c r="M584">
        <f t="shared" si="75"/>
        <v>0</v>
      </c>
      <c r="N584">
        <f>SUM($M$2:$M584)</f>
        <v>14</v>
      </c>
      <c r="O584" s="29">
        <f>INDEX($X$2:$AG$21,1+SUM($M$2:$M583),1)</f>
        <v>18380</v>
      </c>
      <c r="P584" s="29">
        <f>INDEX($X$2:$AG$21,1+SUM($M$2:$M583),2)</f>
        <v>14580</v>
      </c>
      <c r="Q584" s="29">
        <f>INDEX($X$2:$AG$21,1+SUM($M$2:$M583),3)</f>
        <v>11090</v>
      </c>
      <c r="R584" s="29">
        <f>INDEX($X$2:$AG$21,1+SUM($M$2:$M583),4)</f>
        <v>5705</v>
      </c>
      <c r="S584" s="40">
        <f>IF(S583&lt;&gt;0,MAX(S583-$G$2/86400,0),IF(M584=1,INDEX($X$2:$AG$21,1+SUM($M$2:$M583),10),0))</f>
        <v>0</v>
      </c>
    </row>
    <row r="585" spans="8:19" ht="15.75" thickBot="1" x14ac:dyDescent="0.3">
      <c r="H585" s="18">
        <f t="shared" ca="1" si="70"/>
        <v>43211.623203007373</v>
      </c>
      <c r="I585">
        <f t="shared" si="71"/>
        <v>18312</v>
      </c>
      <c r="J585">
        <f t="shared" si="72"/>
        <v>20206</v>
      </c>
      <c r="K585">
        <f t="shared" si="73"/>
        <v>9661</v>
      </c>
      <c r="L585">
        <f t="shared" si="74"/>
        <v>13895</v>
      </c>
      <c r="M585">
        <f t="shared" si="75"/>
        <v>0</v>
      </c>
      <c r="N585">
        <f>SUM($M$2:$M585)</f>
        <v>14</v>
      </c>
      <c r="O585" s="29">
        <f>INDEX($X$2:$AG$21,1+SUM($M$2:$M584),1)</f>
        <v>18380</v>
      </c>
      <c r="P585" s="29">
        <f>INDEX($X$2:$AG$21,1+SUM($M$2:$M584),2)</f>
        <v>14580</v>
      </c>
      <c r="Q585" s="29">
        <f>INDEX($X$2:$AG$21,1+SUM($M$2:$M584),3)</f>
        <v>11090</v>
      </c>
      <c r="R585" s="29">
        <f>INDEX($X$2:$AG$21,1+SUM($M$2:$M584),4)</f>
        <v>5705</v>
      </c>
      <c r="S585" s="40">
        <f>IF(S584&lt;&gt;0,MAX(S584-$G$2/86400,0),IF(M585=1,INDEX($X$2:$AG$21,1+SUM($M$2:$M584),10),0))</f>
        <v>0</v>
      </c>
    </row>
    <row r="586" spans="8:19" ht="15.75" thickBot="1" x14ac:dyDescent="0.3">
      <c r="H586" s="18">
        <f t="shared" ca="1" si="70"/>
        <v>43211.626675229592</v>
      </c>
      <c r="I586">
        <f t="shared" si="71"/>
        <v>18370</v>
      </c>
      <c r="J586">
        <f t="shared" si="72"/>
        <v>20264</v>
      </c>
      <c r="K586">
        <f t="shared" si="73"/>
        <v>9695</v>
      </c>
      <c r="L586">
        <f t="shared" si="74"/>
        <v>13928</v>
      </c>
      <c r="M586">
        <f t="shared" si="75"/>
        <v>0</v>
      </c>
      <c r="N586">
        <f>SUM($M$2:$M586)</f>
        <v>14</v>
      </c>
      <c r="O586" s="29">
        <f>INDEX($X$2:$AG$21,1+SUM($M$2:$M585),1)</f>
        <v>18380</v>
      </c>
      <c r="P586" s="29">
        <f>INDEX($X$2:$AG$21,1+SUM($M$2:$M585),2)</f>
        <v>14580</v>
      </c>
      <c r="Q586" s="29">
        <f>INDEX($X$2:$AG$21,1+SUM($M$2:$M585),3)</f>
        <v>11090</v>
      </c>
      <c r="R586" s="29">
        <f>INDEX($X$2:$AG$21,1+SUM($M$2:$M585),4)</f>
        <v>5705</v>
      </c>
      <c r="S586" s="40">
        <f>IF(S585&lt;&gt;0,MAX(S585-$G$2/86400,0),IF(M586=1,INDEX($X$2:$AG$21,1+SUM($M$2:$M585),10),0))</f>
        <v>0</v>
      </c>
    </row>
    <row r="587" spans="8:19" ht="15.75" thickBot="1" x14ac:dyDescent="0.3">
      <c r="H587" s="18">
        <f t="shared" ca="1" si="70"/>
        <v>43211.630147451811</v>
      </c>
      <c r="I587">
        <f t="shared" si="71"/>
        <v>18428</v>
      </c>
      <c r="J587">
        <f t="shared" si="72"/>
        <v>20322</v>
      </c>
      <c r="K587">
        <f t="shared" si="73"/>
        <v>9729</v>
      </c>
      <c r="L587">
        <f t="shared" si="74"/>
        <v>13961</v>
      </c>
      <c r="M587">
        <f t="shared" si="75"/>
        <v>0</v>
      </c>
      <c r="N587">
        <f>SUM($M$2:$M587)</f>
        <v>14</v>
      </c>
      <c r="O587" s="29">
        <f>INDEX($X$2:$AG$21,1+SUM($M$2:$M586),1)</f>
        <v>18380</v>
      </c>
      <c r="P587" s="29">
        <f>INDEX($X$2:$AG$21,1+SUM($M$2:$M586),2)</f>
        <v>14580</v>
      </c>
      <c r="Q587" s="29">
        <f>INDEX($X$2:$AG$21,1+SUM($M$2:$M586),3)</f>
        <v>11090</v>
      </c>
      <c r="R587" s="29">
        <f>INDEX($X$2:$AG$21,1+SUM($M$2:$M586),4)</f>
        <v>5705</v>
      </c>
      <c r="S587" s="40">
        <f>IF(S586&lt;&gt;0,MAX(S586-$G$2/86400,0),IF(M587=1,INDEX($X$2:$AG$21,1+SUM($M$2:$M586),10),0))</f>
        <v>0</v>
      </c>
    </row>
    <row r="588" spans="8:19" ht="15.75" thickBot="1" x14ac:dyDescent="0.3">
      <c r="H588" s="18">
        <f t="shared" ca="1" si="70"/>
        <v>43211.63361967403</v>
      </c>
      <c r="I588">
        <f t="shared" si="71"/>
        <v>18486</v>
      </c>
      <c r="J588">
        <f t="shared" si="72"/>
        <v>20380</v>
      </c>
      <c r="K588">
        <f t="shared" si="73"/>
        <v>9763</v>
      </c>
      <c r="L588">
        <f t="shared" si="74"/>
        <v>13994</v>
      </c>
      <c r="M588">
        <f t="shared" si="75"/>
        <v>0</v>
      </c>
      <c r="N588">
        <f>SUM($M$2:$M588)</f>
        <v>14</v>
      </c>
      <c r="O588" s="29">
        <f>INDEX($X$2:$AG$21,1+SUM($M$2:$M587),1)</f>
        <v>18380</v>
      </c>
      <c r="P588" s="29">
        <f>INDEX($X$2:$AG$21,1+SUM($M$2:$M587),2)</f>
        <v>14580</v>
      </c>
      <c r="Q588" s="29">
        <f>INDEX($X$2:$AG$21,1+SUM($M$2:$M587),3)</f>
        <v>11090</v>
      </c>
      <c r="R588" s="29">
        <f>INDEX($X$2:$AG$21,1+SUM($M$2:$M587),4)</f>
        <v>5705</v>
      </c>
      <c r="S588" s="40">
        <f>IF(S587&lt;&gt;0,MAX(S587-$G$2/86400,0),IF(M588=1,INDEX($X$2:$AG$21,1+SUM($M$2:$M587),10),0))</f>
        <v>0</v>
      </c>
    </row>
    <row r="589" spans="8:19" ht="15.75" thickBot="1" x14ac:dyDescent="0.3">
      <c r="H589" s="18">
        <f t="shared" ca="1" si="70"/>
        <v>43211.637091896249</v>
      </c>
      <c r="I589">
        <f t="shared" si="71"/>
        <v>18544</v>
      </c>
      <c r="J589">
        <f t="shared" si="72"/>
        <v>20438</v>
      </c>
      <c r="K589">
        <f t="shared" si="73"/>
        <v>9797</v>
      </c>
      <c r="L589">
        <f t="shared" si="74"/>
        <v>14027</v>
      </c>
      <c r="M589">
        <f t="shared" si="75"/>
        <v>0</v>
      </c>
      <c r="N589">
        <f>SUM($M$2:$M589)</f>
        <v>14</v>
      </c>
      <c r="O589" s="29">
        <f>INDEX($X$2:$AG$21,1+SUM($M$2:$M588),1)</f>
        <v>18380</v>
      </c>
      <c r="P589" s="29">
        <f>INDEX($X$2:$AG$21,1+SUM($M$2:$M588),2)</f>
        <v>14580</v>
      </c>
      <c r="Q589" s="29">
        <f>INDEX($X$2:$AG$21,1+SUM($M$2:$M588),3)</f>
        <v>11090</v>
      </c>
      <c r="R589" s="29">
        <f>INDEX($X$2:$AG$21,1+SUM($M$2:$M588),4)</f>
        <v>5705</v>
      </c>
      <c r="S589" s="40">
        <f>IF(S588&lt;&gt;0,MAX(S588-$G$2/86400,0),IF(M589=1,INDEX($X$2:$AG$21,1+SUM($M$2:$M588),10),0))</f>
        <v>0</v>
      </c>
    </row>
    <row r="590" spans="8:19" ht="15.75" thickBot="1" x14ac:dyDescent="0.3">
      <c r="H590" s="18">
        <f t="shared" ca="1" si="70"/>
        <v>43211.640564118468</v>
      </c>
      <c r="I590">
        <f t="shared" si="71"/>
        <v>18602</v>
      </c>
      <c r="J590">
        <f t="shared" si="72"/>
        <v>20496</v>
      </c>
      <c r="K590">
        <f t="shared" si="73"/>
        <v>9831</v>
      </c>
      <c r="L590">
        <f t="shared" si="74"/>
        <v>14060</v>
      </c>
      <c r="M590">
        <f t="shared" si="75"/>
        <v>0</v>
      </c>
      <c r="N590">
        <f>SUM($M$2:$M590)</f>
        <v>14</v>
      </c>
      <c r="O590" s="29">
        <f>INDEX($X$2:$AG$21,1+SUM($M$2:$M589),1)</f>
        <v>18380</v>
      </c>
      <c r="P590" s="29">
        <f>INDEX($X$2:$AG$21,1+SUM($M$2:$M589),2)</f>
        <v>14580</v>
      </c>
      <c r="Q590" s="29">
        <f>INDEX($X$2:$AG$21,1+SUM($M$2:$M589),3)</f>
        <v>11090</v>
      </c>
      <c r="R590" s="29">
        <f>INDEX($X$2:$AG$21,1+SUM($M$2:$M589),4)</f>
        <v>5705</v>
      </c>
      <c r="S590" s="40">
        <f>IF(S589&lt;&gt;0,MAX(S589-$G$2/86400,0),IF(M590=1,INDEX($X$2:$AG$21,1+SUM($M$2:$M589),10),0))</f>
        <v>0</v>
      </c>
    </row>
    <row r="591" spans="8:19" ht="15.75" thickBot="1" x14ac:dyDescent="0.3">
      <c r="H591" s="18">
        <f t="shared" ref="H591:H654" ca="1" si="76">H590+$G$2/86400</f>
        <v>43211.644036340687</v>
      </c>
      <c r="I591">
        <f t="shared" ref="I591:I654" si="77">ROUND(I590+B$2/3600*$G$2,0)</f>
        <v>18660</v>
      </c>
      <c r="J591">
        <f t="shared" ref="J591:J654" si="78">ROUND(J590+C$2/3600*$G$2,0)</f>
        <v>20554</v>
      </c>
      <c r="K591">
        <f t="shared" ref="K591:K654" si="79">ROUND(K590+D$2/3600*$G$2,0)</f>
        <v>9865</v>
      </c>
      <c r="L591">
        <f t="shared" ref="L591:L654" si="80">ROUND(L590+E$2/3600*$G$2,0)</f>
        <v>14093</v>
      </c>
      <c r="M591">
        <f t="shared" si="75"/>
        <v>0</v>
      </c>
      <c r="N591">
        <f>SUM($M$2:$M591)</f>
        <v>14</v>
      </c>
      <c r="O591" s="29">
        <f>INDEX($X$2:$AG$21,1+SUM($M$2:$M590),1)</f>
        <v>18380</v>
      </c>
      <c r="P591" s="29">
        <f>INDEX($X$2:$AG$21,1+SUM($M$2:$M590),2)</f>
        <v>14580</v>
      </c>
      <c r="Q591" s="29">
        <f>INDEX($X$2:$AG$21,1+SUM($M$2:$M590),3)</f>
        <v>11090</v>
      </c>
      <c r="R591" s="29">
        <f>INDEX($X$2:$AG$21,1+SUM($M$2:$M590),4)</f>
        <v>5705</v>
      </c>
      <c r="S591" s="40">
        <f>IF(S590&lt;&gt;0,MAX(S590-$G$2/86400,0),IF(M591=1,INDEX($X$2:$AG$21,1+SUM($M$2:$M590),10),0))</f>
        <v>0</v>
      </c>
    </row>
    <row r="592" spans="8:19" ht="15.75" thickBot="1" x14ac:dyDescent="0.3">
      <c r="H592" s="18">
        <f t="shared" ca="1" si="76"/>
        <v>43211.647508562906</v>
      </c>
      <c r="I592">
        <f t="shared" si="77"/>
        <v>18718</v>
      </c>
      <c r="J592">
        <f t="shared" si="78"/>
        <v>20612</v>
      </c>
      <c r="K592">
        <f t="shared" si="79"/>
        <v>9899</v>
      </c>
      <c r="L592">
        <f t="shared" si="80"/>
        <v>14126</v>
      </c>
      <c r="M592">
        <f t="shared" si="75"/>
        <v>0</v>
      </c>
      <c r="N592">
        <f>SUM($M$2:$M592)</f>
        <v>14</v>
      </c>
      <c r="O592" s="29">
        <f>INDEX($X$2:$AG$21,1+SUM($M$2:$M591),1)</f>
        <v>18380</v>
      </c>
      <c r="P592" s="29">
        <f>INDEX($X$2:$AG$21,1+SUM($M$2:$M591),2)</f>
        <v>14580</v>
      </c>
      <c r="Q592" s="29">
        <f>INDEX($X$2:$AG$21,1+SUM($M$2:$M591),3)</f>
        <v>11090</v>
      </c>
      <c r="R592" s="29">
        <f>INDEX($X$2:$AG$21,1+SUM($M$2:$M591),4)</f>
        <v>5705</v>
      </c>
      <c r="S592" s="40">
        <f>IF(S591&lt;&gt;0,MAX(S591-$G$2/86400,0),IF(M592=1,INDEX($X$2:$AG$21,1+SUM($M$2:$M591),10),0))</f>
        <v>0</v>
      </c>
    </row>
    <row r="593" spans="8:19" ht="15.75" thickBot="1" x14ac:dyDescent="0.3">
      <c r="H593" s="18">
        <f t="shared" ca="1" si="76"/>
        <v>43211.650980785125</v>
      </c>
      <c r="I593">
        <f t="shared" si="77"/>
        <v>18776</v>
      </c>
      <c r="J593">
        <f t="shared" si="78"/>
        <v>20670</v>
      </c>
      <c r="K593">
        <f t="shared" si="79"/>
        <v>9933</v>
      </c>
      <c r="L593">
        <f t="shared" si="80"/>
        <v>14159</v>
      </c>
      <c r="M593">
        <f t="shared" si="75"/>
        <v>0</v>
      </c>
      <c r="N593">
        <f>SUM($M$2:$M593)</f>
        <v>14</v>
      </c>
      <c r="O593" s="29">
        <f>INDEX($X$2:$AG$21,1+SUM($M$2:$M592),1)</f>
        <v>18380</v>
      </c>
      <c r="P593" s="29">
        <f>INDEX($X$2:$AG$21,1+SUM($M$2:$M592),2)</f>
        <v>14580</v>
      </c>
      <c r="Q593" s="29">
        <f>INDEX($X$2:$AG$21,1+SUM($M$2:$M592),3)</f>
        <v>11090</v>
      </c>
      <c r="R593" s="29">
        <f>INDEX($X$2:$AG$21,1+SUM($M$2:$M592),4)</f>
        <v>5705</v>
      </c>
      <c r="S593" s="40">
        <f>IF(S592&lt;&gt;0,MAX(S592-$G$2/86400,0),IF(M593=1,INDEX($X$2:$AG$21,1+SUM($M$2:$M592),10),0))</f>
        <v>0</v>
      </c>
    </row>
    <row r="594" spans="8:19" ht="15.75" thickBot="1" x14ac:dyDescent="0.3">
      <c r="H594" s="18">
        <f t="shared" ca="1" si="76"/>
        <v>43211.654453007344</v>
      </c>
      <c r="I594">
        <f t="shared" si="77"/>
        <v>18834</v>
      </c>
      <c r="J594">
        <f t="shared" si="78"/>
        <v>20728</v>
      </c>
      <c r="K594">
        <f t="shared" si="79"/>
        <v>9967</v>
      </c>
      <c r="L594">
        <f t="shared" si="80"/>
        <v>14192</v>
      </c>
      <c r="M594">
        <f t="shared" si="75"/>
        <v>0</v>
      </c>
      <c r="N594">
        <f>SUM($M$2:$M594)</f>
        <v>14</v>
      </c>
      <c r="O594" s="29">
        <f>INDEX($X$2:$AG$21,1+SUM($M$2:$M593),1)</f>
        <v>18380</v>
      </c>
      <c r="P594" s="29">
        <f>INDEX($X$2:$AG$21,1+SUM($M$2:$M593),2)</f>
        <v>14580</v>
      </c>
      <c r="Q594" s="29">
        <f>INDEX($X$2:$AG$21,1+SUM($M$2:$M593),3)</f>
        <v>11090</v>
      </c>
      <c r="R594" s="29">
        <f>INDEX($X$2:$AG$21,1+SUM($M$2:$M593),4)</f>
        <v>5705</v>
      </c>
      <c r="S594" s="40">
        <f>IF(S593&lt;&gt;0,MAX(S593-$G$2/86400,0),IF(M594=1,INDEX($X$2:$AG$21,1+SUM($M$2:$M593),10),0))</f>
        <v>0</v>
      </c>
    </row>
    <row r="595" spans="8:19" ht="15.75" thickBot="1" x14ac:dyDescent="0.3">
      <c r="H595" s="18">
        <f t="shared" ca="1" si="76"/>
        <v>43211.657925229563</v>
      </c>
      <c r="I595">
        <f t="shared" si="77"/>
        <v>18892</v>
      </c>
      <c r="J595">
        <f t="shared" si="78"/>
        <v>20786</v>
      </c>
      <c r="K595">
        <f t="shared" si="79"/>
        <v>10001</v>
      </c>
      <c r="L595">
        <f t="shared" si="80"/>
        <v>14225</v>
      </c>
      <c r="M595">
        <f t="shared" si="75"/>
        <v>0</v>
      </c>
      <c r="N595">
        <f>SUM($M$2:$M595)</f>
        <v>14</v>
      </c>
      <c r="O595" s="29">
        <f>INDEX($X$2:$AG$21,1+SUM($M$2:$M594),1)</f>
        <v>18380</v>
      </c>
      <c r="P595" s="29">
        <f>INDEX($X$2:$AG$21,1+SUM($M$2:$M594),2)</f>
        <v>14580</v>
      </c>
      <c r="Q595" s="29">
        <f>INDEX($X$2:$AG$21,1+SUM($M$2:$M594),3)</f>
        <v>11090</v>
      </c>
      <c r="R595" s="29">
        <f>INDEX($X$2:$AG$21,1+SUM($M$2:$M594),4)</f>
        <v>5705</v>
      </c>
      <c r="S595" s="40">
        <f>IF(S594&lt;&gt;0,MAX(S594-$G$2/86400,0),IF(M595=1,INDEX($X$2:$AG$21,1+SUM($M$2:$M594),10),0))</f>
        <v>0</v>
      </c>
    </row>
    <row r="596" spans="8:19" ht="15.75" thickBot="1" x14ac:dyDescent="0.3">
      <c r="H596" s="18">
        <f t="shared" ca="1" si="76"/>
        <v>43211.661397451782</v>
      </c>
      <c r="I596">
        <f t="shared" si="77"/>
        <v>18950</v>
      </c>
      <c r="J596">
        <f t="shared" si="78"/>
        <v>20844</v>
      </c>
      <c r="K596">
        <f t="shared" si="79"/>
        <v>10035</v>
      </c>
      <c r="L596">
        <f t="shared" si="80"/>
        <v>14258</v>
      </c>
      <c r="M596">
        <f t="shared" si="75"/>
        <v>0</v>
      </c>
      <c r="N596">
        <f>SUM($M$2:$M596)</f>
        <v>14</v>
      </c>
      <c r="O596" s="29">
        <f>INDEX($X$2:$AG$21,1+SUM($M$2:$M595),1)</f>
        <v>18380</v>
      </c>
      <c r="P596" s="29">
        <f>INDEX($X$2:$AG$21,1+SUM($M$2:$M595),2)</f>
        <v>14580</v>
      </c>
      <c r="Q596" s="29">
        <f>INDEX($X$2:$AG$21,1+SUM($M$2:$M595),3)</f>
        <v>11090</v>
      </c>
      <c r="R596" s="29">
        <f>INDEX($X$2:$AG$21,1+SUM($M$2:$M595),4)</f>
        <v>5705</v>
      </c>
      <c r="S596" s="40">
        <f>IF(S595&lt;&gt;0,MAX(S595-$G$2/86400,0),IF(M596=1,INDEX($X$2:$AG$21,1+SUM($M$2:$M595),10),0))</f>
        <v>0</v>
      </c>
    </row>
    <row r="597" spans="8:19" ht="15.75" thickBot="1" x14ac:dyDescent="0.3">
      <c r="H597" s="18">
        <f t="shared" ca="1" si="76"/>
        <v>43211.664869674001</v>
      </c>
      <c r="I597">
        <f t="shared" si="77"/>
        <v>19008</v>
      </c>
      <c r="J597">
        <f t="shared" si="78"/>
        <v>20902</v>
      </c>
      <c r="K597">
        <f t="shared" si="79"/>
        <v>10069</v>
      </c>
      <c r="L597">
        <f t="shared" si="80"/>
        <v>14291</v>
      </c>
      <c r="M597">
        <f t="shared" si="75"/>
        <v>0</v>
      </c>
      <c r="N597">
        <f>SUM($M$2:$M597)</f>
        <v>14</v>
      </c>
      <c r="O597" s="29">
        <f>INDEX($X$2:$AG$21,1+SUM($M$2:$M596),1)</f>
        <v>18380</v>
      </c>
      <c r="P597" s="29">
        <f>INDEX($X$2:$AG$21,1+SUM($M$2:$M596),2)</f>
        <v>14580</v>
      </c>
      <c r="Q597" s="29">
        <f>INDEX($X$2:$AG$21,1+SUM($M$2:$M596),3)</f>
        <v>11090</v>
      </c>
      <c r="R597" s="29">
        <f>INDEX($X$2:$AG$21,1+SUM($M$2:$M596),4)</f>
        <v>5705</v>
      </c>
      <c r="S597" s="40">
        <f>IF(S596&lt;&gt;0,MAX(S596-$G$2/86400,0),IF(M597=1,INDEX($X$2:$AG$21,1+SUM($M$2:$M596),10),0))</f>
        <v>0</v>
      </c>
    </row>
    <row r="598" spans="8:19" ht="15.75" thickBot="1" x14ac:dyDescent="0.3">
      <c r="H598" s="18">
        <f t="shared" ca="1" si="76"/>
        <v>43211.66834189622</v>
      </c>
      <c r="I598">
        <f t="shared" si="77"/>
        <v>19066</v>
      </c>
      <c r="J598">
        <f t="shared" si="78"/>
        <v>20960</v>
      </c>
      <c r="K598">
        <f t="shared" si="79"/>
        <v>10103</v>
      </c>
      <c r="L598">
        <f t="shared" si="80"/>
        <v>14324</v>
      </c>
      <c r="M598">
        <f t="shared" si="75"/>
        <v>0</v>
      </c>
      <c r="N598">
        <f>SUM($M$2:$M598)</f>
        <v>14</v>
      </c>
      <c r="O598" s="29">
        <f>INDEX($X$2:$AG$21,1+SUM($M$2:$M597),1)</f>
        <v>18380</v>
      </c>
      <c r="P598" s="29">
        <f>INDEX($X$2:$AG$21,1+SUM($M$2:$M597),2)</f>
        <v>14580</v>
      </c>
      <c r="Q598" s="29">
        <f>INDEX($X$2:$AG$21,1+SUM($M$2:$M597),3)</f>
        <v>11090</v>
      </c>
      <c r="R598" s="29">
        <f>INDEX($X$2:$AG$21,1+SUM($M$2:$M597),4)</f>
        <v>5705</v>
      </c>
      <c r="S598" s="40">
        <f>IF(S597&lt;&gt;0,MAX(S597-$G$2/86400,0),IF(M598=1,INDEX($X$2:$AG$21,1+SUM($M$2:$M597),10),0))</f>
        <v>0</v>
      </c>
    </row>
    <row r="599" spans="8:19" ht="15.75" thickBot="1" x14ac:dyDescent="0.3">
      <c r="H599" s="18">
        <f t="shared" ca="1" si="76"/>
        <v>43211.671814118439</v>
      </c>
      <c r="I599">
        <f t="shared" si="77"/>
        <v>19124</v>
      </c>
      <c r="J599">
        <f t="shared" si="78"/>
        <v>21018</v>
      </c>
      <c r="K599">
        <f t="shared" si="79"/>
        <v>10137</v>
      </c>
      <c r="L599">
        <f t="shared" si="80"/>
        <v>14357</v>
      </c>
      <c r="M599">
        <f t="shared" si="75"/>
        <v>0</v>
      </c>
      <c r="N599">
        <f>SUM($M$2:$M599)</f>
        <v>14</v>
      </c>
      <c r="O599" s="29">
        <f>INDEX($X$2:$AG$21,1+SUM($M$2:$M598),1)</f>
        <v>18380</v>
      </c>
      <c r="P599" s="29">
        <f>INDEX($X$2:$AG$21,1+SUM($M$2:$M598),2)</f>
        <v>14580</v>
      </c>
      <c r="Q599" s="29">
        <f>INDEX($X$2:$AG$21,1+SUM($M$2:$M598),3)</f>
        <v>11090</v>
      </c>
      <c r="R599" s="29">
        <f>INDEX($X$2:$AG$21,1+SUM($M$2:$M598),4)</f>
        <v>5705</v>
      </c>
      <c r="S599" s="40">
        <f>IF(S598&lt;&gt;0,MAX(S598-$G$2/86400,0),IF(M599=1,INDEX($X$2:$AG$21,1+SUM($M$2:$M598),10),0))</f>
        <v>0</v>
      </c>
    </row>
    <row r="600" spans="8:19" ht="15.75" thickBot="1" x14ac:dyDescent="0.3">
      <c r="H600" s="18">
        <f t="shared" ca="1" si="76"/>
        <v>43211.675286340658</v>
      </c>
      <c r="I600">
        <f t="shared" si="77"/>
        <v>19182</v>
      </c>
      <c r="J600">
        <f t="shared" si="78"/>
        <v>21076</v>
      </c>
      <c r="K600">
        <f t="shared" si="79"/>
        <v>10171</v>
      </c>
      <c r="L600">
        <f t="shared" si="80"/>
        <v>14390</v>
      </c>
      <c r="M600">
        <f t="shared" si="75"/>
        <v>0</v>
      </c>
      <c r="N600">
        <f>SUM($M$2:$M600)</f>
        <v>14</v>
      </c>
      <c r="O600" s="29">
        <f>INDEX($X$2:$AG$21,1+SUM($M$2:$M599),1)</f>
        <v>18380</v>
      </c>
      <c r="P600" s="29">
        <f>INDEX($X$2:$AG$21,1+SUM($M$2:$M599),2)</f>
        <v>14580</v>
      </c>
      <c r="Q600" s="29">
        <f>INDEX($X$2:$AG$21,1+SUM($M$2:$M599),3)</f>
        <v>11090</v>
      </c>
      <c r="R600" s="29">
        <f>INDEX($X$2:$AG$21,1+SUM($M$2:$M599),4)</f>
        <v>5705</v>
      </c>
      <c r="S600" s="40">
        <f>IF(S599&lt;&gt;0,MAX(S599-$G$2/86400,0),IF(M600=1,INDEX($X$2:$AG$21,1+SUM($M$2:$M599),10),0))</f>
        <v>0</v>
      </c>
    </row>
    <row r="601" spans="8:19" ht="15.75" thickBot="1" x14ac:dyDescent="0.3">
      <c r="H601" s="18">
        <f t="shared" ca="1" si="76"/>
        <v>43211.678758562877</v>
      </c>
      <c r="I601">
        <f t="shared" si="77"/>
        <v>19240</v>
      </c>
      <c r="J601">
        <f t="shared" si="78"/>
        <v>21134</v>
      </c>
      <c r="K601">
        <f t="shared" si="79"/>
        <v>10205</v>
      </c>
      <c r="L601">
        <f t="shared" si="80"/>
        <v>14423</v>
      </c>
      <c r="M601">
        <f t="shared" si="75"/>
        <v>0</v>
      </c>
      <c r="N601">
        <f>SUM($M$2:$M601)</f>
        <v>14</v>
      </c>
      <c r="O601" s="29">
        <f>INDEX($X$2:$AG$21,1+SUM($M$2:$M600),1)</f>
        <v>18380</v>
      </c>
      <c r="P601" s="29">
        <f>INDEX($X$2:$AG$21,1+SUM($M$2:$M600),2)</f>
        <v>14580</v>
      </c>
      <c r="Q601" s="29">
        <f>INDEX($X$2:$AG$21,1+SUM($M$2:$M600),3)</f>
        <v>11090</v>
      </c>
      <c r="R601" s="29">
        <f>INDEX($X$2:$AG$21,1+SUM($M$2:$M600),4)</f>
        <v>5705</v>
      </c>
      <c r="S601" s="40">
        <f>IF(S600&lt;&gt;0,MAX(S600-$G$2/86400,0),IF(M601=1,INDEX($X$2:$AG$21,1+SUM($M$2:$M600),10),0))</f>
        <v>0</v>
      </c>
    </row>
    <row r="602" spans="8:19" ht="15.75" thickBot="1" x14ac:dyDescent="0.3">
      <c r="H602" s="18">
        <f t="shared" ca="1" si="76"/>
        <v>43211.682230785096</v>
      </c>
      <c r="I602">
        <f t="shared" si="77"/>
        <v>19298</v>
      </c>
      <c r="J602">
        <f t="shared" si="78"/>
        <v>21192</v>
      </c>
      <c r="K602">
        <f t="shared" si="79"/>
        <v>10239</v>
      </c>
      <c r="L602">
        <f t="shared" si="80"/>
        <v>14456</v>
      </c>
      <c r="M602">
        <f t="shared" si="75"/>
        <v>0</v>
      </c>
      <c r="N602">
        <f>SUM($M$2:$M602)</f>
        <v>14</v>
      </c>
      <c r="O602" s="29">
        <f>INDEX($X$2:$AG$21,1+SUM($M$2:$M601),1)</f>
        <v>18380</v>
      </c>
      <c r="P602" s="29">
        <f>INDEX($X$2:$AG$21,1+SUM($M$2:$M601),2)</f>
        <v>14580</v>
      </c>
      <c r="Q602" s="29">
        <f>INDEX($X$2:$AG$21,1+SUM($M$2:$M601),3)</f>
        <v>11090</v>
      </c>
      <c r="R602" s="29">
        <f>INDEX($X$2:$AG$21,1+SUM($M$2:$M601),4)</f>
        <v>5705</v>
      </c>
      <c r="S602" s="40">
        <f>IF(S601&lt;&gt;0,MAX(S601-$G$2/86400,0),IF(M602=1,INDEX($X$2:$AG$21,1+SUM($M$2:$M601),10),0))</f>
        <v>0</v>
      </c>
    </row>
    <row r="603" spans="8:19" ht="15.75" thickBot="1" x14ac:dyDescent="0.3">
      <c r="H603" s="18">
        <f t="shared" ca="1" si="76"/>
        <v>43211.685703007315</v>
      </c>
      <c r="I603">
        <f t="shared" si="77"/>
        <v>19356</v>
      </c>
      <c r="J603">
        <f t="shared" si="78"/>
        <v>21250</v>
      </c>
      <c r="K603">
        <f t="shared" si="79"/>
        <v>10273</v>
      </c>
      <c r="L603">
        <f t="shared" si="80"/>
        <v>14489</v>
      </c>
      <c r="M603">
        <f t="shared" si="75"/>
        <v>0</v>
      </c>
      <c r="N603">
        <f>SUM($M$2:$M603)</f>
        <v>14</v>
      </c>
      <c r="O603" s="29">
        <f>INDEX($X$2:$AG$21,1+SUM($M$2:$M602),1)</f>
        <v>18380</v>
      </c>
      <c r="P603" s="29">
        <f>INDEX($X$2:$AG$21,1+SUM($M$2:$M602),2)</f>
        <v>14580</v>
      </c>
      <c r="Q603" s="29">
        <f>INDEX($X$2:$AG$21,1+SUM($M$2:$M602),3)</f>
        <v>11090</v>
      </c>
      <c r="R603" s="29">
        <f>INDEX($X$2:$AG$21,1+SUM($M$2:$M602),4)</f>
        <v>5705</v>
      </c>
      <c r="S603" s="40">
        <f>IF(S602&lt;&gt;0,MAX(S602-$G$2/86400,0),IF(M603=1,INDEX($X$2:$AG$21,1+SUM($M$2:$M602),10),0))</f>
        <v>0</v>
      </c>
    </row>
    <row r="604" spans="8:19" ht="15.75" thickBot="1" x14ac:dyDescent="0.3">
      <c r="H604" s="18">
        <f t="shared" ca="1" si="76"/>
        <v>43211.689175229534</v>
      </c>
      <c r="I604">
        <f t="shared" si="77"/>
        <v>19414</v>
      </c>
      <c r="J604">
        <f t="shared" si="78"/>
        <v>21308</v>
      </c>
      <c r="K604">
        <f t="shared" si="79"/>
        <v>10307</v>
      </c>
      <c r="L604">
        <f t="shared" si="80"/>
        <v>14522</v>
      </c>
      <c r="M604">
        <f t="shared" si="75"/>
        <v>0</v>
      </c>
      <c r="N604">
        <f>SUM($M$2:$M604)</f>
        <v>14</v>
      </c>
      <c r="O604" s="29">
        <f>INDEX($X$2:$AG$21,1+SUM($M$2:$M603),1)</f>
        <v>18380</v>
      </c>
      <c r="P604" s="29">
        <f>INDEX($X$2:$AG$21,1+SUM($M$2:$M603),2)</f>
        <v>14580</v>
      </c>
      <c r="Q604" s="29">
        <f>INDEX($X$2:$AG$21,1+SUM($M$2:$M603),3)</f>
        <v>11090</v>
      </c>
      <c r="R604" s="29">
        <f>INDEX($X$2:$AG$21,1+SUM($M$2:$M603),4)</f>
        <v>5705</v>
      </c>
      <c r="S604" s="40">
        <f>IF(S603&lt;&gt;0,MAX(S603-$G$2/86400,0),IF(M604=1,INDEX($X$2:$AG$21,1+SUM($M$2:$M603),10),0))</f>
        <v>0</v>
      </c>
    </row>
    <row r="605" spans="8:19" ht="15.75" thickBot="1" x14ac:dyDescent="0.3">
      <c r="H605" s="18">
        <f t="shared" ca="1" si="76"/>
        <v>43211.692647451753</v>
      </c>
      <c r="I605">
        <f t="shared" si="77"/>
        <v>19472</v>
      </c>
      <c r="J605">
        <f t="shared" si="78"/>
        <v>21366</v>
      </c>
      <c r="K605">
        <f t="shared" si="79"/>
        <v>10341</v>
      </c>
      <c r="L605">
        <f t="shared" si="80"/>
        <v>14555</v>
      </c>
      <c r="M605">
        <f t="shared" si="75"/>
        <v>0</v>
      </c>
      <c r="N605">
        <f>SUM($M$2:$M605)</f>
        <v>14</v>
      </c>
      <c r="O605" s="29">
        <f>INDEX($X$2:$AG$21,1+SUM($M$2:$M604),1)</f>
        <v>18380</v>
      </c>
      <c r="P605" s="29">
        <f>INDEX($X$2:$AG$21,1+SUM($M$2:$M604),2)</f>
        <v>14580</v>
      </c>
      <c r="Q605" s="29">
        <f>INDEX($X$2:$AG$21,1+SUM($M$2:$M604),3)</f>
        <v>11090</v>
      </c>
      <c r="R605" s="29">
        <f>INDEX($X$2:$AG$21,1+SUM($M$2:$M604),4)</f>
        <v>5705</v>
      </c>
      <c r="S605" s="40">
        <f>IF(S604&lt;&gt;0,MAX(S604-$G$2/86400,0),IF(M605=1,INDEX($X$2:$AG$21,1+SUM($M$2:$M604),10),0))</f>
        <v>0</v>
      </c>
    </row>
    <row r="606" spans="8:19" ht="15.75" thickBot="1" x14ac:dyDescent="0.3">
      <c r="H606" s="18">
        <f t="shared" ca="1" si="76"/>
        <v>43211.696119673972</v>
      </c>
      <c r="I606">
        <f t="shared" si="77"/>
        <v>19530</v>
      </c>
      <c r="J606">
        <f t="shared" si="78"/>
        <v>21424</v>
      </c>
      <c r="K606">
        <f t="shared" si="79"/>
        <v>10375</v>
      </c>
      <c r="L606">
        <f t="shared" si="80"/>
        <v>14588</v>
      </c>
      <c r="M606">
        <f t="shared" si="75"/>
        <v>0</v>
      </c>
      <c r="N606">
        <f>SUM($M$2:$M606)</f>
        <v>14</v>
      </c>
      <c r="O606" s="29">
        <f>INDEX($X$2:$AG$21,1+SUM($M$2:$M605),1)</f>
        <v>18380</v>
      </c>
      <c r="P606" s="29">
        <f>INDEX($X$2:$AG$21,1+SUM($M$2:$M605),2)</f>
        <v>14580</v>
      </c>
      <c r="Q606" s="29">
        <f>INDEX($X$2:$AG$21,1+SUM($M$2:$M605),3)</f>
        <v>11090</v>
      </c>
      <c r="R606" s="29">
        <f>INDEX($X$2:$AG$21,1+SUM($M$2:$M605),4)</f>
        <v>5705</v>
      </c>
      <c r="S606" s="40">
        <f>IF(S605&lt;&gt;0,MAX(S605-$G$2/86400,0),IF(M606=1,INDEX($X$2:$AG$21,1+SUM($M$2:$M605),10),0))</f>
        <v>0</v>
      </c>
    </row>
    <row r="607" spans="8:19" ht="15.75" thickBot="1" x14ac:dyDescent="0.3">
      <c r="H607" s="18">
        <f t="shared" ca="1" si="76"/>
        <v>43211.699591896191</v>
      </c>
      <c r="I607">
        <f t="shared" si="77"/>
        <v>19588</v>
      </c>
      <c r="J607">
        <f t="shared" si="78"/>
        <v>21482</v>
      </c>
      <c r="K607">
        <f t="shared" si="79"/>
        <v>10409</v>
      </c>
      <c r="L607">
        <f t="shared" si="80"/>
        <v>14621</v>
      </c>
      <c r="M607">
        <f t="shared" si="75"/>
        <v>0</v>
      </c>
      <c r="N607">
        <f>SUM($M$2:$M607)</f>
        <v>14</v>
      </c>
      <c r="O607" s="29">
        <f>INDEX($X$2:$AG$21,1+SUM($M$2:$M606),1)</f>
        <v>18380</v>
      </c>
      <c r="P607" s="29">
        <f>INDEX($X$2:$AG$21,1+SUM($M$2:$M606),2)</f>
        <v>14580</v>
      </c>
      <c r="Q607" s="29">
        <f>INDEX($X$2:$AG$21,1+SUM($M$2:$M606),3)</f>
        <v>11090</v>
      </c>
      <c r="R607" s="29">
        <f>INDEX($X$2:$AG$21,1+SUM($M$2:$M606),4)</f>
        <v>5705</v>
      </c>
      <c r="S607" s="40">
        <f>IF(S606&lt;&gt;0,MAX(S606-$G$2/86400,0),IF(M607=1,INDEX($X$2:$AG$21,1+SUM($M$2:$M606),10),0))</f>
        <v>0</v>
      </c>
    </row>
    <row r="608" spans="8:19" ht="15.75" thickBot="1" x14ac:dyDescent="0.3">
      <c r="H608" s="18">
        <f t="shared" ca="1" si="76"/>
        <v>43211.70306411841</v>
      </c>
      <c r="I608">
        <f t="shared" si="77"/>
        <v>19646</v>
      </c>
      <c r="J608">
        <f t="shared" si="78"/>
        <v>21540</v>
      </c>
      <c r="K608">
        <f t="shared" si="79"/>
        <v>10443</v>
      </c>
      <c r="L608">
        <f t="shared" si="80"/>
        <v>14654</v>
      </c>
      <c r="M608">
        <f t="shared" si="75"/>
        <v>0</v>
      </c>
      <c r="N608">
        <f>SUM($M$2:$M608)</f>
        <v>14</v>
      </c>
      <c r="O608" s="29">
        <f>INDEX($X$2:$AG$21,1+SUM($M$2:$M607),1)</f>
        <v>18380</v>
      </c>
      <c r="P608" s="29">
        <f>INDEX($X$2:$AG$21,1+SUM($M$2:$M607),2)</f>
        <v>14580</v>
      </c>
      <c r="Q608" s="29">
        <f>INDEX($X$2:$AG$21,1+SUM($M$2:$M607),3)</f>
        <v>11090</v>
      </c>
      <c r="R608" s="29">
        <f>INDEX($X$2:$AG$21,1+SUM($M$2:$M607),4)</f>
        <v>5705</v>
      </c>
      <c r="S608" s="40">
        <f>IF(S607&lt;&gt;0,MAX(S607-$G$2/86400,0),IF(M608=1,INDEX($X$2:$AG$21,1+SUM($M$2:$M607),10),0))</f>
        <v>0</v>
      </c>
    </row>
    <row r="609" spans="8:19" ht="15.75" thickBot="1" x14ac:dyDescent="0.3">
      <c r="H609" s="18">
        <f t="shared" ca="1" si="76"/>
        <v>43211.706536340629</v>
      </c>
      <c r="I609">
        <f t="shared" si="77"/>
        <v>19704</v>
      </c>
      <c r="J609">
        <f t="shared" si="78"/>
        <v>21598</v>
      </c>
      <c r="K609">
        <f t="shared" si="79"/>
        <v>10477</v>
      </c>
      <c r="L609">
        <f t="shared" si="80"/>
        <v>14687</v>
      </c>
      <c r="M609">
        <f t="shared" si="75"/>
        <v>0</v>
      </c>
      <c r="N609">
        <f>SUM($M$2:$M609)</f>
        <v>14</v>
      </c>
      <c r="O609" s="29">
        <f>INDEX($X$2:$AG$21,1+SUM($M$2:$M608),1)</f>
        <v>18380</v>
      </c>
      <c r="P609" s="29">
        <f>INDEX($X$2:$AG$21,1+SUM($M$2:$M608),2)</f>
        <v>14580</v>
      </c>
      <c r="Q609" s="29">
        <f>INDEX($X$2:$AG$21,1+SUM($M$2:$M608),3)</f>
        <v>11090</v>
      </c>
      <c r="R609" s="29">
        <f>INDEX($X$2:$AG$21,1+SUM($M$2:$M608),4)</f>
        <v>5705</v>
      </c>
      <c r="S609" s="40">
        <f>IF(S608&lt;&gt;0,MAX(S608-$G$2/86400,0),IF(M609=1,INDEX($X$2:$AG$21,1+SUM($M$2:$M608),10),0))</f>
        <v>0</v>
      </c>
    </row>
    <row r="610" spans="8:19" ht="15.75" thickBot="1" x14ac:dyDescent="0.3">
      <c r="H610" s="18">
        <f t="shared" ca="1" si="76"/>
        <v>43211.710008562848</v>
      </c>
      <c r="I610">
        <f t="shared" si="77"/>
        <v>19762</v>
      </c>
      <c r="J610">
        <f t="shared" si="78"/>
        <v>21656</v>
      </c>
      <c r="K610">
        <f t="shared" si="79"/>
        <v>10511</v>
      </c>
      <c r="L610">
        <f t="shared" si="80"/>
        <v>14720</v>
      </c>
      <c r="M610">
        <f t="shared" si="75"/>
        <v>0</v>
      </c>
      <c r="N610">
        <f>SUM($M$2:$M610)</f>
        <v>14</v>
      </c>
      <c r="O610" s="29">
        <f>INDEX($X$2:$AG$21,1+SUM($M$2:$M609),1)</f>
        <v>18380</v>
      </c>
      <c r="P610" s="29">
        <f>INDEX($X$2:$AG$21,1+SUM($M$2:$M609),2)</f>
        <v>14580</v>
      </c>
      <c r="Q610" s="29">
        <f>INDEX($X$2:$AG$21,1+SUM($M$2:$M609),3)</f>
        <v>11090</v>
      </c>
      <c r="R610" s="29">
        <f>INDEX($X$2:$AG$21,1+SUM($M$2:$M609),4)</f>
        <v>5705</v>
      </c>
      <c r="S610" s="40">
        <f>IF(S609&lt;&gt;0,MAX(S609-$G$2/86400,0),IF(M610=1,INDEX($X$2:$AG$21,1+SUM($M$2:$M609),10),0))</f>
        <v>0</v>
      </c>
    </row>
    <row r="611" spans="8:19" ht="15.75" thickBot="1" x14ac:dyDescent="0.3">
      <c r="H611" s="18">
        <f t="shared" ca="1" si="76"/>
        <v>43211.713480785067</v>
      </c>
      <c r="I611">
        <f t="shared" si="77"/>
        <v>19820</v>
      </c>
      <c r="J611">
        <f t="shared" si="78"/>
        <v>21714</v>
      </c>
      <c r="K611">
        <f t="shared" si="79"/>
        <v>10545</v>
      </c>
      <c r="L611">
        <f t="shared" si="80"/>
        <v>14753</v>
      </c>
      <c r="M611">
        <f t="shared" si="75"/>
        <v>0</v>
      </c>
      <c r="N611">
        <f>SUM($M$2:$M611)</f>
        <v>14</v>
      </c>
      <c r="O611" s="29">
        <f>INDEX($X$2:$AG$21,1+SUM($M$2:$M610),1)</f>
        <v>18380</v>
      </c>
      <c r="P611" s="29">
        <f>INDEX($X$2:$AG$21,1+SUM($M$2:$M610),2)</f>
        <v>14580</v>
      </c>
      <c r="Q611" s="29">
        <f>INDEX($X$2:$AG$21,1+SUM($M$2:$M610),3)</f>
        <v>11090</v>
      </c>
      <c r="R611" s="29">
        <f>INDEX($X$2:$AG$21,1+SUM($M$2:$M610),4)</f>
        <v>5705</v>
      </c>
      <c r="S611" s="40">
        <f>IF(S610&lt;&gt;0,MAX(S610-$G$2/86400,0),IF(M611=1,INDEX($X$2:$AG$21,1+SUM($M$2:$M610),10),0))</f>
        <v>0</v>
      </c>
    </row>
    <row r="612" spans="8:19" ht="15.75" thickBot="1" x14ac:dyDescent="0.3">
      <c r="H612" s="18">
        <f t="shared" ca="1" si="76"/>
        <v>43211.716953007286</v>
      </c>
      <c r="I612">
        <f t="shared" si="77"/>
        <v>19878</v>
      </c>
      <c r="J612">
        <f t="shared" si="78"/>
        <v>21772</v>
      </c>
      <c r="K612">
        <f t="shared" si="79"/>
        <v>10579</v>
      </c>
      <c r="L612">
        <f t="shared" si="80"/>
        <v>14786</v>
      </c>
      <c r="M612">
        <f t="shared" si="75"/>
        <v>0</v>
      </c>
      <c r="N612">
        <f>SUM($M$2:$M612)</f>
        <v>14</v>
      </c>
      <c r="O612" s="29">
        <f>INDEX($X$2:$AG$21,1+SUM($M$2:$M611),1)</f>
        <v>18380</v>
      </c>
      <c r="P612" s="29">
        <f>INDEX($X$2:$AG$21,1+SUM($M$2:$M611),2)</f>
        <v>14580</v>
      </c>
      <c r="Q612" s="29">
        <f>INDEX($X$2:$AG$21,1+SUM($M$2:$M611),3)</f>
        <v>11090</v>
      </c>
      <c r="R612" s="29">
        <f>INDEX($X$2:$AG$21,1+SUM($M$2:$M611),4)</f>
        <v>5705</v>
      </c>
      <c r="S612" s="40">
        <f>IF(S611&lt;&gt;0,MAX(S611-$G$2/86400,0),IF(M612=1,INDEX($X$2:$AG$21,1+SUM($M$2:$M611),10),0))</f>
        <v>0</v>
      </c>
    </row>
    <row r="613" spans="8:19" ht="15.75" thickBot="1" x14ac:dyDescent="0.3">
      <c r="H613" s="18">
        <f t="shared" ca="1" si="76"/>
        <v>43211.720425229505</v>
      </c>
      <c r="I613">
        <f t="shared" si="77"/>
        <v>19936</v>
      </c>
      <c r="J613">
        <f t="shared" si="78"/>
        <v>21830</v>
      </c>
      <c r="K613">
        <f t="shared" si="79"/>
        <v>10613</v>
      </c>
      <c r="L613">
        <f t="shared" si="80"/>
        <v>14819</v>
      </c>
      <c r="M613">
        <f t="shared" si="75"/>
        <v>0</v>
      </c>
      <c r="N613">
        <f>SUM($M$2:$M613)</f>
        <v>14</v>
      </c>
      <c r="O613" s="29">
        <f>INDEX($X$2:$AG$21,1+SUM($M$2:$M612),1)</f>
        <v>18380</v>
      </c>
      <c r="P613" s="29">
        <f>INDEX($X$2:$AG$21,1+SUM($M$2:$M612),2)</f>
        <v>14580</v>
      </c>
      <c r="Q613" s="29">
        <f>INDEX($X$2:$AG$21,1+SUM($M$2:$M612),3)</f>
        <v>11090</v>
      </c>
      <c r="R613" s="29">
        <f>INDEX($X$2:$AG$21,1+SUM($M$2:$M612),4)</f>
        <v>5705</v>
      </c>
      <c r="S613" s="40">
        <f>IF(S612&lt;&gt;0,MAX(S612-$G$2/86400,0),IF(M613=1,INDEX($X$2:$AG$21,1+SUM($M$2:$M612),10),0))</f>
        <v>0</v>
      </c>
    </row>
    <row r="614" spans="8:19" ht="15.75" thickBot="1" x14ac:dyDescent="0.3">
      <c r="H614" s="18">
        <f t="shared" ca="1" si="76"/>
        <v>43211.723897451724</v>
      </c>
      <c r="I614">
        <f t="shared" si="77"/>
        <v>19994</v>
      </c>
      <c r="J614">
        <f t="shared" si="78"/>
        <v>21888</v>
      </c>
      <c r="K614">
        <f t="shared" si="79"/>
        <v>10647</v>
      </c>
      <c r="L614">
        <f t="shared" si="80"/>
        <v>14852</v>
      </c>
      <c r="M614">
        <f t="shared" si="75"/>
        <v>0</v>
      </c>
      <c r="N614">
        <f>SUM($M$2:$M614)</f>
        <v>14</v>
      </c>
      <c r="O614" s="29">
        <f>INDEX($X$2:$AG$21,1+SUM($M$2:$M613),1)</f>
        <v>18380</v>
      </c>
      <c r="P614" s="29">
        <f>INDEX($X$2:$AG$21,1+SUM($M$2:$M613),2)</f>
        <v>14580</v>
      </c>
      <c r="Q614" s="29">
        <f>INDEX($X$2:$AG$21,1+SUM($M$2:$M613),3)</f>
        <v>11090</v>
      </c>
      <c r="R614" s="29">
        <f>INDEX($X$2:$AG$21,1+SUM($M$2:$M613),4)</f>
        <v>5705</v>
      </c>
      <c r="S614" s="40">
        <f>IF(S613&lt;&gt;0,MAX(S613-$G$2/86400,0),IF(M614=1,INDEX($X$2:$AG$21,1+SUM($M$2:$M613),10),0))</f>
        <v>0</v>
      </c>
    </row>
    <row r="615" spans="8:19" ht="15.75" thickBot="1" x14ac:dyDescent="0.3">
      <c r="H615" s="18">
        <f t="shared" ca="1" si="76"/>
        <v>43211.727369673943</v>
      </c>
      <c r="I615">
        <f t="shared" si="77"/>
        <v>20052</v>
      </c>
      <c r="J615">
        <f t="shared" si="78"/>
        <v>21946</v>
      </c>
      <c r="K615">
        <f t="shared" si="79"/>
        <v>10681</v>
      </c>
      <c r="L615">
        <f t="shared" si="80"/>
        <v>14885</v>
      </c>
      <c r="M615">
        <f t="shared" si="75"/>
        <v>0</v>
      </c>
      <c r="N615">
        <f>SUM($M$2:$M615)</f>
        <v>14</v>
      </c>
      <c r="O615" s="29">
        <f>INDEX($X$2:$AG$21,1+SUM($M$2:$M614),1)</f>
        <v>18380</v>
      </c>
      <c r="P615" s="29">
        <f>INDEX($X$2:$AG$21,1+SUM($M$2:$M614),2)</f>
        <v>14580</v>
      </c>
      <c r="Q615" s="29">
        <f>INDEX($X$2:$AG$21,1+SUM($M$2:$M614),3)</f>
        <v>11090</v>
      </c>
      <c r="R615" s="29">
        <f>INDEX($X$2:$AG$21,1+SUM($M$2:$M614),4)</f>
        <v>5705</v>
      </c>
      <c r="S615" s="40">
        <f>IF(S614&lt;&gt;0,MAX(S614-$G$2/86400,0),IF(M615=1,INDEX($X$2:$AG$21,1+SUM($M$2:$M614),10),0))</f>
        <v>0</v>
      </c>
    </row>
    <row r="616" spans="8:19" ht="15.75" thickBot="1" x14ac:dyDescent="0.3">
      <c r="H616" s="18">
        <f t="shared" ca="1" si="76"/>
        <v>43211.730841896162</v>
      </c>
      <c r="I616">
        <f t="shared" si="77"/>
        <v>20110</v>
      </c>
      <c r="J616">
        <f t="shared" si="78"/>
        <v>22004</v>
      </c>
      <c r="K616">
        <f t="shared" si="79"/>
        <v>10715</v>
      </c>
      <c r="L616">
        <f t="shared" si="80"/>
        <v>14918</v>
      </c>
      <c r="M616">
        <f t="shared" si="75"/>
        <v>0</v>
      </c>
      <c r="N616">
        <f>SUM($M$2:$M616)</f>
        <v>14</v>
      </c>
      <c r="O616" s="29">
        <f>INDEX($X$2:$AG$21,1+SUM($M$2:$M615),1)</f>
        <v>18380</v>
      </c>
      <c r="P616" s="29">
        <f>INDEX($X$2:$AG$21,1+SUM($M$2:$M615),2)</f>
        <v>14580</v>
      </c>
      <c r="Q616" s="29">
        <f>INDEX($X$2:$AG$21,1+SUM($M$2:$M615),3)</f>
        <v>11090</v>
      </c>
      <c r="R616" s="29">
        <f>INDEX($X$2:$AG$21,1+SUM($M$2:$M615),4)</f>
        <v>5705</v>
      </c>
      <c r="S616" s="40">
        <f>IF(S615&lt;&gt;0,MAX(S615-$G$2/86400,0),IF(M616=1,INDEX($X$2:$AG$21,1+SUM($M$2:$M615),10),0))</f>
        <v>0</v>
      </c>
    </row>
    <row r="617" spans="8:19" ht="15.75" thickBot="1" x14ac:dyDescent="0.3">
      <c r="H617" s="18">
        <f t="shared" ca="1" si="76"/>
        <v>43211.734314118381</v>
      </c>
      <c r="I617">
        <f t="shared" si="77"/>
        <v>20168</v>
      </c>
      <c r="J617">
        <f t="shared" si="78"/>
        <v>22062</v>
      </c>
      <c r="K617">
        <f t="shared" si="79"/>
        <v>10749</v>
      </c>
      <c r="L617">
        <f t="shared" si="80"/>
        <v>14951</v>
      </c>
      <c r="M617">
        <f t="shared" si="75"/>
        <v>0</v>
      </c>
      <c r="N617">
        <f>SUM($M$2:$M617)</f>
        <v>14</v>
      </c>
      <c r="O617" s="29">
        <f>INDEX($X$2:$AG$21,1+SUM($M$2:$M616),1)</f>
        <v>18380</v>
      </c>
      <c r="P617" s="29">
        <f>INDEX($X$2:$AG$21,1+SUM($M$2:$M616),2)</f>
        <v>14580</v>
      </c>
      <c r="Q617" s="29">
        <f>INDEX($X$2:$AG$21,1+SUM($M$2:$M616),3)</f>
        <v>11090</v>
      </c>
      <c r="R617" s="29">
        <f>INDEX($X$2:$AG$21,1+SUM($M$2:$M616),4)</f>
        <v>5705</v>
      </c>
      <c r="S617" s="40">
        <f>IF(S616&lt;&gt;0,MAX(S616-$G$2/86400,0),IF(M617=1,INDEX($X$2:$AG$21,1+SUM($M$2:$M616),10),0))</f>
        <v>0</v>
      </c>
    </row>
    <row r="618" spans="8:19" ht="15.75" thickBot="1" x14ac:dyDescent="0.3">
      <c r="H618" s="18">
        <f t="shared" ca="1" si="76"/>
        <v>43211.7377863406</v>
      </c>
      <c r="I618">
        <f t="shared" si="77"/>
        <v>20226</v>
      </c>
      <c r="J618">
        <f t="shared" si="78"/>
        <v>22120</v>
      </c>
      <c r="K618">
        <f t="shared" si="79"/>
        <v>10783</v>
      </c>
      <c r="L618">
        <f t="shared" si="80"/>
        <v>14984</v>
      </c>
      <c r="M618">
        <f t="shared" si="75"/>
        <v>0</v>
      </c>
      <c r="N618">
        <f>SUM($M$2:$M618)</f>
        <v>14</v>
      </c>
      <c r="O618" s="29">
        <f>INDEX($X$2:$AG$21,1+SUM($M$2:$M617),1)</f>
        <v>18380</v>
      </c>
      <c r="P618" s="29">
        <f>INDEX($X$2:$AG$21,1+SUM($M$2:$M617),2)</f>
        <v>14580</v>
      </c>
      <c r="Q618" s="29">
        <f>INDEX($X$2:$AG$21,1+SUM($M$2:$M617),3)</f>
        <v>11090</v>
      </c>
      <c r="R618" s="29">
        <f>INDEX($X$2:$AG$21,1+SUM($M$2:$M617),4)</f>
        <v>5705</v>
      </c>
      <c r="S618" s="40">
        <f>IF(S617&lt;&gt;0,MAX(S617-$G$2/86400,0),IF(M618=1,INDEX($X$2:$AG$21,1+SUM($M$2:$M617),10),0))</f>
        <v>0</v>
      </c>
    </row>
    <row r="619" spans="8:19" ht="15.75" thickBot="1" x14ac:dyDescent="0.3">
      <c r="H619" s="18">
        <f t="shared" ca="1" si="76"/>
        <v>43211.741258562819</v>
      </c>
      <c r="I619">
        <f t="shared" si="77"/>
        <v>20284</v>
      </c>
      <c r="J619">
        <f t="shared" si="78"/>
        <v>22178</v>
      </c>
      <c r="K619">
        <f t="shared" si="79"/>
        <v>10817</v>
      </c>
      <c r="L619">
        <f t="shared" si="80"/>
        <v>15017</v>
      </c>
      <c r="M619">
        <f t="shared" si="75"/>
        <v>0</v>
      </c>
      <c r="N619">
        <f>SUM($M$2:$M619)</f>
        <v>14</v>
      </c>
      <c r="O619" s="29">
        <f>INDEX($X$2:$AG$21,1+SUM($M$2:$M618),1)</f>
        <v>18380</v>
      </c>
      <c r="P619" s="29">
        <f>INDEX($X$2:$AG$21,1+SUM($M$2:$M618),2)</f>
        <v>14580</v>
      </c>
      <c r="Q619" s="29">
        <f>INDEX($X$2:$AG$21,1+SUM($M$2:$M618),3)</f>
        <v>11090</v>
      </c>
      <c r="R619" s="29">
        <f>INDEX($X$2:$AG$21,1+SUM($M$2:$M618),4)</f>
        <v>5705</v>
      </c>
      <c r="S619" s="40">
        <f>IF(S618&lt;&gt;0,MAX(S618-$G$2/86400,0),IF(M619=1,INDEX($X$2:$AG$21,1+SUM($M$2:$M618),10),0))</f>
        <v>0</v>
      </c>
    </row>
    <row r="620" spans="8:19" ht="15.75" thickBot="1" x14ac:dyDescent="0.3">
      <c r="H620" s="18">
        <f t="shared" ca="1" si="76"/>
        <v>43211.744730785038</v>
      </c>
      <c r="I620">
        <f t="shared" si="77"/>
        <v>20342</v>
      </c>
      <c r="J620">
        <f t="shared" si="78"/>
        <v>22236</v>
      </c>
      <c r="K620">
        <f t="shared" si="79"/>
        <v>10851</v>
      </c>
      <c r="L620">
        <f t="shared" si="80"/>
        <v>15050</v>
      </c>
      <c r="M620">
        <f t="shared" si="75"/>
        <v>0</v>
      </c>
      <c r="N620">
        <f>SUM($M$2:$M620)</f>
        <v>14</v>
      </c>
      <c r="O620" s="29">
        <f>INDEX($X$2:$AG$21,1+SUM($M$2:$M619),1)</f>
        <v>18380</v>
      </c>
      <c r="P620" s="29">
        <f>INDEX($X$2:$AG$21,1+SUM($M$2:$M619),2)</f>
        <v>14580</v>
      </c>
      <c r="Q620" s="29">
        <f>INDEX($X$2:$AG$21,1+SUM($M$2:$M619),3)</f>
        <v>11090</v>
      </c>
      <c r="R620" s="29">
        <f>INDEX($X$2:$AG$21,1+SUM($M$2:$M619),4)</f>
        <v>5705</v>
      </c>
      <c r="S620" s="40">
        <f>IF(S619&lt;&gt;0,MAX(S619-$G$2/86400,0),IF(M620=1,INDEX($X$2:$AG$21,1+SUM($M$2:$M619),10),0))</f>
        <v>0</v>
      </c>
    </row>
    <row r="621" spans="8:19" ht="15.75" thickBot="1" x14ac:dyDescent="0.3">
      <c r="H621" s="18">
        <f t="shared" ca="1" si="76"/>
        <v>43211.748203007257</v>
      </c>
      <c r="I621">
        <f t="shared" si="77"/>
        <v>20400</v>
      </c>
      <c r="J621">
        <f t="shared" si="78"/>
        <v>22294</v>
      </c>
      <c r="K621">
        <f t="shared" si="79"/>
        <v>10885</v>
      </c>
      <c r="L621">
        <f t="shared" si="80"/>
        <v>15083</v>
      </c>
      <c r="M621">
        <f t="shared" si="75"/>
        <v>0</v>
      </c>
      <c r="N621">
        <f>SUM($M$2:$M621)</f>
        <v>14</v>
      </c>
      <c r="O621" s="29">
        <f>INDEX($X$2:$AG$21,1+SUM($M$2:$M620),1)</f>
        <v>18380</v>
      </c>
      <c r="P621" s="29">
        <f>INDEX($X$2:$AG$21,1+SUM($M$2:$M620),2)</f>
        <v>14580</v>
      </c>
      <c r="Q621" s="29">
        <f>INDEX($X$2:$AG$21,1+SUM($M$2:$M620),3)</f>
        <v>11090</v>
      </c>
      <c r="R621" s="29">
        <f>INDEX($X$2:$AG$21,1+SUM($M$2:$M620),4)</f>
        <v>5705</v>
      </c>
      <c r="S621" s="40">
        <f>IF(S620&lt;&gt;0,MAX(S620-$G$2/86400,0),IF(M621=1,INDEX($X$2:$AG$21,1+SUM($M$2:$M620),10),0))</f>
        <v>0</v>
      </c>
    </row>
    <row r="622" spans="8:19" ht="15.75" thickBot="1" x14ac:dyDescent="0.3">
      <c r="H622" s="18">
        <f t="shared" ca="1" si="76"/>
        <v>43211.751675229476</v>
      </c>
      <c r="I622">
        <f t="shared" si="77"/>
        <v>20458</v>
      </c>
      <c r="J622">
        <f t="shared" si="78"/>
        <v>22352</v>
      </c>
      <c r="K622">
        <f t="shared" si="79"/>
        <v>10919</v>
      </c>
      <c r="L622">
        <f t="shared" si="80"/>
        <v>15116</v>
      </c>
      <c r="M622">
        <f t="shared" si="75"/>
        <v>0</v>
      </c>
      <c r="N622">
        <f>SUM($M$2:$M622)</f>
        <v>14</v>
      </c>
      <c r="O622" s="29">
        <f>INDEX($X$2:$AG$21,1+SUM($M$2:$M621),1)</f>
        <v>18380</v>
      </c>
      <c r="P622" s="29">
        <f>INDEX($X$2:$AG$21,1+SUM($M$2:$M621),2)</f>
        <v>14580</v>
      </c>
      <c r="Q622" s="29">
        <f>INDEX($X$2:$AG$21,1+SUM($M$2:$M621),3)</f>
        <v>11090</v>
      </c>
      <c r="R622" s="29">
        <f>INDEX($X$2:$AG$21,1+SUM($M$2:$M621),4)</f>
        <v>5705</v>
      </c>
      <c r="S622" s="40">
        <f>IF(S621&lt;&gt;0,MAX(S621-$G$2/86400,0),IF(M622=1,INDEX($X$2:$AG$21,1+SUM($M$2:$M621),10),0))</f>
        <v>0</v>
      </c>
    </row>
    <row r="623" spans="8:19" ht="15.75" thickBot="1" x14ac:dyDescent="0.3">
      <c r="H623" s="18">
        <f t="shared" ca="1" si="76"/>
        <v>43211.755147451695</v>
      </c>
      <c r="I623">
        <f t="shared" si="77"/>
        <v>20516</v>
      </c>
      <c r="J623">
        <f t="shared" si="78"/>
        <v>22410</v>
      </c>
      <c r="K623">
        <f t="shared" si="79"/>
        <v>10953</v>
      </c>
      <c r="L623">
        <f t="shared" si="80"/>
        <v>15149</v>
      </c>
      <c r="M623">
        <f t="shared" si="75"/>
        <v>0</v>
      </c>
      <c r="N623">
        <f>SUM($M$2:$M623)</f>
        <v>14</v>
      </c>
      <c r="O623" s="29">
        <f>INDEX($X$2:$AG$21,1+SUM($M$2:$M622),1)</f>
        <v>18380</v>
      </c>
      <c r="P623" s="29">
        <f>INDEX($X$2:$AG$21,1+SUM($M$2:$M622),2)</f>
        <v>14580</v>
      </c>
      <c r="Q623" s="29">
        <f>INDEX($X$2:$AG$21,1+SUM($M$2:$M622),3)</f>
        <v>11090</v>
      </c>
      <c r="R623" s="29">
        <f>INDEX($X$2:$AG$21,1+SUM($M$2:$M622),4)</f>
        <v>5705</v>
      </c>
      <c r="S623" s="40">
        <f>IF(S622&lt;&gt;0,MAX(S622-$G$2/86400,0),IF(M623=1,INDEX($X$2:$AG$21,1+SUM($M$2:$M622),10),0))</f>
        <v>0</v>
      </c>
    </row>
    <row r="624" spans="8:19" ht="15.75" thickBot="1" x14ac:dyDescent="0.3">
      <c r="H624" s="18">
        <f t="shared" ca="1" si="76"/>
        <v>43211.758619673914</v>
      </c>
      <c r="I624">
        <f t="shared" si="77"/>
        <v>20574</v>
      </c>
      <c r="J624">
        <f t="shared" si="78"/>
        <v>22468</v>
      </c>
      <c r="K624">
        <f t="shared" si="79"/>
        <v>10987</v>
      </c>
      <c r="L624">
        <f t="shared" si="80"/>
        <v>15182</v>
      </c>
      <c r="M624">
        <f t="shared" si="75"/>
        <v>0</v>
      </c>
      <c r="N624">
        <f>SUM($M$2:$M624)</f>
        <v>14</v>
      </c>
      <c r="O624" s="29">
        <f>INDEX($X$2:$AG$21,1+SUM($M$2:$M623),1)</f>
        <v>18380</v>
      </c>
      <c r="P624" s="29">
        <f>INDEX($X$2:$AG$21,1+SUM($M$2:$M623),2)</f>
        <v>14580</v>
      </c>
      <c r="Q624" s="29">
        <f>INDEX($X$2:$AG$21,1+SUM($M$2:$M623),3)</f>
        <v>11090</v>
      </c>
      <c r="R624" s="29">
        <f>INDEX($X$2:$AG$21,1+SUM($M$2:$M623),4)</f>
        <v>5705</v>
      </c>
      <c r="S624" s="40">
        <f>IF(S623&lt;&gt;0,MAX(S623-$G$2/86400,0),IF(M624=1,INDEX($X$2:$AG$21,1+SUM($M$2:$M623),10),0))</f>
        <v>0</v>
      </c>
    </row>
    <row r="625" spans="8:19" ht="15.75" thickBot="1" x14ac:dyDescent="0.3">
      <c r="H625" s="18">
        <f t="shared" ca="1" si="76"/>
        <v>43211.762091896133</v>
      </c>
      <c r="I625">
        <f t="shared" si="77"/>
        <v>20632</v>
      </c>
      <c r="J625">
        <f t="shared" si="78"/>
        <v>22526</v>
      </c>
      <c r="K625">
        <f t="shared" si="79"/>
        <v>11021</v>
      </c>
      <c r="L625">
        <f t="shared" si="80"/>
        <v>15215</v>
      </c>
      <c r="M625">
        <f t="shared" si="75"/>
        <v>0</v>
      </c>
      <c r="N625">
        <f>SUM($M$2:$M625)</f>
        <v>14</v>
      </c>
      <c r="O625" s="29">
        <f>INDEX($X$2:$AG$21,1+SUM($M$2:$M624),1)</f>
        <v>18380</v>
      </c>
      <c r="P625" s="29">
        <f>INDEX($X$2:$AG$21,1+SUM($M$2:$M624),2)</f>
        <v>14580</v>
      </c>
      <c r="Q625" s="29">
        <f>INDEX($X$2:$AG$21,1+SUM($M$2:$M624),3)</f>
        <v>11090</v>
      </c>
      <c r="R625" s="29">
        <f>INDEX($X$2:$AG$21,1+SUM($M$2:$M624),4)</f>
        <v>5705</v>
      </c>
      <c r="S625" s="40">
        <f>IF(S624&lt;&gt;0,MAX(S624-$G$2/86400,0),IF(M625=1,INDEX($X$2:$AG$21,1+SUM($M$2:$M624),10),0))</f>
        <v>0</v>
      </c>
    </row>
    <row r="626" spans="8:19" ht="15.75" thickBot="1" x14ac:dyDescent="0.3">
      <c r="H626" s="18">
        <f t="shared" ca="1" si="76"/>
        <v>43211.765564118352</v>
      </c>
      <c r="I626">
        <f t="shared" si="77"/>
        <v>20690</v>
      </c>
      <c r="J626">
        <f t="shared" si="78"/>
        <v>22584</v>
      </c>
      <c r="K626">
        <f t="shared" si="79"/>
        <v>11055</v>
      </c>
      <c r="L626">
        <f t="shared" si="80"/>
        <v>15248</v>
      </c>
      <c r="M626">
        <f t="shared" si="75"/>
        <v>0</v>
      </c>
      <c r="N626">
        <f>SUM($M$2:$M626)</f>
        <v>14</v>
      </c>
      <c r="O626" s="29">
        <f>INDEX($X$2:$AG$21,1+SUM($M$2:$M625),1)</f>
        <v>18380</v>
      </c>
      <c r="P626" s="29">
        <f>INDEX($X$2:$AG$21,1+SUM($M$2:$M625),2)</f>
        <v>14580</v>
      </c>
      <c r="Q626" s="29">
        <f>INDEX($X$2:$AG$21,1+SUM($M$2:$M625),3)</f>
        <v>11090</v>
      </c>
      <c r="R626" s="29">
        <f>INDEX($X$2:$AG$21,1+SUM($M$2:$M625),4)</f>
        <v>5705</v>
      </c>
      <c r="S626" s="40">
        <f>IF(S625&lt;&gt;0,MAX(S625-$G$2/86400,0),IF(M626=1,INDEX($X$2:$AG$21,1+SUM($M$2:$M625),10),0))</f>
        <v>0</v>
      </c>
    </row>
    <row r="627" spans="8:19" ht="15.75" thickBot="1" x14ac:dyDescent="0.3">
      <c r="H627" s="18">
        <f t="shared" ca="1" si="76"/>
        <v>43211.769036340571</v>
      </c>
      <c r="I627">
        <f t="shared" si="77"/>
        <v>20748</v>
      </c>
      <c r="J627">
        <f t="shared" si="78"/>
        <v>22642</v>
      </c>
      <c r="K627">
        <f t="shared" si="79"/>
        <v>11089</v>
      </c>
      <c r="L627">
        <f t="shared" si="80"/>
        <v>15281</v>
      </c>
      <c r="M627">
        <f t="shared" si="75"/>
        <v>0</v>
      </c>
      <c r="N627">
        <f>SUM($M$2:$M627)</f>
        <v>14</v>
      </c>
      <c r="O627" s="29">
        <f>INDEX($X$2:$AG$21,1+SUM($M$2:$M626),1)</f>
        <v>18380</v>
      </c>
      <c r="P627" s="29">
        <f>INDEX($X$2:$AG$21,1+SUM($M$2:$M626),2)</f>
        <v>14580</v>
      </c>
      <c r="Q627" s="29">
        <f>INDEX($X$2:$AG$21,1+SUM($M$2:$M626),3)</f>
        <v>11090</v>
      </c>
      <c r="R627" s="29">
        <f>INDEX($X$2:$AG$21,1+SUM($M$2:$M626),4)</f>
        <v>5705</v>
      </c>
      <c r="S627" s="40">
        <f>IF(S626&lt;&gt;0,MAX(S626-$G$2/86400,0),IF(M627=1,INDEX($X$2:$AG$21,1+SUM($M$2:$M626),10),0))</f>
        <v>0</v>
      </c>
    </row>
    <row r="628" spans="8:19" ht="15.75" thickBot="1" x14ac:dyDescent="0.3">
      <c r="H628" s="18">
        <f t="shared" ca="1" si="76"/>
        <v>43211.77250856279</v>
      </c>
      <c r="I628">
        <f t="shared" si="77"/>
        <v>20806</v>
      </c>
      <c r="J628">
        <f t="shared" si="78"/>
        <v>22700</v>
      </c>
      <c r="K628">
        <f t="shared" si="79"/>
        <v>11123</v>
      </c>
      <c r="L628">
        <f t="shared" si="80"/>
        <v>15314</v>
      </c>
      <c r="M628">
        <f t="shared" si="75"/>
        <v>1</v>
      </c>
      <c r="N628">
        <f>SUM($M$2:$M628)</f>
        <v>15</v>
      </c>
      <c r="O628" s="29">
        <f>INDEX($X$2:$AG$21,1+SUM($M$2:$M627),1)</f>
        <v>18380</v>
      </c>
      <c r="P628" s="29">
        <f>INDEX($X$2:$AG$21,1+SUM($M$2:$M627),2)</f>
        <v>14580</v>
      </c>
      <c r="Q628" s="29">
        <f>INDEX($X$2:$AG$21,1+SUM($M$2:$M627),3)</f>
        <v>11090</v>
      </c>
      <c r="R628" s="29">
        <f>INDEX($X$2:$AG$21,1+SUM($M$2:$M627),4)</f>
        <v>5705</v>
      </c>
      <c r="S628" s="40">
        <f>IF(S627&lt;&gt;0,MAX(S627-$G$2/86400,0),IF(M628=1,INDEX($X$2:$AG$21,1+SUM($M$2:$M627),10),0))</f>
        <v>0.10428240740740741</v>
      </c>
    </row>
    <row r="629" spans="8:19" ht="15.75" thickBot="1" x14ac:dyDescent="0.3">
      <c r="H629" s="18">
        <f t="shared" ca="1" si="76"/>
        <v>43211.775980785009</v>
      </c>
      <c r="I629">
        <f t="shared" si="77"/>
        <v>20864</v>
      </c>
      <c r="J629">
        <f t="shared" si="78"/>
        <v>22758</v>
      </c>
      <c r="K629">
        <f t="shared" si="79"/>
        <v>11157</v>
      </c>
      <c r="L629">
        <f t="shared" si="80"/>
        <v>15347</v>
      </c>
      <c r="M629">
        <f t="shared" si="75"/>
        <v>0</v>
      </c>
      <c r="N629">
        <f>SUM($M$2:$M629)</f>
        <v>15</v>
      </c>
      <c r="O629" s="29">
        <f>INDEX($X$2:$AG$21,1+SUM($M$2:$M628),1)</f>
        <v>23530</v>
      </c>
      <c r="P629" s="29">
        <f>INDEX($X$2:$AG$21,1+SUM($M$2:$M628),2)</f>
        <v>18660</v>
      </c>
      <c r="Q629" s="29">
        <f>INDEX($X$2:$AG$21,1+SUM($M$2:$M628),3)</f>
        <v>14200</v>
      </c>
      <c r="R629" s="29">
        <f>INDEX($X$2:$AG$21,1+SUM($M$2:$M628),4)</f>
        <v>7300</v>
      </c>
      <c r="S629" s="40">
        <f>IF(S628&lt;&gt;0,MAX(S628-$G$2/86400,0),IF(M629=1,INDEX($X$2:$AG$21,1+SUM($M$2:$M628),10),0))</f>
        <v>0.10081018518518518</v>
      </c>
    </row>
    <row r="630" spans="8:19" ht="15.75" thickBot="1" x14ac:dyDescent="0.3">
      <c r="H630" s="18">
        <f t="shared" ca="1" si="76"/>
        <v>43211.779453007228</v>
      </c>
      <c r="I630">
        <f t="shared" si="77"/>
        <v>20922</v>
      </c>
      <c r="J630">
        <f t="shared" si="78"/>
        <v>22816</v>
      </c>
      <c r="K630">
        <f t="shared" si="79"/>
        <v>11191</v>
      </c>
      <c r="L630">
        <f t="shared" si="80"/>
        <v>15380</v>
      </c>
      <c r="M630">
        <f t="shared" si="75"/>
        <v>0</v>
      </c>
      <c r="N630">
        <f>SUM($M$2:$M630)</f>
        <v>15</v>
      </c>
      <c r="O630" s="29">
        <f>INDEX($X$2:$AG$21,1+SUM($M$2:$M629),1)</f>
        <v>23530</v>
      </c>
      <c r="P630" s="29">
        <f>INDEX($X$2:$AG$21,1+SUM($M$2:$M629),2)</f>
        <v>18660</v>
      </c>
      <c r="Q630" s="29">
        <f>INDEX($X$2:$AG$21,1+SUM($M$2:$M629),3)</f>
        <v>14200</v>
      </c>
      <c r="R630" s="29">
        <f>INDEX($X$2:$AG$21,1+SUM($M$2:$M629),4)</f>
        <v>7300</v>
      </c>
      <c r="S630" s="40">
        <f>IF(S629&lt;&gt;0,MAX(S629-$G$2/86400,0),IF(M630=1,INDEX($X$2:$AG$21,1+SUM($M$2:$M629),10),0))</f>
        <v>9.7337962962962959E-2</v>
      </c>
    </row>
    <row r="631" spans="8:19" ht="15.75" thickBot="1" x14ac:dyDescent="0.3">
      <c r="H631" s="18">
        <f t="shared" ca="1" si="76"/>
        <v>43211.782925229447</v>
      </c>
      <c r="I631">
        <f t="shared" si="77"/>
        <v>20980</v>
      </c>
      <c r="J631">
        <f t="shared" si="78"/>
        <v>22874</v>
      </c>
      <c r="K631">
        <f t="shared" si="79"/>
        <v>11225</v>
      </c>
      <c r="L631">
        <f t="shared" si="80"/>
        <v>15413</v>
      </c>
      <c r="M631">
        <f t="shared" si="75"/>
        <v>0</v>
      </c>
      <c r="N631">
        <f>SUM($M$2:$M631)</f>
        <v>15</v>
      </c>
      <c r="O631" s="29">
        <f>INDEX($X$2:$AG$21,1+SUM($M$2:$M630),1)</f>
        <v>23530</v>
      </c>
      <c r="P631" s="29">
        <f>INDEX($X$2:$AG$21,1+SUM($M$2:$M630),2)</f>
        <v>18660</v>
      </c>
      <c r="Q631" s="29">
        <f>INDEX($X$2:$AG$21,1+SUM($M$2:$M630),3)</f>
        <v>14200</v>
      </c>
      <c r="R631" s="29">
        <f>INDEX($X$2:$AG$21,1+SUM($M$2:$M630),4)</f>
        <v>7300</v>
      </c>
      <c r="S631" s="40">
        <f>IF(S630&lt;&gt;0,MAX(S630-$G$2/86400,0),IF(M631=1,INDEX($X$2:$AG$21,1+SUM($M$2:$M630),10),0))</f>
        <v>9.3865740740740736E-2</v>
      </c>
    </row>
    <row r="632" spans="8:19" ht="15.75" thickBot="1" x14ac:dyDescent="0.3">
      <c r="H632" s="18">
        <f t="shared" ca="1" si="76"/>
        <v>43211.786397451666</v>
      </c>
      <c r="I632">
        <f t="shared" si="77"/>
        <v>21038</v>
      </c>
      <c r="J632">
        <f t="shared" si="78"/>
        <v>22932</v>
      </c>
      <c r="K632">
        <f t="shared" si="79"/>
        <v>11259</v>
      </c>
      <c r="L632">
        <f t="shared" si="80"/>
        <v>15446</v>
      </c>
      <c r="M632">
        <f t="shared" si="75"/>
        <v>0</v>
      </c>
      <c r="N632">
        <f>SUM($M$2:$M632)</f>
        <v>15</v>
      </c>
      <c r="O632" s="29">
        <f>INDEX($X$2:$AG$21,1+SUM($M$2:$M631),1)</f>
        <v>23530</v>
      </c>
      <c r="P632" s="29">
        <f>INDEX($X$2:$AG$21,1+SUM($M$2:$M631),2)</f>
        <v>18660</v>
      </c>
      <c r="Q632" s="29">
        <f>INDEX($X$2:$AG$21,1+SUM($M$2:$M631),3)</f>
        <v>14200</v>
      </c>
      <c r="R632" s="29">
        <f>INDEX($X$2:$AG$21,1+SUM($M$2:$M631),4)</f>
        <v>7300</v>
      </c>
      <c r="S632" s="40">
        <f>IF(S631&lt;&gt;0,MAX(S631-$G$2/86400,0),IF(M632=1,INDEX($X$2:$AG$21,1+SUM($M$2:$M631),10),0))</f>
        <v>9.0393518518518512E-2</v>
      </c>
    </row>
    <row r="633" spans="8:19" ht="15.75" thickBot="1" x14ac:dyDescent="0.3">
      <c r="H633" s="18">
        <f t="shared" ca="1" si="76"/>
        <v>43211.789869673885</v>
      </c>
      <c r="I633">
        <f t="shared" si="77"/>
        <v>21096</v>
      </c>
      <c r="J633">
        <f t="shared" si="78"/>
        <v>22990</v>
      </c>
      <c r="K633">
        <f t="shared" si="79"/>
        <v>11293</v>
      </c>
      <c r="L633">
        <f t="shared" si="80"/>
        <v>15479</v>
      </c>
      <c r="M633">
        <f t="shared" si="75"/>
        <v>0</v>
      </c>
      <c r="N633">
        <f>SUM($M$2:$M633)</f>
        <v>15</v>
      </c>
      <c r="O633" s="29">
        <f>INDEX($X$2:$AG$21,1+SUM($M$2:$M632),1)</f>
        <v>23530</v>
      </c>
      <c r="P633" s="29">
        <f>INDEX($X$2:$AG$21,1+SUM($M$2:$M632),2)</f>
        <v>18660</v>
      </c>
      <c r="Q633" s="29">
        <f>INDEX($X$2:$AG$21,1+SUM($M$2:$M632),3)</f>
        <v>14200</v>
      </c>
      <c r="R633" s="29">
        <f>INDEX($X$2:$AG$21,1+SUM($M$2:$M632),4)</f>
        <v>7300</v>
      </c>
      <c r="S633" s="40">
        <f>IF(S632&lt;&gt;0,MAX(S632-$G$2/86400,0),IF(M633=1,INDEX($X$2:$AG$21,1+SUM($M$2:$M632),10),0))</f>
        <v>8.6921296296296288E-2</v>
      </c>
    </row>
    <row r="634" spans="8:19" ht="15.75" thickBot="1" x14ac:dyDescent="0.3">
      <c r="H634" s="18">
        <f t="shared" ca="1" si="76"/>
        <v>43211.793341896104</v>
      </c>
      <c r="I634">
        <f t="shared" si="77"/>
        <v>21154</v>
      </c>
      <c r="J634">
        <f t="shared" si="78"/>
        <v>23048</v>
      </c>
      <c r="K634">
        <f t="shared" si="79"/>
        <v>11327</v>
      </c>
      <c r="L634">
        <f t="shared" si="80"/>
        <v>15512</v>
      </c>
      <c r="M634">
        <f t="shared" si="75"/>
        <v>0</v>
      </c>
      <c r="N634">
        <f>SUM($M$2:$M634)</f>
        <v>15</v>
      </c>
      <c r="O634" s="29">
        <f>INDEX($X$2:$AG$21,1+SUM($M$2:$M633),1)</f>
        <v>23530</v>
      </c>
      <c r="P634" s="29">
        <f>INDEX($X$2:$AG$21,1+SUM($M$2:$M633),2)</f>
        <v>18660</v>
      </c>
      <c r="Q634" s="29">
        <f>INDEX($X$2:$AG$21,1+SUM($M$2:$M633),3)</f>
        <v>14200</v>
      </c>
      <c r="R634" s="29">
        <f>INDEX($X$2:$AG$21,1+SUM($M$2:$M633),4)</f>
        <v>7300</v>
      </c>
      <c r="S634" s="40">
        <f>IF(S633&lt;&gt;0,MAX(S633-$G$2/86400,0),IF(M634=1,INDEX($X$2:$AG$21,1+SUM($M$2:$M633),10),0))</f>
        <v>8.3449074074074064E-2</v>
      </c>
    </row>
    <row r="635" spans="8:19" ht="15.75" thickBot="1" x14ac:dyDescent="0.3">
      <c r="H635" s="18">
        <f t="shared" ca="1" si="76"/>
        <v>43211.796814118323</v>
      </c>
      <c r="I635">
        <f t="shared" si="77"/>
        <v>21212</v>
      </c>
      <c r="J635">
        <f t="shared" si="78"/>
        <v>23106</v>
      </c>
      <c r="K635">
        <f t="shared" si="79"/>
        <v>11361</v>
      </c>
      <c r="L635">
        <f t="shared" si="80"/>
        <v>15545</v>
      </c>
      <c r="M635">
        <f t="shared" si="75"/>
        <v>0</v>
      </c>
      <c r="N635">
        <f>SUM($M$2:$M635)</f>
        <v>15</v>
      </c>
      <c r="O635" s="29">
        <f>INDEX($X$2:$AG$21,1+SUM($M$2:$M634),1)</f>
        <v>23530</v>
      </c>
      <c r="P635" s="29">
        <f>INDEX($X$2:$AG$21,1+SUM($M$2:$M634),2)</f>
        <v>18660</v>
      </c>
      <c r="Q635" s="29">
        <f>INDEX($X$2:$AG$21,1+SUM($M$2:$M634),3)</f>
        <v>14200</v>
      </c>
      <c r="R635" s="29">
        <f>INDEX($X$2:$AG$21,1+SUM($M$2:$M634),4)</f>
        <v>7300</v>
      </c>
      <c r="S635" s="40">
        <f>IF(S634&lt;&gt;0,MAX(S634-$G$2/86400,0),IF(M635=1,INDEX($X$2:$AG$21,1+SUM($M$2:$M634),10),0))</f>
        <v>7.9976851851851841E-2</v>
      </c>
    </row>
    <row r="636" spans="8:19" ht="15.75" thickBot="1" x14ac:dyDescent="0.3">
      <c r="H636" s="18">
        <f t="shared" ca="1" si="76"/>
        <v>43211.800286340542</v>
      </c>
      <c r="I636">
        <f t="shared" si="77"/>
        <v>21270</v>
      </c>
      <c r="J636">
        <f t="shared" si="78"/>
        <v>23164</v>
      </c>
      <c r="K636">
        <f t="shared" si="79"/>
        <v>11395</v>
      </c>
      <c r="L636">
        <f t="shared" si="80"/>
        <v>15578</v>
      </c>
      <c r="M636">
        <f t="shared" si="75"/>
        <v>0</v>
      </c>
      <c r="N636">
        <f>SUM($M$2:$M636)</f>
        <v>15</v>
      </c>
      <c r="O636" s="29">
        <f>INDEX($X$2:$AG$21,1+SUM($M$2:$M635),1)</f>
        <v>23530</v>
      </c>
      <c r="P636" s="29">
        <f>INDEX($X$2:$AG$21,1+SUM($M$2:$M635),2)</f>
        <v>18660</v>
      </c>
      <c r="Q636" s="29">
        <f>INDEX($X$2:$AG$21,1+SUM($M$2:$M635),3)</f>
        <v>14200</v>
      </c>
      <c r="R636" s="29">
        <f>INDEX($X$2:$AG$21,1+SUM($M$2:$M635),4)</f>
        <v>7300</v>
      </c>
      <c r="S636" s="40">
        <f>IF(S635&lt;&gt;0,MAX(S635-$G$2/86400,0),IF(M636=1,INDEX($X$2:$AG$21,1+SUM($M$2:$M635),10),0))</f>
        <v>7.6504629629629617E-2</v>
      </c>
    </row>
    <row r="637" spans="8:19" ht="15.75" thickBot="1" x14ac:dyDescent="0.3">
      <c r="H637" s="18">
        <f t="shared" ca="1" si="76"/>
        <v>43211.803758562761</v>
      </c>
      <c r="I637">
        <f t="shared" si="77"/>
        <v>21328</v>
      </c>
      <c r="J637">
        <f t="shared" si="78"/>
        <v>23222</v>
      </c>
      <c r="K637">
        <f t="shared" si="79"/>
        <v>11429</v>
      </c>
      <c r="L637">
        <f t="shared" si="80"/>
        <v>15611</v>
      </c>
      <c r="M637">
        <f t="shared" si="75"/>
        <v>0</v>
      </c>
      <c r="N637">
        <f>SUM($M$2:$M637)</f>
        <v>15</v>
      </c>
      <c r="O637" s="29">
        <f>INDEX($X$2:$AG$21,1+SUM($M$2:$M636),1)</f>
        <v>23530</v>
      </c>
      <c r="P637" s="29">
        <f>INDEX($X$2:$AG$21,1+SUM($M$2:$M636),2)</f>
        <v>18660</v>
      </c>
      <c r="Q637" s="29">
        <f>INDEX($X$2:$AG$21,1+SUM($M$2:$M636),3)</f>
        <v>14200</v>
      </c>
      <c r="R637" s="29">
        <f>INDEX($X$2:$AG$21,1+SUM($M$2:$M636),4)</f>
        <v>7300</v>
      </c>
      <c r="S637" s="40">
        <f>IF(S636&lt;&gt;0,MAX(S636-$G$2/86400,0),IF(M637=1,INDEX($X$2:$AG$21,1+SUM($M$2:$M636),10),0))</f>
        <v>7.3032407407407393E-2</v>
      </c>
    </row>
    <row r="638" spans="8:19" ht="15.75" thickBot="1" x14ac:dyDescent="0.3">
      <c r="H638" s="18">
        <f t="shared" ca="1" si="76"/>
        <v>43211.80723078498</v>
      </c>
      <c r="I638">
        <f t="shared" si="77"/>
        <v>21386</v>
      </c>
      <c r="J638">
        <f t="shared" si="78"/>
        <v>23280</v>
      </c>
      <c r="K638">
        <f t="shared" si="79"/>
        <v>11463</v>
      </c>
      <c r="L638">
        <f t="shared" si="80"/>
        <v>15644</v>
      </c>
      <c r="M638">
        <f t="shared" si="75"/>
        <v>0</v>
      </c>
      <c r="N638">
        <f>SUM($M$2:$M638)</f>
        <v>15</v>
      </c>
      <c r="O638" s="29">
        <f>INDEX($X$2:$AG$21,1+SUM($M$2:$M637),1)</f>
        <v>23530</v>
      </c>
      <c r="P638" s="29">
        <f>INDEX($X$2:$AG$21,1+SUM($M$2:$M637),2)</f>
        <v>18660</v>
      </c>
      <c r="Q638" s="29">
        <f>INDEX($X$2:$AG$21,1+SUM($M$2:$M637),3)</f>
        <v>14200</v>
      </c>
      <c r="R638" s="29">
        <f>INDEX($X$2:$AG$21,1+SUM($M$2:$M637),4)</f>
        <v>7300</v>
      </c>
      <c r="S638" s="40">
        <f>IF(S637&lt;&gt;0,MAX(S637-$G$2/86400,0),IF(M638=1,INDEX($X$2:$AG$21,1+SUM($M$2:$M637),10),0))</f>
        <v>6.9560185185185169E-2</v>
      </c>
    </row>
    <row r="639" spans="8:19" ht="15.75" thickBot="1" x14ac:dyDescent="0.3">
      <c r="H639" s="18">
        <f t="shared" ca="1" si="76"/>
        <v>43211.810703007199</v>
      </c>
      <c r="I639">
        <f t="shared" si="77"/>
        <v>21444</v>
      </c>
      <c r="J639">
        <f t="shared" si="78"/>
        <v>23338</v>
      </c>
      <c r="K639">
        <f t="shared" si="79"/>
        <v>11497</v>
      </c>
      <c r="L639">
        <f t="shared" si="80"/>
        <v>15677</v>
      </c>
      <c r="M639">
        <f t="shared" si="75"/>
        <v>0</v>
      </c>
      <c r="N639">
        <f>SUM($M$2:$M639)</f>
        <v>15</v>
      </c>
      <c r="O639" s="29">
        <f>INDEX($X$2:$AG$21,1+SUM($M$2:$M638),1)</f>
        <v>23530</v>
      </c>
      <c r="P639" s="29">
        <f>INDEX($X$2:$AG$21,1+SUM($M$2:$M638),2)</f>
        <v>18660</v>
      </c>
      <c r="Q639" s="29">
        <f>INDEX($X$2:$AG$21,1+SUM($M$2:$M638),3)</f>
        <v>14200</v>
      </c>
      <c r="R639" s="29">
        <f>INDEX($X$2:$AG$21,1+SUM($M$2:$M638),4)</f>
        <v>7300</v>
      </c>
      <c r="S639" s="40">
        <f>IF(S638&lt;&gt;0,MAX(S638-$G$2/86400,0),IF(M639=1,INDEX($X$2:$AG$21,1+SUM($M$2:$M638),10),0))</f>
        <v>6.6087962962962946E-2</v>
      </c>
    </row>
    <row r="640" spans="8:19" ht="15.75" thickBot="1" x14ac:dyDescent="0.3">
      <c r="H640" s="18">
        <f t="shared" ca="1" si="76"/>
        <v>43211.814175229418</v>
      </c>
      <c r="I640">
        <f t="shared" si="77"/>
        <v>21502</v>
      </c>
      <c r="J640">
        <f t="shared" si="78"/>
        <v>23396</v>
      </c>
      <c r="K640">
        <f t="shared" si="79"/>
        <v>11531</v>
      </c>
      <c r="L640">
        <f t="shared" si="80"/>
        <v>15710</v>
      </c>
      <c r="M640">
        <f t="shared" si="75"/>
        <v>0</v>
      </c>
      <c r="N640">
        <f>SUM($M$2:$M640)</f>
        <v>15</v>
      </c>
      <c r="O640" s="29">
        <f>INDEX($X$2:$AG$21,1+SUM($M$2:$M639),1)</f>
        <v>23530</v>
      </c>
      <c r="P640" s="29">
        <f>INDEX($X$2:$AG$21,1+SUM($M$2:$M639),2)</f>
        <v>18660</v>
      </c>
      <c r="Q640" s="29">
        <f>INDEX($X$2:$AG$21,1+SUM($M$2:$M639),3)</f>
        <v>14200</v>
      </c>
      <c r="R640" s="29">
        <f>INDEX($X$2:$AG$21,1+SUM($M$2:$M639),4)</f>
        <v>7300</v>
      </c>
      <c r="S640" s="40">
        <f>IF(S639&lt;&gt;0,MAX(S639-$G$2/86400,0),IF(M640=1,INDEX($X$2:$AG$21,1+SUM($M$2:$M639),10),0))</f>
        <v>6.2615740740740722E-2</v>
      </c>
    </row>
    <row r="641" spans="8:19" ht="15.75" thickBot="1" x14ac:dyDescent="0.3">
      <c r="H641" s="18">
        <f t="shared" ca="1" si="76"/>
        <v>43211.817647451637</v>
      </c>
      <c r="I641">
        <f t="shared" si="77"/>
        <v>21560</v>
      </c>
      <c r="J641">
        <f t="shared" si="78"/>
        <v>23454</v>
      </c>
      <c r="K641">
        <f t="shared" si="79"/>
        <v>11565</v>
      </c>
      <c r="L641">
        <f t="shared" si="80"/>
        <v>15743</v>
      </c>
      <c r="M641">
        <f t="shared" si="75"/>
        <v>0</v>
      </c>
      <c r="N641">
        <f>SUM($M$2:$M641)</f>
        <v>15</v>
      </c>
      <c r="O641" s="29">
        <f>INDEX($X$2:$AG$21,1+SUM($M$2:$M640),1)</f>
        <v>23530</v>
      </c>
      <c r="P641" s="29">
        <f>INDEX($X$2:$AG$21,1+SUM($M$2:$M640),2)</f>
        <v>18660</v>
      </c>
      <c r="Q641" s="29">
        <f>INDEX($X$2:$AG$21,1+SUM($M$2:$M640),3)</f>
        <v>14200</v>
      </c>
      <c r="R641" s="29">
        <f>INDEX($X$2:$AG$21,1+SUM($M$2:$M640),4)</f>
        <v>7300</v>
      </c>
      <c r="S641" s="40">
        <f>IF(S640&lt;&gt;0,MAX(S640-$G$2/86400,0),IF(M641=1,INDEX($X$2:$AG$21,1+SUM($M$2:$M640),10),0))</f>
        <v>5.9143518518518498E-2</v>
      </c>
    </row>
    <row r="642" spans="8:19" ht="15.75" thickBot="1" x14ac:dyDescent="0.3">
      <c r="H642" s="18">
        <f t="shared" ca="1" si="76"/>
        <v>43211.821119673856</v>
      </c>
      <c r="I642">
        <f t="shared" si="77"/>
        <v>21618</v>
      </c>
      <c r="J642">
        <f t="shared" si="78"/>
        <v>23512</v>
      </c>
      <c r="K642">
        <f t="shared" si="79"/>
        <v>11599</v>
      </c>
      <c r="L642">
        <f t="shared" si="80"/>
        <v>15776</v>
      </c>
      <c r="M642">
        <f t="shared" ref="M642:M676" si="81">IF(AND(O642&lt;&gt;"",P642&lt;&gt;"",Q642&lt;&gt;"",R642&lt;&gt;"",I642&gt;O642,J642&gt;P642,K642&gt;Q642,L642&gt;R642,S641=0),1,0)</f>
        <v>0</v>
      </c>
      <c r="N642">
        <f>SUM($M$2:$M642)</f>
        <v>15</v>
      </c>
      <c r="O642" s="29">
        <f>INDEX($X$2:$AG$21,1+SUM($M$2:$M641),1)</f>
        <v>23530</v>
      </c>
      <c r="P642" s="29">
        <f>INDEX($X$2:$AG$21,1+SUM($M$2:$M641),2)</f>
        <v>18660</v>
      </c>
      <c r="Q642" s="29">
        <f>INDEX($X$2:$AG$21,1+SUM($M$2:$M641),3)</f>
        <v>14200</v>
      </c>
      <c r="R642" s="29">
        <f>INDEX($X$2:$AG$21,1+SUM($M$2:$M641),4)</f>
        <v>7300</v>
      </c>
      <c r="S642" s="40">
        <f>IF(S641&lt;&gt;0,MAX(S641-$G$2/86400,0),IF(M642=1,INDEX($X$2:$AG$21,1+SUM($M$2:$M641),10),0))</f>
        <v>5.5671296296296274E-2</v>
      </c>
    </row>
    <row r="643" spans="8:19" ht="15.75" thickBot="1" x14ac:dyDescent="0.3">
      <c r="H643" s="18">
        <f t="shared" ca="1" si="76"/>
        <v>43211.824591896075</v>
      </c>
      <c r="I643">
        <f t="shared" si="77"/>
        <v>21676</v>
      </c>
      <c r="J643">
        <f t="shared" si="78"/>
        <v>23570</v>
      </c>
      <c r="K643">
        <f t="shared" si="79"/>
        <v>11633</v>
      </c>
      <c r="L643">
        <f t="shared" si="80"/>
        <v>15809</v>
      </c>
      <c r="M643">
        <f t="shared" si="81"/>
        <v>0</v>
      </c>
      <c r="N643">
        <f>SUM($M$2:$M643)</f>
        <v>15</v>
      </c>
      <c r="O643" s="29">
        <f>INDEX($X$2:$AG$21,1+SUM($M$2:$M642),1)</f>
        <v>23530</v>
      </c>
      <c r="P643" s="29">
        <f>INDEX($X$2:$AG$21,1+SUM($M$2:$M642),2)</f>
        <v>18660</v>
      </c>
      <c r="Q643" s="29">
        <f>INDEX($X$2:$AG$21,1+SUM($M$2:$M642),3)</f>
        <v>14200</v>
      </c>
      <c r="R643" s="29">
        <f>INDEX($X$2:$AG$21,1+SUM($M$2:$M642),4)</f>
        <v>7300</v>
      </c>
      <c r="S643" s="40">
        <f>IF(S642&lt;&gt;0,MAX(S642-$G$2/86400,0),IF(M643=1,INDEX($X$2:$AG$21,1+SUM($M$2:$M642),10),0))</f>
        <v>5.2199074074074051E-2</v>
      </c>
    </row>
    <row r="644" spans="8:19" ht="15.75" thickBot="1" x14ac:dyDescent="0.3">
      <c r="H644" s="18">
        <f t="shared" ca="1" si="76"/>
        <v>43211.828064118294</v>
      </c>
      <c r="I644">
        <f t="shared" si="77"/>
        <v>21734</v>
      </c>
      <c r="J644">
        <f t="shared" si="78"/>
        <v>23628</v>
      </c>
      <c r="K644">
        <f t="shared" si="79"/>
        <v>11667</v>
      </c>
      <c r="L644">
        <f t="shared" si="80"/>
        <v>15842</v>
      </c>
      <c r="M644">
        <f t="shared" si="81"/>
        <v>0</v>
      </c>
      <c r="N644">
        <f>SUM($M$2:$M644)</f>
        <v>15</v>
      </c>
      <c r="O644" s="29">
        <f>INDEX($X$2:$AG$21,1+SUM($M$2:$M643),1)</f>
        <v>23530</v>
      </c>
      <c r="P644" s="29">
        <f>INDEX($X$2:$AG$21,1+SUM($M$2:$M643),2)</f>
        <v>18660</v>
      </c>
      <c r="Q644" s="29">
        <f>INDEX($X$2:$AG$21,1+SUM($M$2:$M643),3)</f>
        <v>14200</v>
      </c>
      <c r="R644" s="29">
        <f>INDEX($X$2:$AG$21,1+SUM($M$2:$M643),4)</f>
        <v>7300</v>
      </c>
      <c r="S644" s="40">
        <f>IF(S643&lt;&gt;0,MAX(S643-$G$2/86400,0),IF(M644=1,INDEX($X$2:$AG$21,1+SUM($M$2:$M643),10),0))</f>
        <v>4.8726851851851827E-2</v>
      </c>
    </row>
    <row r="645" spans="8:19" ht="15.75" thickBot="1" x14ac:dyDescent="0.3">
      <c r="H645" s="18">
        <f t="shared" ca="1" si="76"/>
        <v>43211.831536340513</v>
      </c>
      <c r="I645">
        <f t="shared" si="77"/>
        <v>21792</v>
      </c>
      <c r="J645">
        <f t="shared" si="78"/>
        <v>23686</v>
      </c>
      <c r="K645">
        <f t="shared" si="79"/>
        <v>11701</v>
      </c>
      <c r="L645">
        <f t="shared" si="80"/>
        <v>15875</v>
      </c>
      <c r="M645">
        <f t="shared" si="81"/>
        <v>0</v>
      </c>
      <c r="N645">
        <f>SUM($M$2:$M645)</f>
        <v>15</v>
      </c>
      <c r="O645" s="29">
        <f>INDEX($X$2:$AG$21,1+SUM($M$2:$M644),1)</f>
        <v>23530</v>
      </c>
      <c r="P645" s="29">
        <f>INDEX($X$2:$AG$21,1+SUM($M$2:$M644),2)</f>
        <v>18660</v>
      </c>
      <c r="Q645" s="29">
        <f>INDEX($X$2:$AG$21,1+SUM($M$2:$M644),3)</f>
        <v>14200</v>
      </c>
      <c r="R645" s="29">
        <f>INDEX($X$2:$AG$21,1+SUM($M$2:$M644),4)</f>
        <v>7300</v>
      </c>
      <c r="S645" s="40">
        <f>IF(S644&lt;&gt;0,MAX(S644-$G$2/86400,0),IF(M645=1,INDEX($X$2:$AG$21,1+SUM($M$2:$M644),10),0))</f>
        <v>4.5254629629629603E-2</v>
      </c>
    </row>
    <row r="646" spans="8:19" ht="15.75" thickBot="1" x14ac:dyDescent="0.3">
      <c r="H646" s="18">
        <f t="shared" ca="1" si="76"/>
        <v>43211.835008562732</v>
      </c>
      <c r="I646">
        <f t="shared" si="77"/>
        <v>21850</v>
      </c>
      <c r="J646">
        <f t="shared" si="78"/>
        <v>23744</v>
      </c>
      <c r="K646">
        <f t="shared" si="79"/>
        <v>11735</v>
      </c>
      <c r="L646">
        <f t="shared" si="80"/>
        <v>15908</v>
      </c>
      <c r="M646">
        <f t="shared" si="81"/>
        <v>0</v>
      </c>
      <c r="N646">
        <f>SUM($M$2:$M646)</f>
        <v>15</v>
      </c>
      <c r="O646" s="29">
        <f>INDEX($X$2:$AG$21,1+SUM($M$2:$M645),1)</f>
        <v>23530</v>
      </c>
      <c r="P646" s="29">
        <f>INDEX($X$2:$AG$21,1+SUM($M$2:$M645),2)</f>
        <v>18660</v>
      </c>
      <c r="Q646" s="29">
        <f>INDEX($X$2:$AG$21,1+SUM($M$2:$M645),3)</f>
        <v>14200</v>
      </c>
      <c r="R646" s="29">
        <f>INDEX($X$2:$AG$21,1+SUM($M$2:$M645),4)</f>
        <v>7300</v>
      </c>
      <c r="S646" s="40">
        <f>IF(S645&lt;&gt;0,MAX(S645-$G$2/86400,0),IF(M646=1,INDEX($X$2:$AG$21,1+SUM($M$2:$M645),10),0))</f>
        <v>4.1782407407407379E-2</v>
      </c>
    </row>
    <row r="647" spans="8:19" ht="15.75" thickBot="1" x14ac:dyDescent="0.3">
      <c r="H647" s="18">
        <f t="shared" ca="1" si="76"/>
        <v>43211.838480784951</v>
      </c>
      <c r="I647">
        <f t="shared" si="77"/>
        <v>21908</v>
      </c>
      <c r="J647">
        <f t="shared" si="78"/>
        <v>23802</v>
      </c>
      <c r="K647">
        <f t="shared" si="79"/>
        <v>11769</v>
      </c>
      <c r="L647">
        <f t="shared" si="80"/>
        <v>15941</v>
      </c>
      <c r="M647">
        <f t="shared" si="81"/>
        <v>0</v>
      </c>
      <c r="N647">
        <f>SUM($M$2:$M647)</f>
        <v>15</v>
      </c>
      <c r="O647" s="29">
        <f>INDEX($X$2:$AG$21,1+SUM($M$2:$M646),1)</f>
        <v>23530</v>
      </c>
      <c r="P647" s="29">
        <f>INDEX($X$2:$AG$21,1+SUM($M$2:$M646),2)</f>
        <v>18660</v>
      </c>
      <c r="Q647" s="29">
        <f>INDEX($X$2:$AG$21,1+SUM($M$2:$M646),3)</f>
        <v>14200</v>
      </c>
      <c r="R647" s="29">
        <f>INDEX($X$2:$AG$21,1+SUM($M$2:$M646),4)</f>
        <v>7300</v>
      </c>
      <c r="S647" s="40">
        <f>IF(S646&lt;&gt;0,MAX(S646-$G$2/86400,0),IF(M647=1,INDEX($X$2:$AG$21,1+SUM($M$2:$M646),10),0))</f>
        <v>3.8310185185185155E-2</v>
      </c>
    </row>
    <row r="648" spans="8:19" ht="15.75" thickBot="1" x14ac:dyDescent="0.3">
      <c r="H648" s="18">
        <f t="shared" ca="1" si="76"/>
        <v>43211.84195300717</v>
      </c>
      <c r="I648">
        <f t="shared" si="77"/>
        <v>21966</v>
      </c>
      <c r="J648">
        <f t="shared" si="78"/>
        <v>23860</v>
      </c>
      <c r="K648">
        <f t="shared" si="79"/>
        <v>11803</v>
      </c>
      <c r="L648">
        <f t="shared" si="80"/>
        <v>15974</v>
      </c>
      <c r="M648">
        <f t="shared" si="81"/>
        <v>0</v>
      </c>
      <c r="N648">
        <f>SUM($M$2:$M648)</f>
        <v>15</v>
      </c>
      <c r="O648" s="29">
        <f>INDEX($X$2:$AG$21,1+SUM($M$2:$M647),1)</f>
        <v>23530</v>
      </c>
      <c r="P648" s="29">
        <f>INDEX($X$2:$AG$21,1+SUM($M$2:$M647),2)</f>
        <v>18660</v>
      </c>
      <c r="Q648" s="29">
        <f>INDEX($X$2:$AG$21,1+SUM($M$2:$M647),3)</f>
        <v>14200</v>
      </c>
      <c r="R648" s="29">
        <f>INDEX($X$2:$AG$21,1+SUM($M$2:$M647),4)</f>
        <v>7300</v>
      </c>
      <c r="S648" s="40">
        <f>IF(S647&lt;&gt;0,MAX(S647-$G$2/86400,0),IF(M648=1,INDEX($X$2:$AG$21,1+SUM($M$2:$M647),10),0))</f>
        <v>3.4837962962962932E-2</v>
      </c>
    </row>
    <row r="649" spans="8:19" ht="15.75" thickBot="1" x14ac:dyDescent="0.3">
      <c r="H649" s="18">
        <f t="shared" ca="1" si="76"/>
        <v>43211.845425229389</v>
      </c>
      <c r="I649">
        <f t="shared" si="77"/>
        <v>22024</v>
      </c>
      <c r="J649">
        <f t="shared" si="78"/>
        <v>23918</v>
      </c>
      <c r="K649">
        <f t="shared" si="79"/>
        <v>11837</v>
      </c>
      <c r="L649">
        <f t="shared" si="80"/>
        <v>16007</v>
      </c>
      <c r="M649">
        <f t="shared" si="81"/>
        <v>0</v>
      </c>
      <c r="N649">
        <f>SUM($M$2:$M649)</f>
        <v>15</v>
      </c>
      <c r="O649" s="29">
        <f>INDEX($X$2:$AG$21,1+SUM($M$2:$M648),1)</f>
        <v>23530</v>
      </c>
      <c r="P649" s="29">
        <f>INDEX($X$2:$AG$21,1+SUM($M$2:$M648),2)</f>
        <v>18660</v>
      </c>
      <c r="Q649" s="29">
        <f>INDEX($X$2:$AG$21,1+SUM($M$2:$M648),3)</f>
        <v>14200</v>
      </c>
      <c r="R649" s="29">
        <f>INDEX($X$2:$AG$21,1+SUM($M$2:$M648),4)</f>
        <v>7300</v>
      </c>
      <c r="S649" s="40">
        <f>IF(S648&lt;&gt;0,MAX(S648-$G$2/86400,0),IF(M649=1,INDEX($X$2:$AG$21,1+SUM($M$2:$M648),10),0))</f>
        <v>3.1365740740740708E-2</v>
      </c>
    </row>
    <row r="650" spans="8:19" ht="15.75" thickBot="1" x14ac:dyDescent="0.3">
      <c r="H650" s="18">
        <f t="shared" ca="1" si="76"/>
        <v>43211.848897451608</v>
      </c>
      <c r="I650">
        <f t="shared" si="77"/>
        <v>22082</v>
      </c>
      <c r="J650">
        <f t="shared" si="78"/>
        <v>23976</v>
      </c>
      <c r="K650">
        <f t="shared" si="79"/>
        <v>11871</v>
      </c>
      <c r="L650">
        <f t="shared" si="80"/>
        <v>16040</v>
      </c>
      <c r="M650">
        <f t="shared" si="81"/>
        <v>0</v>
      </c>
      <c r="N650">
        <f>SUM($M$2:$M650)</f>
        <v>15</v>
      </c>
      <c r="O650" s="29">
        <f>INDEX($X$2:$AG$21,1+SUM($M$2:$M649),1)</f>
        <v>23530</v>
      </c>
      <c r="P650" s="29">
        <f>INDEX($X$2:$AG$21,1+SUM($M$2:$M649),2)</f>
        <v>18660</v>
      </c>
      <c r="Q650" s="29">
        <f>INDEX($X$2:$AG$21,1+SUM($M$2:$M649),3)</f>
        <v>14200</v>
      </c>
      <c r="R650" s="29">
        <f>INDEX($X$2:$AG$21,1+SUM($M$2:$M649),4)</f>
        <v>7300</v>
      </c>
      <c r="S650" s="40">
        <f>IF(S649&lt;&gt;0,MAX(S649-$G$2/86400,0),IF(M650=1,INDEX($X$2:$AG$21,1+SUM($M$2:$M649),10),0))</f>
        <v>2.7893518518518484E-2</v>
      </c>
    </row>
    <row r="651" spans="8:19" ht="15.75" thickBot="1" x14ac:dyDescent="0.3">
      <c r="H651" s="18">
        <f t="shared" ca="1" si="76"/>
        <v>43211.852369673827</v>
      </c>
      <c r="I651">
        <f t="shared" si="77"/>
        <v>22140</v>
      </c>
      <c r="J651">
        <f t="shared" si="78"/>
        <v>24034</v>
      </c>
      <c r="K651">
        <f t="shared" si="79"/>
        <v>11905</v>
      </c>
      <c r="L651">
        <f t="shared" si="80"/>
        <v>16073</v>
      </c>
      <c r="M651">
        <f t="shared" si="81"/>
        <v>0</v>
      </c>
      <c r="N651">
        <f>SUM($M$2:$M651)</f>
        <v>15</v>
      </c>
      <c r="O651" s="29">
        <f>INDEX($X$2:$AG$21,1+SUM($M$2:$M650),1)</f>
        <v>23530</v>
      </c>
      <c r="P651" s="29">
        <f>INDEX($X$2:$AG$21,1+SUM($M$2:$M650),2)</f>
        <v>18660</v>
      </c>
      <c r="Q651" s="29">
        <f>INDEX($X$2:$AG$21,1+SUM($M$2:$M650),3)</f>
        <v>14200</v>
      </c>
      <c r="R651" s="29">
        <f>INDEX($X$2:$AG$21,1+SUM($M$2:$M650),4)</f>
        <v>7300</v>
      </c>
      <c r="S651" s="40">
        <f>IF(S650&lt;&gt;0,MAX(S650-$G$2/86400,0),IF(M651=1,INDEX($X$2:$AG$21,1+SUM($M$2:$M650),10),0))</f>
        <v>2.442129629629626E-2</v>
      </c>
    </row>
    <row r="652" spans="8:19" ht="15.75" thickBot="1" x14ac:dyDescent="0.3">
      <c r="H652" s="18">
        <f t="shared" ca="1" si="76"/>
        <v>43211.855841896046</v>
      </c>
      <c r="I652">
        <f t="shared" si="77"/>
        <v>22198</v>
      </c>
      <c r="J652">
        <f t="shared" si="78"/>
        <v>24092</v>
      </c>
      <c r="K652">
        <f t="shared" si="79"/>
        <v>11939</v>
      </c>
      <c r="L652">
        <f t="shared" si="80"/>
        <v>16106</v>
      </c>
      <c r="M652">
        <f t="shared" si="81"/>
        <v>0</v>
      </c>
      <c r="N652">
        <f>SUM($M$2:$M652)</f>
        <v>15</v>
      </c>
      <c r="O652" s="29">
        <f>INDEX($X$2:$AG$21,1+SUM($M$2:$M651),1)</f>
        <v>23530</v>
      </c>
      <c r="P652" s="29">
        <f>INDEX($X$2:$AG$21,1+SUM($M$2:$M651),2)</f>
        <v>18660</v>
      </c>
      <c r="Q652" s="29">
        <f>INDEX($X$2:$AG$21,1+SUM($M$2:$M651),3)</f>
        <v>14200</v>
      </c>
      <c r="R652" s="29">
        <f>INDEX($X$2:$AG$21,1+SUM($M$2:$M651),4)</f>
        <v>7300</v>
      </c>
      <c r="S652" s="40">
        <f>IF(S651&lt;&gt;0,MAX(S651-$G$2/86400,0),IF(M652=1,INDEX($X$2:$AG$21,1+SUM($M$2:$M651),10),0))</f>
        <v>2.0949074074074037E-2</v>
      </c>
    </row>
    <row r="653" spans="8:19" ht="15.75" thickBot="1" x14ac:dyDescent="0.3">
      <c r="H653" s="18">
        <f t="shared" ca="1" si="76"/>
        <v>43211.859314118265</v>
      </c>
      <c r="I653">
        <f t="shared" si="77"/>
        <v>22256</v>
      </c>
      <c r="J653">
        <f t="shared" si="78"/>
        <v>24150</v>
      </c>
      <c r="K653">
        <f t="shared" si="79"/>
        <v>11973</v>
      </c>
      <c r="L653">
        <f t="shared" si="80"/>
        <v>16139</v>
      </c>
      <c r="M653">
        <f t="shared" si="81"/>
        <v>0</v>
      </c>
      <c r="N653">
        <f>SUM($M$2:$M653)</f>
        <v>15</v>
      </c>
      <c r="O653" s="29">
        <f>INDEX($X$2:$AG$21,1+SUM($M$2:$M652),1)</f>
        <v>23530</v>
      </c>
      <c r="P653" s="29">
        <f>INDEX($X$2:$AG$21,1+SUM($M$2:$M652),2)</f>
        <v>18660</v>
      </c>
      <c r="Q653" s="29">
        <f>INDEX($X$2:$AG$21,1+SUM($M$2:$M652),3)</f>
        <v>14200</v>
      </c>
      <c r="R653" s="29">
        <f>INDEX($X$2:$AG$21,1+SUM($M$2:$M652),4)</f>
        <v>7300</v>
      </c>
      <c r="S653" s="40">
        <f>IF(S652&lt;&gt;0,MAX(S652-$G$2/86400,0),IF(M653=1,INDEX($X$2:$AG$21,1+SUM($M$2:$M652),10),0))</f>
        <v>1.7476851851851813E-2</v>
      </c>
    </row>
    <row r="654" spans="8:19" ht="15.75" thickBot="1" x14ac:dyDescent="0.3">
      <c r="H654" s="18">
        <f t="shared" ca="1" si="76"/>
        <v>43211.862786340484</v>
      </c>
      <c r="I654">
        <f t="shared" si="77"/>
        <v>22314</v>
      </c>
      <c r="J654">
        <f t="shared" si="78"/>
        <v>24208</v>
      </c>
      <c r="K654">
        <f t="shared" si="79"/>
        <v>12007</v>
      </c>
      <c r="L654">
        <f t="shared" si="80"/>
        <v>16172</v>
      </c>
      <c r="M654">
        <f t="shared" si="81"/>
        <v>0</v>
      </c>
      <c r="N654">
        <f>SUM($M$2:$M654)</f>
        <v>15</v>
      </c>
      <c r="O654" s="29">
        <f>INDEX($X$2:$AG$21,1+SUM($M$2:$M653),1)</f>
        <v>23530</v>
      </c>
      <c r="P654" s="29">
        <f>INDEX($X$2:$AG$21,1+SUM($M$2:$M653),2)</f>
        <v>18660</v>
      </c>
      <c r="Q654" s="29">
        <f>INDEX($X$2:$AG$21,1+SUM($M$2:$M653),3)</f>
        <v>14200</v>
      </c>
      <c r="R654" s="29">
        <f>INDEX($X$2:$AG$21,1+SUM($M$2:$M653),4)</f>
        <v>7300</v>
      </c>
      <c r="S654" s="40">
        <f>IF(S653&lt;&gt;0,MAX(S653-$G$2/86400,0),IF(M654=1,INDEX($X$2:$AG$21,1+SUM($M$2:$M653),10),0))</f>
        <v>1.4004629629629591E-2</v>
      </c>
    </row>
    <row r="655" spans="8:19" ht="15.75" thickBot="1" x14ac:dyDescent="0.3">
      <c r="H655" s="18">
        <f t="shared" ref="H655:H673" ca="1" si="82">H654+$G$2/86400</f>
        <v>43211.866258562703</v>
      </c>
      <c r="I655">
        <f t="shared" ref="I655:I673" si="83">ROUND(I654+B$2/3600*$G$2,0)</f>
        <v>22372</v>
      </c>
      <c r="J655">
        <f t="shared" ref="J655:J673" si="84">ROUND(J654+C$2/3600*$G$2,0)</f>
        <v>24266</v>
      </c>
      <c r="K655">
        <f t="shared" ref="K655:K673" si="85">ROUND(K654+D$2/3600*$G$2,0)</f>
        <v>12041</v>
      </c>
      <c r="L655">
        <f t="shared" ref="L655:L673" si="86">ROUND(L654+E$2/3600*$G$2,0)</f>
        <v>16205</v>
      </c>
      <c r="M655">
        <f t="shared" si="81"/>
        <v>0</v>
      </c>
      <c r="N655">
        <f>SUM($M$2:$M655)</f>
        <v>15</v>
      </c>
      <c r="O655" s="29">
        <f>INDEX($X$2:$AG$21,1+SUM($M$2:$M654),1)</f>
        <v>23530</v>
      </c>
      <c r="P655" s="29">
        <f>INDEX($X$2:$AG$21,1+SUM($M$2:$M654),2)</f>
        <v>18660</v>
      </c>
      <c r="Q655" s="29">
        <f>INDEX($X$2:$AG$21,1+SUM($M$2:$M654),3)</f>
        <v>14200</v>
      </c>
      <c r="R655" s="29">
        <f>INDEX($X$2:$AG$21,1+SUM($M$2:$M654),4)</f>
        <v>7300</v>
      </c>
      <c r="S655" s="40">
        <f>IF(S654&lt;&gt;0,MAX(S654-$G$2/86400,0),IF(M655=1,INDEX($X$2:$AG$21,1+SUM($M$2:$M654),10),0))</f>
        <v>1.0532407407407369E-2</v>
      </c>
    </row>
    <row r="656" spans="8:19" ht="15.75" thickBot="1" x14ac:dyDescent="0.3">
      <c r="H656" s="18">
        <f t="shared" ca="1" si="82"/>
        <v>43211.869730784922</v>
      </c>
      <c r="I656">
        <f t="shared" si="83"/>
        <v>22430</v>
      </c>
      <c r="J656">
        <f t="shared" si="84"/>
        <v>24324</v>
      </c>
      <c r="K656">
        <f t="shared" si="85"/>
        <v>12075</v>
      </c>
      <c r="L656">
        <f t="shared" si="86"/>
        <v>16238</v>
      </c>
      <c r="M656">
        <f t="shared" si="81"/>
        <v>0</v>
      </c>
      <c r="N656">
        <f>SUM($M$2:$M656)</f>
        <v>15</v>
      </c>
      <c r="O656" s="29">
        <f>INDEX($X$2:$AG$21,1+SUM($M$2:$M655),1)</f>
        <v>23530</v>
      </c>
      <c r="P656" s="29">
        <f>INDEX($X$2:$AG$21,1+SUM($M$2:$M655),2)</f>
        <v>18660</v>
      </c>
      <c r="Q656" s="29">
        <f>INDEX($X$2:$AG$21,1+SUM($M$2:$M655),3)</f>
        <v>14200</v>
      </c>
      <c r="R656" s="29">
        <f>INDEX($X$2:$AG$21,1+SUM($M$2:$M655),4)</f>
        <v>7300</v>
      </c>
      <c r="S656" s="40">
        <f>IF(S655&lt;&gt;0,MAX(S655-$G$2/86400,0),IF(M656=1,INDEX($X$2:$AG$21,1+SUM($M$2:$M655),10),0))</f>
        <v>7.0601851851851468E-3</v>
      </c>
    </row>
    <row r="657" spans="8:19" ht="15.75" thickBot="1" x14ac:dyDescent="0.3">
      <c r="H657" s="18">
        <f t="shared" ca="1" si="82"/>
        <v>43211.873203007141</v>
      </c>
      <c r="I657">
        <f t="shared" si="83"/>
        <v>22488</v>
      </c>
      <c r="J657">
        <f t="shared" si="84"/>
        <v>24382</v>
      </c>
      <c r="K657">
        <f t="shared" si="85"/>
        <v>12109</v>
      </c>
      <c r="L657">
        <f t="shared" si="86"/>
        <v>16271</v>
      </c>
      <c r="M657">
        <f t="shared" si="81"/>
        <v>0</v>
      </c>
      <c r="N657">
        <f>SUM($M$2:$M657)</f>
        <v>15</v>
      </c>
      <c r="O657" s="29">
        <f>INDEX($X$2:$AG$21,1+SUM($M$2:$M656),1)</f>
        <v>23530</v>
      </c>
      <c r="P657" s="29">
        <f>INDEX($X$2:$AG$21,1+SUM($M$2:$M656),2)</f>
        <v>18660</v>
      </c>
      <c r="Q657" s="29">
        <f>INDEX($X$2:$AG$21,1+SUM($M$2:$M656),3)</f>
        <v>14200</v>
      </c>
      <c r="R657" s="29">
        <f>INDEX($X$2:$AG$21,1+SUM($M$2:$M656),4)</f>
        <v>7300</v>
      </c>
      <c r="S657" s="40">
        <f>IF(S656&lt;&gt;0,MAX(S656-$G$2/86400,0),IF(M657=1,INDEX($X$2:$AG$21,1+SUM($M$2:$M656),10),0))</f>
        <v>3.5879629629629248E-3</v>
      </c>
    </row>
    <row r="658" spans="8:19" ht="15.75" thickBot="1" x14ac:dyDescent="0.3">
      <c r="H658" s="18">
        <f t="shared" ca="1" si="82"/>
        <v>43211.87667522936</v>
      </c>
      <c r="I658">
        <f t="shared" si="83"/>
        <v>22546</v>
      </c>
      <c r="J658">
        <f t="shared" si="84"/>
        <v>24440</v>
      </c>
      <c r="K658">
        <f t="shared" si="85"/>
        <v>12143</v>
      </c>
      <c r="L658">
        <f t="shared" si="86"/>
        <v>16304</v>
      </c>
      <c r="M658">
        <f t="shared" si="81"/>
        <v>0</v>
      </c>
      <c r="N658">
        <f>SUM($M$2:$M658)</f>
        <v>15</v>
      </c>
      <c r="O658" s="29">
        <f>INDEX($X$2:$AG$21,1+SUM($M$2:$M657),1)</f>
        <v>23530</v>
      </c>
      <c r="P658" s="29">
        <f>INDEX($X$2:$AG$21,1+SUM($M$2:$M657),2)</f>
        <v>18660</v>
      </c>
      <c r="Q658" s="29">
        <f>INDEX($X$2:$AG$21,1+SUM($M$2:$M657),3)</f>
        <v>14200</v>
      </c>
      <c r="R658" s="29">
        <f>INDEX($X$2:$AG$21,1+SUM($M$2:$M657),4)</f>
        <v>7300</v>
      </c>
      <c r="S658" s="40">
        <f>IF(S657&lt;&gt;0,MAX(S657-$G$2/86400,0),IF(M658=1,INDEX($X$2:$AG$21,1+SUM($M$2:$M657),10),0))</f>
        <v>1.1574074074070274E-4</v>
      </c>
    </row>
    <row r="659" spans="8:19" ht="15.75" thickBot="1" x14ac:dyDescent="0.3">
      <c r="H659" s="18">
        <f t="shared" ca="1" si="82"/>
        <v>43211.880147451579</v>
      </c>
      <c r="I659">
        <f t="shared" si="83"/>
        <v>22604</v>
      </c>
      <c r="J659">
        <f t="shared" si="84"/>
        <v>24498</v>
      </c>
      <c r="K659">
        <f t="shared" si="85"/>
        <v>12177</v>
      </c>
      <c r="L659">
        <f t="shared" si="86"/>
        <v>16337</v>
      </c>
      <c r="M659">
        <f t="shared" si="81"/>
        <v>0</v>
      </c>
      <c r="N659">
        <f>SUM($M$2:$M659)</f>
        <v>15</v>
      </c>
      <c r="O659" s="29">
        <f>INDEX($X$2:$AG$21,1+SUM($M$2:$M658),1)</f>
        <v>23530</v>
      </c>
      <c r="P659" s="29">
        <f>INDEX($X$2:$AG$21,1+SUM($M$2:$M658),2)</f>
        <v>18660</v>
      </c>
      <c r="Q659" s="29">
        <f>INDEX($X$2:$AG$21,1+SUM($M$2:$M658),3)</f>
        <v>14200</v>
      </c>
      <c r="R659" s="29">
        <f>INDEX($X$2:$AG$21,1+SUM($M$2:$M658),4)</f>
        <v>7300</v>
      </c>
      <c r="S659" s="40">
        <f>IF(S658&lt;&gt;0,MAX(S658-$G$2/86400,0),IF(M659=1,INDEX($X$2:$AG$21,1+SUM($M$2:$M658),10),0))</f>
        <v>0</v>
      </c>
    </row>
    <row r="660" spans="8:19" ht="15.75" thickBot="1" x14ac:dyDescent="0.3">
      <c r="H660" s="18">
        <f t="shared" ca="1" si="82"/>
        <v>43211.883619673798</v>
      </c>
      <c r="I660">
        <f t="shared" si="83"/>
        <v>22662</v>
      </c>
      <c r="J660">
        <f t="shared" si="84"/>
        <v>24556</v>
      </c>
      <c r="K660">
        <f t="shared" si="85"/>
        <v>12211</v>
      </c>
      <c r="L660">
        <f t="shared" si="86"/>
        <v>16370</v>
      </c>
      <c r="M660">
        <f t="shared" si="81"/>
        <v>0</v>
      </c>
      <c r="N660">
        <f>SUM($M$2:$M660)</f>
        <v>15</v>
      </c>
      <c r="O660" s="29">
        <f>INDEX($X$2:$AG$21,1+SUM($M$2:$M659),1)</f>
        <v>23530</v>
      </c>
      <c r="P660" s="29">
        <f>INDEX($X$2:$AG$21,1+SUM($M$2:$M659),2)</f>
        <v>18660</v>
      </c>
      <c r="Q660" s="29">
        <f>INDEX($X$2:$AG$21,1+SUM($M$2:$M659),3)</f>
        <v>14200</v>
      </c>
      <c r="R660" s="29">
        <f>INDEX($X$2:$AG$21,1+SUM($M$2:$M659),4)</f>
        <v>7300</v>
      </c>
      <c r="S660" s="40">
        <f>IF(S659&lt;&gt;0,MAX(S659-$G$2/86400,0),IF(M660=1,INDEX($X$2:$AG$21,1+SUM($M$2:$M659),10),0))</f>
        <v>0</v>
      </c>
    </row>
    <row r="661" spans="8:19" ht="15.75" thickBot="1" x14ac:dyDescent="0.3">
      <c r="H661" s="18">
        <f t="shared" ca="1" si="82"/>
        <v>43211.887091896016</v>
      </c>
      <c r="I661">
        <f t="shared" si="83"/>
        <v>22720</v>
      </c>
      <c r="J661">
        <f t="shared" si="84"/>
        <v>24614</v>
      </c>
      <c r="K661">
        <f t="shared" si="85"/>
        <v>12245</v>
      </c>
      <c r="L661">
        <f t="shared" si="86"/>
        <v>16403</v>
      </c>
      <c r="M661">
        <f t="shared" si="81"/>
        <v>0</v>
      </c>
      <c r="N661">
        <f>SUM($M$2:$M661)</f>
        <v>15</v>
      </c>
      <c r="O661" s="29">
        <f>INDEX($X$2:$AG$21,1+SUM($M$2:$M660),1)</f>
        <v>23530</v>
      </c>
      <c r="P661" s="29">
        <f>INDEX($X$2:$AG$21,1+SUM($M$2:$M660),2)</f>
        <v>18660</v>
      </c>
      <c r="Q661" s="29">
        <f>INDEX($X$2:$AG$21,1+SUM($M$2:$M660),3)</f>
        <v>14200</v>
      </c>
      <c r="R661" s="29">
        <f>INDEX($X$2:$AG$21,1+SUM($M$2:$M660),4)</f>
        <v>7300</v>
      </c>
      <c r="S661" s="40">
        <f>IF(S660&lt;&gt;0,MAX(S660-$G$2/86400,0),IF(M661=1,INDEX($X$2:$AG$21,1+SUM($M$2:$M660),10),0))</f>
        <v>0</v>
      </c>
    </row>
    <row r="662" spans="8:19" ht="15.75" thickBot="1" x14ac:dyDescent="0.3">
      <c r="H662" s="18">
        <f t="shared" ca="1" si="82"/>
        <v>43211.890564118235</v>
      </c>
      <c r="I662">
        <f t="shared" si="83"/>
        <v>22778</v>
      </c>
      <c r="J662">
        <f t="shared" si="84"/>
        <v>24672</v>
      </c>
      <c r="K662">
        <f t="shared" si="85"/>
        <v>12279</v>
      </c>
      <c r="L662">
        <f t="shared" si="86"/>
        <v>16436</v>
      </c>
      <c r="M662">
        <f t="shared" si="81"/>
        <v>0</v>
      </c>
      <c r="N662">
        <f>SUM($M$2:$M662)</f>
        <v>15</v>
      </c>
      <c r="O662" s="29">
        <f>INDEX($X$2:$AG$21,1+SUM($M$2:$M661),1)</f>
        <v>23530</v>
      </c>
      <c r="P662" s="29">
        <f>INDEX($X$2:$AG$21,1+SUM($M$2:$M661),2)</f>
        <v>18660</v>
      </c>
      <c r="Q662" s="29">
        <f>INDEX($X$2:$AG$21,1+SUM($M$2:$M661),3)</f>
        <v>14200</v>
      </c>
      <c r="R662" s="29">
        <f>INDEX($X$2:$AG$21,1+SUM($M$2:$M661),4)</f>
        <v>7300</v>
      </c>
      <c r="S662" s="40">
        <f>IF(S661&lt;&gt;0,MAX(S661-$G$2/86400,0),IF(M662=1,INDEX($X$2:$AG$21,1+SUM($M$2:$M661),10),0))</f>
        <v>0</v>
      </c>
    </row>
    <row r="663" spans="8:19" ht="15.75" thickBot="1" x14ac:dyDescent="0.3">
      <c r="H663" s="18">
        <f t="shared" ca="1" si="82"/>
        <v>43211.894036340454</v>
      </c>
      <c r="I663">
        <f t="shared" si="83"/>
        <v>22836</v>
      </c>
      <c r="J663">
        <f t="shared" si="84"/>
        <v>24730</v>
      </c>
      <c r="K663">
        <f t="shared" si="85"/>
        <v>12313</v>
      </c>
      <c r="L663">
        <f t="shared" si="86"/>
        <v>16469</v>
      </c>
      <c r="M663">
        <f t="shared" si="81"/>
        <v>0</v>
      </c>
      <c r="N663">
        <f>SUM($M$2:$M663)</f>
        <v>15</v>
      </c>
      <c r="O663" s="29">
        <f>INDEX($X$2:$AG$21,1+SUM($M$2:$M662),1)</f>
        <v>23530</v>
      </c>
      <c r="P663" s="29">
        <f>INDEX($X$2:$AG$21,1+SUM($M$2:$M662),2)</f>
        <v>18660</v>
      </c>
      <c r="Q663" s="29">
        <f>INDEX($X$2:$AG$21,1+SUM($M$2:$M662),3)</f>
        <v>14200</v>
      </c>
      <c r="R663" s="29">
        <f>INDEX($X$2:$AG$21,1+SUM($M$2:$M662),4)</f>
        <v>7300</v>
      </c>
      <c r="S663" s="40">
        <f>IF(S662&lt;&gt;0,MAX(S662-$G$2/86400,0),IF(M663=1,INDEX($X$2:$AG$21,1+SUM($M$2:$M662),10),0))</f>
        <v>0</v>
      </c>
    </row>
    <row r="664" spans="8:19" ht="15.75" thickBot="1" x14ac:dyDescent="0.3">
      <c r="H664" s="18">
        <f t="shared" ca="1" si="82"/>
        <v>43211.897508562673</v>
      </c>
      <c r="I664">
        <f t="shared" si="83"/>
        <v>22894</v>
      </c>
      <c r="J664">
        <f t="shared" si="84"/>
        <v>24788</v>
      </c>
      <c r="K664">
        <f t="shared" si="85"/>
        <v>12347</v>
      </c>
      <c r="L664">
        <f t="shared" si="86"/>
        <v>16502</v>
      </c>
      <c r="M664">
        <f t="shared" si="81"/>
        <v>0</v>
      </c>
      <c r="N664">
        <f>SUM($M$2:$M664)</f>
        <v>15</v>
      </c>
      <c r="O664" s="29">
        <f>INDEX($X$2:$AG$21,1+SUM($M$2:$M663),1)</f>
        <v>23530</v>
      </c>
      <c r="P664" s="29">
        <f>INDEX($X$2:$AG$21,1+SUM($M$2:$M663),2)</f>
        <v>18660</v>
      </c>
      <c r="Q664" s="29">
        <f>INDEX($X$2:$AG$21,1+SUM($M$2:$M663),3)</f>
        <v>14200</v>
      </c>
      <c r="R664" s="29">
        <f>INDEX($X$2:$AG$21,1+SUM($M$2:$M663),4)</f>
        <v>7300</v>
      </c>
      <c r="S664" s="40">
        <f>IF(S663&lt;&gt;0,MAX(S663-$G$2/86400,0),IF(M664=1,INDEX($X$2:$AG$21,1+SUM($M$2:$M663),10),0))</f>
        <v>0</v>
      </c>
    </row>
    <row r="665" spans="8:19" ht="15.75" thickBot="1" x14ac:dyDescent="0.3">
      <c r="H665" s="18">
        <f t="shared" ca="1" si="82"/>
        <v>43211.900980784892</v>
      </c>
      <c r="I665">
        <f t="shared" si="83"/>
        <v>22952</v>
      </c>
      <c r="J665">
        <f t="shared" si="84"/>
        <v>24846</v>
      </c>
      <c r="K665">
        <f t="shared" si="85"/>
        <v>12381</v>
      </c>
      <c r="L665">
        <f t="shared" si="86"/>
        <v>16535</v>
      </c>
      <c r="M665">
        <f t="shared" si="81"/>
        <v>0</v>
      </c>
      <c r="N665">
        <f>SUM($M$2:$M665)</f>
        <v>15</v>
      </c>
      <c r="O665" s="29">
        <f>INDEX($X$2:$AG$21,1+SUM($M$2:$M664),1)</f>
        <v>23530</v>
      </c>
      <c r="P665" s="29">
        <f>INDEX($X$2:$AG$21,1+SUM($M$2:$M664),2)</f>
        <v>18660</v>
      </c>
      <c r="Q665" s="29">
        <f>INDEX($X$2:$AG$21,1+SUM($M$2:$M664),3)</f>
        <v>14200</v>
      </c>
      <c r="R665" s="29">
        <f>INDEX($X$2:$AG$21,1+SUM($M$2:$M664),4)</f>
        <v>7300</v>
      </c>
      <c r="S665" s="40">
        <f>IF(S664&lt;&gt;0,MAX(S664-$G$2/86400,0),IF(M665=1,INDEX($X$2:$AG$21,1+SUM($M$2:$M664),10),0))</f>
        <v>0</v>
      </c>
    </row>
    <row r="666" spans="8:19" ht="15.75" thickBot="1" x14ac:dyDescent="0.3">
      <c r="H666" s="18">
        <f t="shared" ca="1" si="82"/>
        <v>43211.904453007111</v>
      </c>
      <c r="I666">
        <f t="shared" si="83"/>
        <v>23010</v>
      </c>
      <c r="J666">
        <f t="shared" si="84"/>
        <v>24904</v>
      </c>
      <c r="K666">
        <f t="shared" si="85"/>
        <v>12415</v>
      </c>
      <c r="L666">
        <f t="shared" si="86"/>
        <v>16568</v>
      </c>
      <c r="M666">
        <f t="shared" si="81"/>
        <v>0</v>
      </c>
      <c r="N666">
        <f>SUM($M$2:$M666)</f>
        <v>15</v>
      </c>
      <c r="O666" s="29">
        <f>INDEX($X$2:$AG$21,1+SUM($M$2:$M665),1)</f>
        <v>23530</v>
      </c>
      <c r="P666" s="29">
        <f>INDEX($X$2:$AG$21,1+SUM($M$2:$M665),2)</f>
        <v>18660</v>
      </c>
      <c r="Q666" s="29">
        <f>INDEX($X$2:$AG$21,1+SUM($M$2:$M665),3)</f>
        <v>14200</v>
      </c>
      <c r="R666" s="29">
        <f>INDEX($X$2:$AG$21,1+SUM($M$2:$M665),4)</f>
        <v>7300</v>
      </c>
      <c r="S666" s="40">
        <f>IF(S665&lt;&gt;0,MAX(S665-$G$2/86400,0),IF(M666=1,INDEX($X$2:$AG$21,1+SUM($M$2:$M665),10),0))</f>
        <v>0</v>
      </c>
    </row>
    <row r="667" spans="8:19" ht="15.75" thickBot="1" x14ac:dyDescent="0.3">
      <c r="H667" s="18">
        <f t="shared" ca="1" si="82"/>
        <v>43211.90792522933</v>
      </c>
      <c r="I667">
        <f t="shared" si="83"/>
        <v>23068</v>
      </c>
      <c r="J667">
        <f t="shared" si="84"/>
        <v>24962</v>
      </c>
      <c r="K667">
        <f t="shared" si="85"/>
        <v>12449</v>
      </c>
      <c r="L667">
        <f t="shared" si="86"/>
        <v>16601</v>
      </c>
      <c r="M667">
        <f t="shared" si="81"/>
        <v>0</v>
      </c>
      <c r="N667">
        <f>SUM($M$2:$M667)</f>
        <v>15</v>
      </c>
      <c r="O667" s="29">
        <f>INDEX($X$2:$AG$21,1+SUM($M$2:$M666),1)</f>
        <v>23530</v>
      </c>
      <c r="P667" s="29">
        <f>INDEX($X$2:$AG$21,1+SUM($M$2:$M666),2)</f>
        <v>18660</v>
      </c>
      <c r="Q667" s="29">
        <f>INDEX($X$2:$AG$21,1+SUM($M$2:$M666),3)</f>
        <v>14200</v>
      </c>
      <c r="R667" s="29">
        <f>INDEX($X$2:$AG$21,1+SUM($M$2:$M666),4)</f>
        <v>7300</v>
      </c>
      <c r="S667" s="40">
        <f>IF(S666&lt;&gt;0,MAX(S666-$G$2/86400,0),IF(M667=1,INDEX($X$2:$AG$21,1+SUM($M$2:$M666),10),0))</f>
        <v>0</v>
      </c>
    </row>
    <row r="668" spans="8:19" ht="15.75" thickBot="1" x14ac:dyDescent="0.3">
      <c r="H668" s="18">
        <f t="shared" ca="1" si="82"/>
        <v>43211.911397451549</v>
      </c>
      <c r="I668">
        <f t="shared" si="83"/>
        <v>23126</v>
      </c>
      <c r="J668">
        <f t="shared" si="84"/>
        <v>25020</v>
      </c>
      <c r="K668">
        <f t="shared" si="85"/>
        <v>12483</v>
      </c>
      <c r="L668">
        <f t="shared" si="86"/>
        <v>16634</v>
      </c>
      <c r="M668">
        <f t="shared" si="81"/>
        <v>0</v>
      </c>
      <c r="N668">
        <f>SUM($M$2:$M668)</f>
        <v>15</v>
      </c>
      <c r="O668" s="29">
        <f>INDEX($X$2:$AG$21,1+SUM($M$2:$M667),1)</f>
        <v>23530</v>
      </c>
      <c r="P668" s="29">
        <f>INDEX($X$2:$AG$21,1+SUM($M$2:$M667),2)</f>
        <v>18660</v>
      </c>
      <c r="Q668" s="29">
        <f>INDEX($X$2:$AG$21,1+SUM($M$2:$M667),3)</f>
        <v>14200</v>
      </c>
      <c r="R668" s="29">
        <f>INDEX($X$2:$AG$21,1+SUM($M$2:$M667),4)</f>
        <v>7300</v>
      </c>
      <c r="S668" s="40">
        <f>IF(S667&lt;&gt;0,MAX(S667-$G$2/86400,0),IF(M668=1,INDEX($X$2:$AG$21,1+SUM($M$2:$M667),10),0))</f>
        <v>0</v>
      </c>
    </row>
    <row r="669" spans="8:19" ht="15.75" thickBot="1" x14ac:dyDescent="0.3">
      <c r="H669" s="18">
        <f t="shared" ca="1" si="82"/>
        <v>43211.914869673768</v>
      </c>
      <c r="I669">
        <f t="shared" si="83"/>
        <v>23184</v>
      </c>
      <c r="J669">
        <f t="shared" si="84"/>
        <v>25078</v>
      </c>
      <c r="K669">
        <f t="shared" si="85"/>
        <v>12517</v>
      </c>
      <c r="L669">
        <f t="shared" si="86"/>
        <v>16667</v>
      </c>
      <c r="M669">
        <f t="shared" si="81"/>
        <v>0</v>
      </c>
      <c r="N669">
        <f>SUM($M$2:$M669)</f>
        <v>15</v>
      </c>
      <c r="O669" s="29">
        <f>INDEX($X$2:$AG$21,1+SUM($M$2:$M668),1)</f>
        <v>23530</v>
      </c>
      <c r="P669" s="29">
        <f>INDEX($X$2:$AG$21,1+SUM($M$2:$M668),2)</f>
        <v>18660</v>
      </c>
      <c r="Q669" s="29">
        <f>INDEX($X$2:$AG$21,1+SUM($M$2:$M668),3)</f>
        <v>14200</v>
      </c>
      <c r="R669" s="29">
        <f>INDEX($X$2:$AG$21,1+SUM($M$2:$M668),4)</f>
        <v>7300</v>
      </c>
      <c r="S669" s="40">
        <f>IF(S668&lt;&gt;0,MAX(S668-$G$2/86400,0),IF(M669=1,INDEX($X$2:$AG$21,1+SUM($M$2:$M668),10),0))</f>
        <v>0</v>
      </c>
    </row>
    <row r="670" spans="8:19" ht="15.75" thickBot="1" x14ac:dyDescent="0.3">
      <c r="H670" s="18">
        <f t="shared" ca="1" si="82"/>
        <v>43211.918341895987</v>
      </c>
      <c r="I670">
        <f t="shared" si="83"/>
        <v>23242</v>
      </c>
      <c r="J670">
        <f t="shared" si="84"/>
        <v>25136</v>
      </c>
      <c r="K670">
        <f t="shared" si="85"/>
        <v>12551</v>
      </c>
      <c r="L670">
        <f t="shared" si="86"/>
        <v>16700</v>
      </c>
      <c r="M670">
        <f t="shared" si="81"/>
        <v>0</v>
      </c>
      <c r="N670">
        <f>SUM($M$2:$M670)</f>
        <v>15</v>
      </c>
      <c r="O670" s="29">
        <f>INDEX($X$2:$AG$21,1+SUM($M$2:$M669),1)</f>
        <v>23530</v>
      </c>
      <c r="P670" s="29">
        <f>INDEX($X$2:$AG$21,1+SUM($M$2:$M669),2)</f>
        <v>18660</v>
      </c>
      <c r="Q670" s="29">
        <f>INDEX($X$2:$AG$21,1+SUM($M$2:$M669),3)</f>
        <v>14200</v>
      </c>
      <c r="R670" s="29">
        <f>INDEX($X$2:$AG$21,1+SUM($M$2:$M669),4)</f>
        <v>7300</v>
      </c>
      <c r="S670" s="40">
        <f>IF(S669&lt;&gt;0,MAX(S669-$G$2/86400,0),IF(M670=1,INDEX($X$2:$AG$21,1+SUM($M$2:$M669),10),0))</f>
        <v>0</v>
      </c>
    </row>
    <row r="671" spans="8:19" ht="15.75" thickBot="1" x14ac:dyDescent="0.3">
      <c r="H671" s="18">
        <f t="shared" ca="1" si="82"/>
        <v>43211.921814118206</v>
      </c>
      <c r="I671">
        <f t="shared" si="83"/>
        <v>23300</v>
      </c>
      <c r="J671">
        <f t="shared" si="84"/>
        <v>25194</v>
      </c>
      <c r="K671">
        <f t="shared" si="85"/>
        <v>12585</v>
      </c>
      <c r="L671">
        <f t="shared" si="86"/>
        <v>16733</v>
      </c>
      <c r="M671">
        <f t="shared" si="81"/>
        <v>0</v>
      </c>
      <c r="N671">
        <f>SUM($M$2:$M671)</f>
        <v>15</v>
      </c>
      <c r="O671" s="29">
        <f>INDEX($X$2:$AG$21,1+SUM($M$2:$M670),1)</f>
        <v>23530</v>
      </c>
      <c r="P671" s="29">
        <f>INDEX($X$2:$AG$21,1+SUM($M$2:$M670),2)</f>
        <v>18660</v>
      </c>
      <c r="Q671" s="29">
        <f>INDEX($X$2:$AG$21,1+SUM($M$2:$M670),3)</f>
        <v>14200</v>
      </c>
      <c r="R671" s="29">
        <f>INDEX($X$2:$AG$21,1+SUM($M$2:$M670),4)</f>
        <v>7300</v>
      </c>
      <c r="S671" s="40">
        <f>IF(S670&lt;&gt;0,MAX(S670-$G$2/86400,0),IF(M671=1,INDEX($X$2:$AG$21,1+SUM($M$2:$M670),10),0))</f>
        <v>0</v>
      </c>
    </row>
    <row r="672" spans="8:19" ht="15.75" thickBot="1" x14ac:dyDescent="0.3">
      <c r="H672" s="18">
        <f t="shared" ca="1" si="82"/>
        <v>43211.925286340425</v>
      </c>
      <c r="I672">
        <f t="shared" si="83"/>
        <v>23358</v>
      </c>
      <c r="J672">
        <f t="shared" si="84"/>
        <v>25252</v>
      </c>
      <c r="K672">
        <f t="shared" si="85"/>
        <v>12619</v>
      </c>
      <c r="L672">
        <f t="shared" si="86"/>
        <v>16766</v>
      </c>
      <c r="M672">
        <f t="shared" si="81"/>
        <v>0</v>
      </c>
      <c r="O672" s="29">
        <f>INDEX($X$2:$AG$21,1+SUM($M$2:$M671),1)</f>
        <v>23530</v>
      </c>
      <c r="P672" s="29">
        <f>INDEX($X$2:$AG$21,1+SUM($M$2:$M671),2)</f>
        <v>18660</v>
      </c>
      <c r="Q672" s="29">
        <f>INDEX($X$2:$AG$21,1+SUM($M$2:$M671),3)</f>
        <v>14200</v>
      </c>
      <c r="R672" s="29">
        <f>INDEX($X$2:$AG$21,1+SUM($M$2:$M671),4)</f>
        <v>7300</v>
      </c>
      <c r="S672" s="40">
        <f>IF(S671&lt;&gt;0,MAX(S671-$G$2/86400,0),IF(M672=1,INDEX($X$2:$AG$21,1+SUM($M$2:$M671),10),0))</f>
        <v>0</v>
      </c>
    </row>
    <row r="673" spans="8:19" x14ac:dyDescent="0.25">
      <c r="H673" s="18">
        <f t="shared" ca="1" si="82"/>
        <v>43211.928758562644</v>
      </c>
      <c r="I673">
        <f t="shared" si="83"/>
        <v>23416</v>
      </c>
      <c r="J673">
        <f t="shared" si="84"/>
        <v>25310</v>
      </c>
      <c r="K673">
        <f t="shared" si="85"/>
        <v>12653</v>
      </c>
      <c r="L673">
        <f t="shared" si="86"/>
        <v>16799</v>
      </c>
      <c r="M673">
        <f t="shared" si="81"/>
        <v>0</v>
      </c>
      <c r="O673" s="29">
        <f>INDEX($X$2:$AG$21,1+SUM($M$2:$M672),1)</f>
        <v>23530</v>
      </c>
      <c r="P673" s="29">
        <f>INDEX($X$2:$AG$21,1+SUM($M$2:$M672),2)</f>
        <v>18660</v>
      </c>
      <c r="Q673" s="29">
        <f>INDEX($X$2:$AG$21,1+SUM($M$2:$M672),3)</f>
        <v>14200</v>
      </c>
      <c r="R673" s="29">
        <f>INDEX($X$2:$AG$21,1+SUM($M$2:$M672),4)</f>
        <v>7300</v>
      </c>
      <c r="S673" s="40">
        <f>IF(S672&lt;&gt;0,MAX(S672-$G$2/86400,0),IF(M673=1,INDEX($X$2:$AG$21,1+SUM($M$2:$M672),10),0))</f>
        <v>0</v>
      </c>
    </row>
    <row r="674" spans="8:19" x14ac:dyDescent="0.25">
      <c r="M674">
        <f t="shared" si="81"/>
        <v>0</v>
      </c>
    </row>
    <row r="675" spans="8:19" x14ac:dyDescent="0.25">
      <c r="M675">
        <f t="shared" si="81"/>
        <v>0</v>
      </c>
    </row>
    <row r="676" spans="8:19" x14ac:dyDescent="0.25">
      <c r="M676">
        <f t="shared" si="81"/>
        <v>0</v>
      </c>
    </row>
    <row r="677" spans="8:19" x14ac:dyDescent="0.25">
      <c r="M677">
        <f t="shared" ref="M677" si="87">IF(AND(O677&lt;&gt;"",P677&lt;&gt;"",Q677&lt;&gt;"",R677&lt;&gt;"",I677&gt;O677,J677&gt;P677,K677&gt;Q677,L677&gt;R677),1,0)</f>
        <v>0</v>
      </c>
    </row>
  </sheetData>
  <conditionalFormatting sqref="I3:L673 M2:M677">
    <cfRule type="expression" dxfId="0" priority="1">
      <formula>AND(O2&lt;&gt;"",I2&gt;O2)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Testőr-Légió</vt:lpstr>
      <vt:lpstr>Phalanx</vt:lpstr>
      <vt:lpstr>Kardos</vt:lpstr>
      <vt:lpstr>Nyersi jövőben</vt:lpstr>
      <vt:lpstr>Rezidencia 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Peter</dc:creator>
  <cp:lastModifiedBy>Péter Tamás</cp:lastModifiedBy>
  <dcterms:created xsi:type="dcterms:W3CDTF">2017-04-26T09:57:11Z</dcterms:created>
  <dcterms:modified xsi:type="dcterms:W3CDTF">2018-04-19T12:22:27Z</dcterms:modified>
</cp:coreProperties>
</file>