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77\Desktop\BC3\Pruebas B\Demo B10\"/>
    </mc:Choice>
  </mc:AlternateContent>
  <xr:revisionPtr revIDLastSave="0" documentId="8_{61925F20-9D46-49EE-94C7-EBE72F035F43}" xr6:coauthVersionLast="45" xr6:coauthVersionMax="45" xr10:uidLastSave="{00000000-0000-0000-0000-000000000000}"/>
  <bookViews>
    <workbookView xWindow="1770" yWindow="180" windowWidth="11520" windowHeight="10260" xr2:uid="{04577897-9BC3-411F-9B64-DFC165148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56" i="1" l="1"/>
  <c r="L256" i="1"/>
  <c r="M247" i="1"/>
  <c r="M254" i="1"/>
  <c r="K247" i="1"/>
  <c r="L247" i="1"/>
  <c r="L254" i="1"/>
  <c r="M253" i="1"/>
  <c r="M252" i="1"/>
  <c r="M251" i="1"/>
  <c r="M250" i="1"/>
  <c r="M249" i="1"/>
  <c r="M248" i="1"/>
  <c r="M233" i="1"/>
  <c r="M245" i="1"/>
  <c r="K233" i="1"/>
  <c r="L233" i="1"/>
  <c r="L245" i="1"/>
  <c r="M234" i="1"/>
  <c r="M243" i="1"/>
  <c r="K234" i="1"/>
  <c r="K243" i="1"/>
  <c r="L234" i="1"/>
  <c r="L243" i="1"/>
  <c r="J242" i="1"/>
  <c r="J241" i="1"/>
  <c r="J240" i="1"/>
  <c r="J239" i="1"/>
  <c r="M238" i="1"/>
  <c r="M237" i="1"/>
  <c r="M236" i="1"/>
  <c r="M197" i="1"/>
  <c r="M231" i="1"/>
  <c r="K197" i="1"/>
  <c r="L197" i="1"/>
  <c r="L231" i="1"/>
  <c r="M198" i="1"/>
  <c r="M229" i="1"/>
  <c r="K198" i="1"/>
  <c r="K229" i="1"/>
  <c r="L198" i="1"/>
  <c r="L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M204" i="1"/>
  <c r="M203" i="1"/>
  <c r="M202" i="1"/>
  <c r="M201" i="1"/>
  <c r="M200" i="1"/>
  <c r="M186" i="1"/>
  <c r="M195" i="1"/>
  <c r="K186" i="1"/>
  <c r="L186" i="1"/>
  <c r="L195" i="1"/>
  <c r="M187" i="1"/>
  <c r="M193" i="1"/>
  <c r="K187" i="1"/>
  <c r="K193" i="1"/>
  <c r="L187" i="1"/>
  <c r="L193" i="1"/>
  <c r="J192" i="1"/>
  <c r="M191" i="1"/>
  <c r="M190" i="1"/>
  <c r="M189" i="1"/>
  <c r="M175" i="1"/>
  <c r="M184" i="1"/>
  <c r="K175" i="1"/>
  <c r="L175" i="1"/>
  <c r="L184" i="1"/>
  <c r="M176" i="1"/>
  <c r="M182" i="1"/>
  <c r="K176" i="1"/>
  <c r="K182" i="1"/>
  <c r="L176" i="1"/>
  <c r="L182" i="1"/>
  <c r="J181" i="1"/>
  <c r="M180" i="1"/>
  <c r="M179" i="1"/>
  <c r="M178" i="1"/>
  <c r="M134" i="1"/>
  <c r="M173" i="1"/>
  <c r="K134" i="1"/>
  <c r="L134" i="1"/>
  <c r="L173" i="1"/>
  <c r="M143" i="1"/>
  <c r="M171" i="1"/>
  <c r="K143" i="1"/>
  <c r="L143" i="1"/>
  <c r="L171" i="1"/>
  <c r="M165" i="1"/>
  <c r="M169" i="1"/>
  <c r="K165" i="1"/>
  <c r="L165" i="1"/>
  <c r="L169" i="1"/>
  <c r="M168" i="1"/>
  <c r="M167" i="1"/>
  <c r="M166" i="1"/>
  <c r="M154" i="1"/>
  <c r="M163" i="1"/>
  <c r="K154" i="1"/>
  <c r="L154" i="1"/>
  <c r="L163" i="1"/>
  <c r="M162" i="1"/>
  <c r="M161" i="1"/>
  <c r="M160" i="1"/>
  <c r="M159" i="1"/>
  <c r="M158" i="1"/>
  <c r="M157" i="1"/>
  <c r="M156" i="1"/>
  <c r="M145" i="1"/>
  <c r="M152" i="1"/>
  <c r="K145" i="1"/>
  <c r="L145" i="1"/>
  <c r="L152" i="1"/>
  <c r="M151" i="1"/>
  <c r="M150" i="1"/>
  <c r="M149" i="1"/>
  <c r="M148" i="1"/>
  <c r="M147" i="1"/>
  <c r="M136" i="1"/>
  <c r="M141" i="1"/>
  <c r="K136" i="1"/>
  <c r="L136" i="1"/>
  <c r="L141" i="1"/>
  <c r="M140" i="1"/>
  <c r="M139" i="1"/>
  <c r="M138" i="1"/>
  <c r="M137" i="1"/>
  <c r="M135" i="1"/>
  <c r="M98" i="1"/>
  <c r="M132" i="1"/>
  <c r="K98" i="1"/>
  <c r="L98" i="1"/>
  <c r="L132" i="1"/>
  <c r="M107" i="1"/>
  <c r="M130" i="1"/>
  <c r="K107" i="1"/>
  <c r="K130" i="1"/>
  <c r="L107" i="1"/>
  <c r="L130" i="1"/>
  <c r="J129" i="1"/>
  <c r="J128" i="1"/>
  <c r="J127" i="1"/>
  <c r="J126" i="1"/>
  <c r="M125" i="1"/>
  <c r="M109" i="1"/>
  <c r="M123" i="1"/>
  <c r="K109" i="1"/>
  <c r="L109" i="1"/>
  <c r="L123" i="1"/>
  <c r="M117" i="1"/>
  <c r="M121" i="1"/>
  <c r="K117" i="1"/>
  <c r="L117" i="1"/>
  <c r="L121" i="1"/>
  <c r="M120" i="1"/>
  <c r="M119" i="1"/>
  <c r="M118" i="1"/>
  <c r="M110" i="1"/>
  <c r="M115" i="1"/>
  <c r="K110" i="1"/>
  <c r="L110" i="1"/>
  <c r="L115" i="1"/>
  <c r="M114" i="1"/>
  <c r="M113" i="1"/>
  <c r="M112" i="1"/>
  <c r="M111" i="1"/>
  <c r="M99" i="1"/>
  <c r="M105" i="1"/>
  <c r="K99" i="1"/>
  <c r="K105" i="1"/>
  <c r="L99" i="1"/>
  <c r="L105" i="1"/>
  <c r="J104" i="1"/>
  <c r="J103" i="1"/>
  <c r="M102" i="1"/>
  <c r="M101" i="1"/>
  <c r="M67" i="1"/>
  <c r="M96" i="1"/>
  <c r="K67" i="1"/>
  <c r="L67" i="1"/>
  <c r="L96" i="1"/>
  <c r="M88" i="1"/>
  <c r="M94" i="1"/>
  <c r="K88" i="1"/>
  <c r="K94" i="1"/>
  <c r="L88" i="1"/>
  <c r="L94" i="1"/>
  <c r="J93" i="1"/>
  <c r="M92" i="1"/>
  <c r="M91" i="1"/>
  <c r="M90" i="1"/>
  <c r="M78" i="1"/>
  <c r="M86" i="1"/>
  <c r="K78" i="1"/>
  <c r="K86" i="1"/>
  <c r="L78" i="1"/>
  <c r="L86" i="1"/>
  <c r="J85" i="1"/>
  <c r="M84" i="1"/>
  <c r="M83" i="1"/>
  <c r="M82" i="1"/>
  <c r="M81" i="1"/>
  <c r="M80" i="1"/>
  <c r="M68" i="1"/>
  <c r="M76" i="1"/>
  <c r="K68" i="1"/>
  <c r="K76" i="1"/>
  <c r="L68" i="1"/>
  <c r="L76" i="1"/>
  <c r="J75" i="1"/>
  <c r="M74" i="1"/>
  <c r="M73" i="1"/>
  <c r="M72" i="1"/>
  <c r="M71" i="1"/>
  <c r="M70" i="1"/>
  <c r="M4" i="1"/>
  <c r="M65" i="1"/>
  <c r="K4" i="1"/>
  <c r="L4" i="1"/>
  <c r="L65" i="1"/>
  <c r="M64" i="1"/>
  <c r="M54" i="1"/>
  <c r="M62" i="1"/>
  <c r="K54" i="1"/>
  <c r="K62" i="1"/>
  <c r="L54" i="1"/>
  <c r="L62" i="1"/>
  <c r="J61" i="1"/>
  <c r="J60" i="1"/>
  <c r="J59" i="1"/>
  <c r="J58" i="1"/>
  <c r="M57" i="1"/>
  <c r="M56" i="1"/>
  <c r="M45" i="1"/>
  <c r="M52" i="1"/>
  <c r="K45" i="1"/>
  <c r="K52" i="1"/>
  <c r="L45" i="1"/>
  <c r="L52" i="1"/>
  <c r="J51" i="1"/>
  <c r="J50" i="1"/>
  <c r="J49" i="1"/>
  <c r="M48" i="1"/>
  <c r="M47" i="1"/>
  <c r="M16" i="1"/>
  <c r="M43" i="1"/>
  <c r="K16" i="1"/>
  <c r="K43" i="1"/>
  <c r="L16" i="1"/>
  <c r="L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M19" i="1"/>
  <c r="M18" i="1"/>
  <c r="M5" i="1"/>
  <c r="M14" i="1"/>
  <c r="K5" i="1"/>
  <c r="K14" i="1"/>
  <c r="L5" i="1"/>
  <c r="L14" i="1"/>
  <c r="J13" i="1"/>
  <c r="J11" i="1"/>
  <c r="J10" i="1"/>
  <c r="J9" i="1"/>
  <c r="M8" i="1"/>
  <c r="M7" i="1"/>
</calcChain>
</file>

<file path=xl/sharedStrings.xml><?xml version="1.0" encoding="utf-8"?>
<sst xmlns="http://schemas.openxmlformats.org/spreadsheetml/2006/main" count="550" uniqueCount="272">
  <si>
    <t/>
  </si>
  <si>
    <t>Presupuesto</t>
  </si>
  <si>
    <t>Código</t>
  </si>
  <si>
    <t>Resumen</t>
  </si>
  <si>
    <t>ImpPres</t>
  </si>
  <si>
    <t>Nat</t>
  </si>
  <si>
    <t>Ud</t>
  </si>
  <si>
    <t>CanPres</t>
  </si>
  <si>
    <t>PrPres</t>
  </si>
  <si>
    <t>Comentario</t>
  </si>
  <si>
    <t>N</t>
  </si>
  <si>
    <t>Longitud</t>
  </si>
  <si>
    <t>Anchura</t>
  </si>
  <si>
    <t>Altura</t>
  </si>
  <si>
    <t>Parcial</t>
  </si>
  <si>
    <t xml:space="preserve">1            </t>
  </si>
  <si>
    <t>MOVIMIENTO DE TIERRAS</t>
  </si>
  <si>
    <t>Capítulo</t>
  </si>
  <si>
    <t xml:space="preserve">E02AM010     </t>
  </si>
  <si>
    <t>Desbroce y limpieza de terreno a máquina</t>
  </si>
  <si>
    <t>Partida</t>
  </si>
  <si>
    <t>m2</t>
  </si>
  <si>
    <t xml:space="preserve">Desbroce y limpieza superficial del terreno por medios mecánicos, sin carga ni transporte al vertedero y con p.p. de medios auxiliares.
</t>
  </si>
  <si>
    <t xml:space="preserve">O01OA070     </t>
  </si>
  <si>
    <t>Peón ordinario</t>
  </si>
  <si>
    <t>Mano de obra</t>
  </si>
  <si>
    <t>h.</t>
  </si>
  <si>
    <t xml:space="preserve">M05PN010     </t>
  </si>
  <si>
    <t>Pala cargadora neumáticos 85 cv/1,2m3</t>
  </si>
  <si>
    <t>Maquinaria</t>
  </si>
  <si>
    <t>Zona norte</t>
  </si>
  <si>
    <t>Planta</t>
  </si>
  <si>
    <t>Vía de acceso</t>
  </si>
  <si>
    <t>2*(3+5+2) * 0.5 - 2.98</t>
  </si>
  <si>
    <t>Zona ajardinada</t>
  </si>
  <si>
    <t>E02AM010</t>
  </si>
  <si>
    <t xml:space="preserve">E02EM030     </t>
  </si>
  <si>
    <t>Excavación vaciado a máquina terreno compacto</t>
  </si>
  <si>
    <t>m3</t>
  </si>
  <si>
    <t xml:space="preserve">Excavación en zanjas, en terrenos compactos, por medios mecánicos, con extracción de tierras a los bordes, sin carga ni transporte al vertedero y con p.p. de medios auxiliares.
</t>
  </si>
  <si>
    <t xml:space="preserve">M05EN030     </t>
  </si>
  <si>
    <t>Excav.hidráulica neumáticos 100 cv</t>
  </si>
  <si>
    <t>(b+c)/2*d</t>
  </si>
  <si>
    <t>Subtotal explanación</t>
  </si>
  <si>
    <t>Zapata 1 zona sur</t>
  </si>
  <si>
    <t>Zapata 2 zona sur</t>
  </si>
  <si>
    <t>Zapata 3 zona sur</t>
  </si>
  <si>
    <t>Zapata 4 zona sur</t>
  </si>
  <si>
    <t>Zapata 5 zona norte</t>
  </si>
  <si>
    <t>Zapata 6 zona norte</t>
  </si>
  <si>
    <t>Zapata 7 zona norte</t>
  </si>
  <si>
    <t>Subtotal zapatas</t>
  </si>
  <si>
    <t>Subtotal acumulado</t>
  </si>
  <si>
    <t>Zócalo norte</t>
  </si>
  <si>
    <t>Zócalo sur</t>
  </si>
  <si>
    <t>Zócalo oeste</t>
  </si>
  <si>
    <t>Subtotal zócalos</t>
  </si>
  <si>
    <t>Ampliación de jardín</t>
  </si>
  <si>
    <t>Valla de jardín</t>
  </si>
  <si>
    <t>E02EM030</t>
  </si>
  <si>
    <t xml:space="preserve">E02PM030     </t>
  </si>
  <si>
    <t>Excavación pozos a máquina terreno compacto</t>
  </si>
  <si>
    <t xml:space="preserve">Excavación en pozos en terrenos compactos, por medios mecánicos, con extracción de tierras a los bordes, sin carga ni transporte al vertedero, y con p.p. de medios auxiliares.
</t>
  </si>
  <si>
    <t>Pozos / arquetas</t>
  </si>
  <si>
    <t>E02PM030</t>
  </si>
  <si>
    <t xml:space="preserve">E02TT040     </t>
  </si>
  <si>
    <t>Transporte vertedero dist. &lt;20km carga mecánica</t>
  </si>
  <si>
    <t xml:space="preserve">Transporte de tierras al vertedero, a una distancia menor de 20 km., considerando ida y vuelta, con camión bañera basculante cargado a máquina, y con p.p. de medios auxiliares, considerando también la carga.
</t>
  </si>
  <si>
    <t xml:space="preserve">M07CB030     </t>
  </si>
  <si>
    <t>Camión basculante 6x4 20 t.</t>
  </si>
  <si>
    <t>Explanación</t>
  </si>
  <si>
    <t>Zanjas</t>
  </si>
  <si>
    <t>Pozos</t>
  </si>
  <si>
    <t>Ampliación</t>
  </si>
  <si>
    <t>E02TT040</t>
  </si>
  <si>
    <t xml:space="preserve">%10          </t>
  </si>
  <si>
    <t>desgaste de maquinaria</t>
  </si>
  <si>
    <t>Otros</t>
  </si>
  <si>
    <t>1</t>
  </si>
  <si>
    <t xml:space="preserve">2            </t>
  </si>
  <si>
    <t>RED HORIZONTAL DE SANEAMIENTO</t>
  </si>
  <si>
    <t xml:space="preserve">E03ALA010    </t>
  </si>
  <si>
    <t>Arqueta ladri.pie/bajante 38x38x50cm</t>
  </si>
  <si>
    <t>ud</t>
  </si>
  <si>
    <t xml:space="preserve">Arqueta a pie de bajante registrable, de 38x38x50 cm. de medidas interiores, construida con fábrica de ladrillo macizo tosco de 1/2 pie de espesor, recibido con mortero de cemento, colocado sobre solera de hormigón en masa HM-20/P/40/I, enfoscada y bruñida por el interior con mortero de cemento, con codo de PVC de 45º, para evitar el golpe de bajada en la solera, y con tapa de hormigón armado prefabricada, terminada y con p.p. de medios auxiliares, sin incluir la excavación, ni el relleno perimetral posterior.
</t>
  </si>
  <si>
    <t xml:space="preserve">O01OA030     </t>
  </si>
  <si>
    <t>Oficial primera</t>
  </si>
  <si>
    <t xml:space="preserve">O01OA060     </t>
  </si>
  <si>
    <t>Peón especializado</t>
  </si>
  <si>
    <t xml:space="preserve">%6           </t>
  </si>
  <si>
    <t>impuesto</t>
  </si>
  <si>
    <t xml:space="preserve">P01HM020     </t>
  </si>
  <si>
    <t>Hormigón hm-20/p/40/i central</t>
  </si>
  <si>
    <t>Material</t>
  </si>
  <si>
    <t xml:space="preserve">P01LT020     </t>
  </si>
  <si>
    <t>Ladrillo perfora. tosco 25x12x7</t>
  </si>
  <si>
    <t>mud</t>
  </si>
  <si>
    <t>Saneamientos</t>
  </si>
  <si>
    <t>E03ALA010</t>
  </si>
  <si>
    <t xml:space="preserve">E03OEH010    </t>
  </si>
  <si>
    <t>Tubo hm machihembrado d=150 mm</t>
  </si>
  <si>
    <t>m.</t>
  </si>
  <si>
    <t xml:space="preserve">Colector de saneamiento enterrado de hormigón en masa centrifugado de sección circular y diámetro 150 mm., con unión por junta machihembrada. Colocado en zanja, sobre una cama de arena de río de 10 cm. debidamente compactada y nivelada, con corchetes de ladrillo perforado tosco en las uniones recibidos con mortero de cemento 1/6 (M-40) y relleno lateral y superior hasta 10 cm. por encima de la generatriz con la misma arena; compactando ésta hasta los riñones. Con p.p. de medios auxiliares y sin incluir la excavación ni el tapado posterior de las zanjas.
</t>
  </si>
  <si>
    <t xml:space="preserve">P01AA020     </t>
  </si>
  <si>
    <t>Arena de río 0/6 mm.</t>
  </si>
  <si>
    <t xml:space="preserve">P02THM010    </t>
  </si>
  <si>
    <t>Tubo hm j.machihembrada d=150mm</t>
  </si>
  <si>
    <t>E03OEH010</t>
  </si>
  <si>
    <t xml:space="preserve">E03OEP140    </t>
  </si>
  <si>
    <t>Tubo pvc comp. j.elás.sn4 c.teja  200mm</t>
  </si>
  <si>
    <t xml:space="preserve">Colector de saneamiento enterrado de PVC de pared compacta de color teja y rigidez 4 kN/m2; con un diámetro 200 mm. y de unión por junta elástica. Colocado en zanja, sobre una cama de arena de río de 10 cm. debidamente compactada y nivelada, relleno lateralmente y superiormente hasta 10 cm. por encima de la generatriz con la misma arena; compactando ésta hasta los riñones. Con p.p. de medios auxiliares y sin incluir la excavación ni el tapado posterior de las zanjas.
</t>
  </si>
  <si>
    <t xml:space="preserve">P02TVO110    </t>
  </si>
  <si>
    <t>Tub.PVC liso j.elástica SN4 D=200mm</t>
  </si>
  <si>
    <t>E03OEP140</t>
  </si>
  <si>
    <t>2</t>
  </si>
  <si>
    <t xml:space="preserve">3            </t>
  </si>
  <si>
    <t>CIMENTACIONES</t>
  </si>
  <si>
    <t xml:space="preserve">E04CM040     </t>
  </si>
  <si>
    <t>Horm.limpieza hm-20/p/20/i  v.man</t>
  </si>
  <si>
    <t xml:space="preserve">Hormigón en masa HM-20 N/mm2., consistencia plástica, Tmáx.20 mm., para ambiente normal, elaborado en central para limpieza y nivelado de fondos de cimentación, incluso vertido por medios manuales y colocación.
</t>
  </si>
  <si>
    <t xml:space="preserve">P01HM010     </t>
  </si>
  <si>
    <t>Hormigón hm-20/p/20/i central</t>
  </si>
  <si>
    <t>Garaje</t>
  </si>
  <si>
    <t>E04CM040</t>
  </si>
  <si>
    <t xml:space="preserve">E04CA060     </t>
  </si>
  <si>
    <t>H.arm. ha-25/p/20/i  v. grúa</t>
  </si>
  <si>
    <t xml:space="preserve">Hormigón armado HA-25 N/mm2., Tmáx.20 mm., para ambiente normal, elaborado en central en relleno de zapatas y zanjas de cimentación, incluso armadura (40 kg./m3.), vertido con grúa, vibrado y colocado.  Según normas NTE-CSZ y EHE.
</t>
  </si>
  <si>
    <t xml:space="preserve">E04CA010     </t>
  </si>
  <si>
    <t>H.arm. ha-25/p/20/i  v.manual</t>
  </si>
  <si>
    <t xml:space="preserve">E04CM050     </t>
  </si>
  <si>
    <t>Horm. ha-25/p/20/i  v. manual</t>
  </si>
  <si>
    <t xml:space="preserve">M11HV120     </t>
  </si>
  <si>
    <t>Aguja eléct.c/convertid.gasolina d=79mm.</t>
  </si>
  <si>
    <t xml:space="preserve">P01HA010     </t>
  </si>
  <si>
    <t>Hormigón ha-25/p/20/i central</t>
  </si>
  <si>
    <t>E04CM050</t>
  </si>
  <si>
    <t xml:space="preserve">E04AB020     </t>
  </si>
  <si>
    <t>Acero corrugado b 500 s</t>
  </si>
  <si>
    <t>kg</t>
  </si>
  <si>
    <t xml:space="preserve">O01OB030     </t>
  </si>
  <si>
    <t>Oficial 1ª ferralla</t>
  </si>
  <si>
    <t xml:space="preserve">O01OB040     </t>
  </si>
  <si>
    <t>Ayudante ferralla</t>
  </si>
  <si>
    <t xml:space="preserve">P03AC200     </t>
  </si>
  <si>
    <t>E04AB020</t>
  </si>
  <si>
    <t>E04CA010</t>
  </si>
  <si>
    <t xml:space="preserve">M02GT120     </t>
  </si>
  <si>
    <t>Grúa torre automontante 20 txm.</t>
  </si>
  <si>
    <t>Zocalos</t>
  </si>
  <si>
    <t>Zapatas</t>
  </si>
  <si>
    <t>E04CA060</t>
  </si>
  <si>
    <t>3</t>
  </si>
  <si>
    <t xml:space="preserve">4            </t>
  </si>
  <si>
    <t>ESTRUCTURAS</t>
  </si>
  <si>
    <t xml:space="preserve">E05HSM010    </t>
  </si>
  <si>
    <t>Horm. p/armar ha-25/p/20/i  pilar</t>
  </si>
  <si>
    <t xml:space="preserve">E05HSF010    </t>
  </si>
  <si>
    <t>Encofrado metálico en pilares</t>
  </si>
  <si>
    <t xml:space="preserve">O01OB010     </t>
  </si>
  <si>
    <t>Oficial 1ª encofrador</t>
  </si>
  <si>
    <t xml:space="preserve">O01OB020     </t>
  </si>
  <si>
    <t>Ayudante encofrador</t>
  </si>
  <si>
    <t xml:space="preserve">P01UC030     </t>
  </si>
  <si>
    <t>Puntas 20x100</t>
  </si>
  <si>
    <t xml:space="preserve">P03AA020     </t>
  </si>
  <si>
    <t>Alambre atar 1,30 mm.</t>
  </si>
  <si>
    <t>E05HSF010</t>
  </si>
  <si>
    <t xml:space="preserve">E05HLA010    </t>
  </si>
  <si>
    <t>H.A.HA-25/P/20 E.MADERA LOSAS</t>
  </si>
  <si>
    <t>Hormigón armado HA-25 N/mm2., Tmáx.20 mm., consistencia plástica, elaborado en central, en losas planas, i/p.p. de armadura (85 kg/m3) y encofrado de madera, vertido con pluma-grúa, vibrado y colocado. Según normas NTE-EME, EHL y EHE.</t>
  </si>
  <si>
    <t xml:space="preserve">E05HLM015    </t>
  </si>
  <si>
    <t>HORM. P/ARMAR HA-25/P/20 L.PL.</t>
  </si>
  <si>
    <t>Hormigón para armar HA-25/P/20/I, elaborado en central, en losas planas, incluso vertido con pluma-grúa, vibrado y colocado. Según normas NTE-EHL y EHE.</t>
  </si>
  <si>
    <t xml:space="preserve">O01OB025     </t>
  </si>
  <si>
    <t>Oficial 1ª gruísta</t>
  </si>
  <si>
    <t xml:space="preserve">M02GT002     </t>
  </si>
  <si>
    <t>Grúa pluma 30 m./0,75 t.</t>
  </si>
  <si>
    <t>E05HLM015</t>
  </si>
  <si>
    <t xml:space="preserve">E05HLE010    </t>
  </si>
  <si>
    <t>ENCOFR. MADERA LOSAS 4 POST.</t>
  </si>
  <si>
    <t>Encofrado y desencofrado de losa armada plana con tablero de madera de pino de 22 mm., confeccionado previamente, considerando 4 posturas. Normas NTE-EME.</t>
  </si>
  <si>
    <t xml:space="preserve">M13EM030     </t>
  </si>
  <si>
    <t>Tablero encofrar 22 mm. 4 p.</t>
  </si>
  <si>
    <t xml:space="preserve">P01EM290     </t>
  </si>
  <si>
    <t>Madera pino encofrar 26 mm.</t>
  </si>
  <si>
    <t xml:space="preserve">M13CP100     </t>
  </si>
  <si>
    <t>Puntal telesc. normal  1,75-3,10</t>
  </si>
  <si>
    <t>E05HLE010</t>
  </si>
  <si>
    <t>E05HLA010</t>
  </si>
  <si>
    <t>4</t>
  </si>
  <si>
    <t xml:space="preserve">5            </t>
  </si>
  <si>
    <t>AISLAMIENTOS</t>
  </si>
  <si>
    <t xml:space="preserve">E10ATP180    </t>
  </si>
  <si>
    <t>Ais.térm.cub.p.roofmate sl-a-30</t>
  </si>
  <si>
    <t>Aislamiento térmico en azoteas mediante placas rígidas de poliestireno extruído tipo  Roofmate SL-A-30, de 30 mm., directamente sobre la membrana impermeabilizante, i/p.p. de corte y</t>
  </si>
  <si>
    <t xml:space="preserve">O01OA050     </t>
  </si>
  <si>
    <t>Ayudante</t>
  </si>
  <si>
    <t xml:space="preserve">P07TX190     </t>
  </si>
  <si>
    <t>P.polies.extr. roofmate-sl-a-30</t>
  </si>
  <si>
    <t>Cubierta</t>
  </si>
  <si>
    <t>E10ATP180</t>
  </si>
  <si>
    <t>5</t>
  </si>
  <si>
    <t xml:space="preserve">6            </t>
  </si>
  <si>
    <t>IMPERMEABILIZACIONES</t>
  </si>
  <si>
    <t xml:space="preserve">E10INR090    </t>
  </si>
  <si>
    <t>Imp.muros betún/caucho</t>
  </si>
  <si>
    <t xml:space="preserve">Impermeabilización por el exterior de muros de hormigón y estructuras a proteger posteriormente con un revestimiento impermeable monocomponente, consistente en una emulsión de betún/caucho exenta de disolventes, tipo: Emufal TE, extendida en dos capas de 1 a 1,5 kg/m2. cada una con brocha, llana dentada o "air-less", previo saneo, limpieza y humectación del soporte.
</t>
  </si>
  <si>
    <t xml:space="preserve">P06BI037     </t>
  </si>
  <si>
    <t>Emulsión caucho asfalto emufal te</t>
  </si>
  <si>
    <t>Muros</t>
  </si>
  <si>
    <t>E10INR090</t>
  </si>
  <si>
    <t>6</t>
  </si>
  <si>
    <t xml:space="preserve">7            </t>
  </si>
  <si>
    <t>REVESTIMIENTOS</t>
  </si>
  <si>
    <t xml:space="preserve">E08PEM010    </t>
  </si>
  <si>
    <t>Guarnecido maestreado y enlucido</t>
  </si>
  <si>
    <t xml:space="preserve">Guarnecido maestreado con yeso negro y enlucido con yeso blanco en paramentos verticales y horizontales de 15 mm. de espesor, con maestras cada 1,50 m. incluso formación de rincones, guarniciones de huecos, remates con pavimento, p.p. de guardavivos de plástico y metal y colocación de andamios, s/NTE-RPG, medido deduciendo huecos superiores a 2 m2.
</t>
  </si>
  <si>
    <t xml:space="preserve">O01OB110     </t>
  </si>
  <si>
    <t>Oficial yesero o escayolista</t>
  </si>
  <si>
    <t xml:space="preserve">A01A030      </t>
  </si>
  <si>
    <t>Pasta de yeso negro</t>
  </si>
  <si>
    <t xml:space="preserve">A01A040      </t>
  </si>
  <si>
    <t>Pasta de yeso blanco</t>
  </si>
  <si>
    <t xml:space="preserve">P04RW060     </t>
  </si>
  <si>
    <t>Guardavivos plástico y metal</t>
  </si>
  <si>
    <t>Distribuidor</t>
  </si>
  <si>
    <t>Salón</t>
  </si>
  <si>
    <t>Comedor</t>
  </si>
  <si>
    <t>Trastero</t>
  </si>
  <si>
    <t>Hall</t>
  </si>
  <si>
    <t>Esc. Baja</t>
  </si>
  <si>
    <t>Dormitorio 1</t>
  </si>
  <si>
    <t>Dormitorio 2</t>
  </si>
  <si>
    <t>Dormitorio 3</t>
  </si>
  <si>
    <t>Faldon ext.</t>
  </si>
  <si>
    <t>Terraza 1</t>
  </si>
  <si>
    <t>E08PEM010</t>
  </si>
  <si>
    <t>7</t>
  </si>
  <si>
    <t xml:space="preserve">8            </t>
  </si>
  <si>
    <t>PINTURAS</t>
  </si>
  <si>
    <t xml:space="preserve">E27MB030     </t>
  </si>
  <si>
    <t>Barni.madera int.brillant.2 man.</t>
  </si>
  <si>
    <t>Barnizado de carpintería de madera interior o exterior con dos manos de barniz sintético brillante</t>
  </si>
  <si>
    <t xml:space="preserve">O01OB230     </t>
  </si>
  <si>
    <t>Oficial 1ª pintura</t>
  </si>
  <si>
    <t xml:space="preserve">O01OB240     </t>
  </si>
  <si>
    <t>Ayudante pintura</t>
  </si>
  <si>
    <t xml:space="preserve">P25MB010     </t>
  </si>
  <si>
    <t>Pintura hidrófuga (barniz)</t>
  </si>
  <si>
    <t>Habitación 1</t>
  </si>
  <si>
    <t>Habitación 2</t>
  </si>
  <si>
    <t>Habitación 3</t>
  </si>
  <si>
    <t>Puertas</t>
  </si>
  <si>
    <t>E27MB030</t>
  </si>
  <si>
    <t>8</t>
  </si>
  <si>
    <t xml:space="preserve">I            </t>
  </si>
  <si>
    <t>ESTUDIO COSTES INDIRECTOS</t>
  </si>
  <si>
    <t xml:space="preserve">INDI01       </t>
  </si>
  <si>
    <t>Jefe de obra</t>
  </si>
  <si>
    <t>M</t>
  </si>
  <si>
    <t xml:space="preserve">INDI02       </t>
  </si>
  <si>
    <t>Administrativo</t>
  </si>
  <si>
    <t xml:space="preserve">INDI03       </t>
  </si>
  <si>
    <t>Encargado</t>
  </si>
  <si>
    <t xml:space="preserve">INDI05       </t>
  </si>
  <si>
    <t>Guardián</t>
  </si>
  <si>
    <t xml:space="preserve">INDI10       </t>
  </si>
  <si>
    <t>Servicios (luz, agua, etc.)</t>
  </si>
  <si>
    <t xml:space="preserve">INDI20       </t>
  </si>
  <si>
    <t>Grúa</t>
  </si>
  <si>
    <t>I</t>
  </si>
  <si>
    <t>PARAPRUEBA_03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</si>
</sst>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49" fontId="5" fillId="0" borderId="0" xfId="0" applyNumberFormat="1" applyFont="1" applyAlignment="1">
      <alignment horizontal="right" vertical="top"/>
    </xf>
    <xf numFmtId="49" fontId="4" fillId="3" borderId="0" xfId="0" applyNumberFormat="1" applyFont="1" applyFill="1" applyAlignment="1">
      <alignment vertical="top"/>
    </xf>
    <xf numFmtId="0" fontId="4" fillId="3" borderId="0" xfId="0" applyFont="1" applyFill="1" applyAlignment="1">
      <alignment vertical="top"/>
    </xf>
    <xf numFmtId="3" fontId="4" fillId="2" borderId="0" xfId="0" applyNumberFormat="1" applyFont="1" applyFill="1" applyAlignment="1">
      <alignment vertical="top"/>
    </xf>
    <xf numFmtId="4" fontId="4" fillId="2" borderId="0" xfId="0" applyNumberFormat="1" applyFont="1" applyFill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" fontId="3" fillId="2" borderId="0" xfId="0" applyNumberFormat="1" applyFont="1" applyFill="1" applyAlignment="1">
      <alignment vertical="top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0" fontId="3" fillId="4" borderId="0" xfId="0" applyFont="1" applyFill="1" applyAlignment="1">
      <alignment vertical="top"/>
    </xf>
    <xf numFmtId="3" fontId="3" fillId="0" borderId="0" xfId="0" applyNumberFormat="1" applyFont="1" applyAlignment="1">
      <alignment vertical="top"/>
    </xf>
    <xf numFmtId="164" fontId="3" fillId="2" borderId="0" xfId="0" applyNumberFormat="1" applyFont="1" applyFill="1" applyAlignment="1">
      <alignment vertical="top"/>
    </xf>
    <xf numFmtId="49" fontId="5" fillId="0" borderId="0" xfId="0" applyNumberFormat="1" applyFont="1" applyAlignment="1">
      <alignment vertical="top" wrapText="1"/>
    </xf>
    <xf numFmtId="49" fontId="4" fillId="3" borderId="0" xfId="0" applyNumberFormat="1" applyFon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3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4446-296F-4A9A-951E-47CE0DB81C19}">
  <dimension ref="A1:M257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/>
    </sheetView>
  </sheetViews>
  <sheetFormatPr baseColWidth="10" defaultRowHeight="15" x14ac:dyDescent="0.25"/>
  <cols>
    <col min="1" max="1" width="15.5703125" bestFit="1" customWidth="1"/>
    <col min="2" max="2" width="10.28515625" bestFit="1" customWidth="1"/>
    <col min="3" max="3" width="4" bestFit="1" customWidth="1"/>
    <col min="4" max="4" width="32.85546875" customWidth="1"/>
    <col min="5" max="5" width="15.28515625" bestFit="1" customWidth="1"/>
    <col min="6" max="6" width="3.5703125" bestFit="1" customWidth="1"/>
    <col min="7" max="7" width="8.5703125" bestFit="1" customWidth="1"/>
    <col min="8" max="8" width="8.140625" bestFit="1" customWidth="1"/>
    <col min="9" max="9" width="6.5703125" bestFit="1" customWidth="1"/>
    <col min="10" max="10" width="12.42578125" bestFit="1" customWidth="1"/>
    <col min="11" max="11" width="14.85546875" bestFit="1" customWidth="1"/>
    <col min="12" max="13" width="7.85546875" bestFit="1" customWidth="1"/>
  </cols>
  <sheetData>
    <row r="1" spans="1:13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8.75" x14ac:dyDescent="0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5" t="s">
        <v>2</v>
      </c>
      <c r="B3" s="5" t="s">
        <v>5</v>
      </c>
      <c r="C3" s="5" t="s">
        <v>6</v>
      </c>
      <c r="D3" s="21" t="s">
        <v>3</v>
      </c>
      <c r="E3" s="5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7</v>
      </c>
      <c r="L3" s="6" t="s">
        <v>8</v>
      </c>
      <c r="M3" s="6" t="s">
        <v>4</v>
      </c>
    </row>
    <row r="4" spans="1:13" x14ac:dyDescent="0.25">
      <c r="A4" s="7" t="s">
        <v>15</v>
      </c>
      <c r="B4" s="7" t="s">
        <v>17</v>
      </c>
      <c r="C4" s="7" t="s">
        <v>0</v>
      </c>
      <c r="D4" s="22" t="s">
        <v>16</v>
      </c>
      <c r="E4" s="8"/>
      <c r="F4" s="8"/>
      <c r="G4" s="8"/>
      <c r="H4" s="8"/>
      <c r="I4" s="8"/>
      <c r="J4" s="8"/>
      <c r="K4" s="9">
        <f>K65</f>
        <v>1</v>
      </c>
      <c r="L4" s="10">
        <f>L65</f>
        <v>2676.02</v>
      </c>
      <c r="M4" s="10">
        <f>M65</f>
        <v>2676.02</v>
      </c>
    </row>
    <row r="5" spans="1:13" x14ac:dyDescent="0.25">
      <c r="A5" s="11" t="s">
        <v>18</v>
      </c>
      <c r="B5" s="11" t="s">
        <v>20</v>
      </c>
      <c r="C5" s="11" t="s">
        <v>21</v>
      </c>
      <c r="D5" s="23" t="s">
        <v>19</v>
      </c>
      <c r="E5" s="12"/>
      <c r="F5" s="12"/>
      <c r="G5" s="12"/>
      <c r="H5" s="12"/>
      <c r="I5" s="12"/>
      <c r="J5" s="12"/>
      <c r="K5" s="13">
        <f>K14</f>
        <v>61.519999999999996</v>
      </c>
      <c r="L5" s="13">
        <f>L14</f>
        <v>0.45</v>
      </c>
      <c r="M5" s="13">
        <f>M14</f>
        <v>27.68</v>
      </c>
    </row>
    <row r="6" spans="1:13" ht="45" x14ac:dyDescent="0.25">
      <c r="A6" s="12"/>
      <c r="B6" s="12"/>
      <c r="C6" s="12"/>
      <c r="D6" s="14" t="s">
        <v>22</v>
      </c>
      <c r="E6" s="12"/>
      <c r="F6" s="12"/>
      <c r="G6" s="12"/>
      <c r="H6" s="12"/>
      <c r="I6" s="12"/>
      <c r="J6" s="12"/>
      <c r="K6" s="12"/>
      <c r="L6" s="12"/>
      <c r="M6" s="12"/>
    </row>
    <row r="7" spans="1:13" x14ac:dyDescent="0.25">
      <c r="A7" s="11" t="s">
        <v>23</v>
      </c>
      <c r="B7" s="11" t="s">
        <v>25</v>
      </c>
      <c r="C7" s="11" t="s">
        <v>26</v>
      </c>
      <c r="D7" s="23" t="s">
        <v>24</v>
      </c>
      <c r="E7" s="12"/>
      <c r="F7" s="12"/>
      <c r="G7" s="12"/>
      <c r="H7" s="12"/>
      <c r="I7" s="12"/>
      <c r="J7" s="12"/>
      <c r="K7" s="15">
        <v>5.0000000000000001E-3</v>
      </c>
      <c r="L7" s="16">
        <v>13.09</v>
      </c>
      <c r="M7" s="13">
        <f>ROUND(K7*L7,2)</f>
        <v>7.0000000000000007E-2</v>
      </c>
    </row>
    <row r="8" spans="1:13" x14ac:dyDescent="0.25">
      <c r="A8" s="11" t="s">
        <v>27</v>
      </c>
      <c r="B8" s="11" t="s">
        <v>29</v>
      </c>
      <c r="C8" s="11" t="s">
        <v>26</v>
      </c>
      <c r="D8" s="23" t="s">
        <v>28</v>
      </c>
      <c r="E8" s="12"/>
      <c r="F8" s="12"/>
      <c r="G8" s="12"/>
      <c r="H8" s="12"/>
      <c r="I8" s="12"/>
      <c r="J8" s="12"/>
      <c r="K8" s="15">
        <v>0.01</v>
      </c>
      <c r="L8" s="16">
        <v>38</v>
      </c>
      <c r="M8" s="13">
        <f>ROUND(K8*L8,2)</f>
        <v>0.38</v>
      </c>
    </row>
    <row r="9" spans="1:13" x14ac:dyDescent="0.25">
      <c r="A9" s="12"/>
      <c r="B9" s="12"/>
      <c r="C9" s="12"/>
      <c r="D9" s="14"/>
      <c r="E9" s="11" t="s">
        <v>30</v>
      </c>
      <c r="F9" s="12">
        <v>1</v>
      </c>
      <c r="G9" s="16">
        <v>3</v>
      </c>
      <c r="H9" s="16">
        <v>3.5</v>
      </c>
      <c r="I9" s="16">
        <v>0</v>
      </c>
      <c r="J9" s="13">
        <f>F9*(G9+ (G9= 0))*(H9+ (H9= 0))*(I9+ (I9= 0))</f>
        <v>10.5</v>
      </c>
      <c r="K9" s="12"/>
      <c r="L9" s="12"/>
      <c r="M9" s="12"/>
    </row>
    <row r="10" spans="1:13" x14ac:dyDescent="0.25">
      <c r="A10" s="12"/>
      <c r="B10" s="12"/>
      <c r="C10" s="12"/>
      <c r="D10" s="14"/>
      <c r="E10" s="11" t="s">
        <v>31</v>
      </c>
      <c r="F10" s="12">
        <v>1</v>
      </c>
      <c r="G10" s="16">
        <v>8</v>
      </c>
      <c r="H10" s="16">
        <v>3</v>
      </c>
      <c r="I10" s="16">
        <v>0</v>
      </c>
      <c r="J10" s="13">
        <f>F10*(G10+ (G10= 0))*(H10+ (H10= 0))*(I10+ (I10= 0))</f>
        <v>24</v>
      </c>
      <c r="K10" s="12"/>
      <c r="L10" s="12"/>
      <c r="M10" s="12"/>
    </row>
    <row r="11" spans="1:13" x14ac:dyDescent="0.25">
      <c r="A11" s="12"/>
      <c r="B11" s="12"/>
      <c r="C11" s="12"/>
      <c r="D11" s="14"/>
      <c r="E11" s="11" t="s">
        <v>32</v>
      </c>
      <c r="F11" s="12">
        <v>1</v>
      </c>
      <c r="G11" s="16">
        <v>3</v>
      </c>
      <c r="H11" s="16">
        <v>2</v>
      </c>
      <c r="I11" s="16">
        <v>0</v>
      </c>
      <c r="J11" s="13">
        <f>F11*(G11+ (G11= 0))*(H11+ (H11= 0))*(I11+ (I11= 0))</f>
        <v>6</v>
      </c>
      <c r="K11" s="12"/>
      <c r="L11" s="12"/>
      <c r="M11" s="12"/>
    </row>
    <row r="12" spans="1:13" x14ac:dyDescent="0.25">
      <c r="A12" s="12"/>
      <c r="B12" s="12"/>
      <c r="C12" s="12"/>
      <c r="D12" s="14"/>
      <c r="E12" s="11" t="s">
        <v>33</v>
      </c>
      <c r="F12" s="12">
        <v>1</v>
      </c>
      <c r="G12" s="16">
        <v>0</v>
      </c>
      <c r="H12" s="16">
        <v>0</v>
      </c>
      <c r="I12" s="16">
        <v>0</v>
      </c>
      <c r="J12" s="16">
        <v>7.02</v>
      </c>
      <c r="K12" s="11" t="s">
        <v>33</v>
      </c>
      <c r="L12" s="12"/>
      <c r="M12" s="12"/>
    </row>
    <row r="13" spans="1:13" x14ac:dyDescent="0.25">
      <c r="A13" s="12"/>
      <c r="B13" s="12"/>
      <c r="C13" s="12"/>
      <c r="D13" s="14"/>
      <c r="E13" s="11" t="s">
        <v>34</v>
      </c>
      <c r="F13" s="12">
        <v>1</v>
      </c>
      <c r="G13" s="16">
        <v>2</v>
      </c>
      <c r="H13" s="16">
        <v>7</v>
      </c>
      <c r="I13" s="16">
        <v>0</v>
      </c>
      <c r="J13" s="13">
        <f>F13*(G13+ (G13= 0))*(H13+ (H13= 0))*(I13+ (I13= 0))</f>
        <v>14</v>
      </c>
      <c r="K13" s="12"/>
      <c r="L13" s="12"/>
      <c r="M13" s="12"/>
    </row>
    <row r="14" spans="1:13" x14ac:dyDescent="0.25">
      <c r="A14" s="12"/>
      <c r="B14" s="12"/>
      <c r="C14" s="12"/>
      <c r="D14" s="14"/>
      <c r="E14" s="12"/>
      <c r="F14" s="12"/>
      <c r="G14" s="12"/>
      <c r="H14" s="12"/>
      <c r="I14" s="12"/>
      <c r="J14" s="17" t="s">
        <v>35</v>
      </c>
      <c r="K14" s="10">
        <f>SUM(J9:J13)</f>
        <v>61.519999999999996</v>
      </c>
      <c r="L14" s="10">
        <f>SUM(M7:M8)</f>
        <v>0.45</v>
      </c>
      <c r="M14" s="10">
        <f>ROUND(L14*K14,2)</f>
        <v>27.68</v>
      </c>
    </row>
    <row r="15" spans="1:13" ht="0.95" customHeight="1" x14ac:dyDescent="0.25">
      <c r="A15" s="18"/>
      <c r="B15" s="18"/>
      <c r="C15" s="18"/>
      <c r="D15" s="24"/>
      <c r="E15" s="18"/>
      <c r="F15" s="18"/>
      <c r="G15" s="18"/>
      <c r="H15" s="18"/>
      <c r="I15" s="18"/>
      <c r="J15" s="18"/>
      <c r="K15" s="18"/>
      <c r="L15" s="18"/>
      <c r="M15" s="18"/>
    </row>
    <row r="16" spans="1:13" ht="22.5" x14ac:dyDescent="0.25">
      <c r="A16" s="11" t="s">
        <v>36</v>
      </c>
      <c r="B16" s="11" t="s">
        <v>20</v>
      </c>
      <c r="C16" s="11" t="s">
        <v>38</v>
      </c>
      <c r="D16" s="23" t="s">
        <v>37</v>
      </c>
      <c r="E16" s="12"/>
      <c r="F16" s="12"/>
      <c r="G16" s="12"/>
      <c r="H16" s="12"/>
      <c r="I16" s="12"/>
      <c r="J16" s="12"/>
      <c r="K16" s="13">
        <f>K43</f>
        <v>66.363500000000002</v>
      </c>
      <c r="L16" s="13">
        <f>L43</f>
        <v>12.14</v>
      </c>
      <c r="M16" s="13">
        <f>M43</f>
        <v>805.65</v>
      </c>
    </row>
    <row r="17" spans="1:13" ht="56.25" x14ac:dyDescent="0.25">
      <c r="A17" s="12"/>
      <c r="B17" s="12"/>
      <c r="C17" s="12"/>
      <c r="D17" s="14" t="s">
        <v>39</v>
      </c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5">
      <c r="A18" s="11" t="s">
        <v>23</v>
      </c>
      <c r="B18" s="11" t="s">
        <v>25</v>
      </c>
      <c r="C18" s="11" t="s">
        <v>26</v>
      </c>
      <c r="D18" s="23" t="s">
        <v>24</v>
      </c>
      <c r="E18" s="12"/>
      <c r="F18" s="12"/>
      <c r="G18" s="12"/>
      <c r="H18" s="12"/>
      <c r="I18" s="12"/>
      <c r="J18" s="12"/>
      <c r="K18" s="15">
        <v>0.125</v>
      </c>
      <c r="L18" s="16">
        <v>13.09</v>
      </c>
      <c r="M18" s="13">
        <f>ROUND(K18*L18,2)</f>
        <v>1.64</v>
      </c>
    </row>
    <row r="19" spans="1:13" x14ac:dyDescent="0.25">
      <c r="A19" s="11" t="s">
        <v>40</v>
      </c>
      <c r="B19" s="11" t="s">
        <v>29</v>
      </c>
      <c r="C19" s="11" t="s">
        <v>26</v>
      </c>
      <c r="D19" s="23" t="s">
        <v>41</v>
      </c>
      <c r="E19" s="12"/>
      <c r="F19" s="12"/>
      <c r="G19" s="12"/>
      <c r="H19" s="12"/>
      <c r="I19" s="12"/>
      <c r="J19" s="12"/>
      <c r="K19" s="15">
        <v>0.25</v>
      </c>
      <c r="L19" s="16">
        <v>42</v>
      </c>
      <c r="M19" s="13">
        <f>ROUND(K19*L19,2)</f>
        <v>10.5</v>
      </c>
    </row>
    <row r="20" spans="1:13" x14ac:dyDescent="0.25">
      <c r="A20" s="12"/>
      <c r="B20" s="12"/>
      <c r="C20" s="12"/>
      <c r="D20" s="14"/>
      <c r="E20" s="11" t="s">
        <v>42</v>
      </c>
      <c r="F20" s="12">
        <v>1</v>
      </c>
      <c r="G20" s="16">
        <v>17</v>
      </c>
      <c r="H20" s="16">
        <v>9</v>
      </c>
      <c r="I20" s="16">
        <v>0.5</v>
      </c>
      <c r="J20" s="16">
        <v>6.5</v>
      </c>
      <c r="K20" s="11" t="s">
        <v>42</v>
      </c>
      <c r="L20" s="12"/>
      <c r="M20" s="12"/>
    </row>
    <row r="21" spans="1:13" x14ac:dyDescent="0.25">
      <c r="A21" s="12"/>
      <c r="B21" s="12"/>
      <c r="C21" s="12"/>
      <c r="D21" s="14"/>
      <c r="E21" s="11" t="s">
        <v>42</v>
      </c>
      <c r="F21" s="12">
        <v>1</v>
      </c>
      <c r="G21" s="16">
        <v>12</v>
      </c>
      <c r="H21" s="16">
        <v>12</v>
      </c>
      <c r="I21" s="16">
        <v>0.7</v>
      </c>
      <c r="J21" s="16">
        <v>8.3999999999999986</v>
      </c>
      <c r="K21" s="11" t="s">
        <v>42</v>
      </c>
      <c r="L21" s="12"/>
      <c r="M21" s="12"/>
    </row>
    <row r="22" spans="1:13" x14ac:dyDescent="0.25">
      <c r="A22" s="12"/>
      <c r="B22" s="12"/>
      <c r="C22" s="12"/>
      <c r="D22" s="14"/>
      <c r="E22" s="11" t="s">
        <v>42</v>
      </c>
      <c r="F22" s="12">
        <v>1</v>
      </c>
      <c r="G22" s="16">
        <v>8</v>
      </c>
      <c r="H22" s="16">
        <v>4</v>
      </c>
      <c r="I22" s="16">
        <v>0.6</v>
      </c>
      <c r="J22" s="16">
        <v>3.5999999999999996</v>
      </c>
      <c r="K22" s="11" t="s">
        <v>42</v>
      </c>
      <c r="L22" s="12"/>
      <c r="M22" s="12"/>
    </row>
    <row r="23" spans="1:13" x14ac:dyDescent="0.25">
      <c r="A23" s="12"/>
      <c r="B23" s="12"/>
      <c r="C23" s="12"/>
      <c r="D23" s="14"/>
      <c r="E23" s="11" t="s">
        <v>33</v>
      </c>
      <c r="F23" s="12">
        <v>1</v>
      </c>
      <c r="G23" s="16">
        <v>0</v>
      </c>
      <c r="H23" s="16">
        <v>0</v>
      </c>
      <c r="I23" s="16">
        <v>0</v>
      </c>
      <c r="J23" s="16">
        <v>7.02</v>
      </c>
      <c r="K23" s="11" t="s">
        <v>33</v>
      </c>
      <c r="L23" s="12"/>
      <c r="M23" s="12"/>
    </row>
    <row r="24" spans="1:13" x14ac:dyDescent="0.25">
      <c r="A24" s="12"/>
      <c r="B24" s="12"/>
      <c r="C24" s="12"/>
      <c r="D24" s="14"/>
      <c r="E24" s="11" t="s">
        <v>42</v>
      </c>
      <c r="F24" s="12">
        <v>1</v>
      </c>
      <c r="G24" s="16">
        <v>9</v>
      </c>
      <c r="H24" s="16">
        <v>3</v>
      </c>
      <c r="I24" s="16">
        <v>0.5</v>
      </c>
      <c r="J24" s="16">
        <v>3</v>
      </c>
      <c r="K24" s="11" t="s">
        <v>42</v>
      </c>
      <c r="L24" s="12"/>
      <c r="M24" s="12"/>
    </row>
    <row r="25" spans="1:13" x14ac:dyDescent="0.25">
      <c r="A25" s="12"/>
      <c r="B25" s="12"/>
      <c r="C25" s="12"/>
      <c r="D25" s="14"/>
      <c r="E25" s="11" t="s">
        <v>43</v>
      </c>
      <c r="F25" s="12">
        <v>0</v>
      </c>
      <c r="G25" s="16">
        <v>0</v>
      </c>
      <c r="H25" s="16">
        <v>0</v>
      </c>
      <c r="I25" s="16">
        <v>0</v>
      </c>
      <c r="J25" s="13">
        <f>F25*(G25+ (G25= 0))*(H25+ (H25= 0))*(I25+ (I25= 0))</f>
        <v>0</v>
      </c>
      <c r="K25" s="12"/>
      <c r="L25" s="12"/>
      <c r="M25" s="12"/>
    </row>
    <row r="26" spans="1:13" x14ac:dyDescent="0.25">
      <c r="A26" s="12"/>
      <c r="B26" s="12"/>
      <c r="C26" s="12"/>
      <c r="D26" s="14"/>
      <c r="E26" s="11" t="s">
        <v>44</v>
      </c>
      <c r="F26" s="12">
        <v>1</v>
      </c>
      <c r="G26" s="16">
        <v>2</v>
      </c>
      <c r="H26" s="16">
        <v>0.34</v>
      </c>
      <c r="I26" s="16">
        <v>0.9</v>
      </c>
      <c r="J26" s="13">
        <f>F26*(G26+ (G26= 0))*(H26+ (H26= 0))*(I26+ (I26= 0))</f>
        <v>0.6120000000000001</v>
      </c>
      <c r="K26" s="12"/>
      <c r="L26" s="12"/>
      <c r="M26" s="12"/>
    </row>
    <row r="27" spans="1:13" x14ac:dyDescent="0.25">
      <c r="A27" s="12"/>
      <c r="B27" s="12"/>
      <c r="C27" s="12"/>
      <c r="D27" s="14"/>
      <c r="E27" s="11" t="s">
        <v>45</v>
      </c>
      <c r="F27" s="12">
        <v>1</v>
      </c>
      <c r="G27" s="16">
        <v>3</v>
      </c>
      <c r="H27" s="16">
        <v>0.34</v>
      </c>
      <c r="I27" s="16">
        <v>0.9</v>
      </c>
      <c r="J27" s="13">
        <f>F27*(G27+ (G27= 0))*(H27+ (H27= 0))*(I27+ (I27= 0))</f>
        <v>0.91800000000000004</v>
      </c>
      <c r="K27" s="12"/>
      <c r="L27" s="12"/>
      <c r="M27" s="12"/>
    </row>
    <row r="28" spans="1:13" x14ac:dyDescent="0.25">
      <c r="A28" s="12"/>
      <c r="B28" s="12"/>
      <c r="C28" s="12"/>
      <c r="D28" s="14"/>
      <c r="E28" s="11" t="s">
        <v>46</v>
      </c>
      <c r="F28" s="12">
        <v>1</v>
      </c>
      <c r="G28" s="16">
        <v>2.5</v>
      </c>
      <c r="H28" s="16">
        <v>0.34</v>
      </c>
      <c r="I28" s="16">
        <v>0.9</v>
      </c>
      <c r="J28" s="13">
        <f>F28*(G28+ (G28= 0))*(H28+ (H28= 0))*(I28+ (I28= 0))</f>
        <v>0.76500000000000012</v>
      </c>
      <c r="K28" s="12"/>
      <c r="L28" s="12"/>
      <c r="M28" s="12"/>
    </row>
    <row r="29" spans="1:13" x14ac:dyDescent="0.25">
      <c r="A29" s="12"/>
      <c r="B29" s="12"/>
      <c r="C29" s="12"/>
      <c r="D29" s="14"/>
      <c r="E29" s="11" t="s">
        <v>47</v>
      </c>
      <c r="F29" s="12">
        <v>1</v>
      </c>
      <c r="G29" s="16">
        <v>3.5</v>
      </c>
      <c r="H29" s="16">
        <v>0.34</v>
      </c>
      <c r="I29" s="16">
        <v>0.9</v>
      </c>
      <c r="J29" s="13">
        <f>F29*(G29+ (G29= 0))*(H29+ (H29= 0))*(I29+ (I29= 0))</f>
        <v>1.0710000000000002</v>
      </c>
      <c r="K29" s="12"/>
      <c r="L29" s="12"/>
      <c r="M29" s="12"/>
    </row>
    <row r="30" spans="1:13" x14ac:dyDescent="0.25">
      <c r="A30" s="12"/>
      <c r="B30" s="12"/>
      <c r="C30" s="12"/>
      <c r="D30" s="14"/>
      <c r="E30" s="11" t="s">
        <v>48</v>
      </c>
      <c r="F30" s="12">
        <v>1</v>
      </c>
      <c r="G30" s="16">
        <v>2</v>
      </c>
      <c r="H30" s="16">
        <v>0.55000000000000004</v>
      </c>
      <c r="I30" s="16">
        <v>0.9</v>
      </c>
      <c r="J30" s="13">
        <f>F30*(G30+ (G30= 0))*(H30+ (H30= 0))*(I30+ (I30= 0))</f>
        <v>0.9900000000000001</v>
      </c>
      <c r="K30" s="12"/>
      <c r="L30" s="12"/>
      <c r="M30" s="12"/>
    </row>
    <row r="31" spans="1:13" x14ac:dyDescent="0.25">
      <c r="A31" s="12"/>
      <c r="B31" s="12"/>
      <c r="C31" s="12"/>
      <c r="D31" s="14"/>
      <c r="E31" s="11" t="s">
        <v>49</v>
      </c>
      <c r="F31" s="12">
        <v>1</v>
      </c>
      <c r="G31" s="16">
        <v>3</v>
      </c>
      <c r="H31" s="16">
        <v>0.55000000000000004</v>
      </c>
      <c r="I31" s="16">
        <v>0.9</v>
      </c>
      <c r="J31" s="13">
        <f>F31*(G31+ (G31= 0))*(H31+ (H31= 0))*(I31+ (I31= 0))</f>
        <v>1.4850000000000001</v>
      </c>
      <c r="K31" s="12"/>
      <c r="L31" s="12"/>
      <c r="M31" s="12"/>
    </row>
    <row r="32" spans="1:13" x14ac:dyDescent="0.25">
      <c r="A32" s="12"/>
      <c r="B32" s="12"/>
      <c r="C32" s="12"/>
      <c r="D32" s="14"/>
      <c r="E32" s="11" t="s">
        <v>50</v>
      </c>
      <c r="F32" s="12">
        <v>1</v>
      </c>
      <c r="G32" s="16">
        <v>3.5</v>
      </c>
      <c r="H32" s="16">
        <v>0.55000000000000004</v>
      </c>
      <c r="I32" s="16">
        <v>0.9</v>
      </c>
      <c r="J32" s="13">
        <f>F32*(G32+ (G32= 0))*(H32+ (H32= 0))*(I32+ (I32= 0))</f>
        <v>1.7325000000000004</v>
      </c>
      <c r="K32" s="12"/>
      <c r="L32" s="12"/>
      <c r="M32" s="12"/>
    </row>
    <row r="33" spans="1:13" x14ac:dyDescent="0.25">
      <c r="A33" s="12"/>
      <c r="B33" s="12"/>
      <c r="C33" s="12"/>
      <c r="D33" s="14"/>
      <c r="E33" s="11" t="s">
        <v>51</v>
      </c>
      <c r="F33" s="12">
        <v>0</v>
      </c>
      <c r="G33" s="16">
        <v>0</v>
      </c>
      <c r="H33" s="16">
        <v>0</v>
      </c>
      <c r="I33" s="16">
        <v>0</v>
      </c>
      <c r="J33" s="13">
        <f>F33*(G33+ (G33= 0))*(H33+ (H33= 0))*(I33+ (I33= 0))</f>
        <v>0</v>
      </c>
      <c r="K33" s="12"/>
      <c r="L33" s="12"/>
      <c r="M33" s="12"/>
    </row>
    <row r="34" spans="1:13" x14ac:dyDescent="0.25">
      <c r="A34" s="12"/>
      <c r="B34" s="12"/>
      <c r="C34" s="12"/>
      <c r="D34" s="14"/>
      <c r="E34" s="11" t="s">
        <v>52</v>
      </c>
      <c r="F34" s="12">
        <v>0</v>
      </c>
      <c r="G34" s="16">
        <v>0</v>
      </c>
      <c r="H34" s="16">
        <v>0</v>
      </c>
      <c r="I34" s="16">
        <v>0</v>
      </c>
      <c r="J34" s="13">
        <f>F34*(G34+ (G34= 0))*(H34+ (H34= 0))*(I34+ (I34= 0))</f>
        <v>0</v>
      </c>
      <c r="K34" s="12"/>
      <c r="L34" s="12"/>
      <c r="M34" s="12"/>
    </row>
    <row r="35" spans="1:13" x14ac:dyDescent="0.25">
      <c r="A35" s="12"/>
      <c r="B35" s="12"/>
      <c r="C35" s="12"/>
      <c r="D35" s="14"/>
      <c r="E35" s="11" t="s">
        <v>53</v>
      </c>
      <c r="F35" s="12">
        <v>1</v>
      </c>
      <c r="G35" s="16">
        <v>12</v>
      </c>
      <c r="H35" s="16">
        <v>0.65</v>
      </c>
      <c r="I35" s="16">
        <v>0.9</v>
      </c>
      <c r="J35" s="13">
        <f>F35*(G35+ (G35= 0))*(H35+ (H35= 0))*(I35+ (I35= 0))</f>
        <v>7.0200000000000005</v>
      </c>
      <c r="K35" s="12"/>
      <c r="L35" s="12"/>
      <c r="M35" s="12"/>
    </row>
    <row r="36" spans="1:13" x14ac:dyDescent="0.25">
      <c r="A36" s="12"/>
      <c r="B36" s="12"/>
      <c r="C36" s="12"/>
      <c r="D36" s="14"/>
      <c r="E36" s="11" t="s">
        <v>54</v>
      </c>
      <c r="F36" s="12">
        <v>1</v>
      </c>
      <c r="G36" s="16">
        <v>5</v>
      </c>
      <c r="H36" s="16">
        <v>0.55000000000000004</v>
      </c>
      <c r="I36" s="16">
        <v>0.9</v>
      </c>
      <c r="J36" s="13">
        <f>F36*(G36+ (G36= 0))*(H36+ (H36= 0))*(I36+ (I36= 0))</f>
        <v>2.4750000000000001</v>
      </c>
      <c r="K36" s="12"/>
      <c r="L36" s="12"/>
      <c r="M36" s="12"/>
    </row>
    <row r="37" spans="1:13" x14ac:dyDescent="0.25">
      <c r="A37" s="12"/>
      <c r="B37" s="12"/>
      <c r="C37" s="12"/>
      <c r="D37" s="14"/>
      <c r="E37" s="11" t="s">
        <v>55</v>
      </c>
      <c r="F37" s="12">
        <v>1</v>
      </c>
      <c r="G37" s="16">
        <v>5</v>
      </c>
      <c r="H37" s="16">
        <v>0.55000000000000004</v>
      </c>
      <c r="I37" s="16">
        <v>0.9</v>
      </c>
      <c r="J37" s="13">
        <f>F37*(G37+ (G37= 0))*(H37+ (H37= 0))*(I37+ (I37= 0))</f>
        <v>2.4750000000000001</v>
      </c>
      <c r="K37" s="12"/>
      <c r="L37" s="12"/>
      <c r="M37" s="12"/>
    </row>
    <row r="38" spans="1:13" x14ac:dyDescent="0.25">
      <c r="A38" s="12"/>
      <c r="B38" s="12"/>
      <c r="C38" s="12"/>
      <c r="D38" s="14"/>
      <c r="E38" s="11" t="s">
        <v>56</v>
      </c>
      <c r="F38" s="12">
        <v>0</v>
      </c>
      <c r="G38" s="16">
        <v>0</v>
      </c>
      <c r="H38" s="16">
        <v>0</v>
      </c>
      <c r="I38" s="16">
        <v>0</v>
      </c>
      <c r="J38" s="13">
        <f>F38*(G38+ (G38= 0))*(H38+ (H38= 0))*(I38+ (I38= 0))</f>
        <v>0</v>
      </c>
      <c r="K38" s="12"/>
      <c r="L38" s="12"/>
      <c r="M38" s="12"/>
    </row>
    <row r="39" spans="1:13" x14ac:dyDescent="0.25">
      <c r="A39" s="12"/>
      <c r="B39" s="12"/>
      <c r="C39" s="12"/>
      <c r="D39" s="14"/>
      <c r="E39" s="11" t="s">
        <v>57</v>
      </c>
      <c r="F39" s="12">
        <v>1</v>
      </c>
      <c r="G39" s="16">
        <v>6</v>
      </c>
      <c r="H39" s="16">
        <v>3</v>
      </c>
      <c r="I39" s="16">
        <v>0.3</v>
      </c>
      <c r="J39" s="13">
        <f>F39*(G39+ (G39= 0))*(H39+ (H39= 0))*(I39+ (I39= 0))</f>
        <v>5.3999999999999995</v>
      </c>
      <c r="K39" s="12"/>
      <c r="L39" s="12"/>
      <c r="M39" s="12"/>
    </row>
    <row r="40" spans="1:13" x14ac:dyDescent="0.25">
      <c r="A40" s="12"/>
      <c r="B40" s="12"/>
      <c r="C40" s="12"/>
      <c r="D40" s="14"/>
      <c r="E40" s="11" t="s">
        <v>58</v>
      </c>
      <c r="F40" s="12">
        <v>1</v>
      </c>
      <c r="G40" s="16">
        <v>3</v>
      </c>
      <c r="H40" s="16">
        <v>0.7</v>
      </c>
      <c r="I40" s="16">
        <v>0.4</v>
      </c>
      <c r="J40" s="13">
        <f>F40*(G40+ (G40= 0))*(H40+ (H40= 0))*(I40+ (I40= 0))</f>
        <v>0.83999999999999986</v>
      </c>
      <c r="K40" s="12"/>
      <c r="L40" s="12"/>
      <c r="M40" s="12"/>
    </row>
    <row r="41" spans="1:13" x14ac:dyDescent="0.25">
      <c r="A41" s="12"/>
      <c r="B41" s="12"/>
      <c r="C41" s="12"/>
      <c r="D41" s="14"/>
      <c r="E41" s="11" t="s">
        <v>57</v>
      </c>
      <c r="F41" s="12">
        <v>1</v>
      </c>
      <c r="G41" s="16">
        <v>2</v>
      </c>
      <c r="H41" s="16">
        <v>3</v>
      </c>
      <c r="I41" s="16">
        <v>0.25</v>
      </c>
      <c r="J41" s="13">
        <f>F41*(G41+ (G41= 0))*(H41+ (H41= 0))*(I41+ (I41= 0))</f>
        <v>1.5</v>
      </c>
      <c r="K41" s="12"/>
      <c r="L41" s="12"/>
      <c r="M41" s="12"/>
    </row>
    <row r="42" spans="1:13" x14ac:dyDescent="0.25">
      <c r="A42" s="12"/>
      <c r="B42" s="12"/>
      <c r="C42" s="12"/>
      <c r="D42" s="14"/>
      <c r="E42" s="11" t="s">
        <v>57</v>
      </c>
      <c r="F42" s="12">
        <v>1</v>
      </c>
      <c r="G42" s="16">
        <v>4</v>
      </c>
      <c r="H42" s="16">
        <v>3</v>
      </c>
      <c r="I42" s="16">
        <v>0.88</v>
      </c>
      <c r="J42" s="13">
        <f>F42*(G42+ (G42= 0))*(H42+ (H42= 0))*(I42+ (I42= 0))</f>
        <v>10.56</v>
      </c>
      <c r="K42" s="12"/>
      <c r="L42" s="12"/>
      <c r="M42" s="12"/>
    </row>
    <row r="43" spans="1:13" x14ac:dyDescent="0.25">
      <c r="A43" s="12"/>
      <c r="B43" s="12"/>
      <c r="C43" s="12"/>
      <c r="D43" s="14"/>
      <c r="E43" s="12"/>
      <c r="F43" s="12"/>
      <c r="G43" s="12"/>
      <c r="H43" s="12"/>
      <c r="I43" s="12"/>
      <c r="J43" s="17" t="s">
        <v>59</v>
      </c>
      <c r="K43" s="10">
        <f>SUM(J20:J42)</f>
        <v>66.363500000000002</v>
      </c>
      <c r="L43" s="10">
        <f>SUM(M18:M19)</f>
        <v>12.14</v>
      </c>
      <c r="M43" s="10">
        <f>ROUND(L43*K43,2)</f>
        <v>805.65</v>
      </c>
    </row>
    <row r="44" spans="1:13" ht="0.95" customHeight="1" x14ac:dyDescent="0.25">
      <c r="A44" s="18"/>
      <c r="B44" s="18"/>
      <c r="C44" s="18"/>
      <c r="D44" s="24"/>
      <c r="E44" s="18"/>
      <c r="F44" s="18"/>
      <c r="G44" s="18"/>
      <c r="H44" s="18"/>
      <c r="I44" s="18"/>
      <c r="J44" s="18"/>
      <c r="K44" s="18"/>
      <c r="L44" s="18"/>
      <c r="M44" s="18"/>
    </row>
    <row r="45" spans="1:13" ht="22.5" x14ac:dyDescent="0.25">
      <c r="A45" s="11" t="s">
        <v>60</v>
      </c>
      <c r="B45" s="11" t="s">
        <v>20</v>
      </c>
      <c r="C45" s="11" t="s">
        <v>38</v>
      </c>
      <c r="D45" s="23" t="s">
        <v>61</v>
      </c>
      <c r="E45" s="12"/>
      <c r="F45" s="12"/>
      <c r="G45" s="12"/>
      <c r="H45" s="12"/>
      <c r="I45" s="12"/>
      <c r="J45" s="12"/>
      <c r="K45" s="13">
        <f>K52</f>
        <v>6.9249999999999989</v>
      </c>
      <c r="L45" s="13">
        <f>L52</f>
        <v>12.62</v>
      </c>
      <c r="M45" s="13">
        <f>M52</f>
        <v>87.39</v>
      </c>
    </row>
    <row r="46" spans="1:13" ht="56.25" x14ac:dyDescent="0.25">
      <c r="A46" s="12"/>
      <c r="B46" s="12"/>
      <c r="C46" s="12"/>
      <c r="D46" s="14" t="s">
        <v>62</v>
      </c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25">
      <c r="A47" s="11" t="s">
        <v>23</v>
      </c>
      <c r="B47" s="11" t="s">
        <v>25</v>
      </c>
      <c r="C47" s="11" t="s">
        <v>26</v>
      </c>
      <c r="D47" s="23" t="s">
        <v>24</v>
      </c>
      <c r="E47" s="12"/>
      <c r="F47" s="12"/>
      <c r="G47" s="12"/>
      <c r="H47" s="12"/>
      <c r="I47" s="12"/>
      <c r="J47" s="12"/>
      <c r="K47" s="15">
        <v>0.13</v>
      </c>
      <c r="L47" s="16">
        <v>13.09</v>
      </c>
      <c r="M47" s="13">
        <f>ROUND(K47*L47,2)</f>
        <v>1.7</v>
      </c>
    </row>
    <row r="48" spans="1:13" x14ac:dyDescent="0.25">
      <c r="A48" s="11" t="s">
        <v>40</v>
      </c>
      <c r="B48" s="11" t="s">
        <v>29</v>
      </c>
      <c r="C48" s="11" t="s">
        <v>26</v>
      </c>
      <c r="D48" s="23" t="s">
        <v>41</v>
      </c>
      <c r="E48" s="12"/>
      <c r="F48" s="12"/>
      <c r="G48" s="12"/>
      <c r="H48" s="12"/>
      <c r="I48" s="12"/>
      <c r="J48" s="12"/>
      <c r="K48" s="15">
        <v>0.26</v>
      </c>
      <c r="L48" s="16">
        <v>42</v>
      </c>
      <c r="M48" s="13">
        <f>ROUND(K48*L48,2)</f>
        <v>10.92</v>
      </c>
    </row>
    <row r="49" spans="1:13" x14ac:dyDescent="0.25">
      <c r="A49" s="12"/>
      <c r="B49" s="12"/>
      <c r="C49" s="12"/>
      <c r="D49" s="14"/>
      <c r="E49" s="11" t="s">
        <v>63</v>
      </c>
      <c r="F49" s="12">
        <v>1</v>
      </c>
      <c r="G49" s="16">
        <v>1.5</v>
      </c>
      <c r="H49" s="16">
        <v>1.5</v>
      </c>
      <c r="I49" s="16">
        <v>1.1000000000000001</v>
      </c>
      <c r="J49" s="13">
        <f>F49*(G49+ (G49= 0))*(H49+ (H49= 0))*(I49+ (I49= 0))</f>
        <v>2.4750000000000001</v>
      </c>
      <c r="K49" s="12"/>
      <c r="L49" s="12"/>
      <c r="M49" s="12"/>
    </row>
    <row r="50" spans="1:13" x14ac:dyDescent="0.25">
      <c r="A50" s="12"/>
      <c r="B50" s="12"/>
      <c r="C50" s="12"/>
      <c r="D50" s="14"/>
      <c r="E50" s="11" t="s">
        <v>63</v>
      </c>
      <c r="F50" s="12">
        <v>1</v>
      </c>
      <c r="G50" s="16">
        <v>1</v>
      </c>
      <c r="H50" s="16">
        <v>1</v>
      </c>
      <c r="I50" s="16">
        <v>2</v>
      </c>
      <c r="J50" s="13">
        <f>F50*(G50+ (G50= 0))*(H50+ (H50= 0))*(I50+ (I50= 0))</f>
        <v>2</v>
      </c>
      <c r="K50" s="12"/>
      <c r="L50" s="12"/>
      <c r="M50" s="12"/>
    </row>
    <row r="51" spans="1:13" x14ac:dyDescent="0.25">
      <c r="A51" s="12"/>
      <c r="B51" s="12"/>
      <c r="C51" s="12"/>
      <c r="D51" s="14"/>
      <c r="E51" s="11" t="s">
        <v>63</v>
      </c>
      <c r="F51" s="12">
        <v>1</v>
      </c>
      <c r="G51" s="16">
        <v>0.7</v>
      </c>
      <c r="H51" s="16">
        <v>0.7</v>
      </c>
      <c r="I51" s="16">
        <v>5</v>
      </c>
      <c r="J51" s="13">
        <f>F51*(G51+ (G51= 0))*(H51+ (H51= 0))*(I51+ (I51= 0))</f>
        <v>2.4499999999999997</v>
      </c>
      <c r="K51" s="12"/>
      <c r="L51" s="12"/>
      <c r="M51" s="12"/>
    </row>
    <row r="52" spans="1:13" x14ac:dyDescent="0.25">
      <c r="A52" s="12"/>
      <c r="B52" s="12"/>
      <c r="C52" s="12"/>
      <c r="D52" s="14"/>
      <c r="E52" s="12"/>
      <c r="F52" s="12"/>
      <c r="G52" s="12"/>
      <c r="H52" s="12"/>
      <c r="I52" s="12"/>
      <c r="J52" s="17" t="s">
        <v>64</v>
      </c>
      <c r="K52" s="10">
        <f>SUM(J49:J51)</f>
        <v>6.9249999999999989</v>
      </c>
      <c r="L52" s="10">
        <f>SUM(M47:M48)</f>
        <v>12.62</v>
      </c>
      <c r="M52" s="10">
        <f>ROUND(L52*K52,2)</f>
        <v>87.39</v>
      </c>
    </row>
    <row r="53" spans="1:13" ht="0.95" customHeight="1" x14ac:dyDescent="0.25">
      <c r="A53" s="18"/>
      <c r="B53" s="18"/>
      <c r="C53" s="18"/>
      <c r="D53" s="24"/>
      <c r="E53" s="18"/>
      <c r="F53" s="18"/>
      <c r="G53" s="18"/>
      <c r="H53" s="18"/>
      <c r="I53" s="18"/>
      <c r="J53" s="18"/>
      <c r="K53" s="18"/>
      <c r="L53" s="18"/>
      <c r="M53" s="18"/>
    </row>
    <row r="54" spans="1:13" ht="22.5" x14ac:dyDescent="0.25">
      <c r="A54" s="11" t="s">
        <v>65</v>
      </c>
      <c r="B54" s="11" t="s">
        <v>20</v>
      </c>
      <c r="C54" s="11" t="s">
        <v>38</v>
      </c>
      <c r="D54" s="23" t="s">
        <v>66</v>
      </c>
      <c r="E54" s="12"/>
      <c r="F54" s="12"/>
      <c r="G54" s="12"/>
      <c r="H54" s="12"/>
      <c r="I54" s="12"/>
      <c r="J54" s="12"/>
      <c r="K54" s="13">
        <f>K62</f>
        <v>168</v>
      </c>
      <c r="L54" s="13">
        <f>L62</f>
        <v>9</v>
      </c>
      <c r="M54" s="13">
        <f>M62</f>
        <v>1512</v>
      </c>
    </row>
    <row r="55" spans="1:13" ht="67.5" x14ac:dyDescent="0.25">
      <c r="A55" s="12"/>
      <c r="B55" s="12"/>
      <c r="C55" s="12"/>
      <c r="D55" s="14" t="s">
        <v>67</v>
      </c>
      <c r="E55" s="12"/>
      <c r="F55" s="12"/>
      <c r="G55" s="12"/>
      <c r="H55" s="12"/>
      <c r="I55" s="12"/>
      <c r="J55" s="12"/>
      <c r="K55" s="12"/>
      <c r="L55" s="12"/>
      <c r="M55" s="12"/>
    </row>
    <row r="56" spans="1:13" x14ac:dyDescent="0.25">
      <c r="A56" s="11" t="s">
        <v>40</v>
      </c>
      <c r="B56" s="11" t="s">
        <v>29</v>
      </c>
      <c r="C56" s="11" t="s">
        <v>26</v>
      </c>
      <c r="D56" s="23" t="s">
        <v>41</v>
      </c>
      <c r="E56" s="12"/>
      <c r="F56" s="12"/>
      <c r="G56" s="12"/>
      <c r="H56" s="12"/>
      <c r="I56" s="12"/>
      <c r="J56" s="12"/>
      <c r="K56" s="15">
        <v>0.04</v>
      </c>
      <c r="L56" s="16">
        <v>42</v>
      </c>
      <c r="M56" s="13">
        <f>ROUND(K56*L56,2)</f>
        <v>1.68</v>
      </c>
    </row>
    <row r="57" spans="1:13" x14ac:dyDescent="0.25">
      <c r="A57" s="11" t="s">
        <v>68</v>
      </c>
      <c r="B57" s="11" t="s">
        <v>29</v>
      </c>
      <c r="C57" s="11" t="s">
        <v>26</v>
      </c>
      <c r="D57" s="23" t="s">
        <v>69</v>
      </c>
      <c r="E57" s="12"/>
      <c r="F57" s="12"/>
      <c r="G57" s="12"/>
      <c r="H57" s="12"/>
      <c r="I57" s="12"/>
      <c r="J57" s="12"/>
      <c r="K57" s="15">
        <v>0.19</v>
      </c>
      <c r="L57" s="16">
        <v>38.5</v>
      </c>
      <c r="M57" s="13">
        <f>ROUND(K57*L57,2)</f>
        <v>7.32</v>
      </c>
    </row>
    <row r="58" spans="1:13" x14ac:dyDescent="0.25">
      <c r="A58" s="12"/>
      <c r="B58" s="12"/>
      <c r="C58" s="12"/>
      <c r="D58" s="14"/>
      <c r="E58" s="11" t="s">
        <v>70</v>
      </c>
      <c r="F58" s="12">
        <v>120</v>
      </c>
      <c r="G58" s="16">
        <v>0</v>
      </c>
      <c r="H58" s="16">
        <v>0</v>
      </c>
      <c r="I58" s="16">
        <v>0</v>
      </c>
      <c r="J58" s="13">
        <f>F58*(G58+ (G58= 0))*(H58+ (H58= 0))*(I58+ (I58= 0))</f>
        <v>120</v>
      </c>
      <c r="K58" s="12"/>
      <c r="L58" s="12"/>
      <c r="M58" s="12"/>
    </row>
    <row r="59" spans="1:13" x14ac:dyDescent="0.25">
      <c r="A59" s="12"/>
      <c r="B59" s="12"/>
      <c r="C59" s="12"/>
      <c r="D59" s="14"/>
      <c r="E59" s="11" t="s">
        <v>71</v>
      </c>
      <c r="F59" s="12">
        <v>13</v>
      </c>
      <c r="G59" s="16">
        <v>0</v>
      </c>
      <c r="H59" s="16">
        <v>0</v>
      </c>
      <c r="I59" s="16">
        <v>0</v>
      </c>
      <c r="J59" s="13">
        <f>F59*(G59+ (G59= 0))*(H59+ (H59= 0))*(I59+ (I59= 0))</f>
        <v>13</v>
      </c>
      <c r="K59" s="12"/>
      <c r="L59" s="12"/>
      <c r="M59" s="12"/>
    </row>
    <row r="60" spans="1:13" x14ac:dyDescent="0.25">
      <c r="A60" s="12"/>
      <c r="B60" s="12"/>
      <c r="C60" s="12"/>
      <c r="D60" s="14"/>
      <c r="E60" s="11" t="s">
        <v>72</v>
      </c>
      <c r="F60" s="12">
        <v>10</v>
      </c>
      <c r="G60" s="16">
        <v>0</v>
      </c>
      <c r="H60" s="16">
        <v>0</v>
      </c>
      <c r="I60" s="16">
        <v>0</v>
      </c>
      <c r="J60" s="13">
        <f>F60*(G60+ (G60= 0))*(H60+ (H60= 0))*(I60+ (I60= 0))</f>
        <v>10</v>
      </c>
      <c r="K60" s="12"/>
      <c r="L60" s="12"/>
      <c r="M60" s="12"/>
    </row>
    <row r="61" spans="1:13" x14ac:dyDescent="0.25">
      <c r="A61" s="12"/>
      <c r="B61" s="12"/>
      <c r="C61" s="12"/>
      <c r="D61" s="14"/>
      <c r="E61" s="11" t="s">
        <v>73</v>
      </c>
      <c r="F61" s="12">
        <v>25</v>
      </c>
      <c r="G61" s="16">
        <v>0</v>
      </c>
      <c r="H61" s="16">
        <v>0</v>
      </c>
      <c r="I61" s="16">
        <v>0</v>
      </c>
      <c r="J61" s="13">
        <f>F61*(G61+ (G61= 0))*(H61+ (H61= 0))*(I61+ (I61= 0))</f>
        <v>25</v>
      </c>
      <c r="K61" s="12"/>
      <c r="L61" s="12"/>
      <c r="M61" s="12"/>
    </row>
    <row r="62" spans="1:13" x14ac:dyDescent="0.25">
      <c r="A62" s="12"/>
      <c r="B62" s="12"/>
      <c r="C62" s="12"/>
      <c r="D62" s="14"/>
      <c r="E62" s="12"/>
      <c r="F62" s="12"/>
      <c r="G62" s="12"/>
      <c r="H62" s="12"/>
      <c r="I62" s="12"/>
      <c r="J62" s="17" t="s">
        <v>74</v>
      </c>
      <c r="K62" s="10">
        <f>SUM(J58:J61)</f>
        <v>168</v>
      </c>
      <c r="L62" s="10">
        <f>SUM(M56:M57)</f>
        <v>9</v>
      </c>
      <c r="M62" s="10">
        <f>ROUND(L62*K62,2)</f>
        <v>1512</v>
      </c>
    </row>
    <row r="63" spans="1:13" ht="0.95" customHeight="1" x14ac:dyDescent="0.25">
      <c r="A63" s="18"/>
      <c r="B63" s="18"/>
      <c r="C63" s="18"/>
      <c r="D63" s="24"/>
      <c r="E63" s="18"/>
      <c r="F63" s="18"/>
      <c r="G63" s="18"/>
      <c r="H63" s="18"/>
      <c r="I63" s="18"/>
      <c r="J63" s="18"/>
      <c r="K63" s="18"/>
      <c r="L63" s="18"/>
      <c r="M63" s="18"/>
    </row>
    <row r="64" spans="1:13" x14ac:dyDescent="0.25">
      <c r="A64" s="11" t="s">
        <v>75</v>
      </c>
      <c r="B64" s="11" t="s">
        <v>77</v>
      </c>
      <c r="C64" s="11" t="s">
        <v>0</v>
      </c>
      <c r="D64" s="23" t="s">
        <v>76</v>
      </c>
      <c r="E64" s="12"/>
      <c r="F64" s="12"/>
      <c r="G64" s="12"/>
      <c r="H64" s="12"/>
      <c r="I64" s="12"/>
      <c r="J64" s="12"/>
      <c r="K64" s="16">
        <v>24.33</v>
      </c>
      <c r="L64" s="16">
        <v>10</v>
      </c>
      <c r="M64" s="13">
        <f>ROUND(K64*L64,2)</f>
        <v>243.3</v>
      </c>
    </row>
    <row r="65" spans="1:13" x14ac:dyDescent="0.25">
      <c r="A65" s="12"/>
      <c r="B65" s="12"/>
      <c r="C65" s="12"/>
      <c r="D65" s="14"/>
      <c r="E65" s="12"/>
      <c r="F65" s="12"/>
      <c r="G65" s="12"/>
      <c r="H65" s="12"/>
      <c r="I65" s="12"/>
      <c r="J65" s="17" t="s">
        <v>78</v>
      </c>
      <c r="K65" s="19">
        <v>1</v>
      </c>
      <c r="L65" s="10">
        <f>M14+M43+M52+M62+M64</f>
        <v>2676.02</v>
      </c>
      <c r="M65" s="10">
        <f>ROUND(L65*K65,2)</f>
        <v>2676.02</v>
      </c>
    </row>
    <row r="66" spans="1:13" ht="0.95" customHeight="1" x14ac:dyDescent="0.25">
      <c r="A66" s="18"/>
      <c r="B66" s="18"/>
      <c r="C66" s="18"/>
      <c r="D66" s="24"/>
      <c r="E66" s="18"/>
      <c r="F66" s="18"/>
      <c r="G66" s="18"/>
      <c r="H66" s="18"/>
      <c r="I66" s="18"/>
      <c r="J66" s="18"/>
      <c r="K66" s="18"/>
      <c r="L66" s="18"/>
      <c r="M66" s="18"/>
    </row>
    <row r="67" spans="1:13" x14ac:dyDescent="0.25">
      <c r="A67" s="7" t="s">
        <v>79</v>
      </c>
      <c r="B67" s="7" t="s">
        <v>17</v>
      </c>
      <c r="C67" s="7" t="s">
        <v>0</v>
      </c>
      <c r="D67" s="22" t="s">
        <v>80</v>
      </c>
      <c r="E67" s="8"/>
      <c r="F67" s="8"/>
      <c r="G67" s="8"/>
      <c r="H67" s="8"/>
      <c r="I67" s="8"/>
      <c r="J67" s="8"/>
      <c r="K67" s="9">
        <f>K96</f>
        <v>1</v>
      </c>
      <c r="L67" s="10">
        <f>L96</f>
        <v>342.47</v>
      </c>
      <c r="M67" s="10">
        <f>M96</f>
        <v>342.47</v>
      </c>
    </row>
    <row r="68" spans="1:13" x14ac:dyDescent="0.25">
      <c r="A68" s="11" t="s">
        <v>81</v>
      </c>
      <c r="B68" s="11" t="s">
        <v>20</v>
      </c>
      <c r="C68" s="11" t="s">
        <v>83</v>
      </c>
      <c r="D68" s="23" t="s">
        <v>82</v>
      </c>
      <c r="E68" s="12"/>
      <c r="F68" s="12"/>
      <c r="G68" s="12"/>
      <c r="H68" s="12"/>
      <c r="I68" s="12"/>
      <c r="J68" s="12"/>
      <c r="K68" s="13">
        <f>K76</f>
        <v>3</v>
      </c>
      <c r="L68" s="13">
        <f>L76</f>
        <v>42.29</v>
      </c>
      <c r="M68" s="13">
        <f>M76</f>
        <v>126.87</v>
      </c>
    </row>
    <row r="69" spans="1:13" ht="146.25" x14ac:dyDescent="0.25">
      <c r="A69" s="12"/>
      <c r="B69" s="12"/>
      <c r="C69" s="12"/>
      <c r="D69" s="14" t="s">
        <v>84</v>
      </c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1" t="s">
        <v>85</v>
      </c>
      <c r="B70" s="11" t="s">
        <v>25</v>
      </c>
      <c r="C70" s="11" t="s">
        <v>26</v>
      </c>
      <c r="D70" s="23" t="s">
        <v>86</v>
      </c>
      <c r="E70" s="12"/>
      <c r="F70" s="12"/>
      <c r="G70" s="12"/>
      <c r="H70" s="12"/>
      <c r="I70" s="12"/>
      <c r="J70" s="12"/>
      <c r="K70" s="15">
        <v>1.6</v>
      </c>
      <c r="L70" s="16">
        <v>15.14</v>
      </c>
      <c r="M70" s="13">
        <f>ROUND(K70*L70,2)</f>
        <v>24.22</v>
      </c>
    </row>
    <row r="71" spans="1:13" x14ac:dyDescent="0.25">
      <c r="A71" s="11" t="s">
        <v>87</v>
      </c>
      <c r="B71" s="11" t="s">
        <v>25</v>
      </c>
      <c r="C71" s="11" t="s">
        <v>26</v>
      </c>
      <c r="D71" s="23" t="s">
        <v>88</v>
      </c>
      <c r="E71" s="12"/>
      <c r="F71" s="12"/>
      <c r="G71" s="12"/>
      <c r="H71" s="12"/>
      <c r="I71" s="12"/>
      <c r="J71" s="12"/>
      <c r="K71" s="15">
        <v>0.8</v>
      </c>
      <c r="L71" s="16">
        <v>13.19</v>
      </c>
      <c r="M71" s="13">
        <f>ROUND(K71*L71,2)</f>
        <v>10.55</v>
      </c>
    </row>
    <row r="72" spans="1:13" x14ac:dyDescent="0.25">
      <c r="A72" s="11" t="s">
        <v>89</v>
      </c>
      <c r="B72" s="11" t="s">
        <v>77</v>
      </c>
      <c r="C72" s="11" t="s">
        <v>0</v>
      </c>
      <c r="D72" s="23" t="s">
        <v>90</v>
      </c>
      <c r="E72" s="12"/>
      <c r="F72" s="12"/>
      <c r="G72" s="12"/>
      <c r="H72" s="12"/>
      <c r="I72" s="12"/>
      <c r="J72" s="12"/>
      <c r="K72" s="15">
        <v>0.34799999999999998</v>
      </c>
      <c r="L72" s="16">
        <v>6</v>
      </c>
      <c r="M72" s="13">
        <f>ROUND(K72*L72,2)</f>
        <v>2.09</v>
      </c>
    </row>
    <row r="73" spans="1:13" x14ac:dyDescent="0.25">
      <c r="A73" s="11" t="s">
        <v>91</v>
      </c>
      <c r="B73" s="11" t="s">
        <v>93</v>
      </c>
      <c r="C73" s="11" t="s">
        <v>38</v>
      </c>
      <c r="D73" s="23" t="s">
        <v>92</v>
      </c>
      <c r="E73" s="12"/>
      <c r="F73" s="12"/>
      <c r="G73" s="12"/>
      <c r="H73" s="12"/>
      <c r="I73" s="12"/>
      <c r="J73" s="12"/>
      <c r="K73" s="15">
        <v>3.9E-2</v>
      </c>
      <c r="L73" s="16">
        <v>70.02</v>
      </c>
      <c r="M73" s="13">
        <f>ROUND(K73*L73,2)</f>
        <v>2.73</v>
      </c>
    </row>
    <row r="74" spans="1:13" x14ac:dyDescent="0.25">
      <c r="A74" s="11" t="s">
        <v>94</v>
      </c>
      <c r="B74" s="11" t="s">
        <v>93</v>
      </c>
      <c r="C74" s="11" t="s">
        <v>96</v>
      </c>
      <c r="D74" s="23" t="s">
        <v>95</v>
      </c>
      <c r="E74" s="12"/>
      <c r="F74" s="12"/>
      <c r="G74" s="12"/>
      <c r="H74" s="12"/>
      <c r="I74" s="12"/>
      <c r="J74" s="12"/>
      <c r="K74" s="15">
        <v>4.4999999999999998E-2</v>
      </c>
      <c r="L74" s="16">
        <v>60.1</v>
      </c>
      <c r="M74" s="13">
        <f>ROUND(K74*L74,2)</f>
        <v>2.7</v>
      </c>
    </row>
    <row r="75" spans="1:13" x14ac:dyDescent="0.25">
      <c r="A75" s="12"/>
      <c r="B75" s="12"/>
      <c r="C75" s="12"/>
      <c r="D75" s="14"/>
      <c r="E75" s="11" t="s">
        <v>97</v>
      </c>
      <c r="F75" s="12">
        <v>3</v>
      </c>
      <c r="G75" s="16">
        <v>0</v>
      </c>
      <c r="H75" s="16">
        <v>0</v>
      </c>
      <c r="I75" s="16">
        <v>0</v>
      </c>
      <c r="J75" s="13">
        <f>F75*(G75+ (G75= 0))*(H75+ (H75= 0))*(I75+ (I75= 0))</f>
        <v>3</v>
      </c>
      <c r="K75" s="12"/>
      <c r="L75" s="12"/>
      <c r="M75" s="12"/>
    </row>
    <row r="76" spans="1:13" x14ac:dyDescent="0.25">
      <c r="A76" s="12"/>
      <c r="B76" s="12"/>
      <c r="C76" s="12"/>
      <c r="D76" s="14"/>
      <c r="E76" s="12"/>
      <c r="F76" s="12"/>
      <c r="G76" s="12"/>
      <c r="H76" s="12"/>
      <c r="I76" s="12"/>
      <c r="J76" s="17" t="s">
        <v>98</v>
      </c>
      <c r="K76" s="10">
        <f>SUM(J75:J75)</f>
        <v>3</v>
      </c>
      <c r="L76" s="10">
        <f>SUM(M70:M74)</f>
        <v>42.29</v>
      </c>
      <c r="M76" s="10">
        <f>ROUND(L76*K76,2)</f>
        <v>126.87</v>
      </c>
    </row>
    <row r="77" spans="1:13" ht="0.95" customHeight="1" x14ac:dyDescent="0.25">
      <c r="A77" s="18"/>
      <c r="B77" s="18"/>
      <c r="C77" s="18"/>
      <c r="D77" s="24"/>
      <c r="E77" s="18"/>
      <c r="F77" s="18"/>
      <c r="G77" s="18"/>
      <c r="H77" s="18"/>
      <c r="I77" s="18"/>
      <c r="J77" s="18"/>
      <c r="K77" s="18"/>
      <c r="L77" s="18"/>
      <c r="M77" s="18"/>
    </row>
    <row r="78" spans="1:13" x14ac:dyDescent="0.25">
      <c r="A78" s="11" t="s">
        <v>99</v>
      </c>
      <c r="B78" s="11" t="s">
        <v>20</v>
      </c>
      <c r="C78" s="11" t="s">
        <v>101</v>
      </c>
      <c r="D78" s="23" t="s">
        <v>100</v>
      </c>
      <c r="E78" s="12"/>
      <c r="F78" s="12"/>
      <c r="G78" s="12"/>
      <c r="H78" s="12"/>
      <c r="I78" s="12"/>
      <c r="J78" s="12"/>
      <c r="K78" s="13">
        <f>K86</f>
        <v>9</v>
      </c>
      <c r="L78" s="13">
        <f>L86</f>
        <v>19.73</v>
      </c>
      <c r="M78" s="13">
        <f>M86</f>
        <v>177.57</v>
      </c>
    </row>
    <row r="79" spans="1:13" ht="168.75" x14ac:dyDescent="0.25">
      <c r="A79" s="12"/>
      <c r="B79" s="12"/>
      <c r="C79" s="12"/>
      <c r="D79" s="14" t="s">
        <v>102</v>
      </c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1" t="s">
        <v>85</v>
      </c>
      <c r="B80" s="11" t="s">
        <v>25</v>
      </c>
      <c r="C80" s="11" t="s">
        <v>26</v>
      </c>
      <c r="D80" s="23" t="s">
        <v>86</v>
      </c>
      <c r="E80" s="12"/>
      <c r="F80" s="12"/>
      <c r="G80" s="12"/>
      <c r="H80" s="12"/>
      <c r="I80" s="12"/>
      <c r="J80" s="12"/>
      <c r="K80" s="15">
        <v>0.4</v>
      </c>
      <c r="L80" s="16">
        <v>15.14</v>
      </c>
      <c r="M80" s="13">
        <f>ROUND(K80*L80,2)</f>
        <v>6.06</v>
      </c>
    </row>
    <row r="81" spans="1:13" x14ac:dyDescent="0.25">
      <c r="A81" s="11" t="s">
        <v>87</v>
      </c>
      <c r="B81" s="11" t="s">
        <v>25</v>
      </c>
      <c r="C81" s="11" t="s">
        <v>26</v>
      </c>
      <c r="D81" s="23" t="s">
        <v>88</v>
      </c>
      <c r="E81" s="12"/>
      <c r="F81" s="12"/>
      <c r="G81" s="12"/>
      <c r="H81" s="12"/>
      <c r="I81" s="12"/>
      <c r="J81" s="12"/>
      <c r="K81" s="15">
        <v>0.4</v>
      </c>
      <c r="L81" s="16">
        <v>13.19</v>
      </c>
      <c r="M81" s="13">
        <f>ROUND(K81*L81,2)</f>
        <v>5.28</v>
      </c>
    </row>
    <row r="82" spans="1:13" x14ac:dyDescent="0.25">
      <c r="A82" s="11" t="s">
        <v>103</v>
      </c>
      <c r="B82" s="11" t="s">
        <v>93</v>
      </c>
      <c r="C82" s="11" t="s">
        <v>38</v>
      </c>
      <c r="D82" s="23" t="s">
        <v>104</v>
      </c>
      <c r="E82" s="12"/>
      <c r="F82" s="12"/>
      <c r="G82" s="12"/>
      <c r="H82" s="12"/>
      <c r="I82" s="12"/>
      <c r="J82" s="12"/>
      <c r="K82" s="15">
        <v>0.23200000000000001</v>
      </c>
      <c r="L82" s="16">
        <v>15.7</v>
      </c>
      <c r="M82" s="13">
        <f>ROUND(K82*L82,2)</f>
        <v>3.64</v>
      </c>
    </row>
    <row r="83" spans="1:13" x14ac:dyDescent="0.25">
      <c r="A83" s="11" t="s">
        <v>94</v>
      </c>
      <c r="B83" s="11" t="s">
        <v>93</v>
      </c>
      <c r="C83" s="11" t="s">
        <v>96</v>
      </c>
      <c r="D83" s="23" t="s">
        <v>95</v>
      </c>
      <c r="E83" s="12"/>
      <c r="F83" s="12"/>
      <c r="G83" s="12"/>
      <c r="H83" s="12"/>
      <c r="I83" s="12"/>
      <c r="J83" s="12"/>
      <c r="K83" s="15">
        <v>4.0000000000000001E-3</v>
      </c>
      <c r="L83" s="16">
        <v>60.1</v>
      </c>
      <c r="M83" s="13">
        <f>ROUND(K83*L83,2)</f>
        <v>0.24</v>
      </c>
    </row>
    <row r="84" spans="1:13" x14ac:dyDescent="0.25">
      <c r="A84" s="11" t="s">
        <v>105</v>
      </c>
      <c r="B84" s="11" t="s">
        <v>93</v>
      </c>
      <c r="C84" s="11" t="s">
        <v>101</v>
      </c>
      <c r="D84" s="23" t="s">
        <v>106</v>
      </c>
      <c r="E84" s="12"/>
      <c r="F84" s="12"/>
      <c r="G84" s="12"/>
      <c r="H84" s="12"/>
      <c r="I84" s="12"/>
      <c r="J84" s="12"/>
      <c r="K84" s="15">
        <v>1</v>
      </c>
      <c r="L84" s="16">
        <v>4.51</v>
      </c>
      <c r="M84" s="13">
        <f>ROUND(K84*L84,2)</f>
        <v>4.51</v>
      </c>
    </row>
    <row r="85" spans="1:13" x14ac:dyDescent="0.25">
      <c r="A85" s="12"/>
      <c r="B85" s="12"/>
      <c r="C85" s="12"/>
      <c r="D85" s="14"/>
      <c r="E85" s="11" t="s">
        <v>97</v>
      </c>
      <c r="F85" s="12">
        <v>1</v>
      </c>
      <c r="G85" s="16">
        <v>9</v>
      </c>
      <c r="H85" s="16">
        <v>0</v>
      </c>
      <c r="I85" s="16">
        <v>0</v>
      </c>
      <c r="J85" s="13">
        <f>F85*(G85+ (G85= 0))*(H85+ (H85= 0))*(I85+ (I85= 0))</f>
        <v>9</v>
      </c>
      <c r="K85" s="12"/>
      <c r="L85" s="12"/>
      <c r="M85" s="12"/>
    </row>
    <row r="86" spans="1:13" x14ac:dyDescent="0.25">
      <c r="A86" s="12"/>
      <c r="B86" s="12"/>
      <c r="C86" s="12"/>
      <c r="D86" s="14"/>
      <c r="E86" s="12"/>
      <c r="F86" s="12"/>
      <c r="G86" s="12"/>
      <c r="H86" s="12"/>
      <c r="I86" s="12"/>
      <c r="J86" s="17" t="s">
        <v>107</v>
      </c>
      <c r="K86" s="10">
        <f>SUM(J85:J85)</f>
        <v>9</v>
      </c>
      <c r="L86" s="10">
        <f>SUM(M80:M84)</f>
        <v>19.73</v>
      </c>
      <c r="M86" s="10">
        <f>ROUND(L86*K86,2)</f>
        <v>177.57</v>
      </c>
    </row>
    <row r="87" spans="1:13" ht="0.95" customHeight="1" x14ac:dyDescent="0.25">
      <c r="A87" s="18"/>
      <c r="B87" s="18"/>
      <c r="C87" s="18"/>
      <c r="D87" s="24"/>
      <c r="E87" s="18"/>
      <c r="F87" s="18"/>
      <c r="G87" s="18"/>
      <c r="H87" s="18"/>
      <c r="I87" s="18"/>
      <c r="J87" s="18"/>
      <c r="K87" s="18"/>
      <c r="L87" s="18"/>
      <c r="M87" s="18"/>
    </row>
    <row r="88" spans="1:13" x14ac:dyDescent="0.25">
      <c r="A88" s="11" t="s">
        <v>108</v>
      </c>
      <c r="B88" s="11" t="s">
        <v>20</v>
      </c>
      <c r="C88" s="11" t="s">
        <v>101</v>
      </c>
      <c r="D88" s="23" t="s">
        <v>109</v>
      </c>
      <c r="E88" s="12"/>
      <c r="F88" s="12"/>
      <c r="G88" s="12"/>
      <c r="H88" s="12"/>
      <c r="I88" s="12"/>
      <c r="J88" s="12"/>
      <c r="K88" s="13">
        <f>K94</f>
        <v>2.58</v>
      </c>
      <c r="L88" s="13">
        <f>L94</f>
        <v>14.74</v>
      </c>
      <c r="M88" s="13">
        <f>M94</f>
        <v>38.03</v>
      </c>
    </row>
    <row r="89" spans="1:13" ht="146.25" x14ac:dyDescent="0.25">
      <c r="A89" s="12"/>
      <c r="B89" s="12"/>
      <c r="C89" s="12"/>
      <c r="D89" s="14" t="s">
        <v>110</v>
      </c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1" t="s">
        <v>85</v>
      </c>
      <c r="B90" s="11" t="s">
        <v>25</v>
      </c>
      <c r="C90" s="11" t="s">
        <v>26</v>
      </c>
      <c r="D90" s="23" t="s">
        <v>86</v>
      </c>
      <c r="E90" s="12"/>
      <c r="F90" s="12"/>
      <c r="G90" s="12"/>
      <c r="H90" s="12"/>
      <c r="I90" s="12"/>
      <c r="J90" s="12"/>
      <c r="K90" s="15">
        <v>0.15</v>
      </c>
      <c r="L90" s="16">
        <v>15.14</v>
      </c>
      <c r="M90" s="13">
        <f>ROUND(K90*L90,2)</f>
        <v>2.27</v>
      </c>
    </row>
    <row r="91" spans="1:13" x14ac:dyDescent="0.25">
      <c r="A91" s="11" t="s">
        <v>87</v>
      </c>
      <c r="B91" s="11" t="s">
        <v>25</v>
      </c>
      <c r="C91" s="11" t="s">
        <v>26</v>
      </c>
      <c r="D91" s="23" t="s">
        <v>88</v>
      </c>
      <c r="E91" s="12"/>
      <c r="F91" s="12"/>
      <c r="G91" s="12"/>
      <c r="H91" s="12"/>
      <c r="I91" s="12"/>
      <c r="J91" s="12"/>
      <c r="K91" s="15">
        <v>0.15</v>
      </c>
      <c r="L91" s="16">
        <v>13.19</v>
      </c>
      <c r="M91" s="13">
        <f>ROUND(K91*L91,2)</f>
        <v>1.98</v>
      </c>
    </row>
    <row r="92" spans="1:13" x14ac:dyDescent="0.25">
      <c r="A92" s="11" t="s">
        <v>111</v>
      </c>
      <c r="B92" s="11" t="s">
        <v>93</v>
      </c>
      <c r="C92" s="11" t="s">
        <v>101</v>
      </c>
      <c r="D92" s="23" t="s">
        <v>112</v>
      </c>
      <c r="E92" s="12"/>
      <c r="F92" s="12"/>
      <c r="G92" s="12"/>
      <c r="H92" s="12"/>
      <c r="I92" s="12"/>
      <c r="J92" s="12"/>
      <c r="K92" s="15">
        <v>1</v>
      </c>
      <c r="L92" s="16">
        <v>10.49</v>
      </c>
      <c r="M92" s="13">
        <f>ROUND(K92*L92,2)</f>
        <v>10.49</v>
      </c>
    </row>
    <row r="93" spans="1:13" x14ac:dyDescent="0.25">
      <c r="A93" s="12"/>
      <c r="B93" s="12"/>
      <c r="C93" s="12"/>
      <c r="D93" s="14"/>
      <c r="E93" s="11" t="s">
        <v>97</v>
      </c>
      <c r="F93" s="12">
        <v>1</v>
      </c>
      <c r="G93" s="16">
        <v>2.58</v>
      </c>
      <c r="H93" s="16">
        <v>0</v>
      </c>
      <c r="I93" s="16">
        <v>0</v>
      </c>
      <c r="J93" s="13">
        <f>F93*(G93+ (G93= 0))*(H93+ (H93= 0))*(I93+ (I93= 0))</f>
        <v>2.58</v>
      </c>
      <c r="K93" s="12"/>
      <c r="L93" s="12"/>
      <c r="M93" s="12"/>
    </row>
    <row r="94" spans="1:13" x14ac:dyDescent="0.25">
      <c r="A94" s="12"/>
      <c r="B94" s="12"/>
      <c r="C94" s="12"/>
      <c r="D94" s="14"/>
      <c r="E94" s="12"/>
      <c r="F94" s="12"/>
      <c r="G94" s="12"/>
      <c r="H94" s="12"/>
      <c r="I94" s="12"/>
      <c r="J94" s="17" t="s">
        <v>113</v>
      </c>
      <c r="K94" s="10">
        <f>SUM(J93:J93)</f>
        <v>2.58</v>
      </c>
      <c r="L94" s="10">
        <f>SUM(M90:M92)</f>
        <v>14.74</v>
      </c>
      <c r="M94" s="10">
        <f>ROUND(L94*K94,2)</f>
        <v>38.03</v>
      </c>
    </row>
    <row r="95" spans="1:13" ht="0.95" customHeight="1" x14ac:dyDescent="0.25">
      <c r="A95" s="18"/>
      <c r="B95" s="18"/>
      <c r="C95" s="18"/>
      <c r="D95" s="24"/>
      <c r="E95" s="18"/>
      <c r="F95" s="18"/>
      <c r="G95" s="18"/>
      <c r="H95" s="18"/>
      <c r="I95" s="18"/>
      <c r="J95" s="18"/>
      <c r="K95" s="18"/>
      <c r="L95" s="18"/>
      <c r="M95" s="18"/>
    </row>
    <row r="96" spans="1:13" x14ac:dyDescent="0.25">
      <c r="A96" s="12"/>
      <c r="B96" s="12"/>
      <c r="C96" s="12"/>
      <c r="D96" s="14"/>
      <c r="E96" s="12"/>
      <c r="F96" s="12"/>
      <c r="G96" s="12"/>
      <c r="H96" s="12"/>
      <c r="I96" s="12"/>
      <c r="J96" s="17" t="s">
        <v>114</v>
      </c>
      <c r="K96" s="19">
        <v>1</v>
      </c>
      <c r="L96" s="10">
        <f>M76+M86+M94</f>
        <v>342.47</v>
      </c>
      <c r="M96" s="10">
        <f>ROUND(L96*K96,2)</f>
        <v>342.47</v>
      </c>
    </row>
    <row r="97" spans="1:13" ht="0.95" customHeight="1" x14ac:dyDescent="0.25">
      <c r="A97" s="18"/>
      <c r="B97" s="18"/>
      <c r="C97" s="18"/>
      <c r="D97" s="24"/>
      <c r="E97" s="18"/>
      <c r="F97" s="18"/>
      <c r="G97" s="18"/>
      <c r="H97" s="18"/>
      <c r="I97" s="18"/>
      <c r="J97" s="18"/>
      <c r="K97" s="18"/>
      <c r="L97" s="18"/>
      <c r="M97" s="18"/>
    </row>
    <row r="98" spans="1:13" x14ac:dyDescent="0.25">
      <c r="A98" s="7" t="s">
        <v>115</v>
      </c>
      <c r="B98" s="7" t="s">
        <v>17</v>
      </c>
      <c r="C98" s="7" t="s">
        <v>0</v>
      </c>
      <c r="D98" s="22" t="s">
        <v>116</v>
      </c>
      <c r="E98" s="8"/>
      <c r="F98" s="8"/>
      <c r="G98" s="8"/>
      <c r="H98" s="8"/>
      <c r="I98" s="8"/>
      <c r="J98" s="8"/>
      <c r="K98" s="9">
        <f>K132</f>
        <v>1</v>
      </c>
      <c r="L98" s="10">
        <f>L132</f>
        <v>903.88</v>
      </c>
      <c r="M98" s="10">
        <f>M132</f>
        <v>903.88</v>
      </c>
    </row>
    <row r="99" spans="1:13" x14ac:dyDescent="0.25">
      <c r="A99" s="11" t="s">
        <v>117</v>
      </c>
      <c r="B99" s="11" t="s">
        <v>20</v>
      </c>
      <c r="C99" s="11" t="s">
        <v>38</v>
      </c>
      <c r="D99" s="23" t="s">
        <v>118</v>
      </c>
      <c r="E99" s="12"/>
      <c r="F99" s="12"/>
      <c r="G99" s="12"/>
      <c r="H99" s="12"/>
      <c r="I99" s="12"/>
      <c r="J99" s="12"/>
      <c r="K99" s="13">
        <f>K105</f>
        <v>1.2350000000000001</v>
      </c>
      <c r="L99" s="13">
        <f>L105</f>
        <v>88.36999999999999</v>
      </c>
      <c r="M99" s="13">
        <f>M105</f>
        <v>109.14</v>
      </c>
    </row>
    <row r="100" spans="1:13" ht="78.75" x14ac:dyDescent="0.25">
      <c r="A100" s="12"/>
      <c r="B100" s="12"/>
      <c r="C100" s="12"/>
      <c r="D100" s="14" t="s">
        <v>119</v>
      </c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x14ac:dyDescent="0.25">
      <c r="A101" s="11" t="s">
        <v>23</v>
      </c>
      <c r="B101" s="11" t="s">
        <v>25</v>
      </c>
      <c r="C101" s="11" t="s">
        <v>26</v>
      </c>
      <c r="D101" s="23" t="s">
        <v>24</v>
      </c>
      <c r="E101" s="12"/>
      <c r="F101" s="12"/>
      <c r="G101" s="12"/>
      <c r="H101" s="12"/>
      <c r="I101" s="12"/>
      <c r="J101" s="12"/>
      <c r="K101" s="15">
        <v>0.6</v>
      </c>
      <c r="L101" s="16">
        <v>13.09</v>
      </c>
      <c r="M101" s="13">
        <f>ROUND(K101*L101,2)</f>
        <v>7.85</v>
      </c>
    </row>
    <row r="102" spans="1:13" x14ac:dyDescent="0.25">
      <c r="A102" s="11" t="s">
        <v>120</v>
      </c>
      <c r="B102" s="11" t="s">
        <v>93</v>
      </c>
      <c r="C102" s="11" t="s">
        <v>38</v>
      </c>
      <c r="D102" s="23" t="s">
        <v>121</v>
      </c>
      <c r="E102" s="12"/>
      <c r="F102" s="12"/>
      <c r="G102" s="12"/>
      <c r="H102" s="12"/>
      <c r="I102" s="12"/>
      <c r="J102" s="12"/>
      <c r="K102" s="15">
        <v>1.1499999999999999</v>
      </c>
      <c r="L102" s="16">
        <v>70.02</v>
      </c>
      <c r="M102" s="13">
        <f>ROUND(K102*L102,2)</f>
        <v>80.52</v>
      </c>
    </row>
    <row r="103" spans="1:13" x14ac:dyDescent="0.25">
      <c r="A103" s="12"/>
      <c r="B103" s="12"/>
      <c r="C103" s="12"/>
      <c r="D103" s="14"/>
      <c r="E103" s="11" t="s">
        <v>122</v>
      </c>
      <c r="F103" s="12">
        <v>1</v>
      </c>
      <c r="G103" s="16">
        <v>7.15</v>
      </c>
      <c r="H103" s="16">
        <v>0.1</v>
      </c>
      <c r="I103" s="16">
        <v>1</v>
      </c>
      <c r="J103" s="13">
        <f>F103*(G103+ (G103= 0))*(H103+ (H103= 0))*(I103+ (I103= 0))</f>
        <v>0.71500000000000008</v>
      </c>
      <c r="K103" s="12"/>
      <c r="L103" s="12"/>
      <c r="M103" s="12"/>
    </row>
    <row r="104" spans="1:13" x14ac:dyDescent="0.25">
      <c r="A104" s="12"/>
      <c r="B104" s="12"/>
      <c r="C104" s="12"/>
      <c r="D104" s="14"/>
      <c r="E104" s="11" t="s">
        <v>122</v>
      </c>
      <c r="F104" s="12">
        <v>1</v>
      </c>
      <c r="G104" s="16">
        <v>5.2</v>
      </c>
      <c r="H104" s="16">
        <v>0.1</v>
      </c>
      <c r="I104" s="16">
        <v>1</v>
      </c>
      <c r="J104" s="13">
        <f>F104*(G104+ (G104= 0))*(H104+ (H104= 0))*(I104+ (I104= 0))</f>
        <v>0.52</v>
      </c>
      <c r="K104" s="12"/>
      <c r="L104" s="12"/>
      <c r="M104" s="12"/>
    </row>
    <row r="105" spans="1:13" x14ac:dyDescent="0.25">
      <c r="A105" s="12"/>
      <c r="B105" s="12"/>
      <c r="C105" s="12"/>
      <c r="D105" s="14"/>
      <c r="E105" s="12"/>
      <c r="F105" s="12"/>
      <c r="G105" s="12"/>
      <c r="H105" s="12"/>
      <c r="I105" s="12"/>
      <c r="J105" s="17" t="s">
        <v>123</v>
      </c>
      <c r="K105" s="10">
        <f>SUM(J103:J104)</f>
        <v>1.2350000000000001</v>
      </c>
      <c r="L105" s="10">
        <f>SUM(M101:M102)</f>
        <v>88.36999999999999</v>
      </c>
      <c r="M105" s="10">
        <f>ROUND(L105*K105,2)</f>
        <v>109.14</v>
      </c>
    </row>
    <row r="106" spans="1:13" ht="0.95" customHeight="1" x14ac:dyDescent="0.25">
      <c r="A106" s="18"/>
      <c r="B106" s="18"/>
      <c r="C106" s="18"/>
      <c r="D106" s="24"/>
      <c r="E106" s="18"/>
      <c r="F106" s="18"/>
      <c r="G106" s="18"/>
      <c r="H106" s="18"/>
      <c r="I106" s="18"/>
      <c r="J106" s="18"/>
      <c r="K106" s="18"/>
      <c r="L106" s="18"/>
      <c r="M106" s="18"/>
    </row>
    <row r="107" spans="1:13" x14ac:dyDescent="0.25">
      <c r="A107" s="11" t="s">
        <v>124</v>
      </c>
      <c r="B107" s="11" t="s">
        <v>20</v>
      </c>
      <c r="C107" s="11" t="s">
        <v>38</v>
      </c>
      <c r="D107" s="23" t="s">
        <v>125</v>
      </c>
      <c r="E107" s="12"/>
      <c r="F107" s="12"/>
      <c r="G107" s="12"/>
      <c r="H107" s="12"/>
      <c r="I107" s="12"/>
      <c r="J107" s="12"/>
      <c r="K107" s="13">
        <f>K130</f>
        <v>5.9939999999999998</v>
      </c>
      <c r="L107" s="13">
        <f>L130</f>
        <v>132.59</v>
      </c>
      <c r="M107" s="13">
        <f>M130</f>
        <v>794.74</v>
      </c>
    </row>
    <row r="108" spans="1:13" ht="78.75" x14ac:dyDescent="0.25">
      <c r="A108" s="12"/>
      <c r="B108" s="12"/>
      <c r="C108" s="12"/>
      <c r="D108" s="14" t="s">
        <v>126</v>
      </c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x14ac:dyDescent="0.25">
      <c r="A109" s="11" t="s">
        <v>127</v>
      </c>
      <c r="B109" s="11" t="s">
        <v>20</v>
      </c>
      <c r="C109" s="11" t="s">
        <v>38</v>
      </c>
      <c r="D109" s="23" t="s">
        <v>128</v>
      </c>
      <c r="E109" s="12"/>
      <c r="F109" s="12"/>
      <c r="G109" s="12"/>
      <c r="H109" s="12"/>
      <c r="I109" s="12"/>
      <c r="J109" s="12"/>
      <c r="K109" s="20">
        <f>K123</f>
        <v>1</v>
      </c>
      <c r="L109" s="13">
        <f>L123</f>
        <v>127.80000000000001</v>
      </c>
      <c r="M109" s="13">
        <f>M123</f>
        <v>127.8</v>
      </c>
    </row>
    <row r="110" spans="1:13" x14ac:dyDescent="0.25">
      <c r="A110" s="11" t="s">
        <v>129</v>
      </c>
      <c r="B110" s="11" t="s">
        <v>20</v>
      </c>
      <c r="C110" s="11" t="s">
        <v>38</v>
      </c>
      <c r="D110" s="23" t="s">
        <v>130</v>
      </c>
      <c r="E110" s="12"/>
      <c r="F110" s="12"/>
      <c r="G110" s="12"/>
      <c r="H110" s="12"/>
      <c r="I110" s="12"/>
      <c r="J110" s="12"/>
      <c r="K110" s="20">
        <f>K115</f>
        <v>1</v>
      </c>
      <c r="L110" s="13">
        <f>L115</f>
        <v>95.399999999999991</v>
      </c>
      <c r="M110" s="13">
        <f>M115</f>
        <v>95.4</v>
      </c>
    </row>
    <row r="111" spans="1:13" x14ac:dyDescent="0.25">
      <c r="A111" s="11" t="s">
        <v>85</v>
      </c>
      <c r="B111" s="11" t="s">
        <v>25</v>
      </c>
      <c r="C111" s="11" t="s">
        <v>26</v>
      </c>
      <c r="D111" s="23" t="s">
        <v>86</v>
      </c>
      <c r="E111" s="12"/>
      <c r="F111" s="12"/>
      <c r="G111" s="12"/>
      <c r="H111" s="12"/>
      <c r="I111" s="12"/>
      <c r="J111" s="12"/>
      <c r="K111" s="15">
        <v>0.36</v>
      </c>
      <c r="L111" s="16">
        <v>15.14</v>
      </c>
      <c r="M111" s="13">
        <f>ROUND(K111*L111,2)</f>
        <v>5.45</v>
      </c>
    </row>
    <row r="112" spans="1:13" x14ac:dyDescent="0.25">
      <c r="A112" s="11" t="s">
        <v>23</v>
      </c>
      <c r="B112" s="11" t="s">
        <v>25</v>
      </c>
      <c r="C112" s="11" t="s">
        <v>26</v>
      </c>
      <c r="D112" s="23" t="s">
        <v>24</v>
      </c>
      <c r="E112" s="12"/>
      <c r="F112" s="12"/>
      <c r="G112" s="12"/>
      <c r="H112" s="12"/>
      <c r="I112" s="12"/>
      <c r="J112" s="12"/>
      <c r="K112" s="15">
        <v>0.36</v>
      </c>
      <c r="L112" s="16">
        <v>13.09</v>
      </c>
      <c r="M112" s="13">
        <f>ROUND(K112*L112,2)</f>
        <v>4.71</v>
      </c>
    </row>
    <row r="113" spans="1:13" x14ac:dyDescent="0.25">
      <c r="A113" s="11" t="s">
        <v>131</v>
      </c>
      <c r="B113" s="11" t="s">
        <v>29</v>
      </c>
      <c r="C113" s="11" t="s">
        <v>26</v>
      </c>
      <c r="D113" s="23" t="s">
        <v>132</v>
      </c>
      <c r="E113" s="12"/>
      <c r="F113" s="12"/>
      <c r="G113" s="12"/>
      <c r="H113" s="12"/>
      <c r="I113" s="12"/>
      <c r="J113" s="12"/>
      <c r="K113" s="15">
        <v>0.36</v>
      </c>
      <c r="L113" s="16">
        <v>4</v>
      </c>
      <c r="M113" s="13">
        <f>ROUND(K113*L113,2)</f>
        <v>1.44</v>
      </c>
    </row>
    <row r="114" spans="1:13" x14ac:dyDescent="0.25">
      <c r="A114" s="11" t="s">
        <v>133</v>
      </c>
      <c r="B114" s="11" t="s">
        <v>93</v>
      </c>
      <c r="C114" s="11" t="s">
        <v>38</v>
      </c>
      <c r="D114" s="23" t="s">
        <v>134</v>
      </c>
      <c r="E114" s="12"/>
      <c r="F114" s="12"/>
      <c r="G114" s="12"/>
      <c r="H114" s="12"/>
      <c r="I114" s="12"/>
      <c r="J114" s="12"/>
      <c r="K114" s="15">
        <v>1.1499999999999999</v>
      </c>
      <c r="L114" s="16">
        <v>72.87</v>
      </c>
      <c r="M114" s="13">
        <f>ROUND(K114*L114,2)</f>
        <v>83.8</v>
      </c>
    </row>
    <row r="115" spans="1:13" x14ac:dyDescent="0.25">
      <c r="A115" s="12"/>
      <c r="B115" s="12"/>
      <c r="C115" s="12"/>
      <c r="D115" s="14"/>
      <c r="E115" s="12"/>
      <c r="F115" s="12"/>
      <c r="G115" s="12"/>
      <c r="H115" s="12"/>
      <c r="I115" s="12"/>
      <c r="J115" s="17" t="s">
        <v>135</v>
      </c>
      <c r="K115" s="15">
        <v>1</v>
      </c>
      <c r="L115" s="10">
        <f>SUM(M111:M114)</f>
        <v>95.399999999999991</v>
      </c>
      <c r="M115" s="10">
        <f>ROUND(L115*K115,2)</f>
        <v>95.4</v>
      </c>
    </row>
    <row r="116" spans="1:13" ht="0.95" customHeight="1" x14ac:dyDescent="0.25">
      <c r="A116" s="18"/>
      <c r="B116" s="18"/>
      <c r="C116" s="18"/>
      <c r="D116" s="24"/>
      <c r="E116" s="18"/>
      <c r="F116" s="18"/>
      <c r="G116" s="18"/>
      <c r="H116" s="18"/>
      <c r="I116" s="18"/>
      <c r="J116" s="18"/>
      <c r="K116" s="18"/>
      <c r="L116" s="18"/>
      <c r="M116" s="18"/>
    </row>
    <row r="117" spans="1:13" x14ac:dyDescent="0.25">
      <c r="A117" s="11" t="s">
        <v>136</v>
      </c>
      <c r="B117" s="11" t="s">
        <v>20</v>
      </c>
      <c r="C117" s="11" t="s">
        <v>138</v>
      </c>
      <c r="D117" s="23" t="s">
        <v>137</v>
      </c>
      <c r="E117" s="12"/>
      <c r="F117" s="12"/>
      <c r="G117" s="12"/>
      <c r="H117" s="12"/>
      <c r="I117" s="12"/>
      <c r="J117" s="12"/>
      <c r="K117" s="20">
        <f>K121</f>
        <v>40</v>
      </c>
      <c r="L117" s="13">
        <f>L121</f>
        <v>0.81</v>
      </c>
      <c r="M117" s="13">
        <f>M121</f>
        <v>32.4</v>
      </c>
    </row>
    <row r="118" spans="1:13" x14ac:dyDescent="0.25">
      <c r="A118" s="11" t="s">
        <v>139</v>
      </c>
      <c r="B118" s="11" t="s">
        <v>25</v>
      </c>
      <c r="C118" s="11" t="s">
        <v>26</v>
      </c>
      <c r="D118" s="23" t="s">
        <v>140</v>
      </c>
      <c r="E118" s="12"/>
      <c r="F118" s="12"/>
      <c r="G118" s="12"/>
      <c r="H118" s="12"/>
      <c r="I118" s="12"/>
      <c r="J118" s="12"/>
      <c r="K118" s="15">
        <v>1.2999999999999999E-2</v>
      </c>
      <c r="L118" s="16">
        <v>15.16</v>
      </c>
      <c r="M118" s="13">
        <f>ROUND(K118*L118,2)</f>
        <v>0.2</v>
      </c>
    </row>
    <row r="119" spans="1:13" x14ac:dyDescent="0.25">
      <c r="A119" s="11" t="s">
        <v>141</v>
      </c>
      <c r="B119" s="11" t="s">
        <v>25</v>
      </c>
      <c r="C119" s="11" t="s">
        <v>26</v>
      </c>
      <c r="D119" s="23" t="s">
        <v>142</v>
      </c>
      <c r="E119" s="12"/>
      <c r="F119" s="12"/>
      <c r="G119" s="12"/>
      <c r="H119" s="12"/>
      <c r="I119" s="12"/>
      <c r="J119" s="12"/>
      <c r="K119" s="15">
        <v>1.2999999999999999E-2</v>
      </c>
      <c r="L119" s="16">
        <v>14.22</v>
      </c>
      <c r="M119" s="13">
        <f>ROUND(K119*L119,2)</f>
        <v>0.18</v>
      </c>
    </row>
    <row r="120" spans="1:13" x14ac:dyDescent="0.25">
      <c r="A120" s="11" t="s">
        <v>143</v>
      </c>
      <c r="B120" s="11" t="s">
        <v>93</v>
      </c>
      <c r="C120" s="11" t="s">
        <v>138</v>
      </c>
      <c r="D120" s="23" t="s">
        <v>137</v>
      </c>
      <c r="E120" s="12"/>
      <c r="F120" s="12"/>
      <c r="G120" s="12"/>
      <c r="H120" s="12"/>
      <c r="I120" s="12"/>
      <c r="J120" s="12"/>
      <c r="K120" s="15">
        <v>1.1000000000000001</v>
      </c>
      <c r="L120" s="16">
        <v>0.39</v>
      </c>
      <c r="M120" s="13">
        <f>ROUND(K120*L120,2)</f>
        <v>0.43</v>
      </c>
    </row>
    <row r="121" spans="1:13" x14ac:dyDescent="0.25">
      <c r="A121" s="12"/>
      <c r="B121" s="12"/>
      <c r="C121" s="12"/>
      <c r="D121" s="14"/>
      <c r="E121" s="12"/>
      <c r="F121" s="12"/>
      <c r="G121" s="12"/>
      <c r="H121" s="12"/>
      <c r="I121" s="12"/>
      <c r="J121" s="17" t="s">
        <v>144</v>
      </c>
      <c r="K121" s="15">
        <v>40</v>
      </c>
      <c r="L121" s="10">
        <f>SUM(M118:M120)</f>
        <v>0.81</v>
      </c>
      <c r="M121" s="10">
        <f>ROUND(L121*K121,2)</f>
        <v>32.4</v>
      </c>
    </row>
    <row r="122" spans="1:13" ht="0.95" customHeight="1" x14ac:dyDescent="0.25">
      <c r="A122" s="18"/>
      <c r="B122" s="18"/>
      <c r="C122" s="18"/>
      <c r="D122" s="24"/>
      <c r="E122" s="18"/>
      <c r="F122" s="18"/>
      <c r="G122" s="18"/>
      <c r="H122" s="18"/>
      <c r="I122" s="18"/>
      <c r="J122" s="18"/>
      <c r="K122" s="18"/>
      <c r="L122" s="18"/>
      <c r="M122" s="18"/>
    </row>
    <row r="123" spans="1:13" x14ac:dyDescent="0.25">
      <c r="A123" s="12"/>
      <c r="B123" s="12"/>
      <c r="C123" s="12"/>
      <c r="D123" s="14"/>
      <c r="E123" s="12"/>
      <c r="F123" s="12"/>
      <c r="G123" s="12"/>
      <c r="H123" s="12"/>
      <c r="I123" s="12"/>
      <c r="J123" s="17" t="s">
        <v>145</v>
      </c>
      <c r="K123" s="15">
        <v>1</v>
      </c>
      <c r="L123" s="10">
        <f>M115+M121</f>
        <v>127.80000000000001</v>
      </c>
      <c r="M123" s="10">
        <f>ROUND(L123*K123,2)</f>
        <v>127.8</v>
      </c>
    </row>
    <row r="124" spans="1:13" ht="0.95" customHeight="1" x14ac:dyDescent="0.25">
      <c r="A124" s="18"/>
      <c r="B124" s="18"/>
      <c r="C124" s="18"/>
      <c r="D124" s="24"/>
      <c r="E124" s="18"/>
      <c r="F124" s="18"/>
      <c r="G124" s="18"/>
      <c r="H124" s="18"/>
      <c r="I124" s="18"/>
      <c r="J124" s="18"/>
      <c r="K124" s="18"/>
      <c r="L124" s="18"/>
      <c r="M124" s="18"/>
    </row>
    <row r="125" spans="1:13" x14ac:dyDescent="0.25">
      <c r="A125" s="11" t="s">
        <v>146</v>
      </c>
      <c r="B125" s="11" t="s">
        <v>29</v>
      </c>
      <c r="C125" s="11" t="s">
        <v>26</v>
      </c>
      <c r="D125" s="23" t="s">
        <v>147</v>
      </c>
      <c r="E125" s="12"/>
      <c r="F125" s="12"/>
      <c r="G125" s="12"/>
      <c r="H125" s="12"/>
      <c r="I125" s="12"/>
      <c r="J125" s="12"/>
      <c r="K125" s="15">
        <v>0.2</v>
      </c>
      <c r="L125" s="16">
        <v>23.93</v>
      </c>
      <c r="M125" s="13">
        <f>ROUND(K125*L125,2)</f>
        <v>4.79</v>
      </c>
    </row>
    <row r="126" spans="1:13" x14ac:dyDescent="0.25">
      <c r="A126" s="12"/>
      <c r="B126" s="12"/>
      <c r="C126" s="12"/>
      <c r="D126" s="14"/>
      <c r="E126" s="11" t="s">
        <v>148</v>
      </c>
      <c r="F126" s="12">
        <v>1</v>
      </c>
      <c r="G126" s="16">
        <v>10</v>
      </c>
      <c r="H126" s="16">
        <v>0.18</v>
      </c>
      <c r="I126" s="16">
        <v>0.73</v>
      </c>
      <c r="J126" s="13">
        <f>F126*(G126+ (G126= 0))*(H126+ (H126= 0))*(I126+ (I126= 0))</f>
        <v>1.3139999999999998</v>
      </c>
      <c r="K126" s="12"/>
      <c r="L126" s="12"/>
      <c r="M126" s="12"/>
    </row>
    <row r="127" spans="1:13" x14ac:dyDescent="0.25">
      <c r="A127" s="12"/>
      <c r="B127" s="12"/>
      <c r="C127" s="12"/>
      <c r="D127" s="14"/>
      <c r="E127" s="11" t="s">
        <v>148</v>
      </c>
      <c r="F127" s="12">
        <v>1</v>
      </c>
      <c r="G127" s="16">
        <v>10</v>
      </c>
      <c r="H127" s="16">
        <v>0.18</v>
      </c>
      <c r="I127" s="16">
        <v>0.6</v>
      </c>
      <c r="J127" s="13">
        <f>F127*(G127+ (G127= 0))*(H127+ (H127= 0))*(I127+ (I127= 0))</f>
        <v>1.0799999999999998</v>
      </c>
      <c r="K127" s="12"/>
      <c r="L127" s="12"/>
      <c r="M127" s="12"/>
    </row>
    <row r="128" spans="1:13" x14ac:dyDescent="0.25">
      <c r="A128" s="12"/>
      <c r="B128" s="12"/>
      <c r="C128" s="12"/>
      <c r="D128" s="14"/>
      <c r="E128" s="11" t="s">
        <v>149</v>
      </c>
      <c r="F128" s="12">
        <v>4</v>
      </c>
      <c r="G128" s="16">
        <v>1.5</v>
      </c>
      <c r="H128" s="16">
        <v>1</v>
      </c>
      <c r="I128" s="16">
        <v>0.45</v>
      </c>
      <c r="J128" s="13">
        <f>F128*(G128+ (G128= 0))*(H128+ (H128= 0))*(I128+ (I128= 0))</f>
        <v>2.7</v>
      </c>
      <c r="K128" s="12"/>
      <c r="L128" s="12"/>
      <c r="M128" s="12"/>
    </row>
    <row r="129" spans="1:13" x14ac:dyDescent="0.25">
      <c r="A129" s="12"/>
      <c r="B129" s="12"/>
      <c r="C129" s="12"/>
      <c r="D129" s="14"/>
      <c r="E129" s="11" t="s">
        <v>149</v>
      </c>
      <c r="F129" s="12">
        <v>2</v>
      </c>
      <c r="G129" s="16">
        <v>1</v>
      </c>
      <c r="H129" s="16">
        <v>1</v>
      </c>
      <c r="I129" s="16">
        <v>0.45</v>
      </c>
      <c r="J129" s="13">
        <f>F129*(G129+ (G129= 0))*(H129+ (H129= 0))*(I129+ (I129= 0))</f>
        <v>0.9</v>
      </c>
      <c r="K129" s="12"/>
      <c r="L129" s="12"/>
      <c r="M129" s="12"/>
    </row>
    <row r="130" spans="1:13" x14ac:dyDescent="0.25">
      <c r="A130" s="12"/>
      <c r="B130" s="12"/>
      <c r="C130" s="12"/>
      <c r="D130" s="14"/>
      <c r="E130" s="12"/>
      <c r="F130" s="12"/>
      <c r="G130" s="12"/>
      <c r="H130" s="12"/>
      <c r="I130" s="12"/>
      <c r="J130" s="17" t="s">
        <v>150</v>
      </c>
      <c r="K130" s="10">
        <f>SUM(J126:J129)</f>
        <v>5.9939999999999998</v>
      </c>
      <c r="L130" s="10">
        <f>M123+M125</f>
        <v>132.59</v>
      </c>
      <c r="M130" s="10">
        <f>ROUND(L130*K130,2)</f>
        <v>794.74</v>
      </c>
    </row>
    <row r="131" spans="1:13" ht="0.95" customHeight="1" x14ac:dyDescent="0.25">
      <c r="A131" s="18"/>
      <c r="B131" s="18"/>
      <c r="C131" s="18"/>
      <c r="D131" s="24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1:13" x14ac:dyDescent="0.25">
      <c r="A132" s="12"/>
      <c r="B132" s="12"/>
      <c r="C132" s="12"/>
      <c r="D132" s="14"/>
      <c r="E132" s="12"/>
      <c r="F132" s="12"/>
      <c r="G132" s="12"/>
      <c r="H132" s="12"/>
      <c r="I132" s="12"/>
      <c r="J132" s="17" t="s">
        <v>151</v>
      </c>
      <c r="K132" s="19">
        <v>1</v>
      </c>
      <c r="L132" s="10">
        <f>M105+M130</f>
        <v>903.88</v>
      </c>
      <c r="M132" s="10">
        <f>ROUND(L132*K132,2)</f>
        <v>903.88</v>
      </c>
    </row>
    <row r="133" spans="1:13" ht="0.95" customHeight="1" x14ac:dyDescent="0.25">
      <c r="A133" s="18"/>
      <c r="B133" s="18"/>
      <c r="C133" s="18"/>
      <c r="D133" s="24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1:13" x14ac:dyDescent="0.25">
      <c r="A134" s="7" t="s">
        <v>152</v>
      </c>
      <c r="B134" s="7" t="s">
        <v>17</v>
      </c>
      <c r="C134" s="7" t="s">
        <v>0</v>
      </c>
      <c r="D134" s="22" t="s">
        <v>153</v>
      </c>
      <c r="E134" s="8"/>
      <c r="F134" s="8"/>
      <c r="G134" s="8"/>
      <c r="H134" s="8"/>
      <c r="I134" s="8"/>
      <c r="J134" s="8"/>
      <c r="K134" s="9">
        <f>K173</f>
        <v>1</v>
      </c>
      <c r="L134" s="10">
        <f>L173</f>
        <v>2684.36</v>
      </c>
      <c r="M134" s="10">
        <f>M173</f>
        <v>2684.36</v>
      </c>
    </row>
    <row r="135" spans="1:13" x14ac:dyDescent="0.25">
      <c r="A135" s="11" t="s">
        <v>154</v>
      </c>
      <c r="B135" s="11" t="s">
        <v>20</v>
      </c>
      <c r="C135" s="11" t="s">
        <v>38</v>
      </c>
      <c r="D135" s="23" t="s">
        <v>155</v>
      </c>
      <c r="E135" s="12"/>
      <c r="F135" s="12"/>
      <c r="G135" s="12"/>
      <c r="H135" s="12"/>
      <c r="I135" s="12"/>
      <c r="J135" s="12"/>
      <c r="K135" s="16">
        <v>1</v>
      </c>
      <c r="L135" s="16">
        <v>89.57</v>
      </c>
      <c r="M135" s="13">
        <f>ROUND(K135*L135,2)</f>
        <v>89.57</v>
      </c>
    </row>
    <row r="136" spans="1:13" x14ac:dyDescent="0.25">
      <c r="A136" s="11" t="s">
        <v>156</v>
      </c>
      <c r="B136" s="11" t="s">
        <v>20</v>
      </c>
      <c r="C136" s="11" t="s">
        <v>21</v>
      </c>
      <c r="D136" s="23" t="s">
        <v>157</v>
      </c>
      <c r="E136" s="12"/>
      <c r="F136" s="12"/>
      <c r="G136" s="12"/>
      <c r="H136" s="12"/>
      <c r="I136" s="12"/>
      <c r="J136" s="12"/>
      <c r="K136" s="13">
        <f>K141</f>
        <v>13.33</v>
      </c>
      <c r="L136" s="13">
        <f>L141</f>
        <v>2.1599999999999997</v>
      </c>
      <c r="M136" s="13">
        <f>M141</f>
        <v>28.79</v>
      </c>
    </row>
    <row r="137" spans="1:13" x14ac:dyDescent="0.25">
      <c r="A137" s="11" t="s">
        <v>158</v>
      </c>
      <c r="B137" s="11" t="s">
        <v>25</v>
      </c>
      <c r="C137" s="11" t="s">
        <v>26</v>
      </c>
      <c r="D137" s="23" t="s">
        <v>159</v>
      </c>
      <c r="E137" s="12"/>
      <c r="F137" s="12"/>
      <c r="G137" s="12"/>
      <c r="H137" s="12"/>
      <c r="I137" s="12"/>
      <c r="J137" s="12"/>
      <c r="K137" s="15">
        <v>7.0000000000000007E-2</v>
      </c>
      <c r="L137" s="16">
        <v>15.16</v>
      </c>
      <c r="M137" s="13">
        <f>ROUND(K137*L137,2)</f>
        <v>1.06</v>
      </c>
    </row>
    <row r="138" spans="1:13" x14ac:dyDescent="0.25">
      <c r="A138" s="11" t="s">
        <v>160</v>
      </c>
      <c r="B138" s="11" t="s">
        <v>25</v>
      </c>
      <c r="C138" s="11" t="s">
        <v>26</v>
      </c>
      <c r="D138" s="23" t="s">
        <v>161</v>
      </c>
      <c r="E138" s="12"/>
      <c r="F138" s="12"/>
      <c r="G138" s="12"/>
      <c r="H138" s="12"/>
      <c r="I138" s="12"/>
      <c r="J138" s="12"/>
      <c r="K138" s="15">
        <v>7.0000000000000007E-2</v>
      </c>
      <c r="L138" s="16">
        <v>14.22</v>
      </c>
      <c r="M138" s="13">
        <f>ROUND(K138*L138,2)</f>
        <v>1</v>
      </c>
    </row>
    <row r="139" spans="1:13" x14ac:dyDescent="0.25">
      <c r="A139" s="11" t="s">
        <v>162</v>
      </c>
      <c r="B139" s="11" t="s">
        <v>93</v>
      </c>
      <c r="C139" s="11" t="s">
        <v>138</v>
      </c>
      <c r="D139" s="23" t="s">
        <v>163</v>
      </c>
      <c r="E139" s="12"/>
      <c r="F139" s="12"/>
      <c r="G139" s="12"/>
      <c r="H139" s="12"/>
      <c r="I139" s="12"/>
      <c r="J139" s="12"/>
      <c r="K139" s="15">
        <v>0.05</v>
      </c>
      <c r="L139" s="16">
        <v>1</v>
      </c>
      <c r="M139" s="13">
        <f>ROUND(K139*L139,2)</f>
        <v>0.05</v>
      </c>
    </row>
    <row r="140" spans="1:13" x14ac:dyDescent="0.25">
      <c r="A140" s="11" t="s">
        <v>164</v>
      </c>
      <c r="B140" s="11" t="s">
        <v>93</v>
      </c>
      <c r="C140" s="11" t="s">
        <v>138</v>
      </c>
      <c r="D140" s="23" t="s">
        <v>165</v>
      </c>
      <c r="E140" s="12"/>
      <c r="F140" s="12"/>
      <c r="G140" s="12"/>
      <c r="H140" s="12"/>
      <c r="I140" s="12"/>
      <c r="J140" s="12"/>
      <c r="K140" s="15">
        <v>0.05</v>
      </c>
      <c r="L140" s="16">
        <v>0.95</v>
      </c>
      <c r="M140" s="13">
        <f>ROUND(K140*L140,2)</f>
        <v>0.05</v>
      </c>
    </row>
    <row r="141" spans="1:13" x14ac:dyDescent="0.25">
      <c r="A141" s="12"/>
      <c r="B141" s="12"/>
      <c r="C141" s="12"/>
      <c r="D141" s="14"/>
      <c r="E141" s="12"/>
      <c r="F141" s="12"/>
      <c r="G141" s="12"/>
      <c r="H141" s="12"/>
      <c r="I141" s="12"/>
      <c r="J141" s="17" t="s">
        <v>166</v>
      </c>
      <c r="K141" s="16">
        <v>13.33</v>
      </c>
      <c r="L141" s="10">
        <f>SUM(M137:M140)</f>
        <v>2.1599999999999997</v>
      </c>
      <c r="M141" s="10">
        <f>ROUND(L141*K141,2)</f>
        <v>28.79</v>
      </c>
    </row>
    <row r="142" spans="1:13" ht="0.95" customHeight="1" x14ac:dyDescent="0.25">
      <c r="A142" s="18"/>
      <c r="B142" s="18"/>
      <c r="C142" s="18"/>
      <c r="D142" s="24"/>
      <c r="E142" s="18"/>
      <c r="F142" s="18"/>
      <c r="G142" s="18"/>
      <c r="H142" s="18"/>
      <c r="I142" s="18"/>
      <c r="J142" s="18"/>
      <c r="K142" s="18"/>
      <c r="L142" s="18"/>
      <c r="M142" s="18"/>
    </row>
    <row r="143" spans="1:13" x14ac:dyDescent="0.25">
      <c r="A143" s="11" t="s">
        <v>167</v>
      </c>
      <c r="B143" s="11" t="s">
        <v>20</v>
      </c>
      <c r="C143" s="11" t="s">
        <v>38</v>
      </c>
      <c r="D143" s="23" t="s">
        <v>168</v>
      </c>
      <c r="E143" s="12"/>
      <c r="F143" s="12"/>
      <c r="G143" s="12"/>
      <c r="H143" s="12"/>
      <c r="I143" s="12"/>
      <c r="J143" s="12"/>
      <c r="K143" s="13">
        <f>K171</f>
        <v>10</v>
      </c>
      <c r="L143" s="13">
        <f>L171</f>
        <v>256.60000000000002</v>
      </c>
      <c r="M143" s="13">
        <f>M171</f>
        <v>2566</v>
      </c>
    </row>
    <row r="144" spans="1:13" ht="67.5" x14ac:dyDescent="0.25">
      <c r="A144" s="12"/>
      <c r="B144" s="12"/>
      <c r="C144" s="12"/>
      <c r="D144" s="14" t="s">
        <v>169</v>
      </c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x14ac:dyDescent="0.25">
      <c r="A145" s="11" t="s">
        <v>170</v>
      </c>
      <c r="B145" s="11" t="s">
        <v>20</v>
      </c>
      <c r="C145" s="11" t="s">
        <v>38</v>
      </c>
      <c r="D145" s="23" t="s">
        <v>171</v>
      </c>
      <c r="E145" s="12"/>
      <c r="F145" s="12"/>
      <c r="G145" s="12"/>
      <c r="H145" s="12"/>
      <c r="I145" s="12"/>
      <c r="J145" s="12"/>
      <c r="K145" s="20">
        <f>K152</f>
        <v>1</v>
      </c>
      <c r="L145" s="13">
        <f>L152</f>
        <v>80.150000000000006</v>
      </c>
      <c r="M145" s="13">
        <f>M152</f>
        <v>80.150000000000006</v>
      </c>
    </row>
    <row r="146" spans="1:13" ht="45" x14ac:dyDescent="0.25">
      <c r="A146" s="12"/>
      <c r="B146" s="12"/>
      <c r="C146" s="12"/>
      <c r="D146" s="14" t="s">
        <v>172</v>
      </c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x14ac:dyDescent="0.25">
      <c r="A147" s="11" t="s">
        <v>158</v>
      </c>
      <c r="B147" s="11" t="s">
        <v>25</v>
      </c>
      <c r="C147" s="11" t="s">
        <v>26</v>
      </c>
      <c r="D147" s="23" t="s">
        <v>159</v>
      </c>
      <c r="E147" s="12"/>
      <c r="F147" s="12"/>
      <c r="G147" s="12"/>
      <c r="H147" s="12"/>
      <c r="I147" s="12"/>
      <c r="J147" s="12"/>
      <c r="K147" s="15">
        <v>0.125</v>
      </c>
      <c r="L147" s="16">
        <v>15.16</v>
      </c>
      <c r="M147" s="13">
        <f>ROUND(K147*L147,2)</f>
        <v>1.9</v>
      </c>
    </row>
    <row r="148" spans="1:13" x14ac:dyDescent="0.25">
      <c r="A148" s="11" t="s">
        <v>160</v>
      </c>
      <c r="B148" s="11" t="s">
        <v>25</v>
      </c>
      <c r="C148" s="11" t="s">
        <v>26</v>
      </c>
      <c r="D148" s="23" t="s">
        <v>161</v>
      </c>
      <c r="E148" s="12"/>
      <c r="F148" s="12"/>
      <c r="G148" s="12"/>
      <c r="H148" s="12"/>
      <c r="I148" s="12"/>
      <c r="J148" s="12"/>
      <c r="K148" s="15">
        <v>0.125</v>
      </c>
      <c r="L148" s="16">
        <v>14.22</v>
      </c>
      <c r="M148" s="13">
        <f>ROUND(K148*L148,2)</f>
        <v>1.78</v>
      </c>
    </row>
    <row r="149" spans="1:13" x14ac:dyDescent="0.25">
      <c r="A149" s="11" t="s">
        <v>173</v>
      </c>
      <c r="B149" s="11" t="s">
        <v>25</v>
      </c>
      <c r="C149" s="11" t="s">
        <v>26</v>
      </c>
      <c r="D149" s="23" t="s">
        <v>174</v>
      </c>
      <c r="E149" s="12"/>
      <c r="F149" s="12"/>
      <c r="G149" s="12"/>
      <c r="H149" s="12"/>
      <c r="I149" s="12"/>
      <c r="J149" s="12"/>
      <c r="K149" s="15">
        <v>0.1</v>
      </c>
      <c r="L149" s="16">
        <v>17.239999999999998</v>
      </c>
      <c r="M149" s="13">
        <f>ROUND(K149*L149,2)</f>
        <v>1.72</v>
      </c>
    </row>
    <row r="150" spans="1:13" x14ac:dyDescent="0.25">
      <c r="A150" s="11" t="s">
        <v>175</v>
      </c>
      <c r="B150" s="11" t="s">
        <v>29</v>
      </c>
      <c r="C150" s="11" t="s">
        <v>26</v>
      </c>
      <c r="D150" s="23" t="s">
        <v>176</v>
      </c>
      <c r="E150" s="12"/>
      <c r="F150" s="12"/>
      <c r="G150" s="12"/>
      <c r="H150" s="12"/>
      <c r="I150" s="12"/>
      <c r="J150" s="12"/>
      <c r="K150" s="15">
        <v>0.1</v>
      </c>
      <c r="L150" s="16">
        <v>18.84</v>
      </c>
      <c r="M150" s="13">
        <f>ROUND(K150*L150,2)</f>
        <v>1.88</v>
      </c>
    </row>
    <row r="151" spans="1:13" x14ac:dyDescent="0.25">
      <c r="A151" s="11" t="s">
        <v>133</v>
      </c>
      <c r="B151" s="11" t="s">
        <v>93</v>
      </c>
      <c r="C151" s="11" t="s">
        <v>38</v>
      </c>
      <c r="D151" s="23" t="s">
        <v>134</v>
      </c>
      <c r="E151" s="12"/>
      <c r="F151" s="12"/>
      <c r="G151" s="12"/>
      <c r="H151" s="12"/>
      <c r="I151" s="12"/>
      <c r="J151" s="12"/>
      <c r="K151" s="15">
        <v>1</v>
      </c>
      <c r="L151" s="16">
        <v>72.87</v>
      </c>
      <c r="M151" s="13">
        <f>ROUND(K151*L151,2)</f>
        <v>72.87</v>
      </c>
    </row>
    <row r="152" spans="1:13" x14ac:dyDescent="0.25">
      <c r="A152" s="12"/>
      <c r="B152" s="12"/>
      <c r="C152" s="12"/>
      <c r="D152" s="14"/>
      <c r="E152" s="12"/>
      <c r="F152" s="12"/>
      <c r="G152" s="12"/>
      <c r="H152" s="12"/>
      <c r="I152" s="12"/>
      <c r="J152" s="17" t="s">
        <v>177</v>
      </c>
      <c r="K152" s="15">
        <v>1</v>
      </c>
      <c r="L152" s="10">
        <f>SUM(M147:M151)</f>
        <v>80.150000000000006</v>
      </c>
      <c r="M152" s="10">
        <f>ROUND(L152*K152,2)</f>
        <v>80.150000000000006</v>
      </c>
    </row>
    <row r="153" spans="1:13" ht="0.95" customHeight="1" x14ac:dyDescent="0.25">
      <c r="A153" s="18"/>
      <c r="B153" s="18"/>
      <c r="C153" s="18"/>
      <c r="D153" s="24"/>
      <c r="E153" s="18"/>
      <c r="F153" s="18"/>
      <c r="G153" s="18"/>
      <c r="H153" s="18"/>
      <c r="I153" s="18"/>
      <c r="J153" s="18"/>
      <c r="K153" s="18"/>
      <c r="L153" s="18"/>
      <c r="M153" s="18"/>
    </row>
    <row r="154" spans="1:13" x14ac:dyDescent="0.25">
      <c r="A154" s="11" t="s">
        <v>178</v>
      </c>
      <c r="B154" s="11" t="s">
        <v>20</v>
      </c>
      <c r="C154" s="11" t="s">
        <v>21</v>
      </c>
      <c r="D154" s="23" t="s">
        <v>179</v>
      </c>
      <c r="E154" s="12"/>
      <c r="F154" s="12"/>
      <c r="G154" s="12"/>
      <c r="H154" s="12"/>
      <c r="I154" s="12"/>
      <c r="J154" s="12"/>
      <c r="K154" s="20">
        <f>K163</f>
        <v>10</v>
      </c>
      <c r="L154" s="13">
        <f>L163</f>
        <v>10.760000000000002</v>
      </c>
      <c r="M154" s="13">
        <f>M163</f>
        <v>107.6</v>
      </c>
    </row>
    <row r="155" spans="1:13" ht="45" x14ac:dyDescent="0.25">
      <c r="A155" s="12"/>
      <c r="B155" s="12"/>
      <c r="C155" s="12"/>
      <c r="D155" s="14" t="s">
        <v>180</v>
      </c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x14ac:dyDescent="0.25">
      <c r="A156" s="11" t="s">
        <v>158</v>
      </c>
      <c r="B156" s="11" t="s">
        <v>25</v>
      </c>
      <c r="C156" s="11" t="s">
        <v>26</v>
      </c>
      <c r="D156" s="23" t="s">
        <v>159</v>
      </c>
      <c r="E156" s="12"/>
      <c r="F156" s="12"/>
      <c r="G156" s="12"/>
      <c r="H156" s="12"/>
      <c r="I156" s="12"/>
      <c r="J156" s="12"/>
      <c r="K156" s="15">
        <v>0.15</v>
      </c>
      <c r="L156" s="16">
        <v>15.16</v>
      </c>
      <c r="M156" s="13">
        <f>ROUND(K156*L156,2)</f>
        <v>2.27</v>
      </c>
    </row>
    <row r="157" spans="1:13" x14ac:dyDescent="0.25">
      <c r="A157" s="11" t="s">
        <v>160</v>
      </c>
      <c r="B157" s="11" t="s">
        <v>25</v>
      </c>
      <c r="C157" s="11" t="s">
        <v>26</v>
      </c>
      <c r="D157" s="23" t="s">
        <v>161</v>
      </c>
      <c r="E157" s="12"/>
      <c r="F157" s="12"/>
      <c r="G157" s="12"/>
      <c r="H157" s="12"/>
      <c r="I157" s="12"/>
      <c r="J157" s="12"/>
      <c r="K157" s="15">
        <v>0.15</v>
      </c>
      <c r="L157" s="16">
        <v>14.22</v>
      </c>
      <c r="M157" s="13">
        <f>ROUND(K157*L157,2)</f>
        <v>2.13</v>
      </c>
    </row>
    <row r="158" spans="1:13" x14ac:dyDescent="0.25">
      <c r="A158" s="11" t="s">
        <v>181</v>
      </c>
      <c r="B158" s="11" t="s">
        <v>29</v>
      </c>
      <c r="C158" s="11" t="s">
        <v>21</v>
      </c>
      <c r="D158" s="23" t="s">
        <v>182</v>
      </c>
      <c r="E158" s="12"/>
      <c r="F158" s="12"/>
      <c r="G158" s="12"/>
      <c r="H158" s="12"/>
      <c r="I158" s="12"/>
      <c r="J158" s="12"/>
      <c r="K158" s="15">
        <v>1.05</v>
      </c>
      <c r="L158" s="16">
        <v>2.0299999999999998</v>
      </c>
      <c r="M158" s="13">
        <f>ROUND(K158*L158,2)</f>
        <v>2.13</v>
      </c>
    </row>
    <row r="159" spans="1:13" x14ac:dyDescent="0.25">
      <c r="A159" s="11" t="s">
        <v>183</v>
      </c>
      <c r="B159" s="11" t="s">
        <v>93</v>
      </c>
      <c r="C159" s="11" t="s">
        <v>38</v>
      </c>
      <c r="D159" s="23" t="s">
        <v>184</v>
      </c>
      <c r="E159" s="12"/>
      <c r="F159" s="12"/>
      <c r="G159" s="12"/>
      <c r="H159" s="12"/>
      <c r="I159" s="12"/>
      <c r="J159" s="12"/>
      <c r="K159" s="15">
        <v>1.7999999999999999E-2</v>
      </c>
      <c r="L159" s="16">
        <v>214.2</v>
      </c>
      <c r="M159" s="13">
        <f>ROUND(K159*L159,2)</f>
        <v>3.86</v>
      </c>
    </row>
    <row r="160" spans="1:13" x14ac:dyDescent="0.25">
      <c r="A160" s="11" t="s">
        <v>162</v>
      </c>
      <c r="B160" s="11" t="s">
        <v>93</v>
      </c>
      <c r="C160" s="11" t="s">
        <v>138</v>
      </c>
      <c r="D160" s="23" t="s">
        <v>163</v>
      </c>
      <c r="E160" s="12"/>
      <c r="F160" s="12"/>
      <c r="G160" s="12"/>
      <c r="H160" s="12"/>
      <c r="I160" s="12"/>
      <c r="J160" s="12"/>
      <c r="K160" s="15">
        <v>0.08</v>
      </c>
      <c r="L160" s="16">
        <v>1</v>
      </c>
      <c r="M160" s="13">
        <f>ROUND(K160*L160,2)</f>
        <v>0.08</v>
      </c>
    </row>
    <row r="161" spans="1:13" x14ac:dyDescent="0.25">
      <c r="A161" s="11" t="s">
        <v>164</v>
      </c>
      <c r="B161" s="11" t="s">
        <v>93</v>
      </c>
      <c r="C161" s="11" t="s">
        <v>138</v>
      </c>
      <c r="D161" s="23" t="s">
        <v>165</v>
      </c>
      <c r="E161" s="12"/>
      <c r="F161" s="12"/>
      <c r="G161" s="12"/>
      <c r="H161" s="12"/>
      <c r="I161" s="12"/>
      <c r="J161" s="12"/>
      <c r="K161" s="15">
        <v>0.15</v>
      </c>
      <c r="L161" s="16">
        <v>0.95</v>
      </c>
      <c r="M161" s="13">
        <f>ROUND(K161*L161,2)</f>
        <v>0.14000000000000001</v>
      </c>
    </row>
    <row r="162" spans="1:13" x14ac:dyDescent="0.25">
      <c r="A162" s="11" t="s">
        <v>185</v>
      </c>
      <c r="B162" s="11" t="s">
        <v>29</v>
      </c>
      <c r="C162" s="11" t="s">
        <v>83</v>
      </c>
      <c r="D162" s="23" t="s">
        <v>186</v>
      </c>
      <c r="E162" s="12"/>
      <c r="F162" s="12"/>
      <c r="G162" s="12"/>
      <c r="H162" s="12"/>
      <c r="I162" s="12"/>
      <c r="J162" s="12"/>
      <c r="K162" s="15">
        <v>0.01</v>
      </c>
      <c r="L162" s="16">
        <v>15.28</v>
      </c>
      <c r="M162" s="13">
        <f>ROUND(K162*L162,2)</f>
        <v>0.15</v>
      </c>
    </row>
    <row r="163" spans="1:13" x14ac:dyDescent="0.25">
      <c r="A163" s="12"/>
      <c r="B163" s="12"/>
      <c r="C163" s="12"/>
      <c r="D163" s="14"/>
      <c r="E163" s="12"/>
      <c r="F163" s="12"/>
      <c r="G163" s="12"/>
      <c r="H163" s="12"/>
      <c r="I163" s="12"/>
      <c r="J163" s="17" t="s">
        <v>187</v>
      </c>
      <c r="K163" s="15">
        <v>10</v>
      </c>
      <c r="L163" s="10">
        <f>SUM(M156:M162)</f>
        <v>10.760000000000002</v>
      </c>
      <c r="M163" s="10">
        <f>ROUND(L163*K163,2)</f>
        <v>107.6</v>
      </c>
    </row>
    <row r="164" spans="1:13" ht="0.95" customHeight="1" x14ac:dyDescent="0.25">
      <c r="A164" s="18"/>
      <c r="B164" s="18"/>
      <c r="C164" s="18"/>
      <c r="D164" s="24"/>
      <c r="E164" s="18"/>
      <c r="F164" s="18"/>
      <c r="G164" s="18"/>
      <c r="H164" s="18"/>
      <c r="I164" s="18"/>
      <c r="J164" s="18"/>
      <c r="K164" s="18"/>
      <c r="L164" s="18"/>
      <c r="M164" s="18"/>
    </row>
    <row r="165" spans="1:13" x14ac:dyDescent="0.25">
      <c r="A165" s="11" t="s">
        <v>136</v>
      </c>
      <c r="B165" s="11" t="s">
        <v>20</v>
      </c>
      <c r="C165" s="11" t="s">
        <v>138</v>
      </c>
      <c r="D165" s="23" t="s">
        <v>137</v>
      </c>
      <c r="E165" s="12"/>
      <c r="F165" s="12"/>
      <c r="G165" s="12"/>
      <c r="H165" s="12"/>
      <c r="I165" s="12"/>
      <c r="J165" s="12"/>
      <c r="K165" s="20">
        <f>K169</f>
        <v>85</v>
      </c>
      <c r="L165" s="13">
        <f>L169</f>
        <v>0.81</v>
      </c>
      <c r="M165" s="13">
        <f>M169</f>
        <v>68.849999999999994</v>
      </c>
    </row>
    <row r="166" spans="1:13" x14ac:dyDescent="0.25">
      <c r="A166" s="11" t="s">
        <v>139</v>
      </c>
      <c r="B166" s="11" t="s">
        <v>25</v>
      </c>
      <c r="C166" s="11" t="s">
        <v>26</v>
      </c>
      <c r="D166" s="23" t="s">
        <v>140</v>
      </c>
      <c r="E166" s="12"/>
      <c r="F166" s="12"/>
      <c r="G166" s="12"/>
      <c r="H166" s="12"/>
      <c r="I166" s="12"/>
      <c r="J166" s="12"/>
      <c r="K166" s="15">
        <v>1.2999999999999999E-2</v>
      </c>
      <c r="L166" s="16">
        <v>15.16</v>
      </c>
      <c r="M166" s="13">
        <f>ROUND(K166*L166,2)</f>
        <v>0.2</v>
      </c>
    </row>
    <row r="167" spans="1:13" x14ac:dyDescent="0.25">
      <c r="A167" s="11" t="s">
        <v>141</v>
      </c>
      <c r="B167" s="11" t="s">
        <v>25</v>
      </c>
      <c r="C167" s="11" t="s">
        <v>26</v>
      </c>
      <c r="D167" s="23" t="s">
        <v>142</v>
      </c>
      <c r="E167" s="12"/>
      <c r="F167" s="12"/>
      <c r="G167" s="12"/>
      <c r="H167" s="12"/>
      <c r="I167" s="12"/>
      <c r="J167" s="12"/>
      <c r="K167" s="15">
        <v>1.2999999999999999E-2</v>
      </c>
      <c r="L167" s="16">
        <v>14.22</v>
      </c>
      <c r="M167" s="13">
        <f>ROUND(K167*L167,2)</f>
        <v>0.18</v>
      </c>
    </row>
    <row r="168" spans="1:13" x14ac:dyDescent="0.25">
      <c r="A168" s="11" t="s">
        <v>143</v>
      </c>
      <c r="B168" s="11" t="s">
        <v>93</v>
      </c>
      <c r="C168" s="11" t="s">
        <v>138</v>
      </c>
      <c r="D168" s="23" t="s">
        <v>137</v>
      </c>
      <c r="E168" s="12"/>
      <c r="F168" s="12"/>
      <c r="G168" s="12"/>
      <c r="H168" s="12"/>
      <c r="I168" s="12"/>
      <c r="J168" s="12"/>
      <c r="K168" s="15">
        <v>1.1000000000000001</v>
      </c>
      <c r="L168" s="16">
        <v>0.39</v>
      </c>
      <c r="M168" s="13">
        <f>ROUND(K168*L168,2)</f>
        <v>0.43</v>
      </c>
    </row>
    <row r="169" spans="1:13" x14ac:dyDescent="0.25">
      <c r="A169" s="12"/>
      <c r="B169" s="12"/>
      <c r="C169" s="12"/>
      <c r="D169" s="14"/>
      <c r="E169" s="12"/>
      <c r="F169" s="12"/>
      <c r="G169" s="12"/>
      <c r="H169" s="12"/>
      <c r="I169" s="12"/>
      <c r="J169" s="17" t="s">
        <v>144</v>
      </c>
      <c r="K169" s="15">
        <v>85</v>
      </c>
      <c r="L169" s="10">
        <f>SUM(M166:M168)</f>
        <v>0.81</v>
      </c>
      <c r="M169" s="10">
        <f>ROUND(L169*K169,2)</f>
        <v>68.849999999999994</v>
      </c>
    </row>
    <row r="170" spans="1:13" ht="0.95" customHeight="1" x14ac:dyDescent="0.25">
      <c r="A170" s="18"/>
      <c r="B170" s="18"/>
      <c r="C170" s="18"/>
      <c r="D170" s="24"/>
      <c r="E170" s="18"/>
      <c r="F170" s="18"/>
      <c r="G170" s="18"/>
      <c r="H170" s="18"/>
      <c r="I170" s="18"/>
      <c r="J170" s="18"/>
      <c r="K170" s="18"/>
      <c r="L170" s="18"/>
      <c r="M170" s="18"/>
    </row>
    <row r="171" spans="1:13" x14ac:dyDescent="0.25">
      <c r="A171" s="12"/>
      <c r="B171" s="12"/>
      <c r="C171" s="12"/>
      <c r="D171" s="14"/>
      <c r="E171" s="12"/>
      <c r="F171" s="12"/>
      <c r="G171" s="12"/>
      <c r="H171" s="12"/>
      <c r="I171" s="12"/>
      <c r="J171" s="17" t="s">
        <v>188</v>
      </c>
      <c r="K171" s="16">
        <v>10</v>
      </c>
      <c r="L171" s="10">
        <f>M152+M163+M169</f>
        <v>256.60000000000002</v>
      </c>
      <c r="M171" s="10">
        <f>ROUND(L171*K171,2)</f>
        <v>2566</v>
      </c>
    </row>
    <row r="172" spans="1:13" ht="0.95" customHeight="1" x14ac:dyDescent="0.25">
      <c r="A172" s="18"/>
      <c r="B172" s="18"/>
      <c r="C172" s="18"/>
      <c r="D172" s="24"/>
      <c r="E172" s="18"/>
      <c r="F172" s="18"/>
      <c r="G172" s="18"/>
      <c r="H172" s="18"/>
      <c r="I172" s="18"/>
      <c r="J172" s="18"/>
      <c r="K172" s="18"/>
      <c r="L172" s="18"/>
      <c r="M172" s="18"/>
    </row>
    <row r="173" spans="1:13" x14ac:dyDescent="0.25">
      <c r="A173" s="12"/>
      <c r="B173" s="12"/>
      <c r="C173" s="12"/>
      <c r="D173" s="14"/>
      <c r="E173" s="12"/>
      <c r="F173" s="12"/>
      <c r="G173" s="12"/>
      <c r="H173" s="12"/>
      <c r="I173" s="12"/>
      <c r="J173" s="17" t="s">
        <v>189</v>
      </c>
      <c r="K173" s="19">
        <v>1</v>
      </c>
      <c r="L173" s="10">
        <f>M135+M141+M171</f>
        <v>2684.36</v>
      </c>
      <c r="M173" s="10">
        <f>ROUND(L173*K173,2)</f>
        <v>2684.36</v>
      </c>
    </row>
    <row r="174" spans="1:13" ht="0.95" customHeight="1" x14ac:dyDescent="0.25">
      <c r="A174" s="18"/>
      <c r="B174" s="18"/>
      <c r="C174" s="18"/>
      <c r="D174" s="24"/>
      <c r="E174" s="18"/>
      <c r="F174" s="18"/>
      <c r="G174" s="18"/>
      <c r="H174" s="18"/>
      <c r="I174" s="18"/>
      <c r="J174" s="18"/>
      <c r="K174" s="18"/>
      <c r="L174" s="18"/>
      <c r="M174" s="18"/>
    </row>
    <row r="175" spans="1:13" x14ac:dyDescent="0.25">
      <c r="A175" s="7" t="s">
        <v>190</v>
      </c>
      <c r="B175" s="7" t="s">
        <v>17</v>
      </c>
      <c r="C175" s="7" t="s">
        <v>0</v>
      </c>
      <c r="D175" s="22" t="s">
        <v>191</v>
      </c>
      <c r="E175" s="8"/>
      <c r="F175" s="8"/>
      <c r="G175" s="8"/>
      <c r="H175" s="8"/>
      <c r="I175" s="8"/>
      <c r="J175" s="8"/>
      <c r="K175" s="9">
        <f>K184</f>
        <v>1</v>
      </c>
      <c r="L175" s="10">
        <f>L184</f>
        <v>1102.2</v>
      </c>
      <c r="M175" s="10">
        <f>M184</f>
        <v>1102.2</v>
      </c>
    </row>
    <row r="176" spans="1:13" x14ac:dyDescent="0.25">
      <c r="A176" s="11" t="s">
        <v>192</v>
      </c>
      <c r="B176" s="11" t="s">
        <v>20</v>
      </c>
      <c r="C176" s="11" t="s">
        <v>21</v>
      </c>
      <c r="D176" s="23" t="s">
        <v>193</v>
      </c>
      <c r="E176" s="12"/>
      <c r="F176" s="12"/>
      <c r="G176" s="12"/>
      <c r="H176" s="12"/>
      <c r="I176" s="12"/>
      <c r="J176" s="12"/>
      <c r="K176" s="13">
        <f>K182</f>
        <v>110</v>
      </c>
      <c r="L176" s="13">
        <f>L182</f>
        <v>10.02</v>
      </c>
      <c r="M176" s="13">
        <f>M182</f>
        <v>1102.2</v>
      </c>
    </row>
    <row r="177" spans="1:13" ht="56.25" x14ac:dyDescent="0.25">
      <c r="A177" s="12"/>
      <c r="B177" s="12"/>
      <c r="C177" s="12"/>
      <c r="D177" s="14" t="s">
        <v>194</v>
      </c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x14ac:dyDescent="0.25">
      <c r="A178" s="11" t="s">
        <v>85</v>
      </c>
      <c r="B178" s="11" t="s">
        <v>25</v>
      </c>
      <c r="C178" s="11" t="s">
        <v>26</v>
      </c>
      <c r="D178" s="23" t="s">
        <v>86</v>
      </c>
      <c r="E178" s="12"/>
      <c r="F178" s="12"/>
      <c r="G178" s="12"/>
      <c r="H178" s="12"/>
      <c r="I178" s="12"/>
      <c r="J178" s="12"/>
      <c r="K178" s="15">
        <v>0.05</v>
      </c>
      <c r="L178" s="16">
        <v>15.14</v>
      </c>
      <c r="M178" s="13">
        <f>ROUND(K178*L178,2)</f>
        <v>0.76</v>
      </c>
    </row>
    <row r="179" spans="1:13" x14ac:dyDescent="0.25">
      <c r="A179" s="11" t="s">
        <v>195</v>
      </c>
      <c r="B179" s="11" t="s">
        <v>25</v>
      </c>
      <c r="C179" s="11" t="s">
        <v>26</v>
      </c>
      <c r="D179" s="23" t="s">
        <v>196</v>
      </c>
      <c r="E179" s="12"/>
      <c r="F179" s="12"/>
      <c r="G179" s="12"/>
      <c r="H179" s="12"/>
      <c r="I179" s="12"/>
      <c r="J179" s="12"/>
      <c r="K179" s="15">
        <v>0.05</v>
      </c>
      <c r="L179" s="16">
        <v>13.75</v>
      </c>
      <c r="M179" s="13">
        <f>ROUND(K179*L179,2)</f>
        <v>0.69</v>
      </c>
    </row>
    <row r="180" spans="1:13" x14ac:dyDescent="0.25">
      <c r="A180" s="11" t="s">
        <v>197</v>
      </c>
      <c r="B180" s="11" t="s">
        <v>93</v>
      </c>
      <c r="C180" s="11" t="s">
        <v>21</v>
      </c>
      <c r="D180" s="23" t="s">
        <v>198</v>
      </c>
      <c r="E180" s="12"/>
      <c r="F180" s="12"/>
      <c r="G180" s="12"/>
      <c r="H180" s="12"/>
      <c r="I180" s="12"/>
      <c r="J180" s="12"/>
      <c r="K180" s="15">
        <v>1.05</v>
      </c>
      <c r="L180" s="16">
        <v>8.16</v>
      </c>
      <c r="M180" s="13">
        <f>ROUND(K180*L180,2)</f>
        <v>8.57</v>
      </c>
    </row>
    <row r="181" spans="1:13" x14ac:dyDescent="0.25">
      <c r="A181" s="12"/>
      <c r="B181" s="12"/>
      <c r="C181" s="12"/>
      <c r="D181" s="14"/>
      <c r="E181" s="11" t="s">
        <v>199</v>
      </c>
      <c r="F181" s="12">
        <v>1</v>
      </c>
      <c r="G181" s="16">
        <v>11</v>
      </c>
      <c r="H181" s="16">
        <v>10</v>
      </c>
      <c r="I181" s="16">
        <v>0</v>
      </c>
      <c r="J181" s="13">
        <f>F181*(G181+ (G181= 0))*(H181+ (H181= 0))*(I181+ (I181= 0))</f>
        <v>110</v>
      </c>
      <c r="K181" s="12"/>
      <c r="L181" s="12"/>
      <c r="M181" s="12"/>
    </row>
    <row r="182" spans="1:13" x14ac:dyDescent="0.25">
      <c r="A182" s="12"/>
      <c r="B182" s="12"/>
      <c r="C182" s="12"/>
      <c r="D182" s="14"/>
      <c r="E182" s="12"/>
      <c r="F182" s="12"/>
      <c r="G182" s="12"/>
      <c r="H182" s="12"/>
      <c r="I182" s="12"/>
      <c r="J182" s="17" t="s">
        <v>200</v>
      </c>
      <c r="K182" s="10">
        <f>SUM(J181:J181)</f>
        <v>110</v>
      </c>
      <c r="L182" s="10">
        <f>SUM(M178:M180)</f>
        <v>10.02</v>
      </c>
      <c r="M182" s="10">
        <f>ROUND(L182*K182,2)</f>
        <v>1102.2</v>
      </c>
    </row>
    <row r="183" spans="1:13" ht="0.95" customHeight="1" x14ac:dyDescent="0.25">
      <c r="A183" s="18"/>
      <c r="B183" s="18"/>
      <c r="C183" s="18"/>
      <c r="D183" s="24"/>
      <c r="E183" s="18"/>
      <c r="F183" s="18"/>
      <c r="G183" s="18"/>
      <c r="H183" s="18"/>
      <c r="I183" s="18"/>
      <c r="J183" s="18"/>
      <c r="K183" s="18"/>
      <c r="L183" s="18"/>
      <c r="M183" s="18"/>
    </row>
    <row r="184" spans="1:13" x14ac:dyDescent="0.25">
      <c r="A184" s="12"/>
      <c r="B184" s="12"/>
      <c r="C184" s="12"/>
      <c r="D184" s="14"/>
      <c r="E184" s="12"/>
      <c r="F184" s="12"/>
      <c r="G184" s="12"/>
      <c r="H184" s="12"/>
      <c r="I184" s="12"/>
      <c r="J184" s="17" t="s">
        <v>201</v>
      </c>
      <c r="K184" s="19">
        <v>1</v>
      </c>
      <c r="L184" s="10">
        <f>M182</f>
        <v>1102.2</v>
      </c>
      <c r="M184" s="10">
        <f>ROUND(L184*K184,2)</f>
        <v>1102.2</v>
      </c>
    </row>
    <row r="185" spans="1:13" ht="0.95" customHeight="1" x14ac:dyDescent="0.25">
      <c r="A185" s="18"/>
      <c r="B185" s="18"/>
      <c r="C185" s="18"/>
      <c r="D185" s="24"/>
      <c r="E185" s="18"/>
      <c r="F185" s="18"/>
      <c r="G185" s="18"/>
      <c r="H185" s="18"/>
      <c r="I185" s="18"/>
      <c r="J185" s="18"/>
      <c r="K185" s="18"/>
      <c r="L185" s="18"/>
      <c r="M185" s="18"/>
    </row>
    <row r="186" spans="1:13" x14ac:dyDescent="0.25">
      <c r="A186" s="7" t="s">
        <v>202</v>
      </c>
      <c r="B186" s="7" t="s">
        <v>17</v>
      </c>
      <c r="C186" s="7" t="s">
        <v>0</v>
      </c>
      <c r="D186" s="22" t="s">
        <v>203</v>
      </c>
      <c r="E186" s="8"/>
      <c r="F186" s="8"/>
      <c r="G186" s="8"/>
      <c r="H186" s="8"/>
      <c r="I186" s="8"/>
      <c r="J186" s="8"/>
      <c r="K186" s="9">
        <f>K195</f>
        <v>1</v>
      </c>
      <c r="L186" s="10">
        <f>L195</f>
        <v>199.54</v>
      </c>
      <c r="M186" s="10">
        <f>M195</f>
        <v>199.54</v>
      </c>
    </row>
    <row r="187" spans="1:13" x14ac:dyDescent="0.25">
      <c r="A187" s="11" t="s">
        <v>204</v>
      </c>
      <c r="B187" s="11" t="s">
        <v>20</v>
      </c>
      <c r="C187" s="11" t="s">
        <v>21</v>
      </c>
      <c r="D187" s="23" t="s">
        <v>205</v>
      </c>
      <c r="E187" s="12"/>
      <c r="F187" s="12"/>
      <c r="G187" s="12"/>
      <c r="H187" s="12"/>
      <c r="I187" s="12"/>
      <c r="J187" s="12"/>
      <c r="K187" s="13">
        <f>K193</f>
        <v>22</v>
      </c>
      <c r="L187" s="13">
        <f>L193</f>
        <v>9.07</v>
      </c>
      <c r="M187" s="13">
        <f>M193</f>
        <v>199.54</v>
      </c>
    </row>
    <row r="188" spans="1:13" ht="112.5" x14ac:dyDescent="0.25">
      <c r="A188" s="12"/>
      <c r="B188" s="12"/>
      <c r="C188" s="12"/>
      <c r="D188" s="14" t="s">
        <v>206</v>
      </c>
      <c r="E188" s="12"/>
      <c r="F188" s="12"/>
      <c r="G188" s="12"/>
      <c r="H188" s="12"/>
      <c r="I188" s="12"/>
      <c r="J188" s="12"/>
      <c r="K188" s="12"/>
      <c r="L188" s="12"/>
      <c r="M188" s="12"/>
    </row>
    <row r="189" spans="1:13" x14ac:dyDescent="0.25">
      <c r="A189" s="11" t="s">
        <v>85</v>
      </c>
      <c r="B189" s="11" t="s">
        <v>25</v>
      </c>
      <c r="C189" s="11" t="s">
        <v>26</v>
      </c>
      <c r="D189" s="23" t="s">
        <v>86</v>
      </c>
      <c r="E189" s="12"/>
      <c r="F189" s="12"/>
      <c r="G189" s="12"/>
      <c r="H189" s="12"/>
      <c r="I189" s="12"/>
      <c r="J189" s="12"/>
      <c r="K189" s="15">
        <v>0.16</v>
      </c>
      <c r="L189" s="16">
        <v>15.14</v>
      </c>
      <c r="M189" s="13">
        <f>ROUND(K189*L189,2)</f>
        <v>2.42</v>
      </c>
    </row>
    <row r="190" spans="1:13" x14ac:dyDescent="0.25">
      <c r="A190" s="11" t="s">
        <v>195</v>
      </c>
      <c r="B190" s="11" t="s">
        <v>25</v>
      </c>
      <c r="C190" s="11" t="s">
        <v>26</v>
      </c>
      <c r="D190" s="23" t="s">
        <v>196</v>
      </c>
      <c r="E190" s="12"/>
      <c r="F190" s="12"/>
      <c r="G190" s="12"/>
      <c r="H190" s="12"/>
      <c r="I190" s="12"/>
      <c r="J190" s="12"/>
      <c r="K190" s="15">
        <v>0.16</v>
      </c>
      <c r="L190" s="16">
        <v>13.75</v>
      </c>
      <c r="M190" s="13">
        <f>ROUND(K190*L190,2)</f>
        <v>2.2000000000000002</v>
      </c>
    </row>
    <row r="191" spans="1:13" x14ac:dyDescent="0.25">
      <c r="A191" s="11" t="s">
        <v>207</v>
      </c>
      <c r="B191" s="11" t="s">
        <v>93</v>
      </c>
      <c r="C191" s="11" t="s">
        <v>138</v>
      </c>
      <c r="D191" s="23" t="s">
        <v>208</v>
      </c>
      <c r="E191" s="12"/>
      <c r="F191" s="12"/>
      <c r="G191" s="12"/>
      <c r="H191" s="12"/>
      <c r="I191" s="12"/>
      <c r="J191" s="12"/>
      <c r="K191" s="15">
        <v>2.5</v>
      </c>
      <c r="L191" s="16">
        <v>1.78</v>
      </c>
      <c r="M191" s="13">
        <f>ROUND(K191*L191,2)</f>
        <v>4.45</v>
      </c>
    </row>
    <row r="192" spans="1:13" x14ac:dyDescent="0.25">
      <c r="A192" s="12"/>
      <c r="B192" s="12"/>
      <c r="C192" s="12"/>
      <c r="D192" s="14"/>
      <c r="E192" s="11" t="s">
        <v>209</v>
      </c>
      <c r="F192" s="12">
        <v>1</v>
      </c>
      <c r="G192" s="16">
        <v>44</v>
      </c>
      <c r="H192" s="16">
        <v>0</v>
      </c>
      <c r="I192" s="16">
        <v>0.5</v>
      </c>
      <c r="J192" s="13">
        <f>F192*(G192+ (G192= 0))*(H192+ (H192= 0))*(I192+ (I192= 0))</f>
        <v>22</v>
      </c>
      <c r="K192" s="12"/>
      <c r="L192" s="12"/>
      <c r="M192" s="12"/>
    </row>
    <row r="193" spans="1:13" x14ac:dyDescent="0.25">
      <c r="A193" s="12"/>
      <c r="B193" s="12"/>
      <c r="C193" s="12"/>
      <c r="D193" s="14"/>
      <c r="E193" s="12"/>
      <c r="F193" s="12"/>
      <c r="G193" s="12"/>
      <c r="H193" s="12"/>
      <c r="I193" s="12"/>
      <c r="J193" s="17" t="s">
        <v>210</v>
      </c>
      <c r="K193" s="10">
        <f>SUM(J192:J192)</f>
        <v>22</v>
      </c>
      <c r="L193" s="10">
        <f>SUM(M189:M191)</f>
        <v>9.07</v>
      </c>
      <c r="M193" s="10">
        <f>ROUND(L193*K193,2)</f>
        <v>199.54</v>
      </c>
    </row>
    <row r="194" spans="1:13" ht="0.95" customHeight="1" x14ac:dyDescent="0.25">
      <c r="A194" s="18"/>
      <c r="B194" s="18"/>
      <c r="C194" s="18"/>
      <c r="D194" s="24"/>
      <c r="E194" s="18"/>
      <c r="F194" s="18"/>
      <c r="G194" s="18"/>
      <c r="H194" s="18"/>
      <c r="I194" s="18"/>
      <c r="J194" s="18"/>
      <c r="K194" s="18"/>
      <c r="L194" s="18"/>
      <c r="M194" s="18"/>
    </row>
    <row r="195" spans="1:13" x14ac:dyDescent="0.25">
      <c r="A195" s="12"/>
      <c r="B195" s="12"/>
      <c r="C195" s="12"/>
      <c r="D195" s="14"/>
      <c r="E195" s="12"/>
      <c r="F195" s="12"/>
      <c r="G195" s="12"/>
      <c r="H195" s="12"/>
      <c r="I195" s="12"/>
      <c r="J195" s="17" t="s">
        <v>211</v>
      </c>
      <c r="K195" s="19">
        <v>1</v>
      </c>
      <c r="L195" s="10">
        <f>M193</f>
        <v>199.54</v>
      </c>
      <c r="M195" s="10">
        <f>ROUND(L195*K195,2)</f>
        <v>199.54</v>
      </c>
    </row>
    <row r="196" spans="1:13" ht="0.95" customHeight="1" x14ac:dyDescent="0.25">
      <c r="A196" s="18"/>
      <c r="B196" s="18"/>
      <c r="C196" s="18"/>
      <c r="D196" s="24"/>
      <c r="E196" s="18"/>
      <c r="F196" s="18"/>
      <c r="G196" s="18"/>
      <c r="H196" s="18"/>
      <c r="I196" s="18"/>
      <c r="J196" s="18"/>
      <c r="K196" s="18"/>
      <c r="L196" s="18"/>
      <c r="M196" s="18"/>
    </row>
    <row r="197" spans="1:13" x14ac:dyDescent="0.25">
      <c r="A197" s="7" t="s">
        <v>212</v>
      </c>
      <c r="B197" s="7" t="s">
        <v>17</v>
      </c>
      <c r="C197" s="7" t="s">
        <v>0</v>
      </c>
      <c r="D197" s="22" t="s">
        <v>213</v>
      </c>
      <c r="E197" s="8"/>
      <c r="F197" s="8"/>
      <c r="G197" s="8"/>
      <c r="H197" s="8"/>
      <c r="I197" s="8"/>
      <c r="J197" s="8"/>
      <c r="K197" s="9">
        <f>K231</f>
        <v>1</v>
      </c>
      <c r="L197" s="10">
        <f>L231</f>
        <v>9472.86</v>
      </c>
      <c r="M197" s="10">
        <f>M231</f>
        <v>9472.86</v>
      </c>
    </row>
    <row r="198" spans="1:13" x14ac:dyDescent="0.25">
      <c r="A198" s="11" t="s">
        <v>214</v>
      </c>
      <c r="B198" s="11" t="s">
        <v>20</v>
      </c>
      <c r="C198" s="11" t="s">
        <v>21</v>
      </c>
      <c r="D198" s="23" t="s">
        <v>215</v>
      </c>
      <c r="E198" s="12"/>
      <c r="F198" s="12"/>
      <c r="G198" s="12"/>
      <c r="H198" s="12"/>
      <c r="I198" s="12"/>
      <c r="J198" s="12"/>
      <c r="K198" s="13">
        <f>K229</f>
        <v>883.66200000000049</v>
      </c>
      <c r="L198" s="13">
        <f>L229</f>
        <v>10.72</v>
      </c>
      <c r="M198" s="13">
        <f>M229</f>
        <v>9472.86</v>
      </c>
    </row>
    <row r="199" spans="1:13" ht="112.5" x14ac:dyDescent="0.25">
      <c r="A199" s="12"/>
      <c r="B199" s="12"/>
      <c r="C199" s="12"/>
      <c r="D199" s="14" t="s">
        <v>216</v>
      </c>
      <c r="E199" s="12"/>
      <c r="F199" s="12"/>
      <c r="G199" s="12"/>
      <c r="H199" s="12"/>
      <c r="I199" s="12"/>
      <c r="J199" s="12"/>
      <c r="K199" s="12"/>
      <c r="L199" s="12"/>
      <c r="M199" s="12"/>
    </row>
    <row r="200" spans="1:13" x14ac:dyDescent="0.25">
      <c r="A200" s="11" t="s">
        <v>217</v>
      </c>
      <c r="B200" s="11" t="s">
        <v>25</v>
      </c>
      <c r="C200" s="11" t="s">
        <v>26</v>
      </c>
      <c r="D200" s="23" t="s">
        <v>218</v>
      </c>
      <c r="E200" s="12"/>
      <c r="F200" s="12"/>
      <c r="G200" s="12"/>
      <c r="H200" s="12"/>
      <c r="I200" s="12"/>
      <c r="J200" s="12"/>
      <c r="K200" s="15">
        <v>0.6</v>
      </c>
      <c r="L200" s="16">
        <v>14.77</v>
      </c>
      <c r="M200" s="13">
        <f>ROUND(K200*L200,2)</f>
        <v>8.86</v>
      </c>
    </row>
    <row r="201" spans="1:13" x14ac:dyDescent="0.25">
      <c r="A201" s="11" t="s">
        <v>23</v>
      </c>
      <c r="B201" s="11" t="s">
        <v>25</v>
      </c>
      <c r="C201" s="11" t="s">
        <v>26</v>
      </c>
      <c r="D201" s="23" t="s">
        <v>24</v>
      </c>
      <c r="E201" s="12"/>
      <c r="F201" s="12"/>
      <c r="G201" s="12"/>
      <c r="H201" s="12"/>
      <c r="I201" s="12"/>
      <c r="J201" s="12"/>
      <c r="K201" s="15">
        <v>0.05</v>
      </c>
      <c r="L201" s="16">
        <v>13.09</v>
      </c>
      <c r="M201" s="13">
        <f>ROUND(K201*L201,2)</f>
        <v>0.65</v>
      </c>
    </row>
    <row r="202" spans="1:13" x14ac:dyDescent="0.25">
      <c r="A202" s="11" t="s">
        <v>219</v>
      </c>
      <c r="B202" s="11" t="s">
        <v>93</v>
      </c>
      <c r="C202" s="11" t="s">
        <v>38</v>
      </c>
      <c r="D202" s="23" t="s">
        <v>220</v>
      </c>
      <c r="E202" s="12"/>
      <c r="F202" s="12"/>
      <c r="G202" s="12"/>
      <c r="H202" s="12"/>
      <c r="I202" s="12"/>
      <c r="J202" s="12"/>
      <c r="K202" s="15">
        <v>1.2E-2</v>
      </c>
      <c r="L202" s="16">
        <v>75.28</v>
      </c>
      <c r="M202" s="13">
        <f>ROUND(K202*L202,2)</f>
        <v>0.9</v>
      </c>
    </row>
    <row r="203" spans="1:13" x14ac:dyDescent="0.25">
      <c r="A203" s="11" t="s">
        <v>221</v>
      </c>
      <c r="B203" s="11" t="s">
        <v>93</v>
      </c>
      <c r="C203" s="11" t="s">
        <v>38</v>
      </c>
      <c r="D203" s="23" t="s">
        <v>222</v>
      </c>
      <c r="E203" s="12"/>
      <c r="F203" s="12"/>
      <c r="G203" s="12"/>
      <c r="H203" s="12"/>
      <c r="I203" s="12"/>
      <c r="J203" s="12"/>
      <c r="K203" s="15">
        <v>3.0000000000000001E-3</v>
      </c>
      <c r="L203" s="16">
        <v>84.6</v>
      </c>
      <c r="M203" s="13">
        <f>ROUND(K203*L203,2)</f>
        <v>0.25</v>
      </c>
    </row>
    <row r="204" spans="1:13" x14ac:dyDescent="0.25">
      <c r="A204" s="11" t="s">
        <v>223</v>
      </c>
      <c r="B204" s="11" t="s">
        <v>93</v>
      </c>
      <c r="C204" s="11" t="s">
        <v>101</v>
      </c>
      <c r="D204" s="23" t="s">
        <v>224</v>
      </c>
      <c r="E204" s="12"/>
      <c r="F204" s="12"/>
      <c r="G204" s="12"/>
      <c r="H204" s="12"/>
      <c r="I204" s="12"/>
      <c r="J204" s="12"/>
      <c r="K204" s="15">
        <v>0.215</v>
      </c>
      <c r="L204" s="16">
        <v>0.26</v>
      </c>
      <c r="M204" s="13">
        <f>ROUND(K204*L204,2)</f>
        <v>0.06</v>
      </c>
    </row>
    <row r="205" spans="1:13" x14ac:dyDescent="0.25">
      <c r="A205" s="12"/>
      <c r="B205" s="12"/>
      <c r="C205" s="12"/>
      <c r="D205" s="14"/>
      <c r="E205" s="11" t="s">
        <v>225</v>
      </c>
      <c r="F205" s="12">
        <v>1</v>
      </c>
      <c r="G205" s="16">
        <v>23.38</v>
      </c>
      <c r="H205" s="16">
        <v>0</v>
      </c>
      <c r="I205" s="16">
        <v>2.7</v>
      </c>
      <c r="J205" s="13">
        <f>F205*(G205+ (G205= 0))*(H205+ (H205= 0))*(I205+ (I205= 0))</f>
        <v>63.126000000000005</v>
      </c>
      <c r="K205" s="12"/>
      <c r="L205" s="12"/>
      <c r="M205" s="12"/>
    </row>
    <row r="206" spans="1:13" x14ac:dyDescent="0.25">
      <c r="A206" s="12"/>
      <c r="B206" s="12"/>
      <c r="C206" s="12"/>
      <c r="D206" s="14"/>
      <c r="E206" s="11" t="s">
        <v>225</v>
      </c>
      <c r="F206" s="12">
        <v>1</v>
      </c>
      <c r="G206" s="16">
        <v>20</v>
      </c>
      <c r="H206" s="16">
        <v>0</v>
      </c>
      <c r="I206" s="16">
        <v>2.7</v>
      </c>
      <c r="J206" s="13">
        <f>F206*(G206+ (G206= 0))*(H206+ (H206= 0))*(I206+ (I206= 0))</f>
        <v>54</v>
      </c>
      <c r="K206" s="12"/>
      <c r="L206" s="12"/>
      <c r="M206" s="12"/>
    </row>
    <row r="207" spans="1:13" x14ac:dyDescent="0.25">
      <c r="A207" s="12"/>
      <c r="B207" s="12"/>
      <c r="C207" s="12"/>
      <c r="D207" s="14"/>
      <c r="E207" s="11" t="s">
        <v>226</v>
      </c>
      <c r="F207" s="12">
        <v>1</v>
      </c>
      <c r="G207" s="16">
        <v>22.6</v>
      </c>
      <c r="H207" s="16">
        <v>0</v>
      </c>
      <c r="I207" s="16">
        <v>2.7</v>
      </c>
      <c r="J207" s="13">
        <f>F207*(G207+ (G207= 0))*(H207+ (H207= 0))*(I207+ (I207= 0))</f>
        <v>61.02000000000001</v>
      </c>
      <c r="K207" s="12"/>
      <c r="L207" s="12"/>
      <c r="M207" s="12"/>
    </row>
    <row r="208" spans="1:13" x14ac:dyDescent="0.25">
      <c r="A208" s="12"/>
      <c r="B208" s="12"/>
      <c r="C208" s="12"/>
      <c r="D208" s="14"/>
      <c r="E208" s="11" t="s">
        <v>226</v>
      </c>
      <c r="F208" s="12">
        <v>1</v>
      </c>
      <c r="G208" s="16">
        <v>43</v>
      </c>
      <c r="H208" s="16">
        <v>0</v>
      </c>
      <c r="I208" s="16">
        <v>2.7</v>
      </c>
      <c r="J208" s="13">
        <f>F208*(G208+ (G208= 0))*(H208+ (H208= 0))*(I208+ (I208= 0))</f>
        <v>116.10000000000001</v>
      </c>
      <c r="K208" s="12"/>
      <c r="L208" s="12"/>
      <c r="M208" s="12"/>
    </row>
    <row r="209" spans="1:13" x14ac:dyDescent="0.25">
      <c r="A209" s="12"/>
      <c r="B209" s="12"/>
      <c r="C209" s="12"/>
      <c r="D209" s="14"/>
      <c r="E209" s="11" t="s">
        <v>227</v>
      </c>
      <c r="F209" s="12">
        <v>1</v>
      </c>
      <c r="G209" s="16">
        <v>14</v>
      </c>
      <c r="H209" s="16">
        <v>0</v>
      </c>
      <c r="I209" s="16">
        <v>2.7</v>
      </c>
      <c r="J209" s="13">
        <f>F209*(G209+ (G209= 0))*(H209+ (H209= 0))*(I209+ (I209= 0))</f>
        <v>37.800000000000004</v>
      </c>
      <c r="K209" s="12"/>
      <c r="L209" s="12"/>
      <c r="M209" s="12"/>
    </row>
    <row r="210" spans="1:13" x14ac:dyDescent="0.25">
      <c r="A210" s="12"/>
      <c r="B210" s="12"/>
      <c r="C210" s="12"/>
      <c r="D210" s="14"/>
      <c r="E210" s="11" t="s">
        <v>227</v>
      </c>
      <c r="F210" s="12">
        <v>1</v>
      </c>
      <c r="G210" s="16">
        <v>9</v>
      </c>
      <c r="H210" s="16">
        <v>0</v>
      </c>
      <c r="I210" s="16">
        <v>2.7</v>
      </c>
      <c r="J210" s="13">
        <f>F210*(G210+ (G210= 0))*(H210+ (H210= 0))*(I210+ (I210= 0))</f>
        <v>24.3</v>
      </c>
      <c r="K210" s="12"/>
      <c r="L210" s="12"/>
      <c r="M210" s="12"/>
    </row>
    <row r="211" spans="1:13" x14ac:dyDescent="0.25">
      <c r="A211" s="12"/>
      <c r="B211" s="12"/>
      <c r="C211" s="12"/>
      <c r="D211" s="14"/>
      <c r="E211" s="11" t="s">
        <v>228</v>
      </c>
      <c r="F211" s="12">
        <v>1</v>
      </c>
      <c r="G211" s="16">
        <v>8.2200000000000006</v>
      </c>
      <c r="H211" s="16">
        <v>0</v>
      </c>
      <c r="I211" s="16">
        <v>2.7</v>
      </c>
      <c r="J211" s="13">
        <f>F211*(G211+ (G211= 0))*(H211+ (H211= 0))*(I211+ (I211= 0))</f>
        <v>22.194000000000003</v>
      </c>
      <c r="K211" s="12"/>
      <c r="L211" s="12"/>
      <c r="M211" s="12"/>
    </row>
    <row r="212" spans="1:13" x14ac:dyDescent="0.25">
      <c r="A212" s="12"/>
      <c r="B212" s="12"/>
      <c r="C212" s="12"/>
      <c r="D212" s="14"/>
      <c r="E212" s="11" t="s">
        <v>228</v>
      </c>
      <c r="F212" s="12">
        <v>1</v>
      </c>
      <c r="G212" s="16">
        <v>8.2200000000000006</v>
      </c>
      <c r="H212" s="16">
        <v>0</v>
      </c>
      <c r="I212" s="16">
        <v>2.7</v>
      </c>
      <c r="J212" s="13">
        <f>F212*(G212+ (G212= 0))*(H212+ (H212= 0))*(I212+ (I212= 0))</f>
        <v>22.194000000000003</v>
      </c>
      <c r="K212" s="12"/>
      <c r="L212" s="12"/>
      <c r="M212" s="12"/>
    </row>
    <row r="213" spans="1:13" x14ac:dyDescent="0.25">
      <c r="A213" s="12"/>
      <c r="B213" s="12"/>
      <c r="C213" s="12"/>
      <c r="D213" s="14"/>
      <c r="E213" s="11" t="s">
        <v>122</v>
      </c>
      <c r="F213" s="12">
        <v>1</v>
      </c>
      <c r="G213" s="16">
        <v>17.600000000000001</v>
      </c>
      <c r="H213" s="16">
        <v>0</v>
      </c>
      <c r="I213" s="16">
        <v>2.7</v>
      </c>
      <c r="J213" s="13">
        <f>F213*(G213+ (G213= 0))*(H213+ (H213= 0))*(I213+ (I213= 0))</f>
        <v>47.52000000000001</v>
      </c>
      <c r="K213" s="12"/>
      <c r="L213" s="12"/>
      <c r="M213" s="12"/>
    </row>
    <row r="214" spans="1:13" x14ac:dyDescent="0.25">
      <c r="A214" s="12"/>
      <c r="B214" s="12"/>
      <c r="C214" s="12"/>
      <c r="D214" s="14"/>
      <c r="E214" s="11" t="s">
        <v>122</v>
      </c>
      <c r="F214" s="12">
        <v>1</v>
      </c>
      <c r="G214" s="16">
        <v>17.600000000000001</v>
      </c>
      <c r="H214" s="16">
        <v>0</v>
      </c>
      <c r="I214" s="16">
        <v>2.7</v>
      </c>
      <c r="J214" s="13">
        <f>F214*(G214+ (G214= 0))*(H214+ (H214= 0))*(I214+ (I214= 0))</f>
        <v>47.52000000000001</v>
      </c>
      <c r="K214" s="12"/>
      <c r="L214" s="12"/>
      <c r="M214" s="12"/>
    </row>
    <row r="215" spans="1:13" x14ac:dyDescent="0.25">
      <c r="A215" s="12"/>
      <c r="B215" s="12"/>
      <c r="C215" s="12"/>
      <c r="D215" s="14"/>
      <c r="E215" s="11" t="s">
        <v>229</v>
      </c>
      <c r="F215" s="12">
        <v>1</v>
      </c>
      <c r="G215" s="16">
        <v>10.5</v>
      </c>
      <c r="H215" s="16">
        <v>0</v>
      </c>
      <c r="I215" s="16">
        <v>2.7</v>
      </c>
      <c r="J215" s="13">
        <f>F215*(G215+ (G215= 0))*(H215+ (H215= 0))*(I215+ (I215= 0))</f>
        <v>28.35</v>
      </c>
      <c r="K215" s="12"/>
      <c r="L215" s="12"/>
      <c r="M215" s="12"/>
    </row>
    <row r="216" spans="1:13" x14ac:dyDescent="0.25">
      <c r="A216" s="12"/>
      <c r="B216" s="12"/>
      <c r="C216" s="12"/>
      <c r="D216" s="14"/>
      <c r="E216" s="11" t="s">
        <v>229</v>
      </c>
      <c r="F216" s="12">
        <v>1</v>
      </c>
      <c r="G216" s="16">
        <v>10.5</v>
      </c>
      <c r="H216" s="16">
        <v>0</v>
      </c>
      <c r="I216" s="16">
        <v>2.7</v>
      </c>
      <c r="J216" s="13">
        <f>F216*(G216+ (G216= 0))*(H216+ (H216= 0))*(I216+ (I216= 0))</f>
        <v>28.35</v>
      </c>
      <c r="K216" s="12"/>
      <c r="L216" s="12"/>
      <c r="M216" s="12"/>
    </row>
    <row r="217" spans="1:13" x14ac:dyDescent="0.25">
      <c r="A217" s="12"/>
      <c r="B217" s="12"/>
      <c r="C217" s="12"/>
      <c r="D217" s="14"/>
      <c r="E217" s="11" t="s">
        <v>230</v>
      </c>
      <c r="F217" s="12">
        <v>1</v>
      </c>
      <c r="G217" s="16">
        <v>14.1</v>
      </c>
      <c r="H217" s="16">
        <v>0</v>
      </c>
      <c r="I217" s="16">
        <v>2.7</v>
      </c>
      <c r="J217" s="13">
        <f>F217*(G217+ (G217= 0))*(H217+ (H217= 0))*(I217+ (I217= 0))</f>
        <v>38.07</v>
      </c>
      <c r="K217" s="12"/>
      <c r="L217" s="12"/>
      <c r="M217" s="12"/>
    </row>
    <row r="218" spans="1:13" x14ac:dyDescent="0.25">
      <c r="A218" s="12"/>
      <c r="B218" s="12"/>
      <c r="C218" s="12"/>
      <c r="D218" s="14"/>
      <c r="E218" s="11" t="s">
        <v>230</v>
      </c>
      <c r="F218" s="12">
        <v>1</v>
      </c>
      <c r="G218" s="16">
        <v>14.1</v>
      </c>
      <c r="H218" s="16">
        <v>0</v>
      </c>
      <c r="I218" s="16">
        <v>2.7</v>
      </c>
      <c r="J218" s="13">
        <f>F218*(G218+ (G218= 0))*(H218+ (H218= 0))*(I218+ (I218= 0))</f>
        <v>38.07</v>
      </c>
      <c r="K218" s="12"/>
      <c r="L218" s="12"/>
      <c r="M218" s="12"/>
    </row>
    <row r="219" spans="1:13" x14ac:dyDescent="0.25">
      <c r="A219" s="12"/>
      <c r="B219" s="12"/>
      <c r="C219" s="12"/>
      <c r="D219" s="14"/>
      <c r="E219" s="11" t="s">
        <v>231</v>
      </c>
      <c r="F219" s="12">
        <v>1</v>
      </c>
      <c r="G219" s="16">
        <v>12</v>
      </c>
      <c r="H219" s="16">
        <v>0</v>
      </c>
      <c r="I219" s="16">
        <v>2.7</v>
      </c>
      <c r="J219" s="13">
        <f>F219*(G219+ (G219= 0))*(H219+ (H219= 0))*(I219+ (I219= 0))</f>
        <v>32.400000000000006</v>
      </c>
      <c r="K219" s="12"/>
      <c r="L219" s="12"/>
      <c r="M219" s="12"/>
    </row>
    <row r="220" spans="1:13" x14ac:dyDescent="0.25">
      <c r="A220" s="12"/>
      <c r="B220" s="12"/>
      <c r="C220" s="12"/>
      <c r="D220" s="14"/>
      <c r="E220" s="11" t="s">
        <v>231</v>
      </c>
      <c r="F220" s="12">
        <v>1</v>
      </c>
      <c r="G220" s="16">
        <v>17</v>
      </c>
      <c r="H220" s="16">
        <v>0</v>
      </c>
      <c r="I220" s="16">
        <v>2.7</v>
      </c>
      <c r="J220" s="13">
        <f>F220*(G220+ (G220= 0))*(H220+ (H220= 0))*(I220+ (I220= 0))</f>
        <v>45.900000000000006</v>
      </c>
      <c r="K220" s="12"/>
      <c r="L220" s="12"/>
      <c r="M220" s="12"/>
    </row>
    <row r="221" spans="1:13" x14ac:dyDescent="0.25">
      <c r="A221" s="12"/>
      <c r="B221" s="12"/>
      <c r="C221" s="12"/>
      <c r="D221" s="14"/>
      <c r="E221" s="11" t="s">
        <v>232</v>
      </c>
      <c r="F221" s="12">
        <v>1</v>
      </c>
      <c r="G221" s="16">
        <v>13.36</v>
      </c>
      <c r="H221" s="16">
        <v>0</v>
      </c>
      <c r="I221" s="16">
        <v>2.7</v>
      </c>
      <c r="J221" s="13">
        <f>F221*(G221+ (G221= 0))*(H221+ (H221= 0))*(I221+ (I221= 0))</f>
        <v>36.072000000000003</v>
      </c>
      <c r="K221" s="12"/>
      <c r="L221" s="12"/>
      <c r="M221" s="12"/>
    </row>
    <row r="222" spans="1:13" x14ac:dyDescent="0.25">
      <c r="A222" s="12"/>
      <c r="B222" s="12"/>
      <c r="C222" s="12"/>
      <c r="D222" s="14"/>
      <c r="E222" s="11" t="s">
        <v>232</v>
      </c>
      <c r="F222" s="12">
        <v>1</v>
      </c>
      <c r="G222" s="16">
        <v>15</v>
      </c>
      <c r="H222" s="16">
        <v>0</v>
      </c>
      <c r="I222" s="16">
        <v>2.7</v>
      </c>
      <c r="J222" s="13">
        <f>F222*(G222+ (G222= 0))*(H222+ (H222= 0))*(I222+ (I222= 0))</f>
        <v>40.5</v>
      </c>
      <c r="K222" s="12"/>
      <c r="L222" s="12"/>
      <c r="M222" s="12"/>
    </row>
    <row r="223" spans="1:13" x14ac:dyDescent="0.25">
      <c r="A223" s="12"/>
      <c r="B223" s="12"/>
      <c r="C223" s="12"/>
      <c r="D223" s="14"/>
      <c r="E223" s="11" t="s">
        <v>233</v>
      </c>
      <c r="F223" s="12">
        <v>1</v>
      </c>
      <c r="G223" s="16">
        <v>13.16</v>
      </c>
      <c r="H223" s="16">
        <v>0</v>
      </c>
      <c r="I223" s="16">
        <v>2.7</v>
      </c>
      <c r="J223" s="13">
        <f>F223*(G223+ (G223= 0))*(H223+ (H223= 0))*(I223+ (I223= 0))</f>
        <v>35.532000000000004</v>
      </c>
      <c r="K223" s="12"/>
      <c r="L223" s="12"/>
      <c r="M223" s="12"/>
    </row>
    <row r="224" spans="1:13" x14ac:dyDescent="0.25">
      <c r="A224" s="12"/>
      <c r="B224" s="12"/>
      <c r="C224" s="12"/>
      <c r="D224" s="14"/>
      <c r="E224" s="11" t="s">
        <v>233</v>
      </c>
      <c r="F224" s="12">
        <v>1</v>
      </c>
      <c r="G224" s="16">
        <v>11</v>
      </c>
      <c r="H224" s="16">
        <v>0</v>
      </c>
      <c r="I224" s="16">
        <v>2.7</v>
      </c>
      <c r="J224" s="13">
        <f>F224*(G224+ (G224= 0))*(H224+ (H224= 0))*(I224+ (I224= 0))</f>
        <v>29.700000000000003</v>
      </c>
      <c r="K224" s="12"/>
      <c r="L224" s="12"/>
      <c r="M224" s="12"/>
    </row>
    <row r="225" spans="1:13" x14ac:dyDescent="0.25">
      <c r="A225" s="12"/>
      <c r="B225" s="12"/>
      <c r="C225" s="12"/>
      <c r="D225" s="14"/>
      <c r="E225" s="11" t="s">
        <v>234</v>
      </c>
      <c r="F225" s="12">
        <v>1</v>
      </c>
      <c r="G225" s="16">
        <v>6</v>
      </c>
      <c r="H225" s="16">
        <v>0</v>
      </c>
      <c r="I225" s="16">
        <v>0.2</v>
      </c>
      <c r="J225" s="13">
        <f>F225*(G225+ (G225= 0))*(H225+ (H225= 0))*(I225+ (I225= 0))</f>
        <v>1.2000000000000002</v>
      </c>
      <c r="K225" s="12"/>
      <c r="L225" s="12"/>
      <c r="M225" s="12"/>
    </row>
    <row r="226" spans="1:13" x14ac:dyDescent="0.25">
      <c r="A226" s="12"/>
      <c r="B226" s="12"/>
      <c r="C226" s="12"/>
      <c r="D226" s="14"/>
      <c r="E226" s="11" t="s">
        <v>234</v>
      </c>
      <c r="F226" s="12">
        <v>1</v>
      </c>
      <c r="G226" s="16">
        <v>6</v>
      </c>
      <c r="H226" s="16">
        <v>0</v>
      </c>
      <c r="I226" s="16">
        <v>0.2</v>
      </c>
      <c r="J226" s="13">
        <f>F226*(G226+ (G226= 0))*(H226+ (H226= 0))*(I226+ (I226= 0))</f>
        <v>1.2000000000000002</v>
      </c>
      <c r="K226" s="12"/>
      <c r="L226" s="12"/>
      <c r="M226" s="12"/>
    </row>
    <row r="227" spans="1:13" x14ac:dyDescent="0.25">
      <c r="A227" s="12"/>
      <c r="B227" s="12"/>
      <c r="C227" s="12"/>
      <c r="D227" s="14"/>
      <c r="E227" s="11" t="s">
        <v>235</v>
      </c>
      <c r="F227" s="12">
        <v>1</v>
      </c>
      <c r="G227" s="16">
        <v>6.78</v>
      </c>
      <c r="H227" s="16">
        <v>0</v>
      </c>
      <c r="I227" s="16">
        <v>2.4</v>
      </c>
      <c r="J227" s="13">
        <f>F227*(G227+ (G227= 0))*(H227+ (H227= 0))*(I227+ (I227= 0))</f>
        <v>16.271999999999998</v>
      </c>
      <c r="K227" s="12"/>
      <c r="L227" s="12"/>
      <c r="M227" s="12"/>
    </row>
    <row r="228" spans="1:13" x14ac:dyDescent="0.25">
      <c r="A228" s="12"/>
      <c r="B228" s="12"/>
      <c r="C228" s="12"/>
      <c r="D228" s="14"/>
      <c r="E228" s="11" t="s">
        <v>235</v>
      </c>
      <c r="F228" s="12">
        <v>1</v>
      </c>
      <c r="G228" s="16">
        <v>6.78</v>
      </c>
      <c r="H228" s="16">
        <v>0</v>
      </c>
      <c r="I228" s="16">
        <v>2.4</v>
      </c>
      <c r="J228" s="13">
        <f>F228*(G228+ (G228= 0))*(H228+ (H228= 0))*(I228+ (I228= 0))</f>
        <v>16.271999999999998</v>
      </c>
      <c r="K228" s="12"/>
      <c r="L228" s="12"/>
      <c r="M228" s="12"/>
    </row>
    <row r="229" spans="1:13" x14ac:dyDescent="0.25">
      <c r="A229" s="12"/>
      <c r="B229" s="12"/>
      <c r="C229" s="12"/>
      <c r="D229" s="14"/>
      <c r="E229" s="12"/>
      <c r="F229" s="12"/>
      <c r="G229" s="12"/>
      <c r="H229" s="12"/>
      <c r="I229" s="12"/>
      <c r="J229" s="17" t="s">
        <v>236</v>
      </c>
      <c r="K229" s="10">
        <f>SUM(J205:J228)</f>
        <v>883.66200000000049</v>
      </c>
      <c r="L229" s="10">
        <f>SUM(M200:M204)</f>
        <v>10.72</v>
      </c>
      <c r="M229" s="10">
        <f>ROUND(L229*K229,2)</f>
        <v>9472.86</v>
      </c>
    </row>
    <row r="230" spans="1:13" ht="0.95" customHeight="1" x14ac:dyDescent="0.25">
      <c r="A230" s="18"/>
      <c r="B230" s="18"/>
      <c r="C230" s="18"/>
      <c r="D230" s="24"/>
      <c r="E230" s="18"/>
      <c r="F230" s="18"/>
      <c r="G230" s="18"/>
      <c r="H230" s="18"/>
      <c r="I230" s="18"/>
      <c r="J230" s="18"/>
      <c r="K230" s="18"/>
      <c r="L230" s="18"/>
      <c r="M230" s="18"/>
    </row>
    <row r="231" spans="1:13" x14ac:dyDescent="0.25">
      <c r="A231" s="12"/>
      <c r="B231" s="12"/>
      <c r="C231" s="12"/>
      <c r="D231" s="14"/>
      <c r="E231" s="12"/>
      <c r="F231" s="12"/>
      <c r="G231" s="12"/>
      <c r="H231" s="12"/>
      <c r="I231" s="12"/>
      <c r="J231" s="17" t="s">
        <v>237</v>
      </c>
      <c r="K231" s="19">
        <v>1</v>
      </c>
      <c r="L231" s="10">
        <f>M229</f>
        <v>9472.86</v>
      </c>
      <c r="M231" s="10">
        <f>ROUND(L231*K231,2)</f>
        <v>9472.86</v>
      </c>
    </row>
    <row r="232" spans="1:13" ht="0.95" customHeight="1" x14ac:dyDescent="0.25">
      <c r="A232" s="18"/>
      <c r="B232" s="18"/>
      <c r="C232" s="18"/>
      <c r="D232" s="24"/>
      <c r="E232" s="18"/>
      <c r="F232" s="18"/>
      <c r="G232" s="18"/>
      <c r="H232" s="18"/>
      <c r="I232" s="18"/>
      <c r="J232" s="18"/>
      <c r="K232" s="18"/>
      <c r="L232" s="18"/>
      <c r="M232" s="18"/>
    </row>
    <row r="233" spans="1:13" x14ac:dyDescent="0.25">
      <c r="A233" s="7" t="s">
        <v>238</v>
      </c>
      <c r="B233" s="7" t="s">
        <v>17</v>
      </c>
      <c r="C233" s="7" t="s">
        <v>0</v>
      </c>
      <c r="D233" s="22" t="s">
        <v>239</v>
      </c>
      <c r="E233" s="8"/>
      <c r="F233" s="8"/>
      <c r="G233" s="8"/>
      <c r="H233" s="8"/>
      <c r="I233" s="8"/>
      <c r="J233" s="8"/>
      <c r="K233" s="9">
        <f>K245</f>
        <v>1</v>
      </c>
      <c r="L233" s="10">
        <f>L245</f>
        <v>356.63</v>
      </c>
      <c r="M233" s="10">
        <f>M245</f>
        <v>356.63</v>
      </c>
    </row>
    <row r="234" spans="1:13" x14ac:dyDescent="0.25">
      <c r="A234" s="11" t="s">
        <v>240</v>
      </c>
      <c r="B234" s="11" t="s">
        <v>20</v>
      </c>
      <c r="C234" s="11" t="s">
        <v>21</v>
      </c>
      <c r="D234" s="23" t="s">
        <v>241</v>
      </c>
      <c r="E234" s="12"/>
      <c r="F234" s="12"/>
      <c r="G234" s="12"/>
      <c r="H234" s="12"/>
      <c r="I234" s="12"/>
      <c r="J234" s="12"/>
      <c r="K234" s="13">
        <f>K243</f>
        <v>42.71</v>
      </c>
      <c r="L234" s="13">
        <f>L243</f>
        <v>8.35</v>
      </c>
      <c r="M234" s="13">
        <f>M243</f>
        <v>356.63</v>
      </c>
    </row>
    <row r="235" spans="1:13" ht="33.75" x14ac:dyDescent="0.25">
      <c r="A235" s="12"/>
      <c r="B235" s="12"/>
      <c r="C235" s="12"/>
      <c r="D235" s="14" t="s">
        <v>242</v>
      </c>
      <c r="E235" s="12"/>
      <c r="F235" s="12"/>
      <c r="G235" s="12"/>
      <c r="H235" s="12"/>
      <c r="I235" s="12"/>
      <c r="J235" s="12"/>
      <c r="K235" s="12"/>
      <c r="L235" s="12"/>
      <c r="M235" s="12"/>
    </row>
    <row r="236" spans="1:13" x14ac:dyDescent="0.25">
      <c r="A236" s="11" t="s">
        <v>243</v>
      </c>
      <c r="B236" s="11" t="s">
        <v>25</v>
      </c>
      <c r="C236" s="11" t="s">
        <v>26</v>
      </c>
      <c r="D236" s="23" t="s">
        <v>244</v>
      </c>
      <c r="E236" s="12"/>
      <c r="F236" s="12"/>
      <c r="G236" s="12"/>
      <c r="H236" s="12"/>
      <c r="I236" s="12"/>
      <c r="J236" s="12"/>
      <c r="K236" s="15">
        <v>0.25</v>
      </c>
      <c r="L236" s="16">
        <v>14.66</v>
      </c>
      <c r="M236" s="13">
        <f>ROUND(K236*L236,2)</f>
        <v>3.67</v>
      </c>
    </row>
    <row r="237" spans="1:13" x14ac:dyDescent="0.25">
      <c r="A237" s="11" t="s">
        <v>245</v>
      </c>
      <c r="B237" s="11" t="s">
        <v>25</v>
      </c>
      <c r="C237" s="11" t="s">
        <v>26</v>
      </c>
      <c r="D237" s="23" t="s">
        <v>246</v>
      </c>
      <c r="E237" s="12"/>
      <c r="F237" s="12"/>
      <c r="G237" s="12"/>
      <c r="H237" s="12"/>
      <c r="I237" s="12"/>
      <c r="J237" s="12"/>
      <c r="K237" s="15">
        <v>0.25</v>
      </c>
      <c r="L237" s="16">
        <v>13.41</v>
      </c>
      <c r="M237" s="13">
        <f>ROUND(K237*L237,2)</f>
        <v>3.35</v>
      </c>
    </row>
    <row r="238" spans="1:13" x14ac:dyDescent="0.25">
      <c r="A238" s="11" t="s">
        <v>247</v>
      </c>
      <c r="B238" s="11" t="s">
        <v>93</v>
      </c>
      <c r="C238" s="11" t="s">
        <v>138</v>
      </c>
      <c r="D238" s="23" t="s">
        <v>248</v>
      </c>
      <c r="E238" s="12"/>
      <c r="F238" s="12"/>
      <c r="G238" s="12"/>
      <c r="H238" s="12"/>
      <c r="I238" s="12"/>
      <c r="J238" s="12"/>
      <c r="K238" s="15">
        <v>0.25</v>
      </c>
      <c r="L238" s="16">
        <v>5.31</v>
      </c>
      <c r="M238" s="13">
        <f>ROUND(K238*L238,2)</f>
        <v>1.33</v>
      </c>
    </row>
    <row r="239" spans="1:13" x14ac:dyDescent="0.25">
      <c r="A239" s="12"/>
      <c r="B239" s="12"/>
      <c r="C239" s="12"/>
      <c r="D239" s="14"/>
      <c r="E239" s="11" t="s">
        <v>249</v>
      </c>
      <c r="F239" s="12">
        <v>1</v>
      </c>
      <c r="G239" s="16">
        <v>3</v>
      </c>
      <c r="H239" s="16">
        <v>0</v>
      </c>
      <c r="I239" s="16">
        <v>2.5</v>
      </c>
      <c r="J239" s="13">
        <f>F239*(G239+ (G239= 0))*(H239+ (H239= 0))*(I239+ (I239= 0))</f>
        <v>7.5</v>
      </c>
      <c r="K239" s="12"/>
      <c r="L239" s="12"/>
      <c r="M239" s="12"/>
    </row>
    <row r="240" spans="1:13" x14ac:dyDescent="0.25">
      <c r="A240" s="12"/>
      <c r="B240" s="12"/>
      <c r="C240" s="12"/>
      <c r="D240" s="14"/>
      <c r="E240" s="11" t="s">
        <v>250</v>
      </c>
      <c r="F240" s="12">
        <v>1</v>
      </c>
      <c r="G240" s="16">
        <v>2</v>
      </c>
      <c r="H240" s="16">
        <v>0</v>
      </c>
      <c r="I240" s="16">
        <v>2.5</v>
      </c>
      <c r="J240" s="13">
        <f>F240*(G240+ (G240= 0))*(H240+ (H240= 0))*(I240+ (I240= 0))</f>
        <v>5</v>
      </c>
      <c r="K240" s="12"/>
      <c r="L240" s="12"/>
      <c r="M240" s="12"/>
    </row>
    <row r="241" spans="1:13" x14ac:dyDescent="0.25">
      <c r="A241" s="12"/>
      <c r="B241" s="12"/>
      <c r="C241" s="12"/>
      <c r="D241" s="14"/>
      <c r="E241" s="11" t="s">
        <v>251</v>
      </c>
      <c r="F241" s="12">
        <v>1</v>
      </c>
      <c r="G241" s="16">
        <v>1.5</v>
      </c>
      <c r="H241" s="16">
        <v>0</v>
      </c>
      <c r="I241" s="16">
        <v>2.5</v>
      </c>
      <c r="J241" s="13">
        <f>F241*(G241+ (G241= 0))*(H241+ (H241= 0))*(I241+ (I241= 0))</f>
        <v>3.75</v>
      </c>
      <c r="K241" s="12"/>
      <c r="L241" s="12"/>
      <c r="M241" s="12"/>
    </row>
    <row r="242" spans="1:13" x14ac:dyDescent="0.25">
      <c r="A242" s="12"/>
      <c r="B242" s="12"/>
      <c r="C242" s="12"/>
      <c r="D242" s="14"/>
      <c r="E242" s="11" t="s">
        <v>252</v>
      </c>
      <c r="F242" s="12">
        <v>14</v>
      </c>
      <c r="G242" s="16">
        <v>0.9</v>
      </c>
      <c r="H242" s="16">
        <v>0</v>
      </c>
      <c r="I242" s="16">
        <v>2.1</v>
      </c>
      <c r="J242" s="13">
        <f>F242*(G242+ (G242= 0))*(H242+ (H242= 0))*(I242+ (I242= 0))</f>
        <v>26.46</v>
      </c>
      <c r="K242" s="12"/>
      <c r="L242" s="12"/>
      <c r="M242" s="12"/>
    </row>
    <row r="243" spans="1:13" x14ac:dyDescent="0.25">
      <c r="A243" s="12"/>
      <c r="B243" s="12"/>
      <c r="C243" s="12"/>
      <c r="D243" s="14"/>
      <c r="E243" s="12"/>
      <c r="F243" s="12"/>
      <c r="G243" s="12"/>
      <c r="H243" s="12"/>
      <c r="I243" s="12"/>
      <c r="J243" s="17" t="s">
        <v>253</v>
      </c>
      <c r="K243" s="10">
        <f>SUM(J239:J242)</f>
        <v>42.71</v>
      </c>
      <c r="L243" s="10">
        <f>SUM(M236:M238)</f>
        <v>8.35</v>
      </c>
      <c r="M243" s="10">
        <f>ROUND(L243*K243,2)</f>
        <v>356.63</v>
      </c>
    </row>
    <row r="244" spans="1:13" ht="0.95" customHeight="1" x14ac:dyDescent="0.25">
      <c r="A244" s="18"/>
      <c r="B244" s="18"/>
      <c r="C244" s="18"/>
      <c r="D244" s="24"/>
      <c r="E244" s="18"/>
      <c r="F244" s="18"/>
      <c r="G244" s="18"/>
      <c r="H244" s="18"/>
      <c r="I244" s="18"/>
      <c r="J244" s="18"/>
      <c r="K244" s="18"/>
      <c r="L244" s="18"/>
      <c r="M244" s="18"/>
    </row>
    <row r="245" spans="1:13" x14ac:dyDescent="0.25">
      <c r="A245" s="12"/>
      <c r="B245" s="12"/>
      <c r="C245" s="12"/>
      <c r="D245" s="14"/>
      <c r="E245" s="12"/>
      <c r="F245" s="12"/>
      <c r="G245" s="12"/>
      <c r="H245" s="12"/>
      <c r="I245" s="12"/>
      <c r="J245" s="17" t="s">
        <v>254</v>
      </c>
      <c r="K245" s="19">
        <v>1</v>
      </c>
      <c r="L245" s="10">
        <f>M243</f>
        <v>356.63</v>
      </c>
      <c r="M245" s="10">
        <f>ROUND(L245*K245,2)</f>
        <v>356.63</v>
      </c>
    </row>
    <row r="246" spans="1:13" ht="0.95" customHeight="1" x14ac:dyDescent="0.25">
      <c r="A246" s="18"/>
      <c r="B246" s="18"/>
      <c r="C246" s="18"/>
      <c r="D246" s="24"/>
      <c r="E246" s="18"/>
      <c r="F246" s="18"/>
      <c r="G246" s="18"/>
      <c r="H246" s="18"/>
      <c r="I246" s="18"/>
      <c r="J246" s="18"/>
      <c r="K246" s="18"/>
      <c r="L246" s="18"/>
      <c r="M246" s="18"/>
    </row>
    <row r="247" spans="1:13" x14ac:dyDescent="0.25">
      <c r="A247" s="7" t="s">
        <v>255</v>
      </c>
      <c r="B247" s="7" t="s">
        <v>17</v>
      </c>
      <c r="C247" s="7" t="s">
        <v>0</v>
      </c>
      <c r="D247" s="22" t="s">
        <v>256</v>
      </c>
      <c r="E247" s="8"/>
      <c r="F247" s="8"/>
      <c r="G247" s="8"/>
      <c r="H247" s="8"/>
      <c r="I247" s="8"/>
      <c r="J247" s="8"/>
      <c r="K247" s="9">
        <f>K254</f>
        <v>1</v>
      </c>
      <c r="L247" s="10">
        <f>L254</f>
        <v>8805.06</v>
      </c>
      <c r="M247" s="10">
        <f>M254</f>
        <v>8805.06</v>
      </c>
    </row>
    <row r="248" spans="1:13" x14ac:dyDescent="0.25">
      <c r="A248" s="11" t="s">
        <v>257</v>
      </c>
      <c r="B248" s="11" t="s">
        <v>25</v>
      </c>
      <c r="C248" s="11" t="s">
        <v>259</v>
      </c>
      <c r="D248" s="23" t="s">
        <v>258</v>
      </c>
      <c r="E248" s="12"/>
      <c r="F248" s="12"/>
      <c r="G248" s="12"/>
      <c r="H248" s="12"/>
      <c r="I248" s="12"/>
      <c r="J248" s="12"/>
      <c r="K248" s="16">
        <v>1</v>
      </c>
      <c r="L248" s="16">
        <v>1983.34</v>
      </c>
      <c r="M248" s="13">
        <f>ROUND(K248*L248,2)</f>
        <v>1983.34</v>
      </c>
    </row>
    <row r="249" spans="1:13" x14ac:dyDescent="0.25">
      <c r="A249" s="11" t="s">
        <v>260</v>
      </c>
      <c r="B249" s="11" t="s">
        <v>25</v>
      </c>
      <c r="C249" s="11" t="s">
        <v>259</v>
      </c>
      <c r="D249" s="23" t="s">
        <v>261</v>
      </c>
      <c r="E249" s="12"/>
      <c r="F249" s="12"/>
      <c r="G249" s="12"/>
      <c r="H249" s="12"/>
      <c r="I249" s="12"/>
      <c r="J249" s="12"/>
      <c r="K249" s="16">
        <v>1</v>
      </c>
      <c r="L249" s="16">
        <v>1298.19</v>
      </c>
      <c r="M249" s="13">
        <f>ROUND(K249*L249,2)</f>
        <v>1298.19</v>
      </c>
    </row>
    <row r="250" spans="1:13" x14ac:dyDescent="0.25">
      <c r="A250" s="11" t="s">
        <v>262</v>
      </c>
      <c r="B250" s="11" t="s">
        <v>25</v>
      </c>
      <c r="C250" s="11" t="s">
        <v>259</v>
      </c>
      <c r="D250" s="23" t="s">
        <v>263</v>
      </c>
      <c r="E250" s="12"/>
      <c r="F250" s="12"/>
      <c r="G250" s="12"/>
      <c r="H250" s="12"/>
      <c r="I250" s="12"/>
      <c r="J250" s="12"/>
      <c r="K250" s="16">
        <v>2</v>
      </c>
      <c r="L250" s="16">
        <v>1514.55</v>
      </c>
      <c r="M250" s="13">
        <f>ROUND(K250*L250,2)</f>
        <v>3029.1</v>
      </c>
    </row>
    <row r="251" spans="1:13" x14ac:dyDescent="0.25">
      <c r="A251" s="11" t="s">
        <v>264</v>
      </c>
      <c r="B251" s="11" t="s">
        <v>25</v>
      </c>
      <c r="C251" s="11" t="s">
        <v>259</v>
      </c>
      <c r="D251" s="23" t="s">
        <v>265</v>
      </c>
      <c r="E251" s="12"/>
      <c r="F251" s="12"/>
      <c r="G251" s="12"/>
      <c r="H251" s="12"/>
      <c r="I251" s="12"/>
      <c r="J251" s="12"/>
      <c r="K251" s="16">
        <v>1</v>
      </c>
      <c r="L251" s="16">
        <v>100</v>
      </c>
      <c r="M251" s="13">
        <f>ROUND(K251*L251,2)</f>
        <v>100</v>
      </c>
    </row>
    <row r="252" spans="1:13" x14ac:dyDescent="0.25">
      <c r="A252" s="11" t="s">
        <v>266</v>
      </c>
      <c r="B252" s="11" t="s">
        <v>20</v>
      </c>
      <c r="C252" s="11" t="s">
        <v>0</v>
      </c>
      <c r="D252" s="23" t="s">
        <v>267</v>
      </c>
      <c r="E252" s="12"/>
      <c r="F252" s="12"/>
      <c r="G252" s="12"/>
      <c r="H252" s="12"/>
      <c r="I252" s="12"/>
      <c r="J252" s="12"/>
      <c r="K252" s="16">
        <v>1</v>
      </c>
      <c r="L252" s="16">
        <v>86.55</v>
      </c>
      <c r="M252" s="13">
        <f>ROUND(K252*L252,2)</f>
        <v>86.55</v>
      </c>
    </row>
    <row r="253" spans="1:13" x14ac:dyDescent="0.25">
      <c r="A253" s="11" t="s">
        <v>268</v>
      </c>
      <c r="B253" s="11" t="s">
        <v>29</v>
      </c>
      <c r="C253" s="11" t="s">
        <v>259</v>
      </c>
      <c r="D253" s="23" t="s">
        <v>269</v>
      </c>
      <c r="E253" s="12"/>
      <c r="F253" s="12"/>
      <c r="G253" s="12"/>
      <c r="H253" s="12"/>
      <c r="I253" s="12"/>
      <c r="J253" s="12"/>
      <c r="K253" s="16">
        <v>4</v>
      </c>
      <c r="L253" s="16">
        <v>576.97</v>
      </c>
      <c r="M253" s="13">
        <f>ROUND(K253*L253,2)</f>
        <v>2307.88</v>
      </c>
    </row>
    <row r="254" spans="1:13" x14ac:dyDescent="0.25">
      <c r="A254" s="12"/>
      <c r="B254" s="12"/>
      <c r="C254" s="12"/>
      <c r="D254" s="14"/>
      <c r="E254" s="12"/>
      <c r="F254" s="12"/>
      <c r="G254" s="12"/>
      <c r="H254" s="12"/>
      <c r="I254" s="12"/>
      <c r="J254" s="17" t="s">
        <v>270</v>
      </c>
      <c r="K254" s="19">
        <v>1</v>
      </c>
      <c r="L254" s="10">
        <f>SUM(M248:M253)</f>
        <v>8805.06</v>
      </c>
      <c r="M254" s="10">
        <f>ROUND(L254*K254,2)</f>
        <v>8805.06</v>
      </c>
    </row>
    <row r="255" spans="1:13" ht="0.95" customHeight="1" x14ac:dyDescent="0.25">
      <c r="A255" s="18"/>
      <c r="B255" s="18"/>
      <c r="C255" s="18"/>
      <c r="D255" s="24"/>
      <c r="E255" s="18"/>
      <c r="F255" s="18"/>
      <c r="G255" s="18"/>
      <c r="H255" s="18"/>
      <c r="I255" s="18"/>
      <c r="J255" s="18"/>
      <c r="K255" s="18"/>
      <c r="L255" s="18"/>
      <c r="M255" s="18"/>
    </row>
    <row r="256" spans="1:13" x14ac:dyDescent="0.25">
      <c r="A256" s="12"/>
      <c r="B256" s="12"/>
      <c r="C256" s="12"/>
      <c r="D256" s="14"/>
      <c r="E256" s="12"/>
      <c r="F256" s="12"/>
      <c r="G256" s="12"/>
      <c r="H256" s="12"/>
      <c r="I256" s="12"/>
      <c r="J256" s="17" t="s">
        <v>271</v>
      </c>
      <c r="K256" s="19">
        <v>1</v>
      </c>
      <c r="L256" s="10">
        <f>M65+M96+M132+M173+M184+M195+M231+M245+M254</f>
        <v>26543.020000000004</v>
      </c>
      <c r="M256" s="10">
        <f>ROUND(L256*K256,2)</f>
        <v>26543.02</v>
      </c>
    </row>
    <row r="257" spans="1:13" x14ac:dyDescent="0.25">
      <c r="A257" s="12"/>
      <c r="B257" s="12"/>
      <c r="C257" s="12"/>
      <c r="D257" s="14"/>
      <c r="E257" s="12"/>
      <c r="F257" s="12"/>
      <c r="G257" s="12"/>
      <c r="H257" s="12"/>
      <c r="I257" s="12"/>
      <c r="J257" s="12"/>
      <c r="K257" s="12"/>
      <c r="L257" s="12"/>
      <c r="M257" s="12"/>
    </row>
  </sheetData>
  <dataValidations count="1">
    <dataValidation type="list" allowBlank="1" showInputMessage="1" showErrorMessage="1" sqref="B4:B257" xr:uid="{C75807E6-078F-48FB-960A-4409C20D3B4A}">
      <formula1>"Capítulo,Partida,Mano de obra,Maquinaria,Material,Otros,"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Lexei</cp:lastModifiedBy>
  <dcterms:created xsi:type="dcterms:W3CDTF">2020-05-04T12:08:41Z</dcterms:created>
  <dcterms:modified xsi:type="dcterms:W3CDTF">2020-05-04T12:09:33Z</dcterms:modified>
</cp:coreProperties>
</file>