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x77\Desktop\BC3\Pruebas B\Demo B10\"/>
    </mc:Choice>
  </mc:AlternateContent>
  <xr:revisionPtr revIDLastSave="0" documentId="8_{43F2878D-7FAE-48D8-8766-45EE33ADC6AD}" xr6:coauthVersionLast="45" xr6:coauthVersionMax="45" xr10:uidLastSave="{00000000-0000-0000-0000-000000000000}"/>
  <bookViews>
    <workbookView xWindow="1770" yWindow="180" windowWidth="11520" windowHeight="10260" xr2:uid="{41D08DA4-D8AF-47C1-BCE6-72BCF097A28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2" i="1" l="1"/>
  <c r="F182" i="1"/>
  <c r="G173" i="1"/>
  <c r="G180" i="1"/>
  <c r="E173" i="1"/>
  <c r="F173" i="1"/>
  <c r="F180" i="1"/>
  <c r="G179" i="1"/>
  <c r="G178" i="1"/>
  <c r="G177" i="1"/>
  <c r="G176" i="1"/>
  <c r="G175" i="1"/>
  <c r="G174" i="1"/>
  <c r="G163" i="1"/>
  <c r="G171" i="1"/>
  <c r="E163" i="1"/>
  <c r="F163" i="1"/>
  <c r="F171" i="1"/>
  <c r="G164" i="1"/>
  <c r="G169" i="1"/>
  <c r="E164" i="1"/>
  <c r="F164" i="1"/>
  <c r="F169" i="1"/>
  <c r="G168" i="1"/>
  <c r="G167" i="1"/>
  <c r="G166" i="1"/>
  <c r="G151" i="1"/>
  <c r="G161" i="1"/>
  <c r="E151" i="1"/>
  <c r="F151" i="1"/>
  <c r="F161" i="1"/>
  <c r="G152" i="1"/>
  <c r="G159" i="1"/>
  <c r="E152" i="1"/>
  <c r="F152" i="1"/>
  <c r="F159" i="1"/>
  <c r="G158" i="1"/>
  <c r="G157" i="1"/>
  <c r="G156" i="1"/>
  <c r="G155" i="1"/>
  <c r="G154" i="1"/>
  <c r="G141" i="1"/>
  <c r="G149" i="1"/>
  <c r="E141" i="1"/>
  <c r="F141" i="1"/>
  <c r="F149" i="1"/>
  <c r="G142" i="1"/>
  <c r="G147" i="1"/>
  <c r="E142" i="1"/>
  <c r="F142" i="1"/>
  <c r="F147" i="1"/>
  <c r="G146" i="1"/>
  <c r="G145" i="1"/>
  <c r="G144" i="1"/>
  <c r="G131" i="1"/>
  <c r="G139" i="1"/>
  <c r="E131" i="1"/>
  <c r="F131" i="1"/>
  <c r="F139" i="1"/>
  <c r="G132" i="1"/>
  <c r="G137" i="1"/>
  <c r="E132" i="1"/>
  <c r="F132" i="1"/>
  <c r="F137" i="1"/>
  <c r="G136" i="1"/>
  <c r="G135" i="1"/>
  <c r="G134" i="1"/>
  <c r="G90" i="1"/>
  <c r="G129" i="1"/>
  <c r="E90" i="1"/>
  <c r="F90" i="1"/>
  <c r="F129" i="1"/>
  <c r="G99" i="1"/>
  <c r="G127" i="1"/>
  <c r="E99" i="1"/>
  <c r="F99" i="1"/>
  <c r="F127" i="1"/>
  <c r="G121" i="1"/>
  <c r="G125" i="1"/>
  <c r="E121" i="1"/>
  <c r="F121" i="1"/>
  <c r="F125" i="1"/>
  <c r="G124" i="1"/>
  <c r="G123" i="1"/>
  <c r="G122" i="1"/>
  <c r="G110" i="1"/>
  <c r="G119" i="1"/>
  <c r="E110" i="1"/>
  <c r="F110" i="1"/>
  <c r="F119" i="1"/>
  <c r="G118" i="1"/>
  <c r="G117" i="1"/>
  <c r="G116" i="1"/>
  <c r="G115" i="1"/>
  <c r="G114" i="1"/>
  <c r="G113" i="1"/>
  <c r="G112" i="1"/>
  <c r="G101" i="1"/>
  <c r="G108" i="1"/>
  <c r="E101" i="1"/>
  <c r="F101" i="1"/>
  <c r="F108" i="1"/>
  <c r="G107" i="1"/>
  <c r="G106" i="1"/>
  <c r="G105" i="1"/>
  <c r="G104" i="1"/>
  <c r="G103" i="1"/>
  <c r="G92" i="1"/>
  <c r="G97" i="1"/>
  <c r="E92" i="1"/>
  <c r="F92" i="1"/>
  <c r="F97" i="1"/>
  <c r="G96" i="1"/>
  <c r="G95" i="1"/>
  <c r="G94" i="1"/>
  <c r="G93" i="1"/>
  <c r="G91" i="1"/>
  <c r="G60" i="1"/>
  <c r="G88" i="1"/>
  <c r="E60" i="1"/>
  <c r="F60" i="1"/>
  <c r="F88" i="1"/>
  <c r="G67" i="1"/>
  <c r="G86" i="1"/>
  <c r="E67" i="1"/>
  <c r="F67" i="1"/>
  <c r="F86" i="1"/>
  <c r="G85" i="1"/>
  <c r="G69" i="1"/>
  <c r="G83" i="1"/>
  <c r="E69" i="1"/>
  <c r="F69" i="1"/>
  <c r="F83" i="1"/>
  <c r="G77" i="1"/>
  <c r="G81" i="1"/>
  <c r="E77" i="1"/>
  <c r="F77" i="1"/>
  <c r="F81" i="1"/>
  <c r="G80" i="1"/>
  <c r="G79" i="1"/>
  <c r="G78" i="1"/>
  <c r="G70" i="1"/>
  <c r="G75" i="1"/>
  <c r="E70" i="1"/>
  <c r="F70" i="1"/>
  <c r="F75" i="1"/>
  <c r="G74" i="1"/>
  <c r="G73" i="1"/>
  <c r="G72" i="1"/>
  <c r="G71" i="1"/>
  <c r="G61" i="1"/>
  <c r="G65" i="1"/>
  <c r="E61" i="1"/>
  <c r="F61" i="1"/>
  <c r="F65" i="1"/>
  <c r="G64" i="1"/>
  <c r="G63" i="1"/>
  <c r="G32" i="1"/>
  <c r="G58" i="1"/>
  <c r="E32" i="1"/>
  <c r="F32" i="1"/>
  <c r="F58" i="1"/>
  <c r="G51" i="1"/>
  <c r="G56" i="1"/>
  <c r="E51" i="1"/>
  <c r="F51" i="1"/>
  <c r="F56" i="1"/>
  <c r="G55" i="1"/>
  <c r="G54" i="1"/>
  <c r="G53" i="1"/>
  <c r="G42" i="1"/>
  <c r="G49" i="1"/>
  <c r="E42" i="1"/>
  <c r="F42" i="1"/>
  <c r="F49" i="1"/>
  <c r="G48" i="1"/>
  <c r="G47" i="1"/>
  <c r="G46" i="1"/>
  <c r="G45" i="1"/>
  <c r="G44" i="1"/>
  <c r="G33" i="1"/>
  <c r="G40" i="1"/>
  <c r="E33" i="1"/>
  <c r="F33" i="1"/>
  <c r="F40" i="1"/>
  <c r="G39" i="1"/>
  <c r="G38" i="1"/>
  <c r="G37" i="1"/>
  <c r="G36" i="1"/>
  <c r="G35" i="1"/>
  <c r="G4" i="1"/>
  <c r="G30" i="1"/>
  <c r="E4" i="1"/>
  <c r="F4" i="1"/>
  <c r="F30" i="1"/>
  <c r="G29" i="1"/>
  <c r="G23" i="1"/>
  <c r="G27" i="1"/>
  <c r="E23" i="1"/>
  <c r="F23" i="1"/>
  <c r="F27" i="1"/>
  <c r="G26" i="1"/>
  <c r="G25" i="1"/>
  <c r="G17" i="1"/>
  <c r="G21" i="1"/>
  <c r="E17" i="1"/>
  <c r="F17" i="1"/>
  <c r="F21" i="1"/>
  <c r="G20" i="1"/>
  <c r="G19" i="1"/>
  <c r="G11" i="1"/>
  <c r="G15" i="1"/>
  <c r="E11" i="1"/>
  <c r="F11" i="1"/>
  <c r="F15" i="1"/>
  <c r="G14" i="1"/>
  <c r="G13" i="1"/>
  <c r="G5" i="1"/>
  <c r="G9" i="1"/>
  <c r="E5" i="1"/>
  <c r="F5" i="1"/>
  <c r="F9" i="1"/>
  <c r="G8" i="1"/>
  <c r="G7" i="1"/>
</calcChain>
</file>

<file path=xl/sharedStrings.xml><?xml version="1.0" encoding="utf-8"?>
<sst xmlns="http://schemas.openxmlformats.org/spreadsheetml/2006/main" count="464" uniqueCount="218">
  <si>
    <t/>
  </si>
  <si>
    <t>Presupuesto</t>
  </si>
  <si>
    <t>Código</t>
  </si>
  <si>
    <t>Resumen</t>
  </si>
  <si>
    <t>ImpPres</t>
  </si>
  <si>
    <t>Nat</t>
  </si>
  <si>
    <t>Ud</t>
  </si>
  <si>
    <t>CanPres</t>
  </si>
  <si>
    <t>PrPres</t>
  </si>
  <si>
    <t xml:space="preserve">1            </t>
  </si>
  <si>
    <t>MOVIMIENTO DE TIERRAS</t>
  </si>
  <si>
    <t>Capítulo</t>
  </si>
  <si>
    <t xml:space="preserve">E02AM010     </t>
  </si>
  <si>
    <t>Desbroce y limpieza de terreno a máquina</t>
  </si>
  <si>
    <t>Partida</t>
  </si>
  <si>
    <t>m2</t>
  </si>
  <si>
    <t xml:space="preserve">Desbroce y limpieza superficial del terreno por medios mecánicos, sin carga ni transporte al vertedero y con p.p. de medios auxiliares.
</t>
  </si>
  <si>
    <t xml:space="preserve">O01OA070     </t>
  </si>
  <si>
    <t>Peón ordinario</t>
  </si>
  <si>
    <t>Mano de obra</t>
  </si>
  <si>
    <t>h.</t>
  </si>
  <si>
    <t xml:space="preserve">M05PN010     </t>
  </si>
  <si>
    <t>Pala cargadora neumáticos 85 cv/1,2m3</t>
  </si>
  <si>
    <t>Maquinaria</t>
  </si>
  <si>
    <t>E02AM010</t>
  </si>
  <si>
    <t xml:space="preserve">E02EM030     </t>
  </si>
  <si>
    <t>Excavación vaciado a máquina terreno compacto</t>
  </si>
  <si>
    <t>m3</t>
  </si>
  <si>
    <t xml:space="preserve">Excavación en zanjas, en terrenos compactos, por medios mecánicos, con extracción de tierras a los bordes, sin carga ni transporte al vertedero y con p.p. de medios auxiliares.
</t>
  </si>
  <si>
    <t xml:space="preserve">M05EN030     </t>
  </si>
  <si>
    <t>Excav.hidráulica neumáticos 100 cv</t>
  </si>
  <si>
    <t>E02EM030</t>
  </si>
  <si>
    <t xml:space="preserve">E02PM030     </t>
  </si>
  <si>
    <t>Excavación pozos a máquina terreno compacto</t>
  </si>
  <si>
    <t xml:space="preserve">Excavación en pozos en terrenos compactos, por medios mecánicos, con extracción de tierras a los bordes, sin carga ni transporte al vertedero, y con p.p. de medios auxiliares.
</t>
  </si>
  <si>
    <t>E02PM030</t>
  </si>
  <si>
    <t xml:space="preserve">E02TT040     </t>
  </si>
  <si>
    <t>Transporte vertedero dist. &lt;20km carga mecánica</t>
  </si>
  <si>
    <t xml:space="preserve">Transporte de tierras al vertedero, a una distancia menor de 20 km., considerando ida y vuelta, con camión bañera basculante cargado a máquina, y con p.p. de medios auxiliares, considerando también la carga.
</t>
  </si>
  <si>
    <t xml:space="preserve">M07CB030     </t>
  </si>
  <si>
    <t>Camión basculante 6x4 20 t.</t>
  </si>
  <si>
    <t>E02TT040</t>
  </si>
  <si>
    <t xml:space="preserve">%10          </t>
  </si>
  <si>
    <t>desgaste de maquinaria</t>
  </si>
  <si>
    <t>Otros</t>
  </si>
  <si>
    <t>1</t>
  </si>
  <si>
    <t xml:space="preserve">2            </t>
  </si>
  <si>
    <t>RED HORIZONTAL DE SANEAMIENTO</t>
  </si>
  <si>
    <t xml:space="preserve">E03ALA010    </t>
  </si>
  <si>
    <t>Arqueta ladri.pie/bajante 38x38x50cm</t>
  </si>
  <si>
    <t>ud</t>
  </si>
  <si>
    <t xml:space="preserve">Arqueta a pie de bajante registrable, de 38x38x50 cm. de medidas interiores, construida con fábrica de ladrillo macizo tosco de 1/2 pie de espesor, recibido con mortero de cemento, colocado sobre solera de hormigón en masa HM-20/P/40/I, enfoscada y bruñida por el interior con mortero de cemento, con codo de PVC de 45º, para evitar el golpe de bajada en la solera, y con tapa de hormigón armado prefabricada, terminada y con p.p. de medios auxiliares, sin incluir la excavación, ni el relleno perimetral posterior.
</t>
  </si>
  <si>
    <t xml:space="preserve">O01OA030     </t>
  </si>
  <si>
    <t>Oficial primera</t>
  </si>
  <si>
    <t xml:space="preserve">O01OA060     </t>
  </si>
  <si>
    <t>Peón especializado</t>
  </si>
  <si>
    <t xml:space="preserve">%6           </t>
  </si>
  <si>
    <t>impuesto</t>
  </si>
  <si>
    <t xml:space="preserve">P01HM020     </t>
  </si>
  <si>
    <t>Hormigón hm-20/p/40/i central</t>
  </si>
  <si>
    <t>Material</t>
  </si>
  <si>
    <t xml:space="preserve">P01LT020     </t>
  </si>
  <si>
    <t>Ladrillo perfora. tosco 25x12x7</t>
  </si>
  <si>
    <t>mud</t>
  </si>
  <si>
    <t>E03ALA010</t>
  </si>
  <si>
    <t xml:space="preserve">E03OEH010    </t>
  </si>
  <si>
    <t>Tubo hm machihembrado d=150 mm</t>
  </si>
  <si>
    <t>m.</t>
  </si>
  <si>
    <t xml:space="preserve">Colector de saneamiento enterrado de hormigón en masa centrifugado de sección circular y diámetro 150 mm., con unión por junta machihembrada. Colocado en zanja, sobre una cama de arena de río de 10 cm. debidamente compactada y nivelada, con corchetes de ladrillo perforado tosco en las uniones recibidos con mortero de cemento 1/6 (M-40) y relleno lateral y superior hasta 10 cm. por encima de la generatriz con la misma arena; compactando ésta hasta los riñones. Con p.p. de medios auxiliares y sin incluir la excavación ni el tapado posterior de las zanjas.
</t>
  </si>
  <si>
    <t xml:space="preserve">P01AA020     </t>
  </si>
  <si>
    <t>Arena de río 0/6 mm.</t>
  </si>
  <si>
    <t xml:space="preserve">P02THM010    </t>
  </si>
  <si>
    <t>Tubo hm j.machihembrada d=150mm</t>
  </si>
  <si>
    <t>E03OEH010</t>
  </si>
  <si>
    <t xml:space="preserve">E03OEP140    </t>
  </si>
  <si>
    <t>Tubo pvc comp. j.elás.sn4 c.teja  200mm</t>
  </si>
  <si>
    <t xml:space="preserve">Colector de saneamiento enterrado de PVC de pared compacta de color teja y rigidez 4 kN/m2; con un diámetro 200 mm. y de unión por junta elástica. Colocado en zanja, sobre una cama de arena de río de 10 cm. debidamente compactada y nivelada, relleno lateralmente y superiormente hasta 10 cm. por encima de la generatriz con la misma arena; compactando ésta hasta los riñones. Con p.p. de medios auxiliares y sin incluir la excavación ni el tapado posterior de las zanjas.
</t>
  </si>
  <si>
    <t xml:space="preserve">P02TVO110    </t>
  </si>
  <si>
    <t>Tub.PVC liso j.elástica SN4 D=200mm</t>
  </si>
  <si>
    <t>E03OEP140</t>
  </si>
  <si>
    <t>2</t>
  </si>
  <si>
    <t xml:space="preserve">3            </t>
  </si>
  <si>
    <t>CIMENTACIONES</t>
  </si>
  <si>
    <t xml:space="preserve">E04CM040     </t>
  </si>
  <si>
    <t>Horm.limpieza hm-20/p/20/i  v.man</t>
  </si>
  <si>
    <t xml:space="preserve">Hormigón en masa HM-20 N/mm2., consistencia plástica, Tmáx.20 mm., para ambiente normal, elaborado en central para limpieza y nivelado de fondos de cimentación, incluso vertido por medios manuales y colocación.
</t>
  </si>
  <si>
    <t xml:space="preserve">P01HM010     </t>
  </si>
  <si>
    <t>Hormigón hm-20/p/20/i central</t>
  </si>
  <si>
    <t>E04CM040</t>
  </si>
  <si>
    <t xml:space="preserve">E04CA060     </t>
  </si>
  <si>
    <t>H.arm. ha-25/p/20/i  v. grúa</t>
  </si>
  <si>
    <t xml:space="preserve">Hormigón armado HA-25 N/mm2., Tmáx.20 mm., para ambiente normal, elaborado en central en relleno de zapatas y zanjas de cimentación, incluso armadura (40 kg./m3.), vertido con grúa, vibrado y colocado.  Según normas NTE-CSZ y EHE.
</t>
  </si>
  <si>
    <t xml:space="preserve">E04CA010     </t>
  </si>
  <si>
    <t>H.arm. ha-25/p/20/i  v.manual</t>
  </si>
  <si>
    <t xml:space="preserve">E04CM050     </t>
  </si>
  <si>
    <t>Horm. ha-25/p/20/i  v. manual</t>
  </si>
  <si>
    <t xml:space="preserve">M11HV120     </t>
  </si>
  <si>
    <t>Aguja eléct.c/convertid.gasolina d=79mm.</t>
  </si>
  <si>
    <t xml:space="preserve">P01HA010     </t>
  </si>
  <si>
    <t>Hormigón ha-25/p/20/i central</t>
  </si>
  <si>
    <t>E04CM050</t>
  </si>
  <si>
    <t xml:space="preserve">E04AB020     </t>
  </si>
  <si>
    <t>Acero corrugado b 500 s</t>
  </si>
  <si>
    <t>kg</t>
  </si>
  <si>
    <t xml:space="preserve">O01OB030     </t>
  </si>
  <si>
    <t>Oficial 1ª ferralla</t>
  </si>
  <si>
    <t xml:space="preserve">O01OB040     </t>
  </si>
  <si>
    <t>Ayudante ferralla</t>
  </si>
  <si>
    <t xml:space="preserve">P03AC200     </t>
  </si>
  <si>
    <t>E04AB020</t>
  </si>
  <si>
    <t>E04CA010</t>
  </si>
  <si>
    <t xml:space="preserve">M02GT120     </t>
  </si>
  <si>
    <t>Grúa torre automontante 20 txm.</t>
  </si>
  <si>
    <t>E04CA060</t>
  </si>
  <si>
    <t>3</t>
  </si>
  <si>
    <t xml:space="preserve">4            </t>
  </si>
  <si>
    <t>ESTRUCTURAS</t>
  </si>
  <si>
    <t xml:space="preserve">E05HSM010    </t>
  </si>
  <si>
    <t>Horm. p/armar ha-25/p/20/i  pilar</t>
  </si>
  <si>
    <t xml:space="preserve">E05HSF010    </t>
  </si>
  <si>
    <t>Encofrado metálico en pilares</t>
  </si>
  <si>
    <t xml:space="preserve">O01OB010     </t>
  </si>
  <si>
    <t>Oficial 1ª encofrador</t>
  </si>
  <si>
    <t xml:space="preserve">O01OB020     </t>
  </si>
  <si>
    <t>Ayudante encofrador</t>
  </si>
  <si>
    <t xml:space="preserve">P01UC030     </t>
  </si>
  <si>
    <t>Puntas 20x100</t>
  </si>
  <si>
    <t xml:space="preserve">P03AA020     </t>
  </si>
  <si>
    <t>Alambre atar 1,30 mm.</t>
  </si>
  <si>
    <t>E05HSF010</t>
  </si>
  <si>
    <t xml:space="preserve">E05HLA010    </t>
  </si>
  <si>
    <t>H.A.HA-25/P/20 E.MADERA LOSAS</t>
  </si>
  <si>
    <t>Hormigón armado HA-25 N/mm2., Tmáx.20 mm., consistencia plástica, elaborado en central, en losas planas, i/p.p. de armadura (85 kg/m3) y encofrado de madera, vertido con pluma-grúa, vibrado y colocado. Según normas NTE-EME, EHL y EHE.</t>
  </si>
  <si>
    <t xml:space="preserve">E05HLM015    </t>
  </si>
  <si>
    <t>HORM. P/ARMAR HA-25/P/20 L.PL.</t>
  </si>
  <si>
    <t>Hormigón para armar HA-25/P/20/I, elaborado en central, en losas planas, incluso vertido con pluma-grúa, vibrado y colocado. Según normas NTE-EHL y EHE.</t>
  </si>
  <si>
    <t xml:space="preserve">O01OB025     </t>
  </si>
  <si>
    <t>Oficial 1ª gruísta</t>
  </si>
  <si>
    <t xml:space="preserve">M02GT002     </t>
  </si>
  <si>
    <t>Grúa pluma 30 m./0,75 t.</t>
  </si>
  <si>
    <t>E05HLM015</t>
  </si>
  <si>
    <t xml:space="preserve">E05HLE010    </t>
  </si>
  <si>
    <t>ENCOFR. MADERA LOSAS 4 POST.</t>
  </si>
  <si>
    <t>Encofrado y desencofrado de losa armada plana con tablero de madera de pino de 22 mm., confeccionado previamente, considerando 4 posturas. Normas NTE-EME.</t>
  </si>
  <si>
    <t xml:space="preserve">M13EM030     </t>
  </si>
  <si>
    <t>Tablero encofrar 22 mm. 4 p.</t>
  </si>
  <si>
    <t xml:space="preserve">P01EM290     </t>
  </si>
  <si>
    <t>Madera pino encofrar 26 mm.</t>
  </si>
  <si>
    <t xml:space="preserve">M13CP100     </t>
  </si>
  <si>
    <t>Puntal telesc. normal  1,75-3,10</t>
  </si>
  <si>
    <t>E05HLE010</t>
  </si>
  <si>
    <t>E05HLA010</t>
  </si>
  <si>
    <t>4</t>
  </si>
  <si>
    <t xml:space="preserve">5            </t>
  </si>
  <si>
    <t>AISLAMIENTOS</t>
  </si>
  <si>
    <t xml:space="preserve">E10ATP180    </t>
  </si>
  <si>
    <t>Ais.térm.cub.p.roofmate sl-a-30</t>
  </si>
  <si>
    <t>Aislamiento térmico en azoteas mediante placas rígidas de poliestireno extruído tipo  Roofmate SL-A-30, de 30 mm., directamente sobre la membrana impermeabilizante, i/p.p. de corte y</t>
  </si>
  <si>
    <t xml:space="preserve">O01OA050     </t>
  </si>
  <si>
    <t>Ayudante</t>
  </si>
  <si>
    <t xml:space="preserve">P07TX190     </t>
  </si>
  <si>
    <t>P.polies.extr. roofmate-sl-a-30</t>
  </si>
  <si>
    <t>E10ATP180</t>
  </si>
  <si>
    <t>5</t>
  </si>
  <si>
    <t xml:space="preserve">6            </t>
  </si>
  <si>
    <t>IMPERMEABILIZACIONES</t>
  </si>
  <si>
    <t xml:space="preserve">E10INR090    </t>
  </si>
  <si>
    <t>Imp.muros betún/caucho</t>
  </si>
  <si>
    <t xml:space="preserve">Impermeabilización por el exterior de muros de hormigón y estructuras a proteger posteriormente con un revestimiento impermeable monocomponente, consistente en una emulsión de betún/caucho exenta de disolventes, tipo: Emufal TE, extendida en dos capas de 1 a 1,5 kg/m2. cada una con brocha, llana dentada o "air-less", previo saneo, limpieza y humectación del soporte.
</t>
  </si>
  <si>
    <t xml:space="preserve">P06BI037     </t>
  </si>
  <si>
    <t>Emulsión caucho asfalto emufal te</t>
  </si>
  <si>
    <t>E10INR090</t>
  </si>
  <si>
    <t>6</t>
  </si>
  <si>
    <t xml:space="preserve">7            </t>
  </si>
  <si>
    <t>REVESTIMIENTOS</t>
  </si>
  <si>
    <t xml:space="preserve">E08PEM010    </t>
  </si>
  <si>
    <t>Guarnecido maestreado y enlucido</t>
  </si>
  <si>
    <t xml:space="preserve">Guarnecido maestreado con yeso negro y enlucido con yeso blanco en paramentos verticales y horizontales de 15 mm. de espesor, con maestras cada 1,50 m. incluso formación de rincones, guarniciones de huecos, remates con pavimento, p.p. de guardavivos de plástico y metal y colocación de andamios, s/NTE-RPG, medido deduciendo huecos superiores a 2 m2.
</t>
  </si>
  <si>
    <t xml:space="preserve">O01OB110     </t>
  </si>
  <si>
    <t>Oficial yesero o escayolista</t>
  </si>
  <si>
    <t xml:space="preserve">A01A030      </t>
  </si>
  <si>
    <t>Pasta de yeso negro</t>
  </si>
  <si>
    <t xml:space="preserve">A01A040      </t>
  </si>
  <si>
    <t>Pasta de yeso blanco</t>
  </si>
  <si>
    <t xml:space="preserve">P04RW060     </t>
  </si>
  <si>
    <t>Guardavivos plástico y metal</t>
  </si>
  <si>
    <t>E08PEM010</t>
  </si>
  <si>
    <t>7</t>
  </si>
  <si>
    <t xml:space="preserve">8            </t>
  </si>
  <si>
    <t>PINTURAS</t>
  </si>
  <si>
    <t xml:space="preserve">E27MB030     </t>
  </si>
  <si>
    <t>Barni.madera int.brillant.2 man.</t>
  </si>
  <si>
    <t>Barnizado de carpintería de madera interior o exterior con dos manos de barniz sintético brillante</t>
  </si>
  <si>
    <t xml:space="preserve">O01OB230     </t>
  </si>
  <si>
    <t>Oficial 1ª pintura</t>
  </si>
  <si>
    <t xml:space="preserve">O01OB240     </t>
  </si>
  <si>
    <t>Ayudante pintura</t>
  </si>
  <si>
    <t xml:space="preserve">P25MB010     </t>
  </si>
  <si>
    <t>Pintura hidrófuga (barniz)</t>
  </si>
  <si>
    <t>E27MB030</t>
  </si>
  <si>
    <t>8</t>
  </si>
  <si>
    <t xml:space="preserve">I            </t>
  </si>
  <si>
    <t>ESTUDIO COSTES INDIRECTOS</t>
  </si>
  <si>
    <t xml:space="preserve">INDI01       </t>
  </si>
  <si>
    <t>Jefe de obra</t>
  </si>
  <si>
    <t>M</t>
  </si>
  <si>
    <t xml:space="preserve">INDI02       </t>
  </si>
  <si>
    <t>Administrativo</t>
  </si>
  <si>
    <t xml:space="preserve">INDI03       </t>
  </si>
  <si>
    <t>Encargado</t>
  </si>
  <si>
    <t xml:space="preserve">INDI05       </t>
  </si>
  <si>
    <t>Guardián</t>
  </si>
  <si>
    <t xml:space="preserve">INDI10       </t>
  </si>
  <si>
    <t>Servicios (luz, agua, etc.)</t>
  </si>
  <si>
    <t xml:space="preserve">INDI20       </t>
  </si>
  <si>
    <t>Grúa</t>
  </si>
  <si>
    <t>I</t>
  </si>
  <si>
    <t>PARAPRUEBA_03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</si>
</sst>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49" fontId="1" fillId="0" borderId="0" xfId="0" applyNumberFormat="1" applyFont="1"/>
    <xf numFmtId="0" fontId="1" fillId="0" borderId="0" xfId="0" applyFont="1"/>
    <xf numFmtId="49" fontId="2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49" fontId="5" fillId="0" borderId="0" xfId="0" applyNumberFormat="1" applyFont="1" applyAlignment="1">
      <alignment vertical="top"/>
    </xf>
    <xf numFmtId="49" fontId="5" fillId="0" borderId="0" xfId="0" applyNumberFormat="1" applyFont="1" applyAlignment="1">
      <alignment horizontal="right" vertical="top"/>
    </xf>
    <xf numFmtId="49" fontId="4" fillId="3" borderId="0" xfId="0" applyNumberFormat="1" applyFont="1" applyFill="1" applyAlignment="1">
      <alignment vertical="top"/>
    </xf>
    <xf numFmtId="3" fontId="4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vertical="top"/>
    </xf>
    <xf numFmtId="49" fontId="3" fillId="0" borderId="0" xfId="0" applyNumberFormat="1" applyFont="1" applyAlignment="1">
      <alignment vertical="top"/>
    </xf>
    <xf numFmtId="4" fontId="3" fillId="2" borderId="0" xfId="0" applyNumberFormat="1" applyFont="1" applyFill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164" fontId="3" fillId="0" borderId="0" xfId="0" applyNumberFormat="1" applyFont="1" applyAlignment="1">
      <alignment vertical="top"/>
    </xf>
    <xf numFmtId="4" fontId="3" fillId="0" borderId="0" xfId="0" applyNumberFormat="1" applyFont="1" applyAlignment="1">
      <alignment vertical="top"/>
    </xf>
    <xf numFmtId="0" fontId="3" fillId="4" borderId="0" xfId="0" applyFont="1" applyFill="1" applyAlignment="1">
      <alignment vertical="top"/>
    </xf>
    <xf numFmtId="3" fontId="3" fillId="0" borderId="0" xfId="0" applyNumberFormat="1" applyFont="1" applyAlignment="1">
      <alignment vertical="top"/>
    </xf>
    <xf numFmtId="164" fontId="3" fillId="2" borderId="0" xfId="0" applyNumberFormat="1" applyFont="1" applyFill="1" applyAlignment="1">
      <alignment vertical="top"/>
    </xf>
    <xf numFmtId="49" fontId="5" fillId="0" borderId="0" xfId="0" applyNumberFormat="1" applyFont="1" applyAlignment="1">
      <alignment vertical="top" wrapText="1"/>
    </xf>
    <xf numFmtId="49" fontId="4" fillId="3" borderId="0" xfId="0" applyNumberFormat="1" applyFont="1" applyFill="1" applyAlignment="1">
      <alignment vertical="top" wrapText="1"/>
    </xf>
    <xf numFmtId="49" fontId="3" fillId="0" borderId="0" xfId="0" applyNumberFormat="1" applyFont="1" applyAlignment="1">
      <alignment vertical="top" wrapText="1"/>
    </xf>
    <xf numFmtId="49" fontId="4" fillId="0" borderId="0" xfId="0" applyNumberFormat="1" applyFont="1" applyAlignment="1">
      <alignment vertical="top" wrapText="1"/>
    </xf>
    <xf numFmtId="0" fontId="3" fillId="4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357C9-5481-4EEE-BBD1-2C67303A3613}">
  <dimension ref="A1:G183"/>
  <sheetViews>
    <sheetView tabSelected="1" workbookViewId="0">
      <pane xSplit="4" ySplit="3" topLeftCell="E4" activePane="bottomRight" state="frozen"/>
      <selection pane="topRight" activeCell="E1" sqref="E1"/>
      <selection pane="bottomLeft" activeCell="A4" sqref="A4"/>
      <selection pane="bottomRight"/>
    </sheetView>
  </sheetViews>
  <sheetFormatPr baseColWidth="10" defaultRowHeight="15" x14ac:dyDescent="0.25"/>
  <cols>
    <col min="1" max="1" width="15.5703125" bestFit="1" customWidth="1"/>
    <col min="2" max="2" width="10.28515625" bestFit="1" customWidth="1"/>
    <col min="3" max="3" width="4" bestFit="1" customWidth="1"/>
    <col min="4" max="4" width="32.85546875" customWidth="1"/>
    <col min="5" max="7" width="7.85546875" bestFit="1" customWidth="1"/>
  </cols>
  <sheetData>
    <row r="1" spans="1:7" x14ac:dyDescent="0.25">
      <c r="A1" s="1" t="s">
        <v>0</v>
      </c>
      <c r="B1" s="2"/>
      <c r="C1" s="2"/>
      <c r="D1" s="2"/>
      <c r="E1" s="2"/>
      <c r="F1" s="2"/>
      <c r="G1" s="2"/>
    </row>
    <row r="2" spans="1:7" ht="18.75" x14ac:dyDescent="0.25">
      <c r="A2" s="3" t="s">
        <v>1</v>
      </c>
      <c r="B2" s="4"/>
      <c r="C2" s="4"/>
      <c r="D2" s="4"/>
      <c r="E2" s="4"/>
      <c r="F2" s="4"/>
      <c r="G2" s="4"/>
    </row>
    <row r="3" spans="1:7" x14ac:dyDescent="0.25">
      <c r="A3" s="5" t="s">
        <v>2</v>
      </c>
      <c r="B3" s="5" t="s">
        <v>5</v>
      </c>
      <c r="C3" s="5" t="s">
        <v>6</v>
      </c>
      <c r="D3" s="19" t="s">
        <v>3</v>
      </c>
      <c r="E3" s="6" t="s">
        <v>7</v>
      </c>
      <c r="F3" s="6" t="s">
        <v>8</v>
      </c>
      <c r="G3" s="6" t="s">
        <v>4</v>
      </c>
    </row>
    <row r="4" spans="1:7" x14ac:dyDescent="0.25">
      <c r="A4" s="7" t="s">
        <v>9</v>
      </c>
      <c r="B4" s="7" t="s">
        <v>11</v>
      </c>
      <c r="C4" s="7" t="s">
        <v>0</v>
      </c>
      <c r="D4" s="20" t="s">
        <v>10</v>
      </c>
      <c r="E4" s="8">
        <f>E30</f>
        <v>1</v>
      </c>
      <c r="F4" s="9">
        <f>F30</f>
        <v>2676.29</v>
      </c>
      <c r="G4" s="9">
        <f>G30</f>
        <v>2676.29</v>
      </c>
    </row>
    <row r="5" spans="1:7" x14ac:dyDescent="0.25">
      <c r="A5" s="10" t="s">
        <v>12</v>
      </c>
      <c r="B5" s="10" t="s">
        <v>14</v>
      </c>
      <c r="C5" s="10" t="s">
        <v>15</v>
      </c>
      <c r="D5" s="21" t="s">
        <v>13</v>
      </c>
      <c r="E5" s="11">
        <f>E9</f>
        <v>61.52</v>
      </c>
      <c r="F5" s="11">
        <f>F9</f>
        <v>0.45</v>
      </c>
      <c r="G5" s="11">
        <f>G9</f>
        <v>27.68</v>
      </c>
    </row>
    <row r="6" spans="1:7" ht="45" x14ac:dyDescent="0.25">
      <c r="A6" s="12"/>
      <c r="B6" s="12"/>
      <c r="C6" s="12"/>
      <c r="D6" s="13" t="s">
        <v>16</v>
      </c>
      <c r="E6" s="12"/>
      <c r="F6" s="12"/>
      <c r="G6" s="12"/>
    </row>
    <row r="7" spans="1:7" x14ac:dyDescent="0.25">
      <c r="A7" s="10" t="s">
        <v>17</v>
      </c>
      <c r="B7" s="10" t="s">
        <v>19</v>
      </c>
      <c r="C7" s="10" t="s">
        <v>20</v>
      </c>
      <c r="D7" s="21" t="s">
        <v>18</v>
      </c>
      <c r="E7" s="14">
        <v>5.0000000000000001E-3</v>
      </c>
      <c r="F7" s="15">
        <v>13.09</v>
      </c>
      <c r="G7" s="11">
        <f>ROUND(E7*F7,2)</f>
        <v>7.0000000000000007E-2</v>
      </c>
    </row>
    <row r="8" spans="1:7" x14ac:dyDescent="0.25">
      <c r="A8" s="10" t="s">
        <v>21</v>
      </c>
      <c r="B8" s="10" t="s">
        <v>23</v>
      </c>
      <c r="C8" s="10" t="s">
        <v>20</v>
      </c>
      <c r="D8" s="21" t="s">
        <v>22</v>
      </c>
      <c r="E8" s="14">
        <v>0.01</v>
      </c>
      <c r="F8" s="15">
        <v>38</v>
      </c>
      <c r="G8" s="11">
        <f>ROUND(E8*F8,2)</f>
        <v>0.38</v>
      </c>
    </row>
    <row r="9" spans="1:7" x14ac:dyDescent="0.25">
      <c r="A9" s="12"/>
      <c r="B9" s="12"/>
      <c r="C9" s="12"/>
      <c r="D9" s="22" t="s">
        <v>24</v>
      </c>
      <c r="E9" s="15">
        <v>61.52</v>
      </c>
      <c r="F9" s="9">
        <f>SUM(G7:G8)</f>
        <v>0.45</v>
      </c>
      <c r="G9" s="9">
        <f>ROUND(F9*E9,2)</f>
        <v>27.68</v>
      </c>
    </row>
    <row r="10" spans="1:7" ht="0.95" customHeight="1" x14ac:dyDescent="0.25">
      <c r="A10" s="16"/>
      <c r="B10" s="16"/>
      <c r="C10" s="16"/>
      <c r="D10" s="23"/>
      <c r="E10" s="16"/>
      <c r="F10" s="16"/>
      <c r="G10" s="16"/>
    </row>
    <row r="11" spans="1:7" ht="22.5" x14ac:dyDescent="0.25">
      <c r="A11" s="10" t="s">
        <v>25</v>
      </c>
      <c r="B11" s="10" t="s">
        <v>14</v>
      </c>
      <c r="C11" s="10" t="s">
        <v>27</v>
      </c>
      <c r="D11" s="21" t="s">
        <v>26</v>
      </c>
      <c r="E11" s="11">
        <f>E15</f>
        <v>66.38</v>
      </c>
      <c r="F11" s="11">
        <f>F15</f>
        <v>12.14</v>
      </c>
      <c r="G11" s="11">
        <f>G15</f>
        <v>805.85</v>
      </c>
    </row>
    <row r="12" spans="1:7" ht="56.25" x14ac:dyDescent="0.25">
      <c r="A12" s="12"/>
      <c r="B12" s="12"/>
      <c r="C12" s="12"/>
      <c r="D12" s="13" t="s">
        <v>28</v>
      </c>
      <c r="E12" s="12"/>
      <c r="F12" s="12"/>
      <c r="G12" s="12"/>
    </row>
    <row r="13" spans="1:7" x14ac:dyDescent="0.25">
      <c r="A13" s="10" t="s">
        <v>17</v>
      </c>
      <c r="B13" s="10" t="s">
        <v>19</v>
      </c>
      <c r="C13" s="10" t="s">
        <v>20</v>
      </c>
      <c r="D13" s="21" t="s">
        <v>18</v>
      </c>
      <c r="E13" s="14">
        <v>0.125</v>
      </c>
      <c r="F13" s="15">
        <v>13.09</v>
      </c>
      <c r="G13" s="11">
        <f>ROUND(E13*F13,2)</f>
        <v>1.64</v>
      </c>
    </row>
    <row r="14" spans="1:7" x14ac:dyDescent="0.25">
      <c r="A14" s="10" t="s">
        <v>29</v>
      </c>
      <c r="B14" s="10" t="s">
        <v>23</v>
      </c>
      <c r="C14" s="10" t="s">
        <v>20</v>
      </c>
      <c r="D14" s="21" t="s">
        <v>30</v>
      </c>
      <c r="E14" s="14">
        <v>0.25</v>
      </c>
      <c r="F14" s="15">
        <v>42</v>
      </c>
      <c r="G14" s="11">
        <f>ROUND(E14*F14,2)</f>
        <v>10.5</v>
      </c>
    </row>
    <row r="15" spans="1:7" x14ac:dyDescent="0.25">
      <c r="A15" s="12"/>
      <c r="B15" s="12"/>
      <c r="C15" s="12"/>
      <c r="D15" s="22" t="s">
        <v>31</v>
      </c>
      <c r="E15" s="15">
        <v>66.38</v>
      </c>
      <c r="F15" s="9">
        <f>SUM(G13:G14)</f>
        <v>12.14</v>
      </c>
      <c r="G15" s="9">
        <f>ROUND(F15*E15,2)</f>
        <v>805.85</v>
      </c>
    </row>
    <row r="16" spans="1:7" ht="0.95" customHeight="1" x14ac:dyDescent="0.25">
      <c r="A16" s="16"/>
      <c r="B16" s="16"/>
      <c r="C16" s="16"/>
      <c r="D16" s="23"/>
      <c r="E16" s="16"/>
      <c r="F16" s="16"/>
      <c r="G16" s="16"/>
    </row>
    <row r="17" spans="1:7" ht="22.5" x14ac:dyDescent="0.25">
      <c r="A17" s="10" t="s">
        <v>32</v>
      </c>
      <c r="B17" s="10" t="s">
        <v>14</v>
      </c>
      <c r="C17" s="10" t="s">
        <v>27</v>
      </c>
      <c r="D17" s="21" t="s">
        <v>33</v>
      </c>
      <c r="E17" s="11">
        <f>E21</f>
        <v>6.93</v>
      </c>
      <c r="F17" s="11">
        <f>F21</f>
        <v>12.62</v>
      </c>
      <c r="G17" s="11">
        <f>G21</f>
        <v>87.46</v>
      </c>
    </row>
    <row r="18" spans="1:7" ht="56.25" x14ac:dyDescent="0.25">
      <c r="A18" s="12"/>
      <c r="B18" s="12"/>
      <c r="C18" s="12"/>
      <c r="D18" s="13" t="s">
        <v>34</v>
      </c>
      <c r="E18" s="12"/>
      <c r="F18" s="12"/>
      <c r="G18" s="12"/>
    </row>
    <row r="19" spans="1:7" x14ac:dyDescent="0.25">
      <c r="A19" s="10" t="s">
        <v>17</v>
      </c>
      <c r="B19" s="10" t="s">
        <v>19</v>
      </c>
      <c r="C19" s="10" t="s">
        <v>20</v>
      </c>
      <c r="D19" s="21" t="s">
        <v>18</v>
      </c>
      <c r="E19" s="14">
        <v>0.13</v>
      </c>
      <c r="F19" s="15">
        <v>13.09</v>
      </c>
      <c r="G19" s="11">
        <f>ROUND(E19*F19,2)</f>
        <v>1.7</v>
      </c>
    </row>
    <row r="20" spans="1:7" x14ac:dyDescent="0.25">
      <c r="A20" s="10" t="s">
        <v>29</v>
      </c>
      <c r="B20" s="10" t="s">
        <v>23</v>
      </c>
      <c r="C20" s="10" t="s">
        <v>20</v>
      </c>
      <c r="D20" s="21" t="s">
        <v>30</v>
      </c>
      <c r="E20" s="14">
        <v>0.26</v>
      </c>
      <c r="F20" s="15">
        <v>42</v>
      </c>
      <c r="G20" s="11">
        <f>ROUND(E20*F20,2)</f>
        <v>10.92</v>
      </c>
    </row>
    <row r="21" spans="1:7" x14ac:dyDescent="0.25">
      <c r="A21" s="12"/>
      <c r="B21" s="12"/>
      <c r="C21" s="12"/>
      <c r="D21" s="22" t="s">
        <v>35</v>
      </c>
      <c r="E21" s="15">
        <v>6.93</v>
      </c>
      <c r="F21" s="9">
        <f>SUM(G19:G20)</f>
        <v>12.62</v>
      </c>
      <c r="G21" s="9">
        <f>ROUND(F21*E21,2)</f>
        <v>87.46</v>
      </c>
    </row>
    <row r="22" spans="1:7" ht="0.95" customHeight="1" x14ac:dyDescent="0.25">
      <c r="A22" s="16"/>
      <c r="B22" s="16"/>
      <c r="C22" s="16"/>
      <c r="D22" s="23"/>
      <c r="E22" s="16"/>
      <c r="F22" s="16"/>
      <c r="G22" s="16"/>
    </row>
    <row r="23" spans="1:7" ht="22.5" x14ac:dyDescent="0.25">
      <c r="A23" s="10" t="s">
        <v>36</v>
      </c>
      <c r="B23" s="10" t="s">
        <v>14</v>
      </c>
      <c r="C23" s="10" t="s">
        <v>27</v>
      </c>
      <c r="D23" s="21" t="s">
        <v>37</v>
      </c>
      <c r="E23" s="11">
        <f>E27</f>
        <v>168</v>
      </c>
      <c r="F23" s="11">
        <f>F27</f>
        <v>9</v>
      </c>
      <c r="G23" s="11">
        <f>G27</f>
        <v>1512</v>
      </c>
    </row>
    <row r="24" spans="1:7" ht="67.5" x14ac:dyDescent="0.25">
      <c r="A24" s="12"/>
      <c r="B24" s="12"/>
      <c r="C24" s="12"/>
      <c r="D24" s="13" t="s">
        <v>38</v>
      </c>
      <c r="E24" s="12"/>
      <c r="F24" s="12"/>
      <c r="G24" s="12"/>
    </row>
    <row r="25" spans="1:7" x14ac:dyDescent="0.25">
      <c r="A25" s="10" t="s">
        <v>29</v>
      </c>
      <c r="B25" s="10" t="s">
        <v>23</v>
      </c>
      <c r="C25" s="10" t="s">
        <v>20</v>
      </c>
      <c r="D25" s="21" t="s">
        <v>30</v>
      </c>
      <c r="E25" s="14">
        <v>0.04</v>
      </c>
      <c r="F25" s="15">
        <v>42</v>
      </c>
      <c r="G25" s="11">
        <f>ROUND(E25*F25,2)</f>
        <v>1.68</v>
      </c>
    </row>
    <row r="26" spans="1:7" x14ac:dyDescent="0.25">
      <c r="A26" s="10" t="s">
        <v>39</v>
      </c>
      <c r="B26" s="10" t="s">
        <v>23</v>
      </c>
      <c r="C26" s="10" t="s">
        <v>20</v>
      </c>
      <c r="D26" s="21" t="s">
        <v>40</v>
      </c>
      <c r="E26" s="14">
        <v>0.19</v>
      </c>
      <c r="F26" s="15">
        <v>38.5</v>
      </c>
      <c r="G26" s="11">
        <f>ROUND(E26*F26,2)</f>
        <v>7.32</v>
      </c>
    </row>
    <row r="27" spans="1:7" x14ac:dyDescent="0.25">
      <c r="A27" s="12"/>
      <c r="B27" s="12"/>
      <c r="C27" s="12"/>
      <c r="D27" s="22" t="s">
        <v>41</v>
      </c>
      <c r="E27" s="15">
        <v>168</v>
      </c>
      <c r="F27" s="9">
        <f>SUM(G25:G26)</f>
        <v>9</v>
      </c>
      <c r="G27" s="9">
        <f>ROUND(F27*E27,2)</f>
        <v>1512</v>
      </c>
    </row>
    <row r="28" spans="1:7" ht="0.95" customHeight="1" x14ac:dyDescent="0.25">
      <c r="A28" s="16"/>
      <c r="B28" s="16"/>
      <c r="C28" s="16"/>
      <c r="D28" s="23"/>
      <c r="E28" s="16"/>
      <c r="F28" s="16"/>
      <c r="G28" s="16"/>
    </row>
    <row r="29" spans="1:7" x14ac:dyDescent="0.25">
      <c r="A29" s="10" t="s">
        <v>42</v>
      </c>
      <c r="B29" s="10" t="s">
        <v>44</v>
      </c>
      <c r="C29" s="10" t="s">
        <v>0</v>
      </c>
      <c r="D29" s="21" t="s">
        <v>43</v>
      </c>
      <c r="E29" s="15">
        <v>24.33</v>
      </c>
      <c r="F29" s="15">
        <v>10</v>
      </c>
      <c r="G29" s="11">
        <f>ROUND(E29*F29,2)</f>
        <v>243.3</v>
      </c>
    </row>
    <row r="30" spans="1:7" x14ac:dyDescent="0.25">
      <c r="A30" s="12"/>
      <c r="B30" s="12"/>
      <c r="C30" s="12"/>
      <c r="D30" s="22" t="s">
        <v>45</v>
      </c>
      <c r="E30" s="17">
        <v>1</v>
      </c>
      <c r="F30" s="9">
        <f>G9+G15+G21+G27+G29</f>
        <v>2676.29</v>
      </c>
      <c r="G30" s="9">
        <f>ROUND(F30*E30,2)</f>
        <v>2676.29</v>
      </c>
    </row>
    <row r="31" spans="1:7" ht="0.95" customHeight="1" x14ac:dyDescent="0.25">
      <c r="A31" s="16"/>
      <c r="B31" s="16"/>
      <c r="C31" s="16"/>
      <c r="D31" s="23"/>
      <c r="E31" s="16"/>
      <c r="F31" s="16"/>
      <c r="G31" s="16"/>
    </row>
    <row r="32" spans="1:7" x14ac:dyDescent="0.25">
      <c r="A32" s="7" t="s">
        <v>46</v>
      </c>
      <c r="B32" s="7" t="s">
        <v>11</v>
      </c>
      <c r="C32" s="7" t="s">
        <v>0</v>
      </c>
      <c r="D32" s="20" t="s">
        <v>47</v>
      </c>
      <c r="E32" s="8">
        <f>E58</f>
        <v>1</v>
      </c>
      <c r="F32" s="9">
        <f>F58</f>
        <v>342.47</v>
      </c>
      <c r="G32" s="9">
        <f>G58</f>
        <v>342.47</v>
      </c>
    </row>
    <row r="33" spans="1:7" x14ac:dyDescent="0.25">
      <c r="A33" s="10" t="s">
        <v>48</v>
      </c>
      <c r="B33" s="10" t="s">
        <v>14</v>
      </c>
      <c r="C33" s="10" t="s">
        <v>50</v>
      </c>
      <c r="D33" s="21" t="s">
        <v>49</v>
      </c>
      <c r="E33" s="11">
        <f>E40</f>
        <v>3</v>
      </c>
      <c r="F33" s="11">
        <f>F40</f>
        <v>42.29</v>
      </c>
      <c r="G33" s="11">
        <f>G40</f>
        <v>126.87</v>
      </c>
    </row>
    <row r="34" spans="1:7" ht="146.25" x14ac:dyDescent="0.25">
      <c r="A34" s="12"/>
      <c r="B34" s="12"/>
      <c r="C34" s="12"/>
      <c r="D34" s="13" t="s">
        <v>51</v>
      </c>
      <c r="E34" s="12"/>
      <c r="F34" s="12"/>
      <c r="G34" s="12"/>
    </row>
    <row r="35" spans="1:7" x14ac:dyDescent="0.25">
      <c r="A35" s="10" t="s">
        <v>52</v>
      </c>
      <c r="B35" s="10" t="s">
        <v>19</v>
      </c>
      <c r="C35" s="10" t="s">
        <v>20</v>
      </c>
      <c r="D35" s="21" t="s">
        <v>53</v>
      </c>
      <c r="E35" s="14">
        <v>1.6</v>
      </c>
      <c r="F35" s="15">
        <v>15.14</v>
      </c>
      <c r="G35" s="11">
        <f>ROUND(E35*F35,2)</f>
        <v>24.22</v>
      </c>
    </row>
    <row r="36" spans="1:7" x14ac:dyDescent="0.25">
      <c r="A36" s="10" t="s">
        <v>54</v>
      </c>
      <c r="B36" s="10" t="s">
        <v>19</v>
      </c>
      <c r="C36" s="10" t="s">
        <v>20</v>
      </c>
      <c r="D36" s="21" t="s">
        <v>55</v>
      </c>
      <c r="E36" s="14">
        <v>0.8</v>
      </c>
      <c r="F36" s="15">
        <v>13.19</v>
      </c>
      <c r="G36" s="11">
        <f>ROUND(E36*F36,2)</f>
        <v>10.55</v>
      </c>
    </row>
    <row r="37" spans="1:7" x14ac:dyDescent="0.25">
      <c r="A37" s="10" t="s">
        <v>56</v>
      </c>
      <c r="B37" s="10" t="s">
        <v>44</v>
      </c>
      <c r="C37" s="10" t="s">
        <v>0</v>
      </c>
      <c r="D37" s="21" t="s">
        <v>57</v>
      </c>
      <c r="E37" s="14">
        <v>0.34799999999999998</v>
      </c>
      <c r="F37" s="15">
        <v>6</v>
      </c>
      <c r="G37" s="11">
        <f>ROUND(E37*F37,2)</f>
        <v>2.09</v>
      </c>
    </row>
    <row r="38" spans="1:7" x14ac:dyDescent="0.25">
      <c r="A38" s="10" t="s">
        <v>58</v>
      </c>
      <c r="B38" s="10" t="s">
        <v>60</v>
      </c>
      <c r="C38" s="10" t="s">
        <v>27</v>
      </c>
      <c r="D38" s="21" t="s">
        <v>59</v>
      </c>
      <c r="E38" s="14">
        <v>3.9E-2</v>
      </c>
      <c r="F38" s="15">
        <v>70.02</v>
      </c>
      <c r="G38" s="11">
        <f>ROUND(E38*F38,2)</f>
        <v>2.73</v>
      </c>
    </row>
    <row r="39" spans="1:7" x14ac:dyDescent="0.25">
      <c r="A39" s="10" t="s">
        <v>61</v>
      </c>
      <c r="B39" s="10" t="s">
        <v>60</v>
      </c>
      <c r="C39" s="10" t="s">
        <v>63</v>
      </c>
      <c r="D39" s="21" t="s">
        <v>62</v>
      </c>
      <c r="E39" s="14">
        <v>4.4999999999999998E-2</v>
      </c>
      <c r="F39" s="15">
        <v>60.1</v>
      </c>
      <c r="G39" s="11">
        <f>ROUND(E39*F39,2)</f>
        <v>2.7</v>
      </c>
    </row>
    <row r="40" spans="1:7" x14ac:dyDescent="0.25">
      <c r="A40" s="12"/>
      <c r="B40" s="12"/>
      <c r="C40" s="12"/>
      <c r="D40" s="22" t="s">
        <v>64</v>
      </c>
      <c r="E40" s="15">
        <v>3</v>
      </c>
      <c r="F40" s="9">
        <f>SUM(G35:G39)</f>
        <v>42.29</v>
      </c>
      <c r="G40" s="9">
        <f>ROUND(F40*E40,2)</f>
        <v>126.87</v>
      </c>
    </row>
    <row r="41" spans="1:7" ht="0.95" customHeight="1" x14ac:dyDescent="0.25">
      <c r="A41" s="16"/>
      <c r="B41" s="16"/>
      <c r="C41" s="16"/>
      <c r="D41" s="23"/>
      <c r="E41" s="16"/>
      <c r="F41" s="16"/>
      <c r="G41" s="16"/>
    </row>
    <row r="42" spans="1:7" x14ac:dyDescent="0.25">
      <c r="A42" s="10" t="s">
        <v>65</v>
      </c>
      <c r="B42" s="10" t="s">
        <v>14</v>
      </c>
      <c r="C42" s="10" t="s">
        <v>67</v>
      </c>
      <c r="D42" s="21" t="s">
        <v>66</v>
      </c>
      <c r="E42" s="11">
        <f>E49</f>
        <v>9</v>
      </c>
      <c r="F42" s="11">
        <f>F49</f>
        <v>19.73</v>
      </c>
      <c r="G42" s="11">
        <f>G49</f>
        <v>177.57</v>
      </c>
    </row>
    <row r="43" spans="1:7" ht="168.75" x14ac:dyDescent="0.25">
      <c r="A43" s="12"/>
      <c r="B43" s="12"/>
      <c r="C43" s="12"/>
      <c r="D43" s="13" t="s">
        <v>68</v>
      </c>
      <c r="E43" s="12"/>
      <c r="F43" s="12"/>
      <c r="G43" s="12"/>
    </row>
    <row r="44" spans="1:7" x14ac:dyDescent="0.25">
      <c r="A44" s="10" t="s">
        <v>52</v>
      </c>
      <c r="B44" s="10" t="s">
        <v>19</v>
      </c>
      <c r="C44" s="10" t="s">
        <v>20</v>
      </c>
      <c r="D44" s="21" t="s">
        <v>53</v>
      </c>
      <c r="E44" s="14">
        <v>0.4</v>
      </c>
      <c r="F44" s="15">
        <v>15.14</v>
      </c>
      <c r="G44" s="11">
        <f>ROUND(E44*F44,2)</f>
        <v>6.06</v>
      </c>
    </row>
    <row r="45" spans="1:7" x14ac:dyDescent="0.25">
      <c r="A45" s="10" t="s">
        <v>54</v>
      </c>
      <c r="B45" s="10" t="s">
        <v>19</v>
      </c>
      <c r="C45" s="10" t="s">
        <v>20</v>
      </c>
      <c r="D45" s="21" t="s">
        <v>55</v>
      </c>
      <c r="E45" s="14">
        <v>0.4</v>
      </c>
      <c r="F45" s="15">
        <v>13.19</v>
      </c>
      <c r="G45" s="11">
        <f>ROUND(E45*F45,2)</f>
        <v>5.28</v>
      </c>
    </row>
    <row r="46" spans="1:7" x14ac:dyDescent="0.25">
      <c r="A46" s="10" t="s">
        <v>69</v>
      </c>
      <c r="B46" s="10" t="s">
        <v>60</v>
      </c>
      <c r="C46" s="10" t="s">
        <v>27</v>
      </c>
      <c r="D46" s="21" t="s">
        <v>70</v>
      </c>
      <c r="E46" s="14">
        <v>0.23200000000000001</v>
      </c>
      <c r="F46" s="15">
        <v>15.7</v>
      </c>
      <c r="G46" s="11">
        <f>ROUND(E46*F46,2)</f>
        <v>3.64</v>
      </c>
    </row>
    <row r="47" spans="1:7" x14ac:dyDescent="0.25">
      <c r="A47" s="10" t="s">
        <v>61</v>
      </c>
      <c r="B47" s="10" t="s">
        <v>60</v>
      </c>
      <c r="C47" s="10" t="s">
        <v>63</v>
      </c>
      <c r="D47" s="21" t="s">
        <v>62</v>
      </c>
      <c r="E47" s="14">
        <v>4.0000000000000001E-3</v>
      </c>
      <c r="F47" s="15">
        <v>60.1</v>
      </c>
      <c r="G47" s="11">
        <f>ROUND(E47*F47,2)</f>
        <v>0.24</v>
      </c>
    </row>
    <row r="48" spans="1:7" x14ac:dyDescent="0.25">
      <c r="A48" s="10" t="s">
        <v>71</v>
      </c>
      <c r="B48" s="10" t="s">
        <v>60</v>
      </c>
      <c r="C48" s="10" t="s">
        <v>67</v>
      </c>
      <c r="D48" s="21" t="s">
        <v>72</v>
      </c>
      <c r="E48" s="14">
        <v>1</v>
      </c>
      <c r="F48" s="15">
        <v>4.51</v>
      </c>
      <c r="G48" s="11">
        <f>ROUND(E48*F48,2)</f>
        <v>4.51</v>
      </c>
    </row>
    <row r="49" spans="1:7" x14ac:dyDescent="0.25">
      <c r="A49" s="12"/>
      <c r="B49" s="12"/>
      <c r="C49" s="12"/>
      <c r="D49" s="22" t="s">
        <v>73</v>
      </c>
      <c r="E49" s="15">
        <v>9</v>
      </c>
      <c r="F49" s="9">
        <f>SUM(G44:G48)</f>
        <v>19.73</v>
      </c>
      <c r="G49" s="9">
        <f>ROUND(F49*E49,2)</f>
        <v>177.57</v>
      </c>
    </row>
    <row r="50" spans="1:7" ht="0.95" customHeight="1" x14ac:dyDescent="0.25">
      <c r="A50" s="16"/>
      <c r="B50" s="16"/>
      <c r="C50" s="16"/>
      <c r="D50" s="23"/>
      <c r="E50" s="16"/>
      <c r="F50" s="16"/>
      <c r="G50" s="16"/>
    </row>
    <row r="51" spans="1:7" x14ac:dyDescent="0.25">
      <c r="A51" s="10" t="s">
        <v>74</v>
      </c>
      <c r="B51" s="10" t="s">
        <v>14</v>
      </c>
      <c r="C51" s="10" t="s">
        <v>67</v>
      </c>
      <c r="D51" s="21" t="s">
        <v>75</v>
      </c>
      <c r="E51" s="11">
        <f>E56</f>
        <v>2.58</v>
      </c>
      <c r="F51" s="11">
        <f>F56</f>
        <v>14.74</v>
      </c>
      <c r="G51" s="11">
        <f>G56</f>
        <v>38.03</v>
      </c>
    </row>
    <row r="52" spans="1:7" ht="146.25" x14ac:dyDescent="0.25">
      <c r="A52" s="12"/>
      <c r="B52" s="12"/>
      <c r="C52" s="12"/>
      <c r="D52" s="13" t="s">
        <v>76</v>
      </c>
      <c r="E52" s="12"/>
      <c r="F52" s="12"/>
      <c r="G52" s="12"/>
    </row>
    <row r="53" spans="1:7" x14ac:dyDescent="0.25">
      <c r="A53" s="10" t="s">
        <v>52</v>
      </c>
      <c r="B53" s="10" t="s">
        <v>19</v>
      </c>
      <c r="C53" s="10" t="s">
        <v>20</v>
      </c>
      <c r="D53" s="21" t="s">
        <v>53</v>
      </c>
      <c r="E53" s="14">
        <v>0.15</v>
      </c>
      <c r="F53" s="15">
        <v>15.14</v>
      </c>
      <c r="G53" s="11">
        <f>ROUND(E53*F53,2)</f>
        <v>2.27</v>
      </c>
    </row>
    <row r="54" spans="1:7" x14ac:dyDescent="0.25">
      <c r="A54" s="10" t="s">
        <v>54</v>
      </c>
      <c r="B54" s="10" t="s">
        <v>19</v>
      </c>
      <c r="C54" s="10" t="s">
        <v>20</v>
      </c>
      <c r="D54" s="21" t="s">
        <v>55</v>
      </c>
      <c r="E54" s="14">
        <v>0.15</v>
      </c>
      <c r="F54" s="15">
        <v>13.19</v>
      </c>
      <c r="G54" s="11">
        <f>ROUND(E54*F54,2)</f>
        <v>1.98</v>
      </c>
    </row>
    <row r="55" spans="1:7" x14ac:dyDescent="0.25">
      <c r="A55" s="10" t="s">
        <v>77</v>
      </c>
      <c r="B55" s="10" t="s">
        <v>60</v>
      </c>
      <c r="C55" s="10" t="s">
        <v>67</v>
      </c>
      <c r="D55" s="21" t="s">
        <v>78</v>
      </c>
      <c r="E55" s="14">
        <v>1</v>
      </c>
      <c r="F55" s="15">
        <v>10.49</v>
      </c>
      <c r="G55" s="11">
        <f>ROUND(E55*F55,2)</f>
        <v>10.49</v>
      </c>
    </row>
    <row r="56" spans="1:7" x14ac:dyDescent="0.25">
      <c r="A56" s="12"/>
      <c r="B56" s="12"/>
      <c r="C56" s="12"/>
      <c r="D56" s="22" t="s">
        <v>79</v>
      </c>
      <c r="E56" s="15">
        <v>2.58</v>
      </c>
      <c r="F56" s="9">
        <f>SUM(G53:G55)</f>
        <v>14.74</v>
      </c>
      <c r="G56" s="9">
        <f>ROUND(F56*E56,2)</f>
        <v>38.03</v>
      </c>
    </row>
    <row r="57" spans="1:7" ht="0.95" customHeight="1" x14ac:dyDescent="0.25">
      <c r="A57" s="16"/>
      <c r="B57" s="16"/>
      <c r="C57" s="16"/>
      <c r="D57" s="23"/>
      <c r="E57" s="16"/>
      <c r="F57" s="16"/>
      <c r="G57" s="16"/>
    </row>
    <row r="58" spans="1:7" x14ac:dyDescent="0.25">
      <c r="A58" s="12"/>
      <c r="B58" s="12"/>
      <c r="C58" s="12"/>
      <c r="D58" s="22" t="s">
        <v>80</v>
      </c>
      <c r="E58" s="17">
        <v>1</v>
      </c>
      <c r="F58" s="9">
        <f>G40+G49+G56</f>
        <v>342.47</v>
      </c>
      <c r="G58" s="9">
        <f>ROUND(F58*E58,2)</f>
        <v>342.47</v>
      </c>
    </row>
    <row r="59" spans="1:7" ht="0.95" customHeight="1" x14ac:dyDescent="0.25">
      <c r="A59" s="16"/>
      <c r="B59" s="16"/>
      <c r="C59" s="16"/>
      <c r="D59" s="23"/>
      <c r="E59" s="16"/>
      <c r="F59" s="16"/>
      <c r="G59" s="16"/>
    </row>
    <row r="60" spans="1:7" x14ac:dyDescent="0.25">
      <c r="A60" s="7" t="s">
        <v>81</v>
      </c>
      <c r="B60" s="7" t="s">
        <v>11</v>
      </c>
      <c r="C60" s="7" t="s">
        <v>0</v>
      </c>
      <c r="D60" s="20" t="s">
        <v>82</v>
      </c>
      <c r="E60" s="8">
        <f>E88</f>
        <v>1</v>
      </c>
      <c r="F60" s="9">
        <f>F88</f>
        <v>903.79000000000008</v>
      </c>
      <c r="G60" s="9">
        <f>G88</f>
        <v>903.79</v>
      </c>
    </row>
    <row r="61" spans="1:7" x14ac:dyDescent="0.25">
      <c r="A61" s="10" t="s">
        <v>83</v>
      </c>
      <c r="B61" s="10" t="s">
        <v>14</v>
      </c>
      <c r="C61" s="10" t="s">
        <v>27</v>
      </c>
      <c r="D61" s="21" t="s">
        <v>84</v>
      </c>
      <c r="E61" s="11">
        <f>E65</f>
        <v>1.24</v>
      </c>
      <c r="F61" s="11">
        <f>F65</f>
        <v>88.36999999999999</v>
      </c>
      <c r="G61" s="11">
        <f>G65</f>
        <v>109.58</v>
      </c>
    </row>
    <row r="62" spans="1:7" ht="78.75" x14ac:dyDescent="0.25">
      <c r="A62" s="12"/>
      <c r="B62" s="12"/>
      <c r="C62" s="12"/>
      <c r="D62" s="13" t="s">
        <v>85</v>
      </c>
      <c r="E62" s="12"/>
      <c r="F62" s="12"/>
      <c r="G62" s="12"/>
    </row>
    <row r="63" spans="1:7" x14ac:dyDescent="0.25">
      <c r="A63" s="10" t="s">
        <v>17</v>
      </c>
      <c r="B63" s="10" t="s">
        <v>19</v>
      </c>
      <c r="C63" s="10" t="s">
        <v>20</v>
      </c>
      <c r="D63" s="21" t="s">
        <v>18</v>
      </c>
      <c r="E63" s="14">
        <v>0.6</v>
      </c>
      <c r="F63" s="15">
        <v>13.09</v>
      </c>
      <c r="G63" s="11">
        <f>ROUND(E63*F63,2)</f>
        <v>7.85</v>
      </c>
    </row>
    <row r="64" spans="1:7" x14ac:dyDescent="0.25">
      <c r="A64" s="10" t="s">
        <v>86</v>
      </c>
      <c r="B64" s="10" t="s">
        <v>60</v>
      </c>
      <c r="C64" s="10" t="s">
        <v>27</v>
      </c>
      <c r="D64" s="21" t="s">
        <v>87</v>
      </c>
      <c r="E64" s="14">
        <v>1.1499999999999999</v>
      </c>
      <c r="F64" s="15">
        <v>70.02</v>
      </c>
      <c r="G64" s="11">
        <f>ROUND(E64*F64,2)</f>
        <v>80.52</v>
      </c>
    </row>
    <row r="65" spans="1:7" x14ac:dyDescent="0.25">
      <c r="A65" s="12"/>
      <c r="B65" s="12"/>
      <c r="C65" s="12"/>
      <c r="D65" s="22" t="s">
        <v>88</v>
      </c>
      <c r="E65" s="15">
        <v>1.24</v>
      </c>
      <c r="F65" s="9">
        <f>SUM(G63:G64)</f>
        <v>88.36999999999999</v>
      </c>
      <c r="G65" s="9">
        <f>ROUND(F65*E65,2)</f>
        <v>109.58</v>
      </c>
    </row>
    <row r="66" spans="1:7" ht="0.95" customHeight="1" x14ac:dyDescent="0.25">
      <c r="A66" s="16"/>
      <c r="B66" s="16"/>
      <c r="C66" s="16"/>
      <c r="D66" s="23"/>
      <c r="E66" s="16"/>
      <c r="F66" s="16"/>
      <c r="G66" s="16"/>
    </row>
    <row r="67" spans="1:7" x14ac:dyDescent="0.25">
      <c r="A67" s="10" t="s">
        <v>89</v>
      </c>
      <c r="B67" s="10" t="s">
        <v>14</v>
      </c>
      <c r="C67" s="10" t="s">
        <v>27</v>
      </c>
      <c r="D67" s="21" t="s">
        <v>90</v>
      </c>
      <c r="E67" s="11">
        <f>E86</f>
        <v>5.99</v>
      </c>
      <c r="F67" s="11">
        <f>F86</f>
        <v>132.59</v>
      </c>
      <c r="G67" s="11">
        <f>G86</f>
        <v>794.21</v>
      </c>
    </row>
    <row r="68" spans="1:7" ht="78.75" x14ac:dyDescent="0.25">
      <c r="A68" s="12"/>
      <c r="B68" s="12"/>
      <c r="C68" s="12"/>
      <c r="D68" s="13" t="s">
        <v>91</v>
      </c>
      <c r="E68" s="12"/>
      <c r="F68" s="12"/>
      <c r="G68" s="12"/>
    </row>
    <row r="69" spans="1:7" x14ac:dyDescent="0.25">
      <c r="A69" s="10" t="s">
        <v>92</v>
      </c>
      <c r="B69" s="10" t="s">
        <v>14</v>
      </c>
      <c r="C69" s="10" t="s">
        <v>27</v>
      </c>
      <c r="D69" s="21" t="s">
        <v>93</v>
      </c>
      <c r="E69" s="18">
        <f>E83</f>
        <v>1</v>
      </c>
      <c r="F69" s="11">
        <f>F83</f>
        <v>127.80000000000001</v>
      </c>
      <c r="G69" s="11">
        <f>G83</f>
        <v>127.8</v>
      </c>
    </row>
    <row r="70" spans="1:7" x14ac:dyDescent="0.25">
      <c r="A70" s="10" t="s">
        <v>94</v>
      </c>
      <c r="B70" s="10" t="s">
        <v>14</v>
      </c>
      <c r="C70" s="10" t="s">
        <v>27</v>
      </c>
      <c r="D70" s="21" t="s">
        <v>95</v>
      </c>
      <c r="E70" s="18">
        <f>E75</f>
        <v>1</v>
      </c>
      <c r="F70" s="11">
        <f>F75</f>
        <v>95.399999999999991</v>
      </c>
      <c r="G70" s="11">
        <f>G75</f>
        <v>95.4</v>
      </c>
    </row>
    <row r="71" spans="1:7" x14ac:dyDescent="0.25">
      <c r="A71" s="10" t="s">
        <v>52</v>
      </c>
      <c r="B71" s="10" t="s">
        <v>19</v>
      </c>
      <c r="C71" s="10" t="s">
        <v>20</v>
      </c>
      <c r="D71" s="21" t="s">
        <v>53</v>
      </c>
      <c r="E71" s="14">
        <v>0.36</v>
      </c>
      <c r="F71" s="15">
        <v>15.14</v>
      </c>
      <c r="G71" s="11">
        <f>ROUND(E71*F71,2)</f>
        <v>5.45</v>
      </c>
    </row>
    <row r="72" spans="1:7" x14ac:dyDescent="0.25">
      <c r="A72" s="10" t="s">
        <v>17</v>
      </c>
      <c r="B72" s="10" t="s">
        <v>19</v>
      </c>
      <c r="C72" s="10" t="s">
        <v>20</v>
      </c>
      <c r="D72" s="21" t="s">
        <v>18</v>
      </c>
      <c r="E72" s="14">
        <v>0.36</v>
      </c>
      <c r="F72" s="15">
        <v>13.09</v>
      </c>
      <c r="G72" s="11">
        <f>ROUND(E72*F72,2)</f>
        <v>4.71</v>
      </c>
    </row>
    <row r="73" spans="1:7" x14ac:dyDescent="0.25">
      <c r="A73" s="10" t="s">
        <v>96</v>
      </c>
      <c r="B73" s="10" t="s">
        <v>23</v>
      </c>
      <c r="C73" s="10" t="s">
        <v>20</v>
      </c>
      <c r="D73" s="21" t="s">
        <v>97</v>
      </c>
      <c r="E73" s="14">
        <v>0.36</v>
      </c>
      <c r="F73" s="15">
        <v>4</v>
      </c>
      <c r="G73" s="11">
        <f>ROUND(E73*F73,2)</f>
        <v>1.44</v>
      </c>
    </row>
    <row r="74" spans="1:7" x14ac:dyDescent="0.25">
      <c r="A74" s="10" t="s">
        <v>98</v>
      </c>
      <c r="B74" s="10" t="s">
        <v>60</v>
      </c>
      <c r="C74" s="10" t="s">
        <v>27</v>
      </c>
      <c r="D74" s="21" t="s">
        <v>99</v>
      </c>
      <c r="E74" s="14">
        <v>1.1499999999999999</v>
      </c>
      <c r="F74" s="15">
        <v>72.87</v>
      </c>
      <c r="G74" s="11">
        <f>ROUND(E74*F74,2)</f>
        <v>83.8</v>
      </c>
    </row>
    <row r="75" spans="1:7" x14ac:dyDescent="0.25">
      <c r="A75" s="12"/>
      <c r="B75" s="12"/>
      <c r="C75" s="12"/>
      <c r="D75" s="22" t="s">
        <v>100</v>
      </c>
      <c r="E75" s="14">
        <v>1</v>
      </c>
      <c r="F75" s="9">
        <f>SUM(G71:G74)</f>
        <v>95.399999999999991</v>
      </c>
      <c r="G75" s="9">
        <f>ROUND(F75*E75,2)</f>
        <v>95.4</v>
      </c>
    </row>
    <row r="76" spans="1:7" ht="0.95" customHeight="1" x14ac:dyDescent="0.25">
      <c r="A76" s="16"/>
      <c r="B76" s="16"/>
      <c r="C76" s="16"/>
      <c r="D76" s="23"/>
      <c r="E76" s="16"/>
      <c r="F76" s="16"/>
      <c r="G76" s="16"/>
    </row>
    <row r="77" spans="1:7" x14ac:dyDescent="0.25">
      <c r="A77" s="10" t="s">
        <v>101</v>
      </c>
      <c r="B77" s="10" t="s">
        <v>14</v>
      </c>
      <c r="C77" s="10" t="s">
        <v>103</v>
      </c>
      <c r="D77" s="21" t="s">
        <v>102</v>
      </c>
      <c r="E77" s="18">
        <f>E81</f>
        <v>40</v>
      </c>
      <c r="F77" s="11">
        <f>F81</f>
        <v>0.81</v>
      </c>
      <c r="G77" s="11">
        <f>G81</f>
        <v>32.4</v>
      </c>
    </row>
    <row r="78" spans="1:7" x14ac:dyDescent="0.25">
      <c r="A78" s="10" t="s">
        <v>104</v>
      </c>
      <c r="B78" s="10" t="s">
        <v>19</v>
      </c>
      <c r="C78" s="10" t="s">
        <v>20</v>
      </c>
      <c r="D78" s="21" t="s">
        <v>105</v>
      </c>
      <c r="E78" s="14">
        <v>1.2999999999999999E-2</v>
      </c>
      <c r="F78" s="15">
        <v>15.16</v>
      </c>
      <c r="G78" s="11">
        <f>ROUND(E78*F78,2)</f>
        <v>0.2</v>
      </c>
    </row>
    <row r="79" spans="1:7" x14ac:dyDescent="0.25">
      <c r="A79" s="10" t="s">
        <v>106</v>
      </c>
      <c r="B79" s="10" t="s">
        <v>19</v>
      </c>
      <c r="C79" s="10" t="s">
        <v>20</v>
      </c>
      <c r="D79" s="21" t="s">
        <v>107</v>
      </c>
      <c r="E79" s="14">
        <v>1.2999999999999999E-2</v>
      </c>
      <c r="F79" s="15">
        <v>14.22</v>
      </c>
      <c r="G79" s="11">
        <f>ROUND(E79*F79,2)</f>
        <v>0.18</v>
      </c>
    </row>
    <row r="80" spans="1:7" x14ac:dyDescent="0.25">
      <c r="A80" s="10" t="s">
        <v>108</v>
      </c>
      <c r="B80" s="10" t="s">
        <v>60</v>
      </c>
      <c r="C80" s="10" t="s">
        <v>103</v>
      </c>
      <c r="D80" s="21" t="s">
        <v>102</v>
      </c>
      <c r="E80" s="14">
        <v>1.1000000000000001</v>
      </c>
      <c r="F80" s="15">
        <v>0.39</v>
      </c>
      <c r="G80" s="11">
        <f>ROUND(E80*F80,2)</f>
        <v>0.43</v>
      </c>
    </row>
    <row r="81" spans="1:7" x14ac:dyDescent="0.25">
      <c r="A81" s="12"/>
      <c r="B81" s="12"/>
      <c r="C81" s="12"/>
      <c r="D81" s="22" t="s">
        <v>109</v>
      </c>
      <c r="E81" s="14">
        <v>40</v>
      </c>
      <c r="F81" s="9">
        <f>SUM(G78:G80)</f>
        <v>0.81</v>
      </c>
      <c r="G81" s="9">
        <f>ROUND(F81*E81,2)</f>
        <v>32.4</v>
      </c>
    </row>
    <row r="82" spans="1:7" ht="0.95" customHeight="1" x14ac:dyDescent="0.25">
      <c r="A82" s="16"/>
      <c r="B82" s="16"/>
      <c r="C82" s="16"/>
      <c r="D82" s="23"/>
      <c r="E82" s="16"/>
      <c r="F82" s="16"/>
      <c r="G82" s="16"/>
    </row>
    <row r="83" spans="1:7" x14ac:dyDescent="0.25">
      <c r="A83" s="12"/>
      <c r="B83" s="12"/>
      <c r="C83" s="12"/>
      <c r="D83" s="22" t="s">
        <v>110</v>
      </c>
      <c r="E83" s="14">
        <v>1</v>
      </c>
      <c r="F83" s="9">
        <f>G75+G81</f>
        <v>127.80000000000001</v>
      </c>
      <c r="G83" s="9">
        <f>ROUND(F83*E83,2)</f>
        <v>127.8</v>
      </c>
    </row>
    <row r="84" spans="1:7" ht="0.95" customHeight="1" x14ac:dyDescent="0.25">
      <c r="A84" s="16"/>
      <c r="B84" s="16"/>
      <c r="C84" s="16"/>
      <c r="D84" s="23"/>
      <c r="E84" s="16"/>
      <c r="F84" s="16"/>
      <c r="G84" s="16"/>
    </row>
    <row r="85" spans="1:7" x14ac:dyDescent="0.25">
      <c r="A85" s="10" t="s">
        <v>111</v>
      </c>
      <c r="B85" s="10" t="s">
        <v>23</v>
      </c>
      <c r="C85" s="10" t="s">
        <v>20</v>
      </c>
      <c r="D85" s="21" t="s">
        <v>112</v>
      </c>
      <c r="E85" s="14">
        <v>0.2</v>
      </c>
      <c r="F85" s="15">
        <v>23.93</v>
      </c>
      <c r="G85" s="11">
        <f>ROUND(E85*F85,2)</f>
        <v>4.79</v>
      </c>
    </row>
    <row r="86" spans="1:7" x14ac:dyDescent="0.25">
      <c r="A86" s="12"/>
      <c r="B86" s="12"/>
      <c r="C86" s="12"/>
      <c r="D86" s="22" t="s">
        <v>113</v>
      </c>
      <c r="E86" s="15">
        <v>5.99</v>
      </c>
      <c r="F86" s="9">
        <f>G83+G85</f>
        <v>132.59</v>
      </c>
      <c r="G86" s="9">
        <f>ROUND(F86*E86,2)</f>
        <v>794.21</v>
      </c>
    </row>
    <row r="87" spans="1:7" ht="0.95" customHeight="1" x14ac:dyDescent="0.25">
      <c r="A87" s="16"/>
      <c r="B87" s="16"/>
      <c r="C87" s="16"/>
      <c r="D87" s="23"/>
      <c r="E87" s="16"/>
      <c r="F87" s="16"/>
      <c r="G87" s="16"/>
    </row>
    <row r="88" spans="1:7" x14ac:dyDescent="0.25">
      <c r="A88" s="12"/>
      <c r="B88" s="12"/>
      <c r="C88" s="12"/>
      <c r="D88" s="22" t="s">
        <v>114</v>
      </c>
      <c r="E88" s="17">
        <v>1</v>
      </c>
      <c r="F88" s="9">
        <f>G65+G86</f>
        <v>903.79000000000008</v>
      </c>
      <c r="G88" s="9">
        <f>ROUND(F88*E88,2)</f>
        <v>903.79</v>
      </c>
    </row>
    <row r="89" spans="1:7" ht="0.95" customHeight="1" x14ac:dyDescent="0.25">
      <c r="A89" s="16"/>
      <c r="B89" s="16"/>
      <c r="C89" s="16"/>
      <c r="D89" s="23"/>
      <c r="E89" s="16"/>
      <c r="F89" s="16"/>
      <c r="G89" s="16"/>
    </row>
    <row r="90" spans="1:7" x14ac:dyDescent="0.25">
      <c r="A90" s="7" t="s">
        <v>115</v>
      </c>
      <c r="B90" s="7" t="s">
        <v>11</v>
      </c>
      <c r="C90" s="7" t="s">
        <v>0</v>
      </c>
      <c r="D90" s="20" t="s">
        <v>116</v>
      </c>
      <c r="E90" s="8">
        <f>E129</f>
        <v>1</v>
      </c>
      <c r="F90" s="9">
        <f>F129</f>
        <v>2684.36</v>
      </c>
      <c r="G90" s="9">
        <f>G129</f>
        <v>2684.36</v>
      </c>
    </row>
    <row r="91" spans="1:7" x14ac:dyDescent="0.25">
      <c r="A91" s="10" t="s">
        <v>117</v>
      </c>
      <c r="B91" s="10" t="s">
        <v>14</v>
      </c>
      <c r="C91" s="10" t="s">
        <v>27</v>
      </c>
      <c r="D91" s="21" t="s">
        <v>118</v>
      </c>
      <c r="E91" s="15">
        <v>1</v>
      </c>
      <c r="F91" s="15">
        <v>89.57</v>
      </c>
      <c r="G91" s="11">
        <f>ROUND(E91*F91,2)</f>
        <v>89.57</v>
      </c>
    </row>
    <row r="92" spans="1:7" x14ac:dyDescent="0.25">
      <c r="A92" s="10" t="s">
        <v>119</v>
      </c>
      <c r="B92" s="10" t="s">
        <v>14</v>
      </c>
      <c r="C92" s="10" t="s">
        <v>15</v>
      </c>
      <c r="D92" s="21" t="s">
        <v>120</v>
      </c>
      <c r="E92" s="11">
        <f>E97</f>
        <v>13.33</v>
      </c>
      <c r="F92" s="11">
        <f>F97</f>
        <v>2.1599999999999997</v>
      </c>
      <c r="G92" s="11">
        <f>G97</f>
        <v>28.79</v>
      </c>
    </row>
    <row r="93" spans="1:7" x14ac:dyDescent="0.25">
      <c r="A93" s="10" t="s">
        <v>121</v>
      </c>
      <c r="B93" s="10" t="s">
        <v>19</v>
      </c>
      <c r="C93" s="10" t="s">
        <v>20</v>
      </c>
      <c r="D93" s="21" t="s">
        <v>122</v>
      </c>
      <c r="E93" s="14">
        <v>7.0000000000000007E-2</v>
      </c>
      <c r="F93" s="15">
        <v>15.16</v>
      </c>
      <c r="G93" s="11">
        <f>ROUND(E93*F93,2)</f>
        <v>1.06</v>
      </c>
    </row>
    <row r="94" spans="1:7" x14ac:dyDescent="0.25">
      <c r="A94" s="10" t="s">
        <v>123</v>
      </c>
      <c r="B94" s="10" t="s">
        <v>19</v>
      </c>
      <c r="C94" s="10" t="s">
        <v>20</v>
      </c>
      <c r="D94" s="21" t="s">
        <v>124</v>
      </c>
      <c r="E94" s="14">
        <v>7.0000000000000007E-2</v>
      </c>
      <c r="F94" s="15">
        <v>14.22</v>
      </c>
      <c r="G94" s="11">
        <f>ROUND(E94*F94,2)</f>
        <v>1</v>
      </c>
    </row>
    <row r="95" spans="1:7" x14ac:dyDescent="0.25">
      <c r="A95" s="10" t="s">
        <v>125</v>
      </c>
      <c r="B95" s="10" t="s">
        <v>60</v>
      </c>
      <c r="C95" s="10" t="s">
        <v>103</v>
      </c>
      <c r="D95" s="21" t="s">
        <v>126</v>
      </c>
      <c r="E95" s="14">
        <v>0.05</v>
      </c>
      <c r="F95" s="15">
        <v>1</v>
      </c>
      <c r="G95" s="11">
        <f>ROUND(E95*F95,2)</f>
        <v>0.05</v>
      </c>
    </row>
    <row r="96" spans="1:7" x14ac:dyDescent="0.25">
      <c r="A96" s="10" t="s">
        <v>127</v>
      </c>
      <c r="B96" s="10" t="s">
        <v>60</v>
      </c>
      <c r="C96" s="10" t="s">
        <v>103</v>
      </c>
      <c r="D96" s="21" t="s">
        <v>128</v>
      </c>
      <c r="E96" s="14">
        <v>0.05</v>
      </c>
      <c r="F96" s="15">
        <v>0.95</v>
      </c>
      <c r="G96" s="11">
        <f>ROUND(E96*F96,2)</f>
        <v>0.05</v>
      </c>
    </row>
    <row r="97" spans="1:7" x14ac:dyDescent="0.25">
      <c r="A97" s="12"/>
      <c r="B97" s="12"/>
      <c r="C97" s="12"/>
      <c r="D97" s="22" t="s">
        <v>129</v>
      </c>
      <c r="E97" s="15">
        <v>13.33</v>
      </c>
      <c r="F97" s="9">
        <f>SUM(G93:G96)</f>
        <v>2.1599999999999997</v>
      </c>
      <c r="G97" s="9">
        <f>ROUND(F97*E97,2)</f>
        <v>28.79</v>
      </c>
    </row>
    <row r="98" spans="1:7" ht="0.95" customHeight="1" x14ac:dyDescent="0.25">
      <c r="A98" s="16"/>
      <c r="B98" s="16"/>
      <c r="C98" s="16"/>
      <c r="D98" s="23"/>
      <c r="E98" s="16"/>
      <c r="F98" s="16"/>
      <c r="G98" s="16"/>
    </row>
    <row r="99" spans="1:7" x14ac:dyDescent="0.25">
      <c r="A99" s="10" t="s">
        <v>130</v>
      </c>
      <c r="B99" s="10" t="s">
        <v>14</v>
      </c>
      <c r="C99" s="10" t="s">
        <v>27</v>
      </c>
      <c r="D99" s="21" t="s">
        <v>131</v>
      </c>
      <c r="E99" s="11">
        <f>E127</f>
        <v>10</v>
      </c>
      <c r="F99" s="11">
        <f>F127</f>
        <v>256.60000000000002</v>
      </c>
      <c r="G99" s="11">
        <f>G127</f>
        <v>2566</v>
      </c>
    </row>
    <row r="100" spans="1:7" ht="67.5" x14ac:dyDescent="0.25">
      <c r="A100" s="12"/>
      <c r="B100" s="12"/>
      <c r="C100" s="12"/>
      <c r="D100" s="13" t="s">
        <v>132</v>
      </c>
      <c r="E100" s="12"/>
      <c r="F100" s="12"/>
      <c r="G100" s="12"/>
    </row>
    <row r="101" spans="1:7" x14ac:dyDescent="0.25">
      <c r="A101" s="10" t="s">
        <v>133</v>
      </c>
      <c r="B101" s="10" t="s">
        <v>14</v>
      </c>
      <c r="C101" s="10" t="s">
        <v>27</v>
      </c>
      <c r="D101" s="21" t="s">
        <v>134</v>
      </c>
      <c r="E101" s="18">
        <f>E108</f>
        <v>1</v>
      </c>
      <c r="F101" s="11">
        <f>F108</f>
        <v>80.150000000000006</v>
      </c>
      <c r="G101" s="11">
        <f>G108</f>
        <v>80.150000000000006</v>
      </c>
    </row>
    <row r="102" spans="1:7" ht="45" x14ac:dyDescent="0.25">
      <c r="A102" s="12"/>
      <c r="B102" s="12"/>
      <c r="C102" s="12"/>
      <c r="D102" s="13" t="s">
        <v>135</v>
      </c>
      <c r="E102" s="12"/>
      <c r="F102" s="12"/>
      <c r="G102" s="12"/>
    </row>
    <row r="103" spans="1:7" x14ac:dyDescent="0.25">
      <c r="A103" s="10" t="s">
        <v>121</v>
      </c>
      <c r="B103" s="10" t="s">
        <v>19</v>
      </c>
      <c r="C103" s="10" t="s">
        <v>20</v>
      </c>
      <c r="D103" s="21" t="s">
        <v>122</v>
      </c>
      <c r="E103" s="14">
        <v>0.125</v>
      </c>
      <c r="F103" s="15">
        <v>15.16</v>
      </c>
      <c r="G103" s="11">
        <f>ROUND(E103*F103,2)</f>
        <v>1.9</v>
      </c>
    </row>
    <row r="104" spans="1:7" x14ac:dyDescent="0.25">
      <c r="A104" s="10" t="s">
        <v>123</v>
      </c>
      <c r="B104" s="10" t="s">
        <v>19</v>
      </c>
      <c r="C104" s="10" t="s">
        <v>20</v>
      </c>
      <c r="D104" s="21" t="s">
        <v>124</v>
      </c>
      <c r="E104" s="14">
        <v>0.125</v>
      </c>
      <c r="F104" s="15">
        <v>14.22</v>
      </c>
      <c r="G104" s="11">
        <f>ROUND(E104*F104,2)</f>
        <v>1.78</v>
      </c>
    </row>
    <row r="105" spans="1:7" x14ac:dyDescent="0.25">
      <c r="A105" s="10" t="s">
        <v>136</v>
      </c>
      <c r="B105" s="10" t="s">
        <v>19</v>
      </c>
      <c r="C105" s="10" t="s">
        <v>20</v>
      </c>
      <c r="D105" s="21" t="s">
        <v>137</v>
      </c>
      <c r="E105" s="14">
        <v>0.1</v>
      </c>
      <c r="F105" s="15">
        <v>17.239999999999998</v>
      </c>
      <c r="G105" s="11">
        <f>ROUND(E105*F105,2)</f>
        <v>1.72</v>
      </c>
    </row>
    <row r="106" spans="1:7" x14ac:dyDescent="0.25">
      <c r="A106" s="10" t="s">
        <v>138</v>
      </c>
      <c r="B106" s="10" t="s">
        <v>23</v>
      </c>
      <c r="C106" s="10" t="s">
        <v>20</v>
      </c>
      <c r="D106" s="21" t="s">
        <v>139</v>
      </c>
      <c r="E106" s="14">
        <v>0.1</v>
      </c>
      <c r="F106" s="15">
        <v>18.84</v>
      </c>
      <c r="G106" s="11">
        <f>ROUND(E106*F106,2)</f>
        <v>1.88</v>
      </c>
    </row>
    <row r="107" spans="1:7" x14ac:dyDescent="0.25">
      <c r="A107" s="10" t="s">
        <v>98</v>
      </c>
      <c r="B107" s="10" t="s">
        <v>60</v>
      </c>
      <c r="C107" s="10" t="s">
        <v>27</v>
      </c>
      <c r="D107" s="21" t="s">
        <v>99</v>
      </c>
      <c r="E107" s="14">
        <v>1</v>
      </c>
      <c r="F107" s="15">
        <v>72.87</v>
      </c>
      <c r="G107" s="11">
        <f>ROUND(E107*F107,2)</f>
        <v>72.87</v>
      </c>
    </row>
    <row r="108" spans="1:7" x14ac:dyDescent="0.25">
      <c r="A108" s="12"/>
      <c r="B108" s="12"/>
      <c r="C108" s="12"/>
      <c r="D108" s="22" t="s">
        <v>140</v>
      </c>
      <c r="E108" s="14">
        <v>1</v>
      </c>
      <c r="F108" s="9">
        <f>SUM(G103:G107)</f>
        <v>80.150000000000006</v>
      </c>
      <c r="G108" s="9">
        <f>ROUND(F108*E108,2)</f>
        <v>80.150000000000006</v>
      </c>
    </row>
    <row r="109" spans="1:7" ht="0.95" customHeight="1" x14ac:dyDescent="0.25">
      <c r="A109" s="16"/>
      <c r="B109" s="16"/>
      <c r="C109" s="16"/>
      <c r="D109" s="23"/>
      <c r="E109" s="16"/>
      <c r="F109" s="16"/>
      <c r="G109" s="16"/>
    </row>
    <row r="110" spans="1:7" x14ac:dyDescent="0.25">
      <c r="A110" s="10" t="s">
        <v>141</v>
      </c>
      <c r="B110" s="10" t="s">
        <v>14</v>
      </c>
      <c r="C110" s="10" t="s">
        <v>15</v>
      </c>
      <c r="D110" s="21" t="s">
        <v>142</v>
      </c>
      <c r="E110" s="18">
        <f>E119</f>
        <v>10</v>
      </c>
      <c r="F110" s="11">
        <f>F119</f>
        <v>10.760000000000002</v>
      </c>
      <c r="G110" s="11">
        <f>G119</f>
        <v>107.6</v>
      </c>
    </row>
    <row r="111" spans="1:7" ht="45" x14ac:dyDescent="0.25">
      <c r="A111" s="12"/>
      <c r="B111" s="12"/>
      <c r="C111" s="12"/>
      <c r="D111" s="13" t="s">
        <v>143</v>
      </c>
      <c r="E111" s="12"/>
      <c r="F111" s="12"/>
      <c r="G111" s="12"/>
    </row>
    <row r="112" spans="1:7" x14ac:dyDescent="0.25">
      <c r="A112" s="10" t="s">
        <v>121</v>
      </c>
      <c r="B112" s="10" t="s">
        <v>19</v>
      </c>
      <c r="C112" s="10" t="s">
        <v>20</v>
      </c>
      <c r="D112" s="21" t="s">
        <v>122</v>
      </c>
      <c r="E112" s="14">
        <v>0.15</v>
      </c>
      <c r="F112" s="15">
        <v>15.16</v>
      </c>
      <c r="G112" s="11">
        <f>ROUND(E112*F112,2)</f>
        <v>2.27</v>
      </c>
    </row>
    <row r="113" spans="1:7" x14ac:dyDescent="0.25">
      <c r="A113" s="10" t="s">
        <v>123</v>
      </c>
      <c r="B113" s="10" t="s">
        <v>19</v>
      </c>
      <c r="C113" s="10" t="s">
        <v>20</v>
      </c>
      <c r="D113" s="21" t="s">
        <v>124</v>
      </c>
      <c r="E113" s="14">
        <v>0.15</v>
      </c>
      <c r="F113" s="15">
        <v>14.22</v>
      </c>
      <c r="G113" s="11">
        <f>ROUND(E113*F113,2)</f>
        <v>2.13</v>
      </c>
    </row>
    <row r="114" spans="1:7" x14ac:dyDescent="0.25">
      <c r="A114" s="10" t="s">
        <v>144</v>
      </c>
      <c r="B114" s="10" t="s">
        <v>23</v>
      </c>
      <c r="C114" s="10" t="s">
        <v>15</v>
      </c>
      <c r="D114" s="21" t="s">
        <v>145</v>
      </c>
      <c r="E114" s="14">
        <v>1.05</v>
      </c>
      <c r="F114" s="15">
        <v>2.0299999999999998</v>
      </c>
      <c r="G114" s="11">
        <f>ROUND(E114*F114,2)</f>
        <v>2.13</v>
      </c>
    </row>
    <row r="115" spans="1:7" x14ac:dyDescent="0.25">
      <c r="A115" s="10" t="s">
        <v>146</v>
      </c>
      <c r="B115" s="10" t="s">
        <v>60</v>
      </c>
      <c r="C115" s="10" t="s">
        <v>27</v>
      </c>
      <c r="D115" s="21" t="s">
        <v>147</v>
      </c>
      <c r="E115" s="14">
        <v>1.7999999999999999E-2</v>
      </c>
      <c r="F115" s="15">
        <v>214.2</v>
      </c>
      <c r="G115" s="11">
        <f>ROUND(E115*F115,2)</f>
        <v>3.86</v>
      </c>
    </row>
    <row r="116" spans="1:7" x14ac:dyDescent="0.25">
      <c r="A116" s="10" t="s">
        <v>125</v>
      </c>
      <c r="B116" s="10" t="s">
        <v>60</v>
      </c>
      <c r="C116" s="10" t="s">
        <v>103</v>
      </c>
      <c r="D116" s="21" t="s">
        <v>126</v>
      </c>
      <c r="E116" s="14">
        <v>0.08</v>
      </c>
      <c r="F116" s="15">
        <v>1</v>
      </c>
      <c r="G116" s="11">
        <f>ROUND(E116*F116,2)</f>
        <v>0.08</v>
      </c>
    </row>
    <row r="117" spans="1:7" x14ac:dyDescent="0.25">
      <c r="A117" s="10" t="s">
        <v>127</v>
      </c>
      <c r="B117" s="10" t="s">
        <v>60</v>
      </c>
      <c r="C117" s="10" t="s">
        <v>103</v>
      </c>
      <c r="D117" s="21" t="s">
        <v>128</v>
      </c>
      <c r="E117" s="14">
        <v>0.15</v>
      </c>
      <c r="F117" s="15">
        <v>0.95</v>
      </c>
      <c r="G117" s="11">
        <f>ROUND(E117*F117,2)</f>
        <v>0.14000000000000001</v>
      </c>
    </row>
    <row r="118" spans="1:7" x14ac:dyDescent="0.25">
      <c r="A118" s="10" t="s">
        <v>148</v>
      </c>
      <c r="B118" s="10" t="s">
        <v>23</v>
      </c>
      <c r="C118" s="10" t="s">
        <v>50</v>
      </c>
      <c r="D118" s="21" t="s">
        <v>149</v>
      </c>
      <c r="E118" s="14">
        <v>0.01</v>
      </c>
      <c r="F118" s="15">
        <v>15.28</v>
      </c>
      <c r="G118" s="11">
        <f>ROUND(E118*F118,2)</f>
        <v>0.15</v>
      </c>
    </row>
    <row r="119" spans="1:7" x14ac:dyDescent="0.25">
      <c r="A119" s="12"/>
      <c r="B119" s="12"/>
      <c r="C119" s="12"/>
      <c r="D119" s="22" t="s">
        <v>150</v>
      </c>
      <c r="E119" s="14">
        <v>10</v>
      </c>
      <c r="F119" s="9">
        <f>SUM(G112:G118)</f>
        <v>10.760000000000002</v>
      </c>
      <c r="G119" s="9">
        <f>ROUND(F119*E119,2)</f>
        <v>107.6</v>
      </c>
    </row>
    <row r="120" spans="1:7" ht="0.95" customHeight="1" x14ac:dyDescent="0.25">
      <c r="A120" s="16"/>
      <c r="B120" s="16"/>
      <c r="C120" s="16"/>
      <c r="D120" s="23"/>
      <c r="E120" s="16"/>
      <c r="F120" s="16"/>
      <c r="G120" s="16"/>
    </row>
    <row r="121" spans="1:7" x14ac:dyDescent="0.25">
      <c r="A121" s="10" t="s">
        <v>101</v>
      </c>
      <c r="B121" s="10" t="s">
        <v>14</v>
      </c>
      <c r="C121" s="10" t="s">
        <v>103</v>
      </c>
      <c r="D121" s="21" t="s">
        <v>102</v>
      </c>
      <c r="E121" s="18">
        <f>E125</f>
        <v>85</v>
      </c>
      <c r="F121" s="11">
        <f>F125</f>
        <v>0.81</v>
      </c>
      <c r="G121" s="11">
        <f>G125</f>
        <v>68.849999999999994</v>
      </c>
    </row>
    <row r="122" spans="1:7" x14ac:dyDescent="0.25">
      <c r="A122" s="10" t="s">
        <v>104</v>
      </c>
      <c r="B122" s="10" t="s">
        <v>19</v>
      </c>
      <c r="C122" s="10" t="s">
        <v>20</v>
      </c>
      <c r="D122" s="21" t="s">
        <v>105</v>
      </c>
      <c r="E122" s="14">
        <v>1.2999999999999999E-2</v>
      </c>
      <c r="F122" s="15">
        <v>15.16</v>
      </c>
      <c r="G122" s="11">
        <f>ROUND(E122*F122,2)</f>
        <v>0.2</v>
      </c>
    </row>
    <row r="123" spans="1:7" x14ac:dyDescent="0.25">
      <c r="A123" s="10" t="s">
        <v>106</v>
      </c>
      <c r="B123" s="10" t="s">
        <v>19</v>
      </c>
      <c r="C123" s="10" t="s">
        <v>20</v>
      </c>
      <c r="D123" s="21" t="s">
        <v>107</v>
      </c>
      <c r="E123" s="14">
        <v>1.2999999999999999E-2</v>
      </c>
      <c r="F123" s="15">
        <v>14.22</v>
      </c>
      <c r="G123" s="11">
        <f>ROUND(E123*F123,2)</f>
        <v>0.18</v>
      </c>
    </row>
    <row r="124" spans="1:7" x14ac:dyDescent="0.25">
      <c r="A124" s="10" t="s">
        <v>108</v>
      </c>
      <c r="B124" s="10" t="s">
        <v>60</v>
      </c>
      <c r="C124" s="10" t="s">
        <v>103</v>
      </c>
      <c r="D124" s="21" t="s">
        <v>102</v>
      </c>
      <c r="E124" s="14">
        <v>1.1000000000000001</v>
      </c>
      <c r="F124" s="15">
        <v>0.39</v>
      </c>
      <c r="G124" s="11">
        <f>ROUND(E124*F124,2)</f>
        <v>0.43</v>
      </c>
    </row>
    <row r="125" spans="1:7" x14ac:dyDescent="0.25">
      <c r="A125" s="12"/>
      <c r="B125" s="12"/>
      <c r="C125" s="12"/>
      <c r="D125" s="22" t="s">
        <v>109</v>
      </c>
      <c r="E125" s="14">
        <v>85</v>
      </c>
      <c r="F125" s="9">
        <f>SUM(G122:G124)</f>
        <v>0.81</v>
      </c>
      <c r="G125" s="9">
        <f>ROUND(F125*E125,2)</f>
        <v>68.849999999999994</v>
      </c>
    </row>
    <row r="126" spans="1:7" ht="0.95" customHeight="1" x14ac:dyDescent="0.25">
      <c r="A126" s="16"/>
      <c r="B126" s="16"/>
      <c r="C126" s="16"/>
      <c r="D126" s="23"/>
      <c r="E126" s="16"/>
      <c r="F126" s="16"/>
      <c r="G126" s="16"/>
    </row>
    <row r="127" spans="1:7" x14ac:dyDescent="0.25">
      <c r="A127" s="12"/>
      <c r="B127" s="12"/>
      <c r="C127" s="12"/>
      <c r="D127" s="22" t="s">
        <v>151</v>
      </c>
      <c r="E127" s="15">
        <v>10</v>
      </c>
      <c r="F127" s="9">
        <f>G108+G119+G125</f>
        <v>256.60000000000002</v>
      </c>
      <c r="G127" s="9">
        <f>ROUND(F127*E127,2)</f>
        <v>2566</v>
      </c>
    </row>
    <row r="128" spans="1:7" ht="0.95" customHeight="1" x14ac:dyDescent="0.25">
      <c r="A128" s="16"/>
      <c r="B128" s="16"/>
      <c r="C128" s="16"/>
      <c r="D128" s="23"/>
      <c r="E128" s="16"/>
      <c r="F128" s="16"/>
      <c r="G128" s="16"/>
    </row>
    <row r="129" spans="1:7" x14ac:dyDescent="0.25">
      <c r="A129" s="12"/>
      <c r="B129" s="12"/>
      <c r="C129" s="12"/>
      <c r="D129" s="22" t="s">
        <v>152</v>
      </c>
      <c r="E129" s="17">
        <v>1</v>
      </c>
      <c r="F129" s="9">
        <f>G91+G97+G127</f>
        <v>2684.36</v>
      </c>
      <c r="G129" s="9">
        <f>ROUND(F129*E129,2)</f>
        <v>2684.36</v>
      </c>
    </row>
    <row r="130" spans="1:7" ht="0.95" customHeight="1" x14ac:dyDescent="0.25">
      <c r="A130" s="16"/>
      <c r="B130" s="16"/>
      <c r="C130" s="16"/>
      <c r="D130" s="23"/>
      <c r="E130" s="16"/>
      <c r="F130" s="16"/>
      <c r="G130" s="16"/>
    </row>
    <row r="131" spans="1:7" x14ac:dyDescent="0.25">
      <c r="A131" s="7" t="s">
        <v>153</v>
      </c>
      <c r="B131" s="7" t="s">
        <v>11</v>
      </c>
      <c r="C131" s="7" t="s">
        <v>0</v>
      </c>
      <c r="D131" s="20" t="s">
        <v>154</v>
      </c>
      <c r="E131" s="8">
        <f>E139</f>
        <v>1</v>
      </c>
      <c r="F131" s="9">
        <f>F139</f>
        <v>1102.2</v>
      </c>
      <c r="G131" s="9">
        <f>G139</f>
        <v>1102.2</v>
      </c>
    </row>
    <row r="132" spans="1:7" x14ac:dyDescent="0.25">
      <c r="A132" s="10" t="s">
        <v>155</v>
      </c>
      <c r="B132" s="10" t="s">
        <v>14</v>
      </c>
      <c r="C132" s="10" t="s">
        <v>15</v>
      </c>
      <c r="D132" s="21" t="s">
        <v>156</v>
      </c>
      <c r="E132" s="11">
        <f>E137</f>
        <v>110</v>
      </c>
      <c r="F132" s="11">
        <f>F137</f>
        <v>10.02</v>
      </c>
      <c r="G132" s="11">
        <f>G137</f>
        <v>1102.2</v>
      </c>
    </row>
    <row r="133" spans="1:7" ht="56.25" x14ac:dyDescent="0.25">
      <c r="A133" s="12"/>
      <c r="B133" s="12"/>
      <c r="C133" s="12"/>
      <c r="D133" s="13" t="s">
        <v>157</v>
      </c>
      <c r="E133" s="12"/>
      <c r="F133" s="12"/>
      <c r="G133" s="12"/>
    </row>
    <row r="134" spans="1:7" x14ac:dyDescent="0.25">
      <c r="A134" s="10" t="s">
        <v>52</v>
      </c>
      <c r="B134" s="10" t="s">
        <v>19</v>
      </c>
      <c r="C134" s="10" t="s">
        <v>20</v>
      </c>
      <c r="D134" s="21" t="s">
        <v>53</v>
      </c>
      <c r="E134" s="14">
        <v>0.05</v>
      </c>
      <c r="F134" s="15">
        <v>15.14</v>
      </c>
      <c r="G134" s="11">
        <f>ROUND(E134*F134,2)</f>
        <v>0.76</v>
      </c>
    </row>
    <row r="135" spans="1:7" x14ac:dyDescent="0.25">
      <c r="A135" s="10" t="s">
        <v>158</v>
      </c>
      <c r="B135" s="10" t="s">
        <v>19</v>
      </c>
      <c r="C135" s="10" t="s">
        <v>20</v>
      </c>
      <c r="D135" s="21" t="s">
        <v>159</v>
      </c>
      <c r="E135" s="14">
        <v>0.05</v>
      </c>
      <c r="F135" s="15">
        <v>13.75</v>
      </c>
      <c r="G135" s="11">
        <f>ROUND(E135*F135,2)</f>
        <v>0.69</v>
      </c>
    </row>
    <row r="136" spans="1:7" x14ac:dyDescent="0.25">
      <c r="A136" s="10" t="s">
        <v>160</v>
      </c>
      <c r="B136" s="10" t="s">
        <v>60</v>
      </c>
      <c r="C136" s="10" t="s">
        <v>15</v>
      </c>
      <c r="D136" s="21" t="s">
        <v>161</v>
      </c>
      <c r="E136" s="14">
        <v>1.05</v>
      </c>
      <c r="F136" s="15">
        <v>8.16</v>
      </c>
      <c r="G136" s="11">
        <f>ROUND(E136*F136,2)</f>
        <v>8.57</v>
      </c>
    </row>
    <row r="137" spans="1:7" x14ac:dyDescent="0.25">
      <c r="A137" s="12"/>
      <c r="B137" s="12"/>
      <c r="C137" s="12"/>
      <c r="D137" s="22" t="s">
        <v>162</v>
      </c>
      <c r="E137" s="15">
        <v>110</v>
      </c>
      <c r="F137" s="9">
        <f>SUM(G134:G136)</f>
        <v>10.02</v>
      </c>
      <c r="G137" s="9">
        <f>ROUND(F137*E137,2)</f>
        <v>1102.2</v>
      </c>
    </row>
    <row r="138" spans="1:7" ht="0.95" customHeight="1" x14ac:dyDescent="0.25">
      <c r="A138" s="16"/>
      <c r="B138" s="16"/>
      <c r="C138" s="16"/>
      <c r="D138" s="23"/>
      <c r="E138" s="16"/>
      <c r="F138" s="16"/>
      <c r="G138" s="16"/>
    </row>
    <row r="139" spans="1:7" x14ac:dyDescent="0.25">
      <c r="A139" s="12"/>
      <c r="B139" s="12"/>
      <c r="C139" s="12"/>
      <c r="D139" s="22" t="s">
        <v>163</v>
      </c>
      <c r="E139" s="17">
        <v>1</v>
      </c>
      <c r="F139" s="9">
        <f>G137</f>
        <v>1102.2</v>
      </c>
      <c r="G139" s="9">
        <f>ROUND(F139*E139,2)</f>
        <v>1102.2</v>
      </c>
    </row>
    <row r="140" spans="1:7" ht="0.95" customHeight="1" x14ac:dyDescent="0.25">
      <c r="A140" s="16"/>
      <c r="B140" s="16"/>
      <c r="C140" s="16"/>
      <c r="D140" s="23"/>
      <c r="E140" s="16"/>
      <c r="F140" s="16"/>
      <c r="G140" s="16"/>
    </row>
    <row r="141" spans="1:7" x14ac:dyDescent="0.25">
      <c r="A141" s="7" t="s">
        <v>164</v>
      </c>
      <c r="B141" s="7" t="s">
        <v>11</v>
      </c>
      <c r="C141" s="7" t="s">
        <v>0</v>
      </c>
      <c r="D141" s="20" t="s">
        <v>165</v>
      </c>
      <c r="E141" s="8">
        <f>E149</f>
        <v>1</v>
      </c>
      <c r="F141" s="9">
        <f>F149</f>
        <v>199.54</v>
      </c>
      <c r="G141" s="9">
        <f>G149</f>
        <v>199.54</v>
      </c>
    </row>
    <row r="142" spans="1:7" x14ac:dyDescent="0.25">
      <c r="A142" s="10" t="s">
        <v>166</v>
      </c>
      <c r="B142" s="10" t="s">
        <v>14</v>
      </c>
      <c r="C142" s="10" t="s">
        <v>15</v>
      </c>
      <c r="D142" s="21" t="s">
        <v>167</v>
      </c>
      <c r="E142" s="11">
        <f>E147</f>
        <v>22</v>
      </c>
      <c r="F142" s="11">
        <f>F147</f>
        <v>9.07</v>
      </c>
      <c r="G142" s="11">
        <f>G147</f>
        <v>199.54</v>
      </c>
    </row>
    <row r="143" spans="1:7" ht="112.5" x14ac:dyDescent="0.25">
      <c r="A143" s="12"/>
      <c r="B143" s="12"/>
      <c r="C143" s="12"/>
      <c r="D143" s="13" t="s">
        <v>168</v>
      </c>
      <c r="E143" s="12"/>
      <c r="F143" s="12"/>
      <c r="G143" s="12"/>
    </row>
    <row r="144" spans="1:7" x14ac:dyDescent="0.25">
      <c r="A144" s="10" t="s">
        <v>52</v>
      </c>
      <c r="B144" s="10" t="s">
        <v>19</v>
      </c>
      <c r="C144" s="10" t="s">
        <v>20</v>
      </c>
      <c r="D144" s="21" t="s">
        <v>53</v>
      </c>
      <c r="E144" s="14">
        <v>0.16</v>
      </c>
      <c r="F144" s="15">
        <v>15.14</v>
      </c>
      <c r="G144" s="11">
        <f>ROUND(E144*F144,2)</f>
        <v>2.42</v>
      </c>
    </row>
    <row r="145" spans="1:7" x14ac:dyDescent="0.25">
      <c r="A145" s="10" t="s">
        <v>158</v>
      </c>
      <c r="B145" s="10" t="s">
        <v>19</v>
      </c>
      <c r="C145" s="10" t="s">
        <v>20</v>
      </c>
      <c r="D145" s="21" t="s">
        <v>159</v>
      </c>
      <c r="E145" s="14">
        <v>0.16</v>
      </c>
      <c r="F145" s="15">
        <v>13.75</v>
      </c>
      <c r="G145" s="11">
        <f>ROUND(E145*F145,2)</f>
        <v>2.2000000000000002</v>
      </c>
    </row>
    <row r="146" spans="1:7" x14ac:dyDescent="0.25">
      <c r="A146" s="10" t="s">
        <v>169</v>
      </c>
      <c r="B146" s="10" t="s">
        <v>60</v>
      </c>
      <c r="C146" s="10" t="s">
        <v>103</v>
      </c>
      <c r="D146" s="21" t="s">
        <v>170</v>
      </c>
      <c r="E146" s="14">
        <v>2.5</v>
      </c>
      <c r="F146" s="15">
        <v>1.78</v>
      </c>
      <c r="G146" s="11">
        <f>ROUND(E146*F146,2)</f>
        <v>4.45</v>
      </c>
    </row>
    <row r="147" spans="1:7" x14ac:dyDescent="0.25">
      <c r="A147" s="12"/>
      <c r="B147" s="12"/>
      <c r="C147" s="12"/>
      <c r="D147" s="22" t="s">
        <v>171</v>
      </c>
      <c r="E147" s="15">
        <v>22</v>
      </c>
      <c r="F147" s="9">
        <f>SUM(G144:G146)</f>
        <v>9.07</v>
      </c>
      <c r="G147" s="9">
        <f>ROUND(F147*E147,2)</f>
        <v>199.54</v>
      </c>
    </row>
    <row r="148" spans="1:7" ht="0.95" customHeight="1" x14ac:dyDescent="0.25">
      <c r="A148" s="16"/>
      <c r="B148" s="16"/>
      <c r="C148" s="16"/>
      <c r="D148" s="23"/>
      <c r="E148" s="16"/>
      <c r="F148" s="16"/>
      <c r="G148" s="16"/>
    </row>
    <row r="149" spans="1:7" x14ac:dyDescent="0.25">
      <c r="A149" s="12"/>
      <c r="B149" s="12"/>
      <c r="C149" s="12"/>
      <c r="D149" s="22" t="s">
        <v>172</v>
      </c>
      <c r="E149" s="17">
        <v>1</v>
      </c>
      <c r="F149" s="9">
        <f>G147</f>
        <v>199.54</v>
      </c>
      <c r="G149" s="9">
        <f>ROUND(F149*E149,2)</f>
        <v>199.54</v>
      </c>
    </row>
    <row r="150" spans="1:7" ht="0.95" customHeight="1" x14ac:dyDescent="0.25">
      <c r="A150" s="16"/>
      <c r="B150" s="16"/>
      <c r="C150" s="16"/>
      <c r="D150" s="23"/>
      <c r="E150" s="16"/>
      <c r="F150" s="16"/>
      <c r="G150" s="16"/>
    </row>
    <row r="151" spans="1:7" x14ac:dyDescent="0.25">
      <c r="A151" s="7" t="s">
        <v>173</v>
      </c>
      <c r="B151" s="7" t="s">
        <v>11</v>
      </c>
      <c r="C151" s="7" t="s">
        <v>0</v>
      </c>
      <c r="D151" s="20" t="s">
        <v>174</v>
      </c>
      <c r="E151" s="8">
        <f>E161</f>
        <v>1</v>
      </c>
      <c r="F151" s="9">
        <f>F161</f>
        <v>9472.73</v>
      </c>
      <c r="G151" s="9">
        <f>G161</f>
        <v>9472.73</v>
      </c>
    </row>
    <row r="152" spans="1:7" x14ac:dyDescent="0.25">
      <c r="A152" s="10" t="s">
        <v>175</v>
      </c>
      <c r="B152" s="10" t="s">
        <v>14</v>
      </c>
      <c r="C152" s="10" t="s">
        <v>15</v>
      </c>
      <c r="D152" s="21" t="s">
        <v>176</v>
      </c>
      <c r="E152" s="11">
        <f>E159</f>
        <v>883.65</v>
      </c>
      <c r="F152" s="11">
        <f>F159</f>
        <v>10.72</v>
      </c>
      <c r="G152" s="11">
        <f>G159</f>
        <v>9472.73</v>
      </c>
    </row>
    <row r="153" spans="1:7" ht="112.5" x14ac:dyDescent="0.25">
      <c r="A153" s="12"/>
      <c r="B153" s="12"/>
      <c r="C153" s="12"/>
      <c r="D153" s="13" t="s">
        <v>177</v>
      </c>
      <c r="E153" s="12"/>
      <c r="F153" s="12"/>
      <c r="G153" s="12"/>
    </row>
    <row r="154" spans="1:7" x14ac:dyDescent="0.25">
      <c r="A154" s="10" t="s">
        <v>178</v>
      </c>
      <c r="B154" s="10" t="s">
        <v>19</v>
      </c>
      <c r="C154" s="10" t="s">
        <v>20</v>
      </c>
      <c r="D154" s="21" t="s">
        <v>179</v>
      </c>
      <c r="E154" s="14">
        <v>0.6</v>
      </c>
      <c r="F154" s="15">
        <v>14.77</v>
      </c>
      <c r="G154" s="11">
        <f>ROUND(E154*F154,2)</f>
        <v>8.86</v>
      </c>
    </row>
    <row r="155" spans="1:7" x14ac:dyDescent="0.25">
      <c r="A155" s="10" t="s">
        <v>17</v>
      </c>
      <c r="B155" s="10" t="s">
        <v>19</v>
      </c>
      <c r="C155" s="10" t="s">
        <v>20</v>
      </c>
      <c r="D155" s="21" t="s">
        <v>18</v>
      </c>
      <c r="E155" s="14">
        <v>0.05</v>
      </c>
      <c r="F155" s="15">
        <v>13.09</v>
      </c>
      <c r="G155" s="11">
        <f>ROUND(E155*F155,2)</f>
        <v>0.65</v>
      </c>
    </row>
    <row r="156" spans="1:7" x14ac:dyDescent="0.25">
      <c r="A156" s="10" t="s">
        <v>180</v>
      </c>
      <c r="B156" s="10" t="s">
        <v>60</v>
      </c>
      <c r="C156" s="10" t="s">
        <v>27</v>
      </c>
      <c r="D156" s="21" t="s">
        <v>181</v>
      </c>
      <c r="E156" s="14">
        <v>1.2E-2</v>
      </c>
      <c r="F156" s="15">
        <v>75.28</v>
      </c>
      <c r="G156" s="11">
        <f>ROUND(E156*F156,2)</f>
        <v>0.9</v>
      </c>
    </row>
    <row r="157" spans="1:7" x14ac:dyDescent="0.25">
      <c r="A157" s="10" t="s">
        <v>182</v>
      </c>
      <c r="B157" s="10" t="s">
        <v>60</v>
      </c>
      <c r="C157" s="10" t="s">
        <v>27</v>
      </c>
      <c r="D157" s="21" t="s">
        <v>183</v>
      </c>
      <c r="E157" s="14">
        <v>3.0000000000000001E-3</v>
      </c>
      <c r="F157" s="15">
        <v>84.6</v>
      </c>
      <c r="G157" s="11">
        <f>ROUND(E157*F157,2)</f>
        <v>0.25</v>
      </c>
    </row>
    <row r="158" spans="1:7" x14ac:dyDescent="0.25">
      <c r="A158" s="10" t="s">
        <v>184</v>
      </c>
      <c r="B158" s="10" t="s">
        <v>60</v>
      </c>
      <c r="C158" s="10" t="s">
        <v>67</v>
      </c>
      <c r="D158" s="21" t="s">
        <v>185</v>
      </c>
      <c r="E158" s="14">
        <v>0.215</v>
      </c>
      <c r="F158" s="15">
        <v>0.26</v>
      </c>
      <c r="G158" s="11">
        <f>ROUND(E158*F158,2)</f>
        <v>0.06</v>
      </c>
    </row>
    <row r="159" spans="1:7" x14ac:dyDescent="0.25">
      <c r="A159" s="12"/>
      <c r="B159" s="12"/>
      <c r="C159" s="12"/>
      <c r="D159" s="22" t="s">
        <v>186</v>
      </c>
      <c r="E159" s="15">
        <v>883.65</v>
      </c>
      <c r="F159" s="9">
        <f>SUM(G154:G158)</f>
        <v>10.72</v>
      </c>
      <c r="G159" s="9">
        <f>ROUND(F159*E159,2)</f>
        <v>9472.73</v>
      </c>
    </row>
    <row r="160" spans="1:7" ht="0.95" customHeight="1" x14ac:dyDescent="0.25">
      <c r="A160" s="16"/>
      <c r="B160" s="16"/>
      <c r="C160" s="16"/>
      <c r="D160" s="23"/>
      <c r="E160" s="16"/>
      <c r="F160" s="16"/>
      <c r="G160" s="16"/>
    </row>
    <row r="161" spans="1:7" x14ac:dyDescent="0.25">
      <c r="A161" s="12"/>
      <c r="B161" s="12"/>
      <c r="C161" s="12"/>
      <c r="D161" s="22" t="s">
        <v>187</v>
      </c>
      <c r="E161" s="17">
        <v>1</v>
      </c>
      <c r="F161" s="9">
        <f>G159</f>
        <v>9472.73</v>
      </c>
      <c r="G161" s="9">
        <f>ROUND(F161*E161,2)</f>
        <v>9472.73</v>
      </c>
    </row>
    <row r="162" spans="1:7" ht="0.95" customHeight="1" x14ac:dyDescent="0.25">
      <c r="A162" s="16"/>
      <c r="B162" s="16"/>
      <c r="C162" s="16"/>
      <c r="D162" s="23"/>
      <c r="E162" s="16"/>
      <c r="F162" s="16"/>
      <c r="G162" s="16"/>
    </row>
    <row r="163" spans="1:7" x14ac:dyDescent="0.25">
      <c r="A163" s="7" t="s">
        <v>188</v>
      </c>
      <c r="B163" s="7" t="s">
        <v>11</v>
      </c>
      <c r="C163" s="7" t="s">
        <v>0</v>
      </c>
      <c r="D163" s="20" t="s">
        <v>189</v>
      </c>
      <c r="E163" s="8">
        <f>E171</f>
        <v>1</v>
      </c>
      <c r="F163" s="9">
        <f>F171</f>
        <v>356.63</v>
      </c>
      <c r="G163" s="9">
        <f>G171</f>
        <v>356.63</v>
      </c>
    </row>
    <row r="164" spans="1:7" x14ac:dyDescent="0.25">
      <c r="A164" s="10" t="s">
        <v>190</v>
      </c>
      <c r="B164" s="10" t="s">
        <v>14</v>
      </c>
      <c r="C164" s="10" t="s">
        <v>15</v>
      </c>
      <c r="D164" s="21" t="s">
        <v>191</v>
      </c>
      <c r="E164" s="11">
        <f>E169</f>
        <v>42.71</v>
      </c>
      <c r="F164" s="11">
        <f>F169</f>
        <v>8.35</v>
      </c>
      <c r="G164" s="11">
        <f>G169</f>
        <v>356.63</v>
      </c>
    </row>
    <row r="165" spans="1:7" ht="33.75" x14ac:dyDescent="0.25">
      <c r="A165" s="12"/>
      <c r="B165" s="12"/>
      <c r="C165" s="12"/>
      <c r="D165" s="13" t="s">
        <v>192</v>
      </c>
      <c r="E165" s="12"/>
      <c r="F165" s="12"/>
      <c r="G165" s="12"/>
    </row>
    <row r="166" spans="1:7" x14ac:dyDescent="0.25">
      <c r="A166" s="10" t="s">
        <v>193</v>
      </c>
      <c r="B166" s="10" t="s">
        <v>19</v>
      </c>
      <c r="C166" s="10" t="s">
        <v>20</v>
      </c>
      <c r="D166" s="21" t="s">
        <v>194</v>
      </c>
      <c r="E166" s="14">
        <v>0.25</v>
      </c>
      <c r="F166" s="15">
        <v>14.66</v>
      </c>
      <c r="G166" s="11">
        <f>ROUND(E166*F166,2)</f>
        <v>3.67</v>
      </c>
    </row>
    <row r="167" spans="1:7" x14ac:dyDescent="0.25">
      <c r="A167" s="10" t="s">
        <v>195</v>
      </c>
      <c r="B167" s="10" t="s">
        <v>19</v>
      </c>
      <c r="C167" s="10" t="s">
        <v>20</v>
      </c>
      <c r="D167" s="21" t="s">
        <v>196</v>
      </c>
      <c r="E167" s="14">
        <v>0.25</v>
      </c>
      <c r="F167" s="15">
        <v>13.41</v>
      </c>
      <c r="G167" s="11">
        <f>ROUND(E167*F167,2)</f>
        <v>3.35</v>
      </c>
    </row>
    <row r="168" spans="1:7" x14ac:dyDescent="0.25">
      <c r="A168" s="10" t="s">
        <v>197</v>
      </c>
      <c r="B168" s="10" t="s">
        <v>60</v>
      </c>
      <c r="C168" s="10" t="s">
        <v>103</v>
      </c>
      <c r="D168" s="21" t="s">
        <v>198</v>
      </c>
      <c r="E168" s="14">
        <v>0.25</v>
      </c>
      <c r="F168" s="15">
        <v>5.31</v>
      </c>
      <c r="G168" s="11">
        <f>ROUND(E168*F168,2)</f>
        <v>1.33</v>
      </c>
    </row>
    <row r="169" spans="1:7" x14ac:dyDescent="0.25">
      <c r="A169" s="12"/>
      <c r="B169" s="12"/>
      <c r="C169" s="12"/>
      <c r="D169" s="22" t="s">
        <v>199</v>
      </c>
      <c r="E169" s="15">
        <v>42.71</v>
      </c>
      <c r="F169" s="9">
        <f>SUM(G166:G168)</f>
        <v>8.35</v>
      </c>
      <c r="G169" s="9">
        <f>ROUND(F169*E169,2)</f>
        <v>356.63</v>
      </c>
    </row>
    <row r="170" spans="1:7" ht="0.95" customHeight="1" x14ac:dyDescent="0.25">
      <c r="A170" s="16"/>
      <c r="B170" s="16"/>
      <c r="C170" s="16"/>
      <c r="D170" s="23"/>
      <c r="E170" s="16"/>
      <c r="F170" s="16"/>
      <c r="G170" s="16"/>
    </row>
    <row r="171" spans="1:7" x14ac:dyDescent="0.25">
      <c r="A171" s="12"/>
      <c r="B171" s="12"/>
      <c r="C171" s="12"/>
      <c r="D171" s="22" t="s">
        <v>200</v>
      </c>
      <c r="E171" s="17">
        <v>1</v>
      </c>
      <c r="F171" s="9">
        <f>G169</f>
        <v>356.63</v>
      </c>
      <c r="G171" s="9">
        <f>ROUND(F171*E171,2)</f>
        <v>356.63</v>
      </c>
    </row>
    <row r="172" spans="1:7" ht="0.95" customHeight="1" x14ac:dyDescent="0.25">
      <c r="A172" s="16"/>
      <c r="B172" s="16"/>
      <c r="C172" s="16"/>
      <c r="D172" s="23"/>
      <c r="E172" s="16"/>
      <c r="F172" s="16"/>
      <c r="G172" s="16"/>
    </row>
    <row r="173" spans="1:7" x14ac:dyDescent="0.25">
      <c r="A173" s="7" t="s">
        <v>201</v>
      </c>
      <c r="B173" s="7" t="s">
        <v>11</v>
      </c>
      <c r="C173" s="7" t="s">
        <v>0</v>
      </c>
      <c r="D173" s="20" t="s">
        <v>202</v>
      </c>
      <c r="E173" s="8">
        <f>E180</f>
        <v>1</v>
      </c>
      <c r="F173" s="9">
        <f>F180</f>
        <v>8805.06</v>
      </c>
      <c r="G173" s="9">
        <f>G180</f>
        <v>8805.06</v>
      </c>
    </row>
    <row r="174" spans="1:7" x14ac:dyDescent="0.25">
      <c r="A174" s="10" t="s">
        <v>203</v>
      </c>
      <c r="B174" s="10" t="s">
        <v>19</v>
      </c>
      <c r="C174" s="10" t="s">
        <v>205</v>
      </c>
      <c r="D174" s="21" t="s">
        <v>204</v>
      </c>
      <c r="E174" s="15">
        <v>1</v>
      </c>
      <c r="F174" s="15">
        <v>1983.34</v>
      </c>
      <c r="G174" s="11">
        <f>ROUND(E174*F174,2)</f>
        <v>1983.34</v>
      </c>
    </row>
    <row r="175" spans="1:7" x14ac:dyDescent="0.25">
      <c r="A175" s="10" t="s">
        <v>206</v>
      </c>
      <c r="B175" s="10" t="s">
        <v>19</v>
      </c>
      <c r="C175" s="10" t="s">
        <v>205</v>
      </c>
      <c r="D175" s="21" t="s">
        <v>207</v>
      </c>
      <c r="E175" s="15">
        <v>1</v>
      </c>
      <c r="F175" s="15">
        <v>1298.19</v>
      </c>
      <c r="G175" s="11">
        <f>ROUND(E175*F175,2)</f>
        <v>1298.19</v>
      </c>
    </row>
    <row r="176" spans="1:7" x14ac:dyDescent="0.25">
      <c r="A176" s="10" t="s">
        <v>208</v>
      </c>
      <c r="B176" s="10" t="s">
        <v>19</v>
      </c>
      <c r="C176" s="10" t="s">
        <v>205</v>
      </c>
      <c r="D176" s="21" t="s">
        <v>209</v>
      </c>
      <c r="E176" s="15">
        <v>2</v>
      </c>
      <c r="F176" s="15">
        <v>1514.55</v>
      </c>
      <c r="G176" s="11">
        <f>ROUND(E176*F176,2)</f>
        <v>3029.1</v>
      </c>
    </row>
    <row r="177" spans="1:7" x14ac:dyDescent="0.25">
      <c r="A177" s="10" t="s">
        <v>210</v>
      </c>
      <c r="B177" s="10" t="s">
        <v>19</v>
      </c>
      <c r="C177" s="10" t="s">
        <v>205</v>
      </c>
      <c r="D177" s="21" t="s">
        <v>211</v>
      </c>
      <c r="E177" s="15">
        <v>1</v>
      </c>
      <c r="F177" s="15">
        <v>100</v>
      </c>
      <c r="G177" s="11">
        <f>ROUND(E177*F177,2)</f>
        <v>100</v>
      </c>
    </row>
    <row r="178" spans="1:7" x14ac:dyDescent="0.25">
      <c r="A178" s="10" t="s">
        <v>212</v>
      </c>
      <c r="B178" s="10" t="s">
        <v>14</v>
      </c>
      <c r="C178" s="10" t="s">
        <v>0</v>
      </c>
      <c r="D178" s="21" t="s">
        <v>213</v>
      </c>
      <c r="E178" s="15">
        <v>1</v>
      </c>
      <c r="F178" s="15">
        <v>86.55</v>
      </c>
      <c r="G178" s="11">
        <f>ROUND(E178*F178,2)</f>
        <v>86.55</v>
      </c>
    </row>
    <row r="179" spans="1:7" x14ac:dyDescent="0.25">
      <c r="A179" s="10" t="s">
        <v>214</v>
      </c>
      <c r="B179" s="10" t="s">
        <v>23</v>
      </c>
      <c r="C179" s="10" t="s">
        <v>205</v>
      </c>
      <c r="D179" s="21" t="s">
        <v>215</v>
      </c>
      <c r="E179" s="15">
        <v>4</v>
      </c>
      <c r="F179" s="15">
        <v>576.97</v>
      </c>
      <c r="G179" s="11">
        <f>ROUND(E179*F179,2)</f>
        <v>2307.88</v>
      </c>
    </row>
    <row r="180" spans="1:7" x14ac:dyDescent="0.25">
      <c r="A180" s="12"/>
      <c r="B180" s="12"/>
      <c r="C180" s="12"/>
      <c r="D180" s="22" t="s">
        <v>216</v>
      </c>
      <c r="E180" s="17">
        <v>1</v>
      </c>
      <c r="F180" s="9">
        <f>SUM(G174:G179)</f>
        <v>8805.06</v>
      </c>
      <c r="G180" s="9">
        <f>ROUND(F180*E180,2)</f>
        <v>8805.06</v>
      </c>
    </row>
    <row r="181" spans="1:7" ht="0.95" customHeight="1" x14ac:dyDescent="0.25">
      <c r="A181" s="16"/>
      <c r="B181" s="16"/>
      <c r="C181" s="16"/>
      <c r="D181" s="23"/>
      <c r="E181" s="16"/>
      <c r="F181" s="16"/>
      <c r="G181" s="16"/>
    </row>
    <row r="182" spans="1:7" x14ac:dyDescent="0.25">
      <c r="A182" s="12"/>
      <c r="B182" s="12"/>
      <c r="C182" s="12"/>
      <c r="D182" s="22" t="s">
        <v>217</v>
      </c>
      <c r="E182" s="17">
        <v>1</v>
      </c>
      <c r="F182" s="9">
        <f>G30+G58+G88+G129+G139+G149+G161+G171+G180</f>
        <v>26543.07</v>
      </c>
      <c r="G182" s="9">
        <f>ROUND(F182*E182,2)</f>
        <v>26543.07</v>
      </c>
    </row>
    <row r="183" spans="1:7" x14ac:dyDescent="0.25">
      <c r="A183" s="12"/>
      <c r="B183" s="12"/>
      <c r="C183" s="12"/>
      <c r="D183" s="13"/>
      <c r="E183" s="12"/>
      <c r="F183" s="12"/>
      <c r="G183" s="12"/>
    </row>
  </sheetData>
  <dataValidations count="1">
    <dataValidation type="list" allowBlank="1" showInputMessage="1" showErrorMessage="1" sqref="B4:B183" xr:uid="{859663D2-7361-4FAB-927C-4EFFD639F441}">
      <formula1>"Capítulo,Partida,Mano de obra,Maquinaria,Material,Otros,"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Lexei</dc:creator>
  <cp:lastModifiedBy>Lexei</cp:lastModifiedBy>
  <dcterms:created xsi:type="dcterms:W3CDTF">2020-05-04T12:09:48Z</dcterms:created>
  <dcterms:modified xsi:type="dcterms:W3CDTF">2020-05-04T12:10:13Z</dcterms:modified>
</cp:coreProperties>
</file>