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x77\Desktop\BC3\Pruebas B\Demo B6\"/>
    </mc:Choice>
  </mc:AlternateContent>
  <xr:revisionPtr revIDLastSave="0" documentId="8_{B5417206-7630-4BAC-8C3D-D86816CFC850}" xr6:coauthVersionLast="45" xr6:coauthVersionMax="45" xr10:uidLastSave="{00000000-0000-0000-0000-000000000000}"/>
  <bookViews>
    <workbookView xWindow="1770" yWindow="180" windowWidth="11520" windowHeight="10260" xr2:uid="{FF3BFAA6-FA6E-46E7-91E2-B99713B77C8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81" i="1" l="1"/>
  <c r="L81" i="1"/>
  <c r="M45" i="1"/>
  <c r="M79" i="1"/>
  <c r="K45" i="1"/>
  <c r="L45" i="1"/>
  <c r="L79" i="1"/>
  <c r="M78" i="1"/>
  <c r="M70" i="1"/>
  <c r="M76" i="1"/>
  <c r="K70" i="1"/>
  <c r="L70" i="1"/>
  <c r="L76" i="1"/>
  <c r="M75" i="1"/>
  <c r="M74" i="1"/>
  <c r="M73" i="1"/>
  <c r="M72" i="1"/>
  <c r="M62" i="1"/>
  <c r="M68" i="1"/>
  <c r="K62" i="1"/>
  <c r="L62" i="1"/>
  <c r="L68" i="1"/>
  <c r="M67" i="1"/>
  <c r="M66" i="1"/>
  <c r="M65" i="1"/>
  <c r="M64" i="1"/>
  <c r="M54" i="1"/>
  <c r="M60" i="1"/>
  <c r="K54" i="1"/>
  <c r="L54" i="1"/>
  <c r="L60" i="1"/>
  <c r="M59" i="1"/>
  <c r="M58" i="1"/>
  <c r="M57" i="1"/>
  <c r="M56" i="1"/>
  <c r="M46" i="1"/>
  <c r="M52" i="1"/>
  <c r="K46" i="1"/>
  <c r="L46" i="1"/>
  <c r="L52" i="1"/>
  <c r="M51" i="1"/>
  <c r="M50" i="1"/>
  <c r="M49" i="1"/>
  <c r="M48" i="1"/>
  <c r="M4" i="1"/>
  <c r="M43" i="1"/>
  <c r="K4" i="1"/>
  <c r="L4" i="1"/>
  <c r="L43" i="1"/>
  <c r="M35" i="1"/>
  <c r="M41" i="1"/>
  <c r="K35" i="1"/>
  <c r="L35" i="1"/>
  <c r="L41" i="1"/>
  <c r="M40" i="1"/>
  <c r="M39" i="1"/>
  <c r="M38" i="1"/>
  <c r="M37" i="1"/>
  <c r="M25" i="1"/>
  <c r="M33" i="1"/>
  <c r="K25" i="1"/>
  <c r="L25" i="1"/>
  <c r="L33" i="1"/>
  <c r="M32" i="1"/>
  <c r="M31" i="1"/>
  <c r="M30" i="1"/>
  <c r="M29" i="1"/>
  <c r="M28" i="1"/>
  <c r="M27" i="1"/>
  <c r="M15" i="1"/>
  <c r="M23" i="1"/>
  <c r="K15" i="1"/>
  <c r="L15" i="1"/>
  <c r="L23" i="1"/>
  <c r="M22" i="1"/>
  <c r="M21" i="1"/>
  <c r="M20" i="1"/>
  <c r="M19" i="1"/>
  <c r="M18" i="1"/>
  <c r="M17" i="1"/>
  <c r="M5" i="1"/>
  <c r="M13" i="1"/>
  <c r="K5" i="1"/>
  <c r="L5" i="1"/>
  <c r="L13" i="1"/>
  <c r="M12" i="1"/>
  <c r="M11" i="1"/>
  <c r="M10" i="1"/>
  <c r="M9" i="1"/>
  <c r="M8" i="1"/>
  <c r="M7" i="1"/>
</calcChain>
</file>

<file path=xl/sharedStrings.xml><?xml version="1.0" encoding="utf-8"?>
<sst xmlns="http://schemas.openxmlformats.org/spreadsheetml/2006/main" count="230" uniqueCount="100">
  <si>
    <t/>
  </si>
  <si>
    <t>Presupuesto</t>
  </si>
  <si>
    <t>Código</t>
  </si>
  <si>
    <t>Resumen</t>
  </si>
  <si>
    <t>ImpPres</t>
  </si>
  <si>
    <t>Nat</t>
  </si>
  <si>
    <t>Ud</t>
  </si>
  <si>
    <t>CanPres</t>
  </si>
  <si>
    <t>PrPres</t>
  </si>
  <si>
    <t>Comentario</t>
  </si>
  <si>
    <t>N</t>
  </si>
  <si>
    <t>Longitud</t>
  </si>
  <si>
    <t>Anchura</t>
  </si>
  <si>
    <t>Altura</t>
  </si>
  <si>
    <t>Parcial</t>
  </si>
  <si>
    <t xml:space="preserve">E09ICC       </t>
  </si>
  <si>
    <t>TEJA CERÁMICA CURVA</t>
  </si>
  <si>
    <t>Capítulo</t>
  </si>
  <si>
    <t xml:space="preserve">E09ICC010    </t>
  </si>
  <si>
    <t>CUB. TEJA CURVA S/ONDULINE</t>
  </si>
  <si>
    <t>Partida</t>
  </si>
  <si>
    <t>m2</t>
  </si>
  <si>
    <t>Cubierta de teja cerámica curva roja de 40x19 cm., fijada mediante la colocación de listones Onduline anclados al soporte por medio de clavos taco o clavos espiral sobre placa Onduline bajo teja 235, clavada a la estructura de cubierta, i/p.p. de piezas especiales, caballetes y limas, medios auxiliares y elementos de seguridad, s/NTE-QTT-11, medida en verdadera magnitud.</t>
  </si>
  <si>
    <t xml:space="preserve">O01OA030     </t>
  </si>
  <si>
    <t>Oficial primera</t>
  </si>
  <si>
    <t>Mano de obra</t>
  </si>
  <si>
    <t>h.</t>
  </si>
  <si>
    <t xml:space="preserve">O01OA050     </t>
  </si>
  <si>
    <t>Ayudante</t>
  </si>
  <si>
    <t xml:space="preserve">P05FO010     </t>
  </si>
  <si>
    <t>Placa Onduline bajo teja 235</t>
  </si>
  <si>
    <t>Material</t>
  </si>
  <si>
    <t xml:space="preserve">P05FO090     </t>
  </si>
  <si>
    <t>Clavo taco BT 50 Onduline</t>
  </si>
  <si>
    <t>ud</t>
  </si>
  <si>
    <t xml:space="preserve">P05TC010     </t>
  </si>
  <si>
    <t>Teja curva roja 40x19</t>
  </si>
  <si>
    <t xml:space="preserve">O%           </t>
  </si>
  <si>
    <t>10%</t>
  </si>
  <si>
    <t>E09ICC010</t>
  </si>
  <si>
    <t xml:space="preserve">E09ICC020    </t>
  </si>
  <si>
    <t>CUB. TEJA CURVA S/TABLERO M-H</t>
  </si>
  <si>
    <t>Cubierta formada con tabicones aligerados de ladrillo H/D, recibidos con mortero de cemento CEM II/B-P 32,5 N y arena de río 1/6 (M-40) y separados 1 m. con maestra superior del mismo mortero, arriostrados transversalmente cada 2 m. aproximadamente según desnivel, para una altura media de 1 m. de cubierta, tablero machihembrado de 100x30x4,50 cm., capa de compresión de 30 mm. de idéntico mortero y teja cerámica curva roja de 40x19 cm. recibida con mortero de cemento CEM II/B-P 32,5 N y arena de río 1/8 (M-20), i/p.p. de limas, caballetes, emboquillado, remates, medios auxiliares y elementos de seguridad, s/NTE-QTT, medida en proyección horizontal.</t>
  </si>
  <si>
    <t xml:space="preserve">P01LH020     </t>
  </si>
  <si>
    <t>Ladrillo h. doble 25x12x8</t>
  </si>
  <si>
    <t>mud</t>
  </si>
  <si>
    <t xml:space="preserve">P01LG180     </t>
  </si>
  <si>
    <t>Rasillón cerámico m-h 100x30x3,5</t>
  </si>
  <si>
    <t xml:space="preserve">%            </t>
  </si>
  <si>
    <t>desperdicio</t>
  </si>
  <si>
    <t>Otros</t>
  </si>
  <si>
    <t>E09ICC020</t>
  </si>
  <si>
    <t xml:space="preserve">E09ICC030    </t>
  </si>
  <si>
    <t>CUB. TEJA CURVA S/NERVOMETAL</t>
  </si>
  <si>
    <t>Cubierta formada por tabiquillos palomeros de ladrillo H/S recibidos con mortero de cemento CEM II/B-P 32,5 N y arena de río 1/6 (M-40), separados 80 cm.,  arriostrados transversalmente cada 2 m. aproximadamente según desnivel, para una altura media de 1 m. de cubierta, tablero de fleje tipo Nervometal de 0,5 mm., capa de compresión de 3 cm. de espesor de hormigón de 330 kg. de cemento/m3. de dosificación, y teja cerámica curva de 40x19 cm.,  recibida con mortero de cemento CEM II/B-P 32,5 N y arena de río 1/8 (M-20), i/p.p. de caballetes, emboquillado, remates, limas, medios auxiliares y elementos de seguridad, s/NTE-QTT-11, medida en proyección horizontal.</t>
  </si>
  <si>
    <t xml:space="preserve">P01LH010     </t>
  </si>
  <si>
    <t>Ladrillo h. sencillo 24x12x4</t>
  </si>
  <si>
    <t xml:space="preserve">P05EW090     </t>
  </si>
  <si>
    <t>Fleje Nervometal 0,5 mm.</t>
  </si>
  <si>
    <t xml:space="preserve">O01OA030%    </t>
  </si>
  <si>
    <t>a un codigo</t>
  </si>
  <si>
    <t>E09ICC030</t>
  </si>
  <si>
    <t xml:space="preserve">E09ICC040    </t>
  </si>
  <si>
    <t>TEJA CERÁ. CURVA ROJA 40x19</t>
  </si>
  <si>
    <t>Cubrición de teja cerámica curva de 40x19 cm. recibida con mortero de cemento CEM II/B-P 32,5 N y arena de río 1/8 (M-20), i/p.p. de limas, caballete y emboquillado, medios auxiliares y elementos de seguridad, s/NTE-QTT-11, medida en verdadera magnitud.</t>
  </si>
  <si>
    <t>E09ICC040</t>
  </si>
  <si>
    <t>E09ICC</t>
  </si>
  <si>
    <t xml:space="preserve">E27EET       </t>
  </si>
  <si>
    <t>TEMPLE GOTELÉ</t>
  </si>
  <si>
    <t xml:space="preserve">E27EET010    </t>
  </si>
  <si>
    <t>PINTURA GOTELÉ TEMPLE BLANCO</t>
  </si>
  <si>
    <t>Pintura gotelé blanco en paramentos verticales y horizontales, incluso aparejo, plastecido y proyectado de gota fina y tupida no lavable, según NTE-RPP-20.</t>
  </si>
  <si>
    <t xml:space="preserve">O01OB230     </t>
  </si>
  <si>
    <t>Oficial 1ª pintura</t>
  </si>
  <si>
    <t xml:space="preserve">O01OB240     </t>
  </si>
  <si>
    <t>Ayudante pintura</t>
  </si>
  <si>
    <t xml:space="preserve">P25CT050     </t>
  </si>
  <si>
    <t>Pasta temple de picar blanco</t>
  </si>
  <si>
    <t>kg</t>
  </si>
  <si>
    <t xml:space="preserve">P25WW220     </t>
  </si>
  <si>
    <t>Pequeño material</t>
  </si>
  <si>
    <t>E27EET010</t>
  </si>
  <si>
    <t xml:space="preserve">E27EET020    </t>
  </si>
  <si>
    <t>PINT.GOTELÉ TEMPLE BLANCO 1ªCAL</t>
  </si>
  <si>
    <t>Pintura gotelé blanco en paramentos verticales y horizontales, incluso tapado, aparejo, plastecido y proyectado de dos capas de gota fina y tupida no lavable.</t>
  </si>
  <si>
    <t>E27EET020</t>
  </si>
  <si>
    <t xml:space="preserve">E27EET030    </t>
  </si>
  <si>
    <t>PINTURA GOTELÉ TEMPLE COLOR</t>
  </si>
  <si>
    <t>Pintura gotelé en colores claros, sobre paramentos verticales y horizontales, incluso aparejo, plastecido y proyectado de gota fina y tupida no lavable.</t>
  </si>
  <si>
    <t xml:space="preserve">P25CT060     </t>
  </si>
  <si>
    <t>Pasta temple de picar mas color</t>
  </si>
  <si>
    <t>E27EET030</t>
  </si>
  <si>
    <t xml:space="preserve">E27EET040    </t>
  </si>
  <si>
    <t>PINT.GOTELÉ TEMPLE COLOR 1ªCAL.</t>
  </si>
  <si>
    <t>Pintura gotelé en colores claros,  en paramentos verticales y horizontales, incluso tapado, aparejo, plastecido y proyectado de dos capas de gota fina y tupida no lavable.</t>
  </si>
  <si>
    <t>E27EET040</t>
  </si>
  <si>
    <t xml:space="preserve">%20          </t>
  </si>
  <si>
    <t>20%</t>
  </si>
  <si>
    <t>E27EET</t>
  </si>
  <si>
    <t>DEMOB6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</si>
</sst>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6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49" fontId="1" fillId="0" borderId="0" xfId="0" applyNumberFormat="1" applyFont="1"/>
    <xf numFmtId="0" fontId="1" fillId="0" borderId="0" xfId="0" applyFont="1"/>
    <xf numFmtId="49" fontId="2" fillId="0" borderId="0" xfId="0" applyNumberFormat="1" applyFont="1" applyAlignment="1">
      <alignment vertical="top"/>
    </xf>
    <xf numFmtId="0" fontId="2" fillId="0" borderId="0" xfId="0" applyFont="1" applyAlignment="1">
      <alignment vertical="top"/>
    </xf>
    <xf numFmtId="49" fontId="5" fillId="0" borderId="0" xfId="0" applyNumberFormat="1" applyFont="1" applyAlignment="1">
      <alignment vertical="top"/>
    </xf>
    <xf numFmtId="49" fontId="5" fillId="0" borderId="0" xfId="0" applyNumberFormat="1" applyFont="1" applyAlignment="1">
      <alignment horizontal="right" vertical="top"/>
    </xf>
    <xf numFmtId="49" fontId="4" fillId="3" borderId="0" xfId="0" applyNumberFormat="1" applyFont="1" applyFill="1" applyAlignment="1">
      <alignment vertical="top"/>
    </xf>
    <xf numFmtId="0" fontId="4" fillId="3" borderId="0" xfId="0" applyFont="1" applyFill="1" applyAlignment="1">
      <alignment vertical="top"/>
    </xf>
    <xf numFmtId="3" fontId="4" fillId="2" borderId="0" xfId="0" applyNumberFormat="1" applyFont="1" applyFill="1" applyAlignment="1">
      <alignment vertical="top"/>
    </xf>
    <xf numFmtId="4" fontId="4" fillId="2" borderId="0" xfId="0" applyNumberFormat="1" applyFont="1" applyFill="1" applyAlignment="1">
      <alignment vertical="top"/>
    </xf>
    <xf numFmtId="49" fontId="3" fillId="0" borderId="0" xfId="0" applyNumberFormat="1" applyFont="1" applyAlignment="1">
      <alignment vertical="top"/>
    </xf>
    <xf numFmtId="0" fontId="3" fillId="0" borderId="0" xfId="0" applyFont="1" applyAlignment="1">
      <alignment vertical="top"/>
    </xf>
    <xf numFmtId="4" fontId="3" fillId="2" borderId="0" xfId="0" applyNumberFormat="1" applyFont="1" applyFill="1" applyAlignment="1">
      <alignment vertical="top"/>
    </xf>
    <xf numFmtId="164" fontId="3" fillId="0" borderId="0" xfId="0" applyNumberFormat="1" applyFont="1" applyAlignment="1">
      <alignment vertical="top"/>
    </xf>
    <xf numFmtId="4" fontId="3" fillId="0" borderId="0" xfId="0" applyNumberFormat="1" applyFont="1" applyAlignment="1">
      <alignment vertical="top"/>
    </xf>
    <xf numFmtId="49" fontId="4" fillId="0" borderId="0" xfId="0" applyNumberFormat="1" applyFont="1" applyAlignment="1">
      <alignment vertical="top"/>
    </xf>
    <xf numFmtId="0" fontId="3" fillId="4" borderId="0" xfId="0" applyFont="1" applyFill="1" applyAlignment="1">
      <alignment vertical="top"/>
    </xf>
    <xf numFmtId="3" fontId="3" fillId="0" borderId="0" xfId="0" applyNumberFormat="1" applyFont="1" applyAlignment="1">
      <alignment vertical="top"/>
    </xf>
    <xf numFmtId="49" fontId="5" fillId="0" borderId="0" xfId="0" applyNumberFormat="1" applyFont="1" applyAlignment="1">
      <alignment vertical="top" wrapText="1"/>
    </xf>
    <xf numFmtId="49" fontId="4" fillId="3" borderId="0" xfId="0" applyNumberFormat="1" applyFont="1" applyFill="1" applyAlignment="1">
      <alignment vertical="top" wrapText="1"/>
    </xf>
    <xf numFmtId="49" fontId="3" fillId="0" borderId="0" xfId="0" applyNumberFormat="1" applyFont="1" applyAlignment="1">
      <alignment vertical="top" wrapText="1"/>
    </xf>
    <xf numFmtId="0" fontId="3" fillId="0" borderId="0" xfId="0" applyFont="1" applyAlignment="1">
      <alignment vertical="top" wrapText="1"/>
    </xf>
    <xf numFmtId="0" fontId="3" fillId="4" borderId="0" xfId="0" applyFont="1" applyFill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3D31C-1F1B-4A48-AAE1-ADBB96E48A7D}">
  <dimension ref="A1:M82"/>
  <sheetViews>
    <sheetView tabSelected="1" workbookViewId="0">
      <pane xSplit="4" ySplit="3" topLeftCell="E4" activePane="bottomRight" state="frozen"/>
      <selection pane="topRight" activeCell="E1" sqref="E1"/>
      <selection pane="bottomLeft" activeCell="A4" sqref="A4"/>
      <selection pane="bottomRight"/>
    </sheetView>
  </sheetViews>
  <sheetFormatPr baseColWidth="10" defaultRowHeight="15" x14ac:dyDescent="0.25"/>
  <cols>
    <col min="1" max="1" width="15.5703125" bestFit="1" customWidth="1"/>
    <col min="2" max="2" width="10.28515625" bestFit="1" customWidth="1"/>
    <col min="3" max="3" width="4" bestFit="1" customWidth="1"/>
    <col min="4" max="4" width="32.85546875" customWidth="1"/>
    <col min="5" max="5" width="10.7109375" bestFit="1" customWidth="1"/>
    <col min="6" max="6" width="2.85546875" bestFit="1" customWidth="1"/>
    <col min="7" max="7" width="8.5703125" bestFit="1" customWidth="1"/>
    <col min="8" max="8" width="8.140625" bestFit="1" customWidth="1"/>
    <col min="9" max="9" width="6.5703125" bestFit="1" customWidth="1"/>
    <col min="10" max="10" width="8.140625" bestFit="1" customWidth="1"/>
    <col min="11" max="11" width="7.85546875" bestFit="1" customWidth="1"/>
    <col min="12" max="12" width="7" bestFit="1" customWidth="1"/>
    <col min="13" max="13" width="7.7109375" bestFit="1" customWidth="1"/>
  </cols>
  <sheetData>
    <row r="1" spans="1:13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ht="18.75" x14ac:dyDescent="0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</row>
    <row r="3" spans="1:13" x14ac:dyDescent="0.25">
      <c r="A3" s="5" t="s">
        <v>2</v>
      </c>
      <c r="B3" s="5" t="s">
        <v>5</v>
      </c>
      <c r="C3" s="5" t="s">
        <v>6</v>
      </c>
      <c r="D3" s="19" t="s">
        <v>3</v>
      </c>
      <c r="E3" s="5" t="s">
        <v>9</v>
      </c>
      <c r="F3" s="6" t="s">
        <v>10</v>
      </c>
      <c r="G3" s="6" t="s">
        <v>11</v>
      </c>
      <c r="H3" s="6" t="s">
        <v>12</v>
      </c>
      <c r="I3" s="6" t="s">
        <v>13</v>
      </c>
      <c r="J3" s="6" t="s">
        <v>14</v>
      </c>
      <c r="K3" s="6" t="s">
        <v>7</v>
      </c>
      <c r="L3" s="6" t="s">
        <v>8</v>
      </c>
      <c r="M3" s="6" t="s">
        <v>4</v>
      </c>
    </row>
    <row r="4" spans="1:13" x14ac:dyDescent="0.25">
      <c r="A4" s="7" t="s">
        <v>15</v>
      </c>
      <c r="B4" s="7" t="s">
        <v>17</v>
      </c>
      <c r="C4" s="7" t="s">
        <v>0</v>
      </c>
      <c r="D4" s="20" t="s">
        <v>16</v>
      </c>
      <c r="E4" s="8"/>
      <c r="F4" s="8"/>
      <c r="G4" s="8"/>
      <c r="H4" s="8"/>
      <c r="I4" s="8"/>
      <c r="J4" s="8"/>
      <c r="K4" s="9">
        <f>K43</f>
        <v>1</v>
      </c>
      <c r="L4" s="10">
        <f>L43</f>
        <v>8493.5</v>
      </c>
      <c r="M4" s="10">
        <f>M43</f>
        <v>8493.5</v>
      </c>
    </row>
    <row r="5" spans="1:13" x14ac:dyDescent="0.25">
      <c r="A5" s="11" t="s">
        <v>18</v>
      </c>
      <c r="B5" s="11" t="s">
        <v>20</v>
      </c>
      <c r="C5" s="11" t="s">
        <v>21</v>
      </c>
      <c r="D5" s="21" t="s">
        <v>19</v>
      </c>
      <c r="E5" s="12"/>
      <c r="F5" s="12"/>
      <c r="G5" s="12"/>
      <c r="H5" s="12"/>
      <c r="I5" s="12"/>
      <c r="J5" s="12"/>
      <c r="K5" s="13">
        <f>K13</f>
        <v>10</v>
      </c>
      <c r="L5" s="13">
        <f>L13</f>
        <v>42.3</v>
      </c>
      <c r="M5" s="13">
        <f>M13</f>
        <v>423</v>
      </c>
    </row>
    <row r="6" spans="1:13" ht="101.25" x14ac:dyDescent="0.25">
      <c r="A6" s="12"/>
      <c r="B6" s="12"/>
      <c r="C6" s="12"/>
      <c r="D6" s="22" t="s">
        <v>22</v>
      </c>
      <c r="E6" s="12"/>
      <c r="F6" s="12"/>
      <c r="G6" s="12"/>
      <c r="H6" s="12"/>
      <c r="I6" s="12"/>
      <c r="J6" s="12"/>
      <c r="K6" s="12"/>
      <c r="L6" s="12"/>
      <c r="M6" s="12"/>
    </row>
    <row r="7" spans="1:13" x14ac:dyDescent="0.25">
      <c r="A7" s="11" t="s">
        <v>23</v>
      </c>
      <c r="B7" s="11" t="s">
        <v>25</v>
      </c>
      <c r="C7" s="11" t="s">
        <v>26</v>
      </c>
      <c r="D7" s="21" t="s">
        <v>24</v>
      </c>
      <c r="E7" s="12"/>
      <c r="F7" s="12"/>
      <c r="G7" s="12"/>
      <c r="H7" s="12"/>
      <c r="I7" s="12"/>
      <c r="J7" s="12"/>
      <c r="K7" s="14">
        <v>1</v>
      </c>
      <c r="L7" s="15">
        <v>10</v>
      </c>
      <c r="M7" s="13">
        <f>ROUND(K7*L7,2)</f>
        <v>10</v>
      </c>
    </row>
    <row r="8" spans="1:13" x14ac:dyDescent="0.25">
      <c r="A8" s="11" t="s">
        <v>27</v>
      </c>
      <c r="B8" s="11" t="s">
        <v>25</v>
      </c>
      <c r="C8" s="11" t="s">
        <v>26</v>
      </c>
      <c r="D8" s="21" t="s">
        <v>28</v>
      </c>
      <c r="E8" s="12"/>
      <c r="F8" s="12"/>
      <c r="G8" s="12"/>
      <c r="H8" s="12"/>
      <c r="I8" s="12"/>
      <c r="J8" s="12"/>
      <c r="K8" s="14">
        <v>1</v>
      </c>
      <c r="L8" s="15">
        <v>15</v>
      </c>
      <c r="M8" s="13">
        <f>ROUND(K8*L8,2)</f>
        <v>15</v>
      </c>
    </row>
    <row r="9" spans="1:13" x14ac:dyDescent="0.25">
      <c r="A9" s="11" t="s">
        <v>29</v>
      </c>
      <c r="B9" s="11" t="s">
        <v>31</v>
      </c>
      <c r="C9" s="11" t="s">
        <v>21</v>
      </c>
      <c r="D9" s="21" t="s">
        <v>30</v>
      </c>
      <c r="E9" s="12"/>
      <c r="F9" s="12"/>
      <c r="G9" s="12"/>
      <c r="H9" s="12"/>
      <c r="I9" s="12"/>
      <c r="J9" s="12"/>
      <c r="K9" s="14">
        <v>1.1000000000000001</v>
      </c>
      <c r="L9" s="15">
        <v>4.68</v>
      </c>
      <c r="M9" s="13">
        <f>ROUND(K9*L9,2)</f>
        <v>5.15</v>
      </c>
    </row>
    <row r="10" spans="1:13" x14ac:dyDescent="0.25">
      <c r="A10" s="11" t="s">
        <v>32</v>
      </c>
      <c r="B10" s="11" t="s">
        <v>31</v>
      </c>
      <c r="C10" s="11" t="s">
        <v>34</v>
      </c>
      <c r="D10" s="21" t="s">
        <v>33</v>
      </c>
      <c r="E10" s="12"/>
      <c r="F10" s="12"/>
      <c r="G10" s="12"/>
      <c r="H10" s="12"/>
      <c r="I10" s="12"/>
      <c r="J10" s="12"/>
      <c r="K10" s="14">
        <v>15</v>
      </c>
      <c r="L10" s="15">
        <v>0.06</v>
      </c>
      <c r="M10" s="13">
        <f>ROUND(K10*L10,2)</f>
        <v>0.9</v>
      </c>
    </row>
    <row r="11" spans="1:13" x14ac:dyDescent="0.25">
      <c r="A11" s="11" t="s">
        <v>35</v>
      </c>
      <c r="B11" s="11" t="s">
        <v>31</v>
      </c>
      <c r="C11" s="11" t="s">
        <v>34</v>
      </c>
      <c r="D11" s="21" t="s">
        <v>36</v>
      </c>
      <c r="E11" s="12"/>
      <c r="F11" s="12"/>
      <c r="G11" s="12"/>
      <c r="H11" s="12"/>
      <c r="I11" s="12"/>
      <c r="J11" s="12"/>
      <c r="K11" s="14">
        <v>35</v>
      </c>
      <c r="L11" s="15">
        <v>0.25</v>
      </c>
      <c r="M11" s="13">
        <f>ROUND(K11*L11,2)</f>
        <v>8.75</v>
      </c>
    </row>
    <row r="12" spans="1:13" x14ac:dyDescent="0.25">
      <c r="A12" s="11" t="s">
        <v>37</v>
      </c>
      <c r="B12" s="11" t="s">
        <v>25</v>
      </c>
      <c r="C12" s="11" t="s">
        <v>0</v>
      </c>
      <c r="D12" s="21" t="s">
        <v>38</v>
      </c>
      <c r="E12" s="12"/>
      <c r="F12" s="12"/>
      <c r="G12" s="12"/>
      <c r="H12" s="12"/>
      <c r="I12" s="12"/>
      <c r="J12" s="12"/>
      <c r="K12" s="14">
        <v>0.25</v>
      </c>
      <c r="L12" s="15">
        <v>10</v>
      </c>
      <c r="M12" s="13">
        <f>ROUND(K12*L12,2)</f>
        <v>2.5</v>
      </c>
    </row>
    <row r="13" spans="1:13" x14ac:dyDescent="0.25">
      <c r="A13" s="12"/>
      <c r="B13" s="12"/>
      <c r="C13" s="12"/>
      <c r="D13" s="22"/>
      <c r="E13" s="12"/>
      <c r="F13" s="12"/>
      <c r="G13" s="12"/>
      <c r="H13" s="12"/>
      <c r="I13" s="12"/>
      <c r="J13" s="16" t="s">
        <v>39</v>
      </c>
      <c r="K13" s="15">
        <v>10</v>
      </c>
      <c r="L13" s="10">
        <f>SUM(M7:M12)</f>
        <v>42.3</v>
      </c>
      <c r="M13" s="10">
        <f>ROUND(L13*K13,2)</f>
        <v>423</v>
      </c>
    </row>
    <row r="14" spans="1:13" ht="0.95" customHeight="1" x14ac:dyDescent="0.25">
      <c r="A14" s="17"/>
      <c r="B14" s="17"/>
      <c r="C14" s="17"/>
      <c r="D14" s="23"/>
      <c r="E14" s="17"/>
      <c r="F14" s="17"/>
      <c r="G14" s="17"/>
      <c r="H14" s="17"/>
      <c r="I14" s="17"/>
      <c r="J14" s="17"/>
      <c r="K14" s="17"/>
      <c r="L14" s="17"/>
      <c r="M14" s="17"/>
    </row>
    <row r="15" spans="1:13" x14ac:dyDescent="0.25">
      <c r="A15" s="11" t="s">
        <v>40</v>
      </c>
      <c r="B15" s="11" t="s">
        <v>20</v>
      </c>
      <c r="C15" s="11" t="s">
        <v>21</v>
      </c>
      <c r="D15" s="21" t="s">
        <v>41</v>
      </c>
      <c r="E15" s="12"/>
      <c r="F15" s="12"/>
      <c r="G15" s="12"/>
      <c r="H15" s="12"/>
      <c r="I15" s="12"/>
      <c r="J15" s="12"/>
      <c r="K15" s="13">
        <f>K23</f>
        <v>100</v>
      </c>
      <c r="L15" s="13">
        <f>L23</f>
        <v>46.04</v>
      </c>
      <c r="M15" s="13">
        <f>M23</f>
        <v>4604</v>
      </c>
    </row>
    <row r="16" spans="1:13" ht="180" x14ac:dyDescent="0.25">
      <c r="A16" s="12"/>
      <c r="B16" s="12"/>
      <c r="C16" s="12"/>
      <c r="D16" s="22" t="s">
        <v>42</v>
      </c>
      <c r="E16" s="12"/>
      <c r="F16" s="12"/>
      <c r="G16" s="12"/>
      <c r="H16" s="12"/>
      <c r="I16" s="12"/>
      <c r="J16" s="12"/>
      <c r="K16" s="12"/>
      <c r="L16" s="12"/>
      <c r="M16" s="12"/>
    </row>
    <row r="17" spans="1:13" x14ac:dyDescent="0.25">
      <c r="A17" s="11" t="s">
        <v>23</v>
      </c>
      <c r="B17" s="11" t="s">
        <v>25</v>
      </c>
      <c r="C17" s="11" t="s">
        <v>26</v>
      </c>
      <c r="D17" s="21" t="s">
        <v>24</v>
      </c>
      <c r="E17" s="12"/>
      <c r="F17" s="12"/>
      <c r="G17" s="12"/>
      <c r="H17" s="12"/>
      <c r="I17" s="12"/>
      <c r="J17" s="12"/>
      <c r="K17" s="14">
        <v>1.1499999999999999</v>
      </c>
      <c r="L17" s="15">
        <v>10</v>
      </c>
      <c r="M17" s="13">
        <f>ROUND(K17*L17,2)</f>
        <v>11.5</v>
      </c>
    </row>
    <row r="18" spans="1:13" x14ac:dyDescent="0.25">
      <c r="A18" s="11" t="s">
        <v>27</v>
      </c>
      <c r="B18" s="11" t="s">
        <v>25</v>
      </c>
      <c r="C18" s="11" t="s">
        <v>26</v>
      </c>
      <c r="D18" s="21" t="s">
        <v>28</v>
      </c>
      <c r="E18" s="12"/>
      <c r="F18" s="12"/>
      <c r="G18" s="12"/>
      <c r="H18" s="12"/>
      <c r="I18" s="12"/>
      <c r="J18" s="12"/>
      <c r="K18" s="14">
        <v>1.1499999999999999</v>
      </c>
      <c r="L18" s="15">
        <v>15</v>
      </c>
      <c r="M18" s="13">
        <f>ROUND(K18*L18,2)</f>
        <v>17.25</v>
      </c>
    </row>
    <row r="19" spans="1:13" x14ac:dyDescent="0.25">
      <c r="A19" s="11" t="s">
        <v>35</v>
      </c>
      <c r="B19" s="11" t="s">
        <v>31</v>
      </c>
      <c r="C19" s="11" t="s">
        <v>34</v>
      </c>
      <c r="D19" s="21" t="s">
        <v>36</v>
      </c>
      <c r="E19" s="12"/>
      <c r="F19" s="12"/>
      <c r="G19" s="12"/>
      <c r="H19" s="12"/>
      <c r="I19" s="12"/>
      <c r="J19" s="12"/>
      <c r="K19" s="14">
        <v>35</v>
      </c>
      <c r="L19" s="15">
        <v>0.25</v>
      </c>
      <c r="M19" s="13">
        <f>ROUND(K19*L19,2)</f>
        <v>8.75</v>
      </c>
    </row>
    <row r="20" spans="1:13" x14ac:dyDescent="0.25">
      <c r="A20" s="11" t="s">
        <v>43</v>
      </c>
      <c r="B20" s="11" t="s">
        <v>31</v>
      </c>
      <c r="C20" s="11" t="s">
        <v>45</v>
      </c>
      <c r="D20" s="21" t="s">
        <v>44</v>
      </c>
      <c r="E20" s="12"/>
      <c r="F20" s="12"/>
      <c r="G20" s="12"/>
      <c r="H20" s="12"/>
      <c r="I20" s="12"/>
      <c r="J20" s="12"/>
      <c r="K20" s="14">
        <v>3.4000000000000002E-2</v>
      </c>
      <c r="L20" s="15">
        <v>63.1</v>
      </c>
      <c r="M20" s="13">
        <f>ROUND(K20*L20,2)</f>
        <v>2.15</v>
      </c>
    </row>
    <row r="21" spans="1:13" x14ac:dyDescent="0.25">
      <c r="A21" s="11" t="s">
        <v>46</v>
      </c>
      <c r="B21" s="11" t="s">
        <v>31</v>
      </c>
      <c r="C21" s="11" t="s">
        <v>34</v>
      </c>
      <c r="D21" s="21" t="s">
        <v>47</v>
      </c>
      <c r="E21" s="12"/>
      <c r="F21" s="12"/>
      <c r="G21" s="12"/>
      <c r="H21" s="12"/>
      <c r="I21" s="12"/>
      <c r="J21" s="12"/>
      <c r="K21" s="14">
        <v>4</v>
      </c>
      <c r="L21" s="15">
        <v>0.55000000000000004</v>
      </c>
      <c r="M21" s="13">
        <f>ROUND(K21*L21,2)</f>
        <v>2.2000000000000002</v>
      </c>
    </row>
    <row r="22" spans="1:13" x14ac:dyDescent="0.25">
      <c r="A22" s="11" t="s">
        <v>48</v>
      </c>
      <c r="B22" s="11" t="s">
        <v>50</v>
      </c>
      <c r="C22" s="11" t="s">
        <v>34</v>
      </c>
      <c r="D22" s="21" t="s">
        <v>49</v>
      </c>
      <c r="E22" s="12"/>
      <c r="F22" s="12"/>
      <c r="G22" s="12"/>
      <c r="H22" s="12"/>
      <c r="I22" s="12"/>
      <c r="J22" s="12"/>
      <c r="K22" s="14">
        <v>0.41899999999999998</v>
      </c>
      <c r="L22" s="15">
        <v>10</v>
      </c>
      <c r="M22" s="13">
        <f>ROUND(K22*L22,2)</f>
        <v>4.1900000000000004</v>
      </c>
    </row>
    <row r="23" spans="1:13" x14ac:dyDescent="0.25">
      <c r="A23" s="12"/>
      <c r="B23" s="12"/>
      <c r="C23" s="12"/>
      <c r="D23" s="22"/>
      <c r="E23" s="12"/>
      <c r="F23" s="12"/>
      <c r="G23" s="12"/>
      <c r="H23" s="12"/>
      <c r="I23" s="12"/>
      <c r="J23" s="16" t="s">
        <v>51</v>
      </c>
      <c r="K23" s="15">
        <v>100</v>
      </c>
      <c r="L23" s="10">
        <f>SUM(M17:M22)</f>
        <v>46.04</v>
      </c>
      <c r="M23" s="10">
        <f>ROUND(L23*K23,2)</f>
        <v>4604</v>
      </c>
    </row>
    <row r="24" spans="1:13" ht="0.95" customHeight="1" x14ac:dyDescent="0.25">
      <c r="A24" s="17"/>
      <c r="B24" s="17"/>
      <c r="C24" s="17"/>
      <c r="D24" s="23"/>
      <c r="E24" s="17"/>
      <c r="F24" s="17"/>
      <c r="G24" s="17"/>
      <c r="H24" s="17"/>
      <c r="I24" s="17"/>
      <c r="J24" s="17"/>
      <c r="K24" s="17"/>
      <c r="L24" s="17"/>
      <c r="M24" s="17"/>
    </row>
    <row r="25" spans="1:13" x14ac:dyDescent="0.25">
      <c r="A25" s="11" t="s">
        <v>52</v>
      </c>
      <c r="B25" s="11" t="s">
        <v>20</v>
      </c>
      <c r="C25" s="11" t="s">
        <v>21</v>
      </c>
      <c r="D25" s="21" t="s">
        <v>53</v>
      </c>
      <c r="E25" s="12"/>
      <c r="F25" s="12"/>
      <c r="G25" s="12"/>
      <c r="H25" s="12"/>
      <c r="I25" s="12"/>
      <c r="J25" s="12"/>
      <c r="K25" s="13">
        <f>K33</f>
        <v>50</v>
      </c>
      <c r="L25" s="13">
        <f>L33</f>
        <v>43.83</v>
      </c>
      <c r="M25" s="13">
        <f>M33</f>
        <v>2191.5</v>
      </c>
    </row>
    <row r="26" spans="1:13" ht="180" x14ac:dyDescent="0.25">
      <c r="A26" s="12"/>
      <c r="B26" s="12"/>
      <c r="C26" s="12"/>
      <c r="D26" s="22" t="s">
        <v>54</v>
      </c>
      <c r="E26" s="12"/>
      <c r="F26" s="12"/>
      <c r="G26" s="12"/>
      <c r="H26" s="12"/>
      <c r="I26" s="12"/>
      <c r="J26" s="12"/>
      <c r="K26" s="12"/>
      <c r="L26" s="12"/>
      <c r="M26" s="12"/>
    </row>
    <row r="27" spans="1:13" x14ac:dyDescent="0.25">
      <c r="A27" s="11" t="s">
        <v>23</v>
      </c>
      <c r="B27" s="11" t="s">
        <v>25</v>
      </c>
      <c r="C27" s="11" t="s">
        <v>26</v>
      </c>
      <c r="D27" s="21" t="s">
        <v>24</v>
      </c>
      <c r="E27" s="12"/>
      <c r="F27" s="12"/>
      <c r="G27" s="12"/>
      <c r="H27" s="12"/>
      <c r="I27" s="12"/>
      <c r="J27" s="12"/>
      <c r="K27" s="14">
        <v>1</v>
      </c>
      <c r="L27" s="15">
        <v>10</v>
      </c>
      <c r="M27" s="13">
        <f>ROUND(K27*L27,2)</f>
        <v>10</v>
      </c>
    </row>
    <row r="28" spans="1:13" x14ac:dyDescent="0.25">
      <c r="A28" s="11" t="s">
        <v>27</v>
      </c>
      <c r="B28" s="11" t="s">
        <v>25</v>
      </c>
      <c r="C28" s="11" t="s">
        <v>26</v>
      </c>
      <c r="D28" s="21" t="s">
        <v>28</v>
      </c>
      <c r="E28" s="12"/>
      <c r="F28" s="12"/>
      <c r="G28" s="12"/>
      <c r="H28" s="12"/>
      <c r="I28" s="12"/>
      <c r="J28" s="12"/>
      <c r="K28" s="14">
        <v>1</v>
      </c>
      <c r="L28" s="15">
        <v>15</v>
      </c>
      <c r="M28" s="13">
        <f>ROUND(K28*L28,2)</f>
        <v>15</v>
      </c>
    </row>
    <row r="29" spans="1:13" x14ac:dyDescent="0.25">
      <c r="A29" s="11" t="s">
        <v>35</v>
      </c>
      <c r="B29" s="11" t="s">
        <v>31</v>
      </c>
      <c r="C29" s="11" t="s">
        <v>34</v>
      </c>
      <c r="D29" s="21" t="s">
        <v>36</v>
      </c>
      <c r="E29" s="12"/>
      <c r="F29" s="12"/>
      <c r="G29" s="12"/>
      <c r="H29" s="12"/>
      <c r="I29" s="12"/>
      <c r="J29" s="12"/>
      <c r="K29" s="14">
        <v>35</v>
      </c>
      <c r="L29" s="15">
        <v>0.25</v>
      </c>
      <c r="M29" s="13">
        <f>ROUND(K29*L29,2)</f>
        <v>8.75</v>
      </c>
    </row>
    <row r="30" spans="1:13" x14ac:dyDescent="0.25">
      <c r="A30" s="11" t="s">
        <v>55</v>
      </c>
      <c r="B30" s="11" t="s">
        <v>31</v>
      </c>
      <c r="C30" s="11" t="s">
        <v>45</v>
      </c>
      <c r="D30" s="21" t="s">
        <v>56</v>
      </c>
      <c r="E30" s="12"/>
      <c r="F30" s="12"/>
      <c r="G30" s="12"/>
      <c r="H30" s="12"/>
      <c r="I30" s="12"/>
      <c r="J30" s="12"/>
      <c r="K30" s="14">
        <v>4.2000000000000003E-2</v>
      </c>
      <c r="L30" s="15">
        <v>122.4</v>
      </c>
      <c r="M30" s="13">
        <f>ROUND(K30*L30,2)</f>
        <v>5.14</v>
      </c>
    </row>
    <row r="31" spans="1:13" x14ac:dyDescent="0.25">
      <c r="A31" s="11" t="s">
        <v>57</v>
      </c>
      <c r="B31" s="11" t="s">
        <v>31</v>
      </c>
      <c r="C31" s="11" t="s">
        <v>21</v>
      </c>
      <c r="D31" s="21" t="s">
        <v>58</v>
      </c>
      <c r="E31" s="12"/>
      <c r="F31" s="12"/>
      <c r="G31" s="12"/>
      <c r="H31" s="12"/>
      <c r="I31" s="12"/>
      <c r="J31" s="12"/>
      <c r="K31" s="14">
        <v>1.2</v>
      </c>
      <c r="L31" s="15">
        <v>3.28</v>
      </c>
      <c r="M31" s="13">
        <f>ROUND(K31*L31,2)</f>
        <v>3.94</v>
      </c>
    </row>
    <row r="32" spans="1:13" x14ac:dyDescent="0.25">
      <c r="A32" s="11" t="s">
        <v>59</v>
      </c>
      <c r="B32" s="11" t="s">
        <v>25</v>
      </c>
      <c r="C32" s="11" t="s">
        <v>0</v>
      </c>
      <c r="D32" s="21" t="s">
        <v>60</v>
      </c>
      <c r="E32" s="12"/>
      <c r="F32" s="12"/>
      <c r="G32" s="12"/>
      <c r="H32" s="12"/>
      <c r="I32" s="12"/>
      <c r="J32" s="12"/>
      <c r="K32" s="14">
        <v>0.1</v>
      </c>
      <c r="L32" s="15">
        <v>10</v>
      </c>
      <c r="M32" s="13">
        <f>ROUND(K32*L32,2)</f>
        <v>1</v>
      </c>
    </row>
    <row r="33" spans="1:13" x14ac:dyDescent="0.25">
      <c r="A33" s="12"/>
      <c r="B33" s="12"/>
      <c r="C33" s="12"/>
      <c r="D33" s="22"/>
      <c r="E33" s="12"/>
      <c r="F33" s="12"/>
      <c r="G33" s="12"/>
      <c r="H33" s="12"/>
      <c r="I33" s="12"/>
      <c r="J33" s="16" t="s">
        <v>61</v>
      </c>
      <c r="K33" s="15">
        <v>50</v>
      </c>
      <c r="L33" s="10">
        <f>SUM(M27:M32)</f>
        <v>43.83</v>
      </c>
      <c r="M33" s="10">
        <f>ROUND(L33*K33,2)</f>
        <v>2191.5</v>
      </c>
    </row>
    <row r="34" spans="1:13" ht="0.95" customHeight="1" x14ac:dyDescent="0.25">
      <c r="A34" s="17"/>
      <c r="B34" s="17"/>
      <c r="C34" s="17"/>
      <c r="D34" s="23"/>
      <c r="E34" s="17"/>
      <c r="F34" s="17"/>
      <c r="G34" s="17"/>
      <c r="H34" s="17"/>
      <c r="I34" s="17"/>
      <c r="J34" s="17"/>
      <c r="K34" s="17"/>
      <c r="L34" s="17"/>
      <c r="M34" s="17"/>
    </row>
    <row r="35" spans="1:13" x14ac:dyDescent="0.25">
      <c r="A35" s="11" t="s">
        <v>62</v>
      </c>
      <c r="B35" s="11" t="s">
        <v>20</v>
      </c>
      <c r="C35" s="11" t="s">
        <v>21</v>
      </c>
      <c r="D35" s="21" t="s">
        <v>63</v>
      </c>
      <c r="E35" s="12"/>
      <c r="F35" s="12"/>
      <c r="G35" s="12"/>
      <c r="H35" s="12"/>
      <c r="I35" s="12"/>
      <c r="J35" s="12"/>
      <c r="K35" s="13">
        <f>K41</f>
        <v>20</v>
      </c>
      <c r="L35" s="13">
        <f>L41</f>
        <v>63.75</v>
      </c>
      <c r="M35" s="13">
        <f>M41</f>
        <v>1275</v>
      </c>
    </row>
    <row r="36" spans="1:13" ht="67.5" x14ac:dyDescent="0.25">
      <c r="A36" s="12"/>
      <c r="B36" s="12"/>
      <c r="C36" s="12"/>
      <c r="D36" s="22" t="s">
        <v>64</v>
      </c>
      <c r="E36" s="12"/>
      <c r="F36" s="12"/>
      <c r="G36" s="12"/>
      <c r="H36" s="12"/>
      <c r="I36" s="12"/>
      <c r="J36" s="12"/>
      <c r="K36" s="12"/>
      <c r="L36" s="12"/>
      <c r="M36" s="12"/>
    </row>
    <row r="37" spans="1:13" x14ac:dyDescent="0.25">
      <c r="A37" s="11" t="s">
        <v>23</v>
      </c>
      <c r="B37" s="11" t="s">
        <v>25</v>
      </c>
      <c r="C37" s="11" t="s">
        <v>26</v>
      </c>
      <c r="D37" s="21" t="s">
        <v>24</v>
      </c>
      <c r="E37" s="12"/>
      <c r="F37" s="12"/>
      <c r="G37" s="12"/>
      <c r="H37" s="12"/>
      <c r="I37" s="12"/>
      <c r="J37" s="12"/>
      <c r="K37" s="14">
        <v>2</v>
      </c>
      <c r="L37" s="15">
        <v>10</v>
      </c>
      <c r="M37" s="13">
        <f>ROUND(K37*L37,2)</f>
        <v>20</v>
      </c>
    </row>
    <row r="38" spans="1:13" x14ac:dyDescent="0.25">
      <c r="A38" s="11" t="s">
        <v>27</v>
      </c>
      <c r="B38" s="11" t="s">
        <v>25</v>
      </c>
      <c r="C38" s="11" t="s">
        <v>26</v>
      </c>
      <c r="D38" s="21" t="s">
        <v>28</v>
      </c>
      <c r="E38" s="12"/>
      <c r="F38" s="12"/>
      <c r="G38" s="12"/>
      <c r="H38" s="12"/>
      <c r="I38" s="12"/>
      <c r="J38" s="12"/>
      <c r="K38" s="14">
        <v>2</v>
      </c>
      <c r="L38" s="15">
        <v>15</v>
      </c>
      <c r="M38" s="13">
        <f>ROUND(K38*L38,2)</f>
        <v>30</v>
      </c>
    </row>
    <row r="39" spans="1:13" x14ac:dyDescent="0.25">
      <c r="A39" s="11" t="s">
        <v>48</v>
      </c>
      <c r="B39" s="11" t="s">
        <v>50</v>
      </c>
      <c r="C39" s="11" t="s">
        <v>34</v>
      </c>
      <c r="D39" s="21" t="s">
        <v>49</v>
      </c>
      <c r="E39" s="12"/>
      <c r="F39" s="12"/>
      <c r="G39" s="12"/>
      <c r="H39" s="12"/>
      <c r="I39" s="12"/>
      <c r="J39" s="12"/>
      <c r="K39" s="14">
        <v>0.5</v>
      </c>
      <c r="L39" s="15">
        <v>10</v>
      </c>
      <c r="M39" s="13">
        <f>ROUND(K39*L39,2)</f>
        <v>5</v>
      </c>
    </row>
    <row r="40" spans="1:13" x14ac:dyDescent="0.25">
      <c r="A40" s="11" t="s">
        <v>35</v>
      </c>
      <c r="B40" s="11" t="s">
        <v>31</v>
      </c>
      <c r="C40" s="11" t="s">
        <v>34</v>
      </c>
      <c r="D40" s="21" t="s">
        <v>36</v>
      </c>
      <c r="E40" s="12"/>
      <c r="F40" s="12"/>
      <c r="G40" s="12"/>
      <c r="H40" s="12"/>
      <c r="I40" s="12"/>
      <c r="J40" s="12"/>
      <c r="K40" s="14">
        <v>35</v>
      </c>
      <c r="L40" s="15">
        <v>0.25</v>
      </c>
      <c r="M40" s="13">
        <f>ROUND(K40*L40,2)</f>
        <v>8.75</v>
      </c>
    </row>
    <row r="41" spans="1:13" x14ac:dyDescent="0.25">
      <c r="A41" s="12"/>
      <c r="B41" s="12"/>
      <c r="C41" s="12"/>
      <c r="D41" s="22"/>
      <c r="E41" s="12"/>
      <c r="F41" s="12"/>
      <c r="G41" s="12"/>
      <c r="H41" s="12"/>
      <c r="I41" s="12"/>
      <c r="J41" s="16" t="s">
        <v>65</v>
      </c>
      <c r="K41" s="15">
        <v>20</v>
      </c>
      <c r="L41" s="10">
        <f>SUM(M37:M40)</f>
        <v>63.75</v>
      </c>
      <c r="M41" s="10">
        <f>ROUND(L41*K41,2)</f>
        <v>1275</v>
      </c>
    </row>
    <row r="42" spans="1:13" ht="0.95" customHeight="1" x14ac:dyDescent="0.25">
      <c r="A42" s="17"/>
      <c r="B42" s="17"/>
      <c r="C42" s="17"/>
      <c r="D42" s="23"/>
      <c r="E42" s="17"/>
      <c r="F42" s="17"/>
      <c r="G42" s="17"/>
      <c r="H42" s="17"/>
      <c r="I42" s="17"/>
      <c r="J42" s="17"/>
      <c r="K42" s="17"/>
      <c r="L42" s="17"/>
      <c r="M42" s="17"/>
    </row>
    <row r="43" spans="1:13" x14ac:dyDescent="0.25">
      <c r="A43" s="12"/>
      <c r="B43" s="12"/>
      <c r="C43" s="12"/>
      <c r="D43" s="22"/>
      <c r="E43" s="12"/>
      <c r="F43" s="12"/>
      <c r="G43" s="12"/>
      <c r="H43" s="12"/>
      <c r="I43" s="12"/>
      <c r="J43" s="16" t="s">
        <v>66</v>
      </c>
      <c r="K43" s="18">
        <v>1</v>
      </c>
      <c r="L43" s="10">
        <f>M13+M23+M33+M41</f>
        <v>8493.5</v>
      </c>
      <c r="M43" s="10">
        <f>ROUND(L43*K43,2)</f>
        <v>8493.5</v>
      </c>
    </row>
    <row r="44" spans="1:13" ht="0.95" customHeight="1" x14ac:dyDescent="0.25">
      <c r="A44" s="17"/>
      <c r="B44" s="17"/>
      <c r="C44" s="17"/>
      <c r="D44" s="23"/>
      <c r="E44" s="17"/>
      <c r="F44" s="17"/>
      <c r="G44" s="17"/>
      <c r="H44" s="17"/>
      <c r="I44" s="17"/>
      <c r="J44" s="17"/>
      <c r="K44" s="17"/>
      <c r="L44" s="17"/>
      <c r="M44" s="17"/>
    </row>
    <row r="45" spans="1:13" x14ac:dyDescent="0.25">
      <c r="A45" s="7" t="s">
        <v>67</v>
      </c>
      <c r="B45" s="7" t="s">
        <v>17</v>
      </c>
      <c r="C45" s="7" t="s">
        <v>0</v>
      </c>
      <c r="D45" s="20" t="s">
        <v>68</v>
      </c>
      <c r="E45" s="8"/>
      <c r="F45" s="8"/>
      <c r="G45" s="8"/>
      <c r="H45" s="8"/>
      <c r="I45" s="8"/>
      <c r="J45" s="8"/>
      <c r="K45" s="9">
        <f>K79</f>
        <v>1</v>
      </c>
      <c r="L45" s="10">
        <f>L79</f>
        <v>182.10000000000002</v>
      </c>
      <c r="M45" s="10">
        <f>M79</f>
        <v>182.1</v>
      </c>
    </row>
    <row r="46" spans="1:13" x14ac:dyDescent="0.25">
      <c r="A46" s="11" t="s">
        <v>69</v>
      </c>
      <c r="B46" s="11" t="s">
        <v>20</v>
      </c>
      <c r="C46" s="11" t="s">
        <v>21</v>
      </c>
      <c r="D46" s="21" t="s">
        <v>70</v>
      </c>
      <c r="E46" s="12"/>
      <c r="F46" s="12"/>
      <c r="G46" s="12"/>
      <c r="H46" s="12"/>
      <c r="I46" s="12"/>
      <c r="J46" s="12"/>
      <c r="K46" s="13">
        <f>K52</f>
        <v>10</v>
      </c>
      <c r="L46" s="13">
        <f>L52</f>
        <v>2.2099999999999995</v>
      </c>
      <c r="M46" s="13">
        <f>M52</f>
        <v>22.1</v>
      </c>
    </row>
    <row r="47" spans="1:13" ht="45" x14ac:dyDescent="0.25">
      <c r="A47" s="12"/>
      <c r="B47" s="12"/>
      <c r="C47" s="12"/>
      <c r="D47" s="22" t="s">
        <v>71</v>
      </c>
      <c r="E47" s="12"/>
      <c r="F47" s="12"/>
      <c r="G47" s="12"/>
      <c r="H47" s="12"/>
      <c r="I47" s="12"/>
      <c r="J47" s="12"/>
      <c r="K47" s="12"/>
      <c r="L47" s="12"/>
      <c r="M47" s="12"/>
    </row>
    <row r="48" spans="1:13" x14ac:dyDescent="0.25">
      <c r="A48" s="11" t="s">
        <v>72</v>
      </c>
      <c r="B48" s="11" t="s">
        <v>25</v>
      </c>
      <c r="C48" s="11" t="s">
        <v>26</v>
      </c>
      <c r="D48" s="21" t="s">
        <v>73</v>
      </c>
      <c r="E48" s="12"/>
      <c r="F48" s="12"/>
      <c r="G48" s="12"/>
      <c r="H48" s="12"/>
      <c r="I48" s="12"/>
      <c r="J48" s="12"/>
      <c r="K48" s="14">
        <v>0.06</v>
      </c>
      <c r="L48" s="15">
        <v>17.11</v>
      </c>
      <c r="M48" s="13">
        <f>ROUND(K48*L48,2)</f>
        <v>1.03</v>
      </c>
    </row>
    <row r="49" spans="1:13" x14ac:dyDescent="0.25">
      <c r="A49" s="11" t="s">
        <v>74</v>
      </c>
      <c r="B49" s="11" t="s">
        <v>25</v>
      </c>
      <c r="C49" s="11" t="s">
        <v>26</v>
      </c>
      <c r="D49" s="21" t="s">
        <v>75</v>
      </c>
      <c r="E49" s="12"/>
      <c r="F49" s="12"/>
      <c r="G49" s="12"/>
      <c r="H49" s="12"/>
      <c r="I49" s="12"/>
      <c r="J49" s="12"/>
      <c r="K49" s="14">
        <v>0.06</v>
      </c>
      <c r="L49" s="15">
        <v>16.37</v>
      </c>
      <c r="M49" s="13">
        <f>ROUND(K49*L49,2)</f>
        <v>0.98</v>
      </c>
    </row>
    <row r="50" spans="1:13" x14ac:dyDescent="0.25">
      <c r="A50" s="11" t="s">
        <v>76</v>
      </c>
      <c r="B50" s="11" t="s">
        <v>31</v>
      </c>
      <c r="C50" s="11" t="s">
        <v>78</v>
      </c>
      <c r="D50" s="21" t="s">
        <v>77</v>
      </c>
      <c r="E50" s="12"/>
      <c r="F50" s="12"/>
      <c r="G50" s="12"/>
      <c r="H50" s="12"/>
      <c r="I50" s="12"/>
      <c r="J50" s="12"/>
      <c r="K50" s="14">
        <v>0.85</v>
      </c>
      <c r="L50" s="15">
        <v>0.15</v>
      </c>
      <c r="M50" s="13">
        <f>ROUND(K50*L50,2)</f>
        <v>0.13</v>
      </c>
    </row>
    <row r="51" spans="1:13" x14ac:dyDescent="0.25">
      <c r="A51" s="11" t="s">
        <v>79</v>
      </c>
      <c r="B51" s="11" t="s">
        <v>31</v>
      </c>
      <c r="C51" s="11" t="s">
        <v>34</v>
      </c>
      <c r="D51" s="21" t="s">
        <v>80</v>
      </c>
      <c r="E51" s="12"/>
      <c r="F51" s="12"/>
      <c r="G51" s="12"/>
      <c r="H51" s="12"/>
      <c r="I51" s="12"/>
      <c r="J51" s="12"/>
      <c r="K51" s="14">
        <v>0.08</v>
      </c>
      <c r="L51" s="15">
        <v>0.82</v>
      </c>
      <c r="M51" s="13">
        <f>ROUND(K51*L51,2)</f>
        <v>7.0000000000000007E-2</v>
      </c>
    </row>
    <row r="52" spans="1:13" x14ac:dyDescent="0.25">
      <c r="A52" s="12"/>
      <c r="B52" s="12"/>
      <c r="C52" s="12"/>
      <c r="D52" s="22"/>
      <c r="E52" s="12"/>
      <c r="F52" s="12"/>
      <c r="G52" s="12"/>
      <c r="H52" s="12"/>
      <c r="I52" s="12"/>
      <c r="J52" s="16" t="s">
        <v>81</v>
      </c>
      <c r="K52" s="15">
        <v>10</v>
      </c>
      <c r="L52" s="10">
        <f>SUM(M48:M51)</f>
        <v>2.2099999999999995</v>
      </c>
      <c r="M52" s="10">
        <f>ROUND(L52*K52,2)</f>
        <v>22.1</v>
      </c>
    </row>
    <row r="53" spans="1:13" ht="0.95" customHeight="1" x14ac:dyDescent="0.25">
      <c r="A53" s="17"/>
      <c r="B53" s="17"/>
      <c r="C53" s="17"/>
      <c r="D53" s="23"/>
      <c r="E53" s="17"/>
      <c r="F53" s="17"/>
      <c r="G53" s="17"/>
      <c r="H53" s="17"/>
      <c r="I53" s="17"/>
      <c r="J53" s="17"/>
      <c r="K53" s="17"/>
      <c r="L53" s="17"/>
      <c r="M53" s="17"/>
    </row>
    <row r="54" spans="1:13" x14ac:dyDescent="0.25">
      <c r="A54" s="11" t="s">
        <v>82</v>
      </c>
      <c r="B54" s="11" t="s">
        <v>20</v>
      </c>
      <c r="C54" s="11" t="s">
        <v>21</v>
      </c>
      <c r="D54" s="21" t="s">
        <v>83</v>
      </c>
      <c r="E54" s="12"/>
      <c r="F54" s="12"/>
      <c r="G54" s="12"/>
      <c r="H54" s="12"/>
      <c r="I54" s="12"/>
      <c r="J54" s="12"/>
      <c r="K54" s="13">
        <f>K60</f>
        <v>15</v>
      </c>
      <c r="L54" s="13">
        <f>L60</f>
        <v>3.02</v>
      </c>
      <c r="M54" s="13">
        <f>M60</f>
        <v>45.3</v>
      </c>
    </row>
    <row r="55" spans="1:13" ht="45" x14ac:dyDescent="0.25">
      <c r="A55" s="12"/>
      <c r="B55" s="12"/>
      <c r="C55" s="12"/>
      <c r="D55" s="22" t="s">
        <v>84</v>
      </c>
      <c r="E55" s="12"/>
      <c r="F55" s="12"/>
      <c r="G55" s="12"/>
      <c r="H55" s="12"/>
      <c r="I55" s="12"/>
      <c r="J55" s="12"/>
      <c r="K55" s="12"/>
      <c r="L55" s="12"/>
      <c r="M55" s="12"/>
    </row>
    <row r="56" spans="1:13" x14ac:dyDescent="0.25">
      <c r="A56" s="11" t="s">
        <v>72</v>
      </c>
      <c r="B56" s="11" t="s">
        <v>25</v>
      </c>
      <c r="C56" s="11" t="s">
        <v>26</v>
      </c>
      <c r="D56" s="21" t="s">
        <v>73</v>
      </c>
      <c r="E56" s="12"/>
      <c r="F56" s="12"/>
      <c r="G56" s="12"/>
      <c r="H56" s="12"/>
      <c r="I56" s="12"/>
      <c r="J56" s="12"/>
      <c r="K56" s="14">
        <v>8.3000000000000004E-2</v>
      </c>
      <c r="L56" s="15">
        <v>17.11</v>
      </c>
      <c r="M56" s="13">
        <f>ROUND(K56*L56,2)</f>
        <v>1.42</v>
      </c>
    </row>
    <row r="57" spans="1:13" x14ac:dyDescent="0.25">
      <c r="A57" s="11" t="s">
        <v>74</v>
      </c>
      <c r="B57" s="11" t="s">
        <v>25</v>
      </c>
      <c r="C57" s="11" t="s">
        <v>26</v>
      </c>
      <c r="D57" s="21" t="s">
        <v>75</v>
      </c>
      <c r="E57" s="12"/>
      <c r="F57" s="12"/>
      <c r="G57" s="12"/>
      <c r="H57" s="12"/>
      <c r="I57" s="12"/>
      <c r="J57" s="12"/>
      <c r="K57" s="14">
        <v>8.3000000000000004E-2</v>
      </c>
      <c r="L57" s="15">
        <v>16.37</v>
      </c>
      <c r="M57" s="13">
        <f>ROUND(K57*L57,2)</f>
        <v>1.36</v>
      </c>
    </row>
    <row r="58" spans="1:13" x14ac:dyDescent="0.25">
      <c r="A58" s="11" t="s">
        <v>76</v>
      </c>
      <c r="B58" s="11" t="s">
        <v>31</v>
      </c>
      <c r="C58" s="11" t="s">
        <v>78</v>
      </c>
      <c r="D58" s="21" t="s">
        <v>77</v>
      </c>
      <c r="E58" s="12"/>
      <c r="F58" s="12"/>
      <c r="G58" s="12"/>
      <c r="H58" s="12"/>
      <c r="I58" s="12"/>
      <c r="J58" s="12"/>
      <c r="K58" s="14">
        <v>1.1000000000000001</v>
      </c>
      <c r="L58" s="15">
        <v>0.15</v>
      </c>
      <c r="M58" s="13">
        <f>ROUND(K58*L58,2)</f>
        <v>0.17</v>
      </c>
    </row>
    <row r="59" spans="1:13" x14ac:dyDescent="0.25">
      <c r="A59" s="11" t="s">
        <v>79</v>
      </c>
      <c r="B59" s="11" t="s">
        <v>31</v>
      </c>
      <c r="C59" s="11" t="s">
        <v>34</v>
      </c>
      <c r="D59" s="21" t="s">
        <v>80</v>
      </c>
      <c r="E59" s="12"/>
      <c r="F59" s="12"/>
      <c r="G59" s="12"/>
      <c r="H59" s="12"/>
      <c r="I59" s="12"/>
      <c r="J59" s="12"/>
      <c r="K59" s="14">
        <v>0.08</v>
      </c>
      <c r="L59" s="15">
        <v>0.82</v>
      </c>
      <c r="M59" s="13">
        <f>ROUND(K59*L59,2)</f>
        <v>7.0000000000000007E-2</v>
      </c>
    </row>
    <row r="60" spans="1:13" x14ac:dyDescent="0.25">
      <c r="A60" s="12"/>
      <c r="B60" s="12"/>
      <c r="C60" s="12"/>
      <c r="D60" s="22"/>
      <c r="E60" s="12"/>
      <c r="F60" s="12"/>
      <c r="G60" s="12"/>
      <c r="H60" s="12"/>
      <c r="I60" s="12"/>
      <c r="J60" s="16" t="s">
        <v>85</v>
      </c>
      <c r="K60" s="15">
        <v>15</v>
      </c>
      <c r="L60" s="10">
        <f>SUM(M56:M59)</f>
        <v>3.02</v>
      </c>
      <c r="M60" s="10">
        <f>ROUND(L60*K60,2)</f>
        <v>45.3</v>
      </c>
    </row>
    <row r="61" spans="1:13" ht="0.95" customHeight="1" x14ac:dyDescent="0.25">
      <c r="A61" s="17"/>
      <c r="B61" s="17"/>
      <c r="C61" s="17"/>
      <c r="D61" s="23"/>
      <c r="E61" s="17"/>
      <c r="F61" s="17"/>
      <c r="G61" s="17"/>
      <c r="H61" s="17"/>
      <c r="I61" s="17"/>
      <c r="J61" s="17"/>
      <c r="K61" s="17"/>
      <c r="L61" s="17"/>
      <c r="M61" s="17"/>
    </row>
    <row r="62" spans="1:13" x14ac:dyDescent="0.25">
      <c r="A62" s="11" t="s">
        <v>86</v>
      </c>
      <c r="B62" s="11" t="s">
        <v>20</v>
      </c>
      <c r="C62" s="11" t="s">
        <v>21</v>
      </c>
      <c r="D62" s="21" t="s">
        <v>87</v>
      </c>
      <c r="E62" s="12"/>
      <c r="F62" s="12"/>
      <c r="G62" s="12"/>
      <c r="H62" s="12"/>
      <c r="I62" s="12"/>
      <c r="J62" s="12"/>
      <c r="K62" s="13">
        <f>K68</f>
        <v>20</v>
      </c>
      <c r="L62" s="13">
        <f>L68</f>
        <v>2.5699999999999994</v>
      </c>
      <c r="M62" s="13">
        <f>M68</f>
        <v>51.4</v>
      </c>
    </row>
    <row r="63" spans="1:13" ht="45" x14ac:dyDescent="0.25">
      <c r="A63" s="12"/>
      <c r="B63" s="12"/>
      <c r="C63" s="12"/>
      <c r="D63" s="22" t="s">
        <v>88</v>
      </c>
      <c r="E63" s="12"/>
      <c r="F63" s="12"/>
      <c r="G63" s="12"/>
      <c r="H63" s="12"/>
      <c r="I63" s="12"/>
      <c r="J63" s="12"/>
      <c r="K63" s="12"/>
      <c r="L63" s="12"/>
      <c r="M63" s="12"/>
    </row>
    <row r="64" spans="1:13" x14ac:dyDescent="0.25">
      <c r="A64" s="11" t="s">
        <v>72</v>
      </c>
      <c r="B64" s="11" t="s">
        <v>25</v>
      </c>
      <c r="C64" s="11" t="s">
        <v>26</v>
      </c>
      <c r="D64" s="21" t="s">
        <v>73</v>
      </c>
      <c r="E64" s="12"/>
      <c r="F64" s="12"/>
      <c r="G64" s="12"/>
      <c r="H64" s="12"/>
      <c r="I64" s="12"/>
      <c r="J64" s="12"/>
      <c r="K64" s="14">
        <v>7.0000000000000007E-2</v>
      </c>
      <c r="L64" s="15">
        <v>17.11</v>
      </c>
      <c r="M64" s="13">
        <f>ROUND(K64*L64,2)</f>
        <v>1.2</v>
      </c>
    </row>
    <row r="65" spans="1:13" x14ac:dyDescent="0.25">
      <c r="A65" s="11" t="s">
        <v>74</v>
      </c>
      <c r="B65" s="11" t="s">
        <v>25</v>
      </c>
      <c r="C65" s="11" t="s">
        <v>26</v>
      </c>
      <c r="D65" s="21" t="s">
        <v>75</v>
      </c>
      <c r="E65" s="12"/>
      <c r="F65" s="12"/>
      <c r="G65" s="12"/>
      <c r="H65" s="12"/>
      <c r="I65" s="12"/>
      <c r="J65" s="12"/>
      <c r="K65" s="14">
        <v>7.0000000000000007E-2</v>
      </c>
      <c r="L65" s="15">
        <v>16.37</v>
      </c>
      <c r="M65" s="13">
        <f>ROUND(K65*L65,2)</f>
        <v>1.1499999999999999</v>
      </c>
    </row>
    <row r="66" spans="1:13" x14ac:dyDescent="0.25">
      <c r="A66" s="11" t="s">
        <v>89</v>
      </c>
      <c r="B66" s="11" t="s">
        <v>31</v>
      </c>
      <c r="C66" s="11" t="s">
        <v>78</v>
      </c>
      <c r="D66" s="21" t="s">
        <v>90</v>
      </c>
      <c r="E66" s="12"/>
      <c r="F66" s="12"/>
      <c r="G66" s="12"/>
      <c r="H66" s="12"/>
      <c r="I66" s="12"/>
      <c r="J66" s="12"/>
      <c r="K66" s="14">
        <v>0.85</v>
      </c>
      <c r="L66" s="15">
        <v>0.18</v>
      </c>
      <c r="M66" s="13">
        <f>ROUND(K66*L66,2)</f>
        <v>0.15</v>
      </c>
    </row>
    <row r="67" spans="1:13" x14ac:dyDescent="0.25">
      <c r="A67" s="11" t="s">
        <v>79</v>
      </c>
      <c r="B67" s="11" t="s">
        <v>31</v>
      </c>
      <c r="C67" s="11" t="s">
        <v>34</v>
      </c>
      <c r="D67" s="21" t="s">
        <v>80</v>
      </c>
      <c r="E67" s="12"/>
      <c r="F67" s="12"/>
      <c r="G67" s="12"/>
      <c r="H67" s="12"/>
      <c r="I67" s="12"/>
      <c r="J67" s="12"/>
      <c r="K67" s="14">
        <v>0.08</v>
      </c>
      <c r="L67" s="15">
        <v>0.82</v>
      </c>
      <c r="M67" s="13">
        <f>ROUND(K67*L67,2)</f>
        <v>7.0000000000000007E-2</v>
      </c>
    </row>
    <row r="68" spans="1:13" x14ac:dyDescent="0.25">
      <c r="A68" s="12"/>
      <c r="B68" s="12"/>
      <c r="C68" s="12"/>
      <c r="D68" s="22"/>
      <c r="E68" s="12"/>
      <c r="F68" s="12"/>
      <c r="G68" s="12"/>
      <c r="H68" s="12"/>
      <c r="I68" s="12"/>
      <c r="J68" s="16" t="s">
        <v>91</v>
      </c>
      <c r="K68" s="15">
        <v>20</v>
      </c>
      <c r="L68" s="10">
        <f>SUM(M64:M67)</f>
        <v>2.5699999999999994</v>
      </c>
      <c r="M68" s="10">
        <f>ROUND(L68*K68,2)</f>
        <v>51.4</v>
      </c>
    </row>
    <row r="69" spans="1:13" ht="0.95" customHeight="1" x14ac:dyDescent="0.25">
      <c r="A69" s="17"/>
      <c r="B69" s="17"/>
      <c r="C69" s="17"/>
      <c r="D69" s="23"/>
      <c r="E69" s="17"/>
      <c r="F69" s="17"/>
      <c r="G69" s="17"/>
      <c r="H69" s="17"/>
      <c r="I69" s="17"/>
      <c r="J69" s="17"/>
      <c r="K69" s="17"/>
      <c r="L69" s="17"/>
      <c r="M69" s="17"/>
    </row>
    <row r="70" spans="1:13" x14ac:dyDescent="0.25">
      <c r="A70" s="11" t="s">
        <v>92</v>
      </c>
      <c r="B70" s="11" t="s">
        <v>20</v>
      </c>
      <c r="C70" s="11" t="s">
        <v>21</v>
      </c>
      <c r="D70" s="21" t="s">
        <v>93</v>
      </c>
      <c r="E70" s="12"/>
      <c r="F70" s="12"/>
      <c r="G70" s="12"/>
      <c r="H70" s="12"/>
      <c r="I70" s="12"/>
      <c r="J70" s="12"/>
      <c r="K70" s="13">
        <f>K76</f>
        <v>10</v>
      </c>
      <c r="L70" s="13">
        <f>L76</f>
        <v>3.29</v>
      </c>
      <c r="M70" s="13">
        <f>M76</f>
        <v>32.9</v>
      </c>
    </row>
    <row r="71" spans="1:13" ht="45" x14ac:dyDescent="0.25">
      <c r="A71" s="12"/>
      <c r="B71" s="12"/>
      <c r="C71" s="12"/>
      <c r="D71" s="22" t="s">
        <v>94</v>
      </c>
      <c r="E71" s="12"/>
      <c r="F71" s="12"/>
      <c r="G71" s="12"/>
      <c r="H71" s="12"/>
      <c r="I71" s="12"/>
      <c r="J71" s="12"/>
      <c r="K71" s="12"/>
      <c r="L71" s="12"/>
      <c r="M71" s="12"/>
    </row>
    <row r="72" spans="1:13" x14ac:dyDescent="0.25">
      <c r="A72" s="11" t="s">
        <v>72</v>
      </c>
      <c r="B72" s="11" t="s">
        <v>25</v>
      </c>
      <c r="C72" s="11" t="s">
        <v>26</v>
      </c>
      <c r="D72" s="21" t="s">
        <v>73</v>
      </c>
      <c r="E72" s="12"/>
      <c r="F72" s="12"/>
      <c r="G72" s="12"/>
      <c r="H72" s="12"/>
      <c r="I72" s="12"/>
      <c r="J72" s="12"/>
      <c r="K72" s="14">
        <v>0.09</v>
      </c>
      <c r="L72" s="15">
        <v>17.11</v>
      </c>
      <c r="M72" s="13">
        <f>ROUND(K72*L72,2)</f>
        <v>1.54</v>
      </c>
    </row>
    <row r="73" spans="1:13" x14ac:dyDescent="0.25">
      <c r="A73" s="11" t="s">
        <v>74</v>
      </c>
      <c r="B73" s="11" t="s">
        <v>25</v>
      </c>
      <c r="C73" s="11" t="s">
        <v>26</v>
      </c>
      <c r="D73" s="21" t="s">
        <v>75</v>
      </c>
      <c r="E73" s="12"/>
      <c r="F73" s="12"/>
      <c r="G73" s="12"/>
      <c r="H73" s="12"/>
      <c r="I73" s="12"/>
      <c r="J73" s="12"/>
      <c r="K73" s="14">
        <v>0.09</v>
      </c>
      <c r="L73" s="15">
        <v>16.37</v>
      </c>
      <c r="M73" s="13">
        <f>ROUND(K73*L73,2)</f>
        <v>1.47</v>
      </c>
    </row>
    <row r="74" spans="1:13" x14ac:dyDescent="0.25">
      <c r="A74" s="11" t="s">
        <v>89</v>
      </c>
      <c r="B74" s="11" t="s">
        <v>31</v>
      </c>
      <c r="C74" s="11" t="s">
        <v>78</v>
      </c>
      <c r="D74" s="21" t="s">
        <v>90</v>
      </c>
      <c r="E74" s="12"/>
      <c r="F74" s="12"/>
      <c r="G74" s="12"/>
      <c r="H74" s="12"/>
      <c r="I74" s="12"/>
      <c r="J74" s="12"/>
      <c r="K74" s="14">
        <v>1.1000000000000001</v>
      </c>
      <c r="L74" s="15">
        <v>0.18</v>
      </c>
      <c r="M74" s="13">
        <f>ROUND(K74*L74,2)</f>
        <v>0.2</v>
      </c>
    </row>
    <row r="75" spans="1:13" x14ac:dyDescent="0.25">
      <c r="A75" s="11" t="s">
        <v>79</v>
      </c>
      <c r="B75" s="11" t="s">
        <v>31</v>
      </c>
      <c r="C75" s="11" t="s">
        <v>34</v>
      </c>
      <c r="D75" s="21" t="s">
        <v>80</v>
      </c>
      <c r="E75" s="12"/>
      <c r="F75" s="12"/>
      <c r="G75" s="12"/>
      <c r="H75" s="12"/>
      <c r="I75" s="12"/>
      <c r="J75" s="12"/>
      <c r="K75" s="14">
        <v>0.1</v>
      </c>
      <c r="L75" s="15">
        <v>0.82</v>
      </c>
      <c r="M75" s="13">
        <f>ROUND(K75*L75,2)</f>
        <v>0.08</v>
      </c>
    </row>
    <row r="76" spans="1:13" x14ac:dyDescent="0.25">
      <c r="A76" s="12"/>
      <c r="B76" s="12"/>
      <c r="C76" s="12"/>
      <c r="D76" s="22"/>
      <c r="E76" s="12"/>
      <c r="F76" s="12"/>
      <c r="G76" s="12"/>
      <c r="H76" s="12"/>
      <c r="I76" s="12"/>
      <c r="J76" s="16" t="s">
        <v>95</v>
      </c>
      <c r="K76" s="15">
        <v>10</v>
      </c>
      <c r="L76" s="10">
        <f>SUM(M72:M75)</f>
        <v>3.29</v>
      </c>
      <c r="M76" s="10">
        <f>ROUND(L76*K76,2)</f>
        <v>32.9</v>
      </c>
    </row>
    <row r="77" spans="1:13" ht="0.95" customHeight="1" x14ac:dyDescent="0.25">
      <c r="A77" s="17"/>
      <c r="B77" s="17"/>
      <c r="C77" s="17"/>
      <c r="D77" s="23"/>
      <c r="E77" s="17"/>
      <c r="F77" s="17"/>
      <c r="G77" s="17"/>
      <c r="H77" s="17"/>
      <c r="I77" s="17"/>
      <c r="J77" s="17"/>
      <c r="K77" s="17"/>
      <c r="L77" s="17"/>
      <c r="M77" s="17"/>
    </row>
    <row r="78" spans="1:13" x14ac:dyDescent="0.25">
      <c r="A78" s="11" t="s">
        <v>96</v>
      </c>
      <c r="B78" s="11" t="s">
        <v>50</v>
      </c>
      <c r="C78" s="11" t="s">
        <v>0</v>
      </c>
      <c r="D78" s="21" t="s">
        <v>97</v>
      </c>
      <c r="E78" s="12"/>
      <c r="F78" s="12"/>
      <c r="G78" s="12"/>
      <c r="H78" s="12"/>
      <c r="I78" s="12"/>
      <c r="J78" s="12"/>
      <c r="K78" s="15">
        <v>1.52</v>
      </c>
      <c r="L78" s="15">
        <v>20</v>
      </c>
      <c r="M78" s="13">
        <f>ROUND(K78*L78,2)</f>
        <v>30.4</v>
      </c>
    </row>
    <row r="79" spans="1:13" x14ac:dyDescent="0.25">
      <c r="A79" s="12"/>
      <c r="B79" s="12"/>
      <c r="C79" s="12"/>
      <c r="D79" s="22"/>
      <c r="E79" s="12"/>
      <c r="F79" s="12"/>
      <c r="G79" s="12"/>
      <c r="H79" s="12"/>
      <c r="I79" s="12"/>
      <c r="J79" s="16" t="s">
        <v>98</v>
      </c>
      <c r="K79" s="18">
        <v>1</v>
      </c>
      <c r="L79" s="10">
        <f>M52+M60+M68+M76+M78</f>
        <v>182.10000000000002</v>
      </c>
      <c r="M79" s="10">
        <f>ROUND(L79*K79,2)</f>
        <v>182.1</v>
      </c>
    </row>
    <row r="80" spans="1:13" ht="0.95" customHeight="1" x14ac:dyDescent="0.25">
      <c r="A80" s="17"/>
      <c r="B80" s="17"/>
      <c r="C80" s="17"/>
      <c r="D80" s="23"/>
      <c r="E80" s="17"/>
      <c r="F80" s="17"/>
      <c r="G80" s="17"/>
      <c r="H80" s="17"/>
      <c r="I80" s="17"/>
      <c r="J80" s="17"/>
      <c r="K80" s="17"/>
      <c r="L80" s="17"/>
      <c r="M80" s="17"/>
    </row>
    <row r="81" spans="1:13" x14ac:dyDescent="0.25">
      <c r="A81" s="12"/>
      <c r="B81" s="12"/>
      <c r="C81" s="12"/>
      <c r="D81" s="22"/>
      <c r="E81" s="12"/>
      <c r="F81" s="12"/>
      <c r="G81" s="12"/>
      <c r="H81" s="12"/>
      <c r="I81" s="12"/>
      <c r="J81" s="16" t="s">
        <v>99</v>
      </c>
      <c r="K81" s="18">
        <v>1</v>
      </c>
      <c r="L81" s="10">
        <f>M43+M79</f>
        <v>8675.6</v>
      </c>
      <c r="M81" s="10">
        <f>ROUND(L81*K81,2)</f>
        <v>8675.6</v>
      </c>
    </row>
    <row r="82" spans="1:13" x14ac:dyDescent="0.25">
      <c r="A82" s="12"/>
      <c r="B82" s="12"/>
      <c r="C82" s="12"/>
      <c r="D82" s="22"/>
      <c r="E82" s="12"/>
      <c r="F82" s="12"/>
      <c r="G82" s="12"/>
      <c r="H82" s="12"/>
      <c r="I82" s="12"/>
      <c r="J82" s="12"/>
      <c r="K82" s="12"/>
      <c r="L82" s="12"/>
      <c r="M82" s="12"/>
    </row>
  </sheetData>
  <dataValidations count="1">
    <dataValidation type="list" allowBlank="1" showInputMessage="1" showErrorMessage="1" sqref="B4:B82" xr:uid="{F60C8358-D4D3-47AB-BAB3-E537690D0E43}">
      <formula1>"Capítulo,Partida,Mano de obra,Maquinaria,Material,Otros,"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Lexei</dc:creator>
  <cp:lastModifiedBy>Lexei</cp:lastModifiedBy>
  <dcterms:created xsi:type="dcterms:W3CDTF">2020-05-04T11:17:54Z</dcterms:created>
  <dcterms:modified xsi:type="dcterms:W3CDTF">2020-05-04T11:18:24Z</dcterms:modified>
</cp:coreProperties>
</file>