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lemos\source\repos\falemo\gce_052024\Headin_APP0012023\uploads\"/>
    </mc:Choice>
  </mc:AlternateContent>
  <xr:revisionPtr revIDLastSave="0" documentId="13_ncr:1_{FC5222C5-328E-49EC-8EB7-12DC63CADB43}" xr6:coauthVersionLast="47" xr6:coauthVersionMax="47" xr10:uidLastSave="{00000000-0000-0000-0000-000000000000}"/>
  <bookViews>
    <workbookView xWindow="28680" yWindow="-5460" windowWidth="38640" windowHeight="21120" xr2:uid="{7C05BB5E-00BB-4097-A133-8F73D7E53885}"/>
  </bookViews>
  <sheets>
    <sheet name="Resumo" sheetId="3" r:id="rId1"/>
    <sheet name="Orcamento" sheetId="2" r:id="rId2"/>
  </sheets>
  <definedNames>
    <definedName name="_xlnm._FilterDatabase" localSheetId="1" hidden="1">Orcamento!$A$1:$G$55</definedName>
  </definedName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2" l="1"/>
  <c r="F53" i="2"/>
  <c r="F52" i="2"/>
  <c r="F45" i="2"/>
  <c r="F21" i="2"/>
  <c r="F32" i="2" l="1"/>
  <c r="F35" i="2"/>
  <c r="F11" i="2"/>
  <c r="F29" i="2"/>
  <c r="F22" i="2"/>
  <c r="F40" i="2"/>
  <c r="F15" i="2"/>
  <c r="F39" i="2"/>
  <c r="F38" i="2"/>
  <c r="F14" i="2"/>
  <c r="F31" i="2"/>
  <c r="F23" i="2"/>
</calcChain>
</file>

<file path=xl/sharedStrings.xml><?xml version="1.0" encoding="utf-8"?>
<sst xmlns="http://schemas.openxmlformats.org/spreadsheetml/2006/main" count="366" uniqueCount="93">
  <si>
    <t>Evento</t>
  </si>
  <si>
    <t>Estado</t>
  </si>
  <si>
    <t>Tipo</t>
  </si>
  <si>
    <t>Bahia</t>
  </si>
  <si>
    <t>Conbode</t>
  </si>
  <si>
    <t>Nordeste</t>
  </si>
  <si>
    <t>EPOC</t>
  </si>
  <si>
    <t>Pernambuco</t>
  </si>
  <si>
    <t>ISMOC</t>
  </si>
  <si>
    <t>CEOD</t>
  </si>
  <si>
    <t>Rio Grande Norte</t>
  </si>
  <si>
    <t>Maranhão</t>
  </si>
  <si>
    <t>CNOD</t>
  </si>
  <si>
    <t>Nacional</t>
  </si>
  <si>
    <t>Rondonia</t>
  </si>
  <si>
    <t>Alagoas</t>
  </si>
  <si>
    <t>Ceara</t>
  </si>
  <si>
    <t>ELOD</t>
  </si>
  <si>
    <t>A Conirmar</t>
  </si>
  <si>
    <t>Ano</t>
  </si>
  <si>
    <t>Estadual</t>
  </si>
  <si>
    <t>Aracaju</t>
  </si>
  <si>
    <t>Itabaina</t>
  </si>
  <si>
    <t>Conamesco 2</t>
  </si>
  <si>
    <t>Conamesco 1</t>
  </si>
  <si>
    <t>Lagarto</t>
  </si>
  <si>
    <t>Posse 2</t>
  </si>
  <si>
    <t>Posse 1</t>
  </si>
  <si>
    <t>ESOC</t>
  </si>
  <si>
    <t>Neopolis</t>
  </si>
  <si>
    <t>Grande Encontro Past GM de Sergipe</t>
  </si>
  <si>
    <t>Grande Encontro de Clubes de Mães e Amigos</t>
  </si>
  <si>
    <t>Grande Encontro de Senior Demolay Sergipe</t>
  </si>
  <si>
    <t>Orçamento</t>
  </si>
  <si>
    <t>-</t>
  </si>
  <si>
    <t>Anuidade GCE</t>
  </si>
  <si>
    <t>Gastos de Expedientes</t>
  </si>
  <si>
    <t>4 Premiações
2 MCs
GM e MCE
Gasolina
Alimentação</t>
  </si>
  <si>
    <t>4 Premiações
2 MCs
GMEA e MCEA
Gasolina
Alimentação</t>
  </si>
  <si>
    <t>Itens</t>
  </si>
  <si>
    <t>2 Premios
3 MCs
GME e MCE
1 Rep. Clube de Mães</t>
  </si>
  <si>
    <t>4 Premios
3 MCs
GME e MCE
1 Rep. Clube de Mães</t>
  </si>
  <si>
    <t>4 Premiações
2 MCs
GMEA e MCEA
Gasolina
Alimentação
Aluguel VAN</t>
  </si>
  <si>
    <t>4 Premiações
2 MCs
GMEA e MCEA
Gasolina
Alimentação
Carro</t>
  </si>
  <si>
    <t>GME e A e MCE e A</t>
  </si>
  <si>
    <t>4 Premiações
2 MCs
GM e MCE
Gasolina
Alimentação
VAN</t>
  </si>
  <si>
    <t>MCE, GM e ICC</t>
  </si>
  <si>
    <t>Aluguel de Local
30 Pessoas
Alimentação</t>
  </si>
  <si>
    <t>Combustivel</t>
  </si>
  <si>
    <t>Grande Encontro Nordeste (Macro Regional)</t>
  </si>
  <si>
    <t>Rótulos de Linha</t>
  </si>
  <si>
    <t>Total Geral</t>
  </si>
  <si>
    <t>Soma de Orçamento</t>
  </si>
  <si>
    <t>8 Colares Oficiais</t>
  </si>
  <si>
    <t>2 Colares Oficiais</t>
  </si>
  <si>
    <t>Colares GCE</t>
  </si>
  <si>
    <t>Colares GE</t>
  </si>
  <si>
    <t>Anuidade dos 7 Capitulos do Estado</t>
  </si>
  <si>
    <t>Anuidade do Supremo Conselho</t>
  </si>
  <si>
    <t>Premião 25% do Valor Arrecado</t>
  </si>
  <si>
    <t>Premião 50% do Valor Arrecado</t>
  </si>
  <si>
    <t>Premião 75% do Valor Arrecado</t>
  </si>
  <si>
    <t>Premião 100% do Valor Arrecado</t>
  </si>
  <si>
    <t>Trofeu e Competições</t>
  </si>
  <si>
    <t>Fundação de 10 Capitulos</t>
  </si>
  <si>
    <t>Jogos de Capas</t>
  </si>
  <si>
    <t>Premios Competições</t>
  </si>
  <si>
    <t>Premiação Participantes</t>
  </si>
  <si>
    <t>Reconhecimento 3 Contribuidores</t>
  </si>
  <si>
    <t>Premiação TOP 3 - Abril 2025</t>
  </si>
  <si>
    <t>Premiação TOP 3 - Abril 2026</t>
  </si>
  <si>
    <t>Papel, impressão, Site, Suporte</t>
  </si>
  <si>
    <t>Regualização CNPJ (Multa) + ADM</t>
  </si>
  <si>
    <t>Regualizar ultimos 5 años</t>
  </si>
  <si>
    <t>Contagem de Estado</t>
  </si>
  <si>
    <t>Premiações</t>
  </si>
  <si>
    <t>Brasil</t>
  </si>
  <si>
    <t>Capitulos</t>
  </si>
  <si>
    <t>Descrição</t>
  </si>
  <si>
    <t>Congresso Estadual da Ordem Demolay</t>
  </si>
  <si>
    <t>Encontro da Cavalaria</t>
  </si>
  <si>
    <t>Congresso Nacional da Ordem Demolay</t>
  </si>
  <si>
    <t>Encontro de Lideres da Ordem Demolay</t>
  </si>
  <si>
    <t>Compra de Materiais da Ordem</t>
  </si>
  <si>
    <t>Formação de Lideres e Mestre Conselheiros dos Capitulos</t>
  </si>
  <si>
    <t>Posse dos Capitulos (são 7 capitulos)</t>
  </si>
  <si>
    <t>Destinado a Sorteio de Premiações</t>
  </si>
  <si>
    <t>Reconhecer os 3 que mais financiaram a Campanha</t>
  </si>
  <si>
    <t>Regularizar CNPJ</t>
  </si>
  <si>
    <t>Reconhecimento e Prémios</t>
  </si>
  <si>
    <t>Expansão da Ordem Demolay (Abrir Capitulos)</t>
  </si>
  <si>
    <t>Anuidade para o Supremo Conselho Demolay Brasil</t>
  </si>
  <si>
    <t>4 Premiações
2 MCs
GM e MCE
Gasolina
Alimentação
Todos os Capitulos
Camisas
Brindes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</si>
</sst>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43" fontId="0" fillId="0" borderId="0" xfId="1" applyFont="1" applyAlignment="1"/>
    <xf numFmtId="43" fontId="0" fillId="0" borderId="0" xfId="0" applyNumberFormat="1"/>
    <xf numFmtId="9" fontId="0" fillId="0" borderId="0" xfId="0" applyNumberForma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s Santana Lemos, Fabrinio" refreshedDate="45426.06513761574" createdVersion="8" refreshedVersion="8" minRefreshableVersion="3" recordCount="54" xr:uid="{C1EF3B7C-0AEF-424C-BC50-7E8E7D77C165}">
  <cacheSource type="worksheet">
    <worksheetSource ref="A1:G55" sheet="Orcamento"/>
  </cacheSource>
  <cacheFields count="7">
    <cacheField name="Estado" numFmtId="0">
      <sharedItems count="14">
        <s v="Rondonia"/>
        <s v="Aracaju"/>
        <s v="Brasil"/>
        <s v="Maranhão"/>
        <s v="Ceara"/>
        <s v="Neopolis"/>
        <s v="Rio Grande Norte"/>
        <s v="Pernambuco"/>
        <s v="Alagoas"/>
        <s v="Capitulos"/>
        <s v="Bahia"/>
        <s v="Itabaina"/>
        <s v="A Conirmar"/>
        <s v="Lagarto"/>
      </sharedItems>
    </cacheField>
    <cacheField name="Ano" numFmtId="0">
      <sharedItems containsSemiMixedTypes="0" containsString="0" containsNumber="1" containsInteger="1" minValue="2024" maxValue="2026" count="3">
        <n v="2024"/>
        <n v="2025"/>
        <n v="2026"/>
      </sharedItems>
    </cacheField>
    <cacheField name="Tipo" numFmtId="0">
      <sharedItems count="5">
        <s v="Nacional"/>
        <s v="Estadual"/>
        <s v="Nordeste"/>
        <s v="Premiações"/>
        <s v="Conamesco 1"/>
      </sharedItems>
    </cacheField>
    <cacheField name="Evento" numFmtId="0">
      <sharedItems count="28">
        <s v="CNOD"/>
        <s v="Grande Encontro de Clubes de Mães e Amigos"/>
        <s v="Grande Encontro de Senior Demolay Sergipe"/>
        <s v="Grande Encontro Nordeste (Macro Regional)"/>
        <s v="Grande Encontro Past GM de Sergipe"/>
        <s v="Premião 100% do Valor Arrecado"/>
        <s v="Premião 25% do Valor Arrecado"/>
        <s v="Premião 50% do Valor Arrecado"/>
        <s v="Premião 75% do Valor Arrecado"/>
        <s v="Anuidade dos 7 Capitulos do Estado"/>
        <s v="CEOD"/>
        <s v="Conamesco 2"/>
        <s v="ESOC"/>
        <s v="Reconhecimento 3 Contribuidores"/>
        <s v="Trofeu e Competições"/>
        <s v="Regualização CNPJ (Multa) + ADM"/>
        <s v="Gastos de Expedientes"/>
        <s v="Colares GCE"/>
        <s v="ELOD"/>
        <s v="ISMOC"/>
        <s v="EPOC"/>
        <s v="Anuidade GCE"/>
        <s v="Posse 2"/>
        <s v="Colares GE"/>
        <s v="Conbode"/>
        <s v="Fundação de 10 Capitulos"/>
        <s v="Conamesco 1"/>
        <s v="Posse 1"/>
      </sharedItems>
    </cacheField>
    <cacheField name="Descrição" numFmtId="0">
      <sharedItems count="18">
        <s v="Congresso Nacional da Ordem Demolay"/>
        <s v="Grande Encontro de Clubes de Mães e Amigos"/>
        <s v="Grande Encontro de Senior Demolay Sergipe"/>
        <s v="Grande Encontro Nordeste (Macro Regional)"/>
        <s v="Grande Encontro Past GM de Sergipe"/>
        <s v="Destinado a Sorteio de Premiações"/>
        <s v="Anuidade para o Supremo Conselho Demolay Brasil"/>
        <s v="Congresso Estadual da Ordem Demolay"/>
        <s v="Formação de Lideres e Mestre Conselheiros dos Capitulos"/>
        <s v="Encontro da Cavalaria"/>
        <s v="Reconhecer os 3 que mais financiaram a Campanha"/>
        <s v="Reconhecimento e Prémios"/>
        <s v="Regularizar CNPJ"/>
        <s v="Gastos de Expedientes"/>
        <s v="Compra de Materiais da Ordem"/>
        <s v="Encontro de Lideres da Ordem Demolay"/>
        <s v="Posse dos Capitulos (são 7 capitulos)"/>
        <s v="Expansão da Ordem Demolay (Abrir Capitulos)"/>
      </sharedItems>
    </cacheField>
    <cacheField name="Orçamento" numFmtId="164">
      <sharedItems containsSemiMixedTypes="0" containsString="0" containsNumber="1" containsInteger="1" minValue="0" maxValue="50000"/>
    </cacheField>
    <cacheField name="Ite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x v="0"/>
    <n v="20000"/>
    <s v="2 Premios_x000a_3 MCs_x000a_GME e MCE_x000a_1 Rep. Clube de Mães"/>
  </r>
  <r>
    <x v="1"/>
    <x v="0"/>
    <x v="1"/>
    <x v="1"/>
    <x v="1"/>
    <n v="10000"/>
    <m/>
  </r>
  <r>
    <x v="1"/>
    <x v="0"/>
    <x v="1"/>
    <x v="2"/>
    <x v="2"/>
    <n v="10000"/>
    <m/>
  </r>
  <r>
    <x v="1"/>
    <x v="0"/>
    <x v="2"/>
    <x v="3"/>
    <x v="3"/>
    <n v="10000"/>
    <m/>
  </r>
  <r>
    <x v="1"/>
    <x v="0"/>
    <x v="1"/>
    <x v="4"/>
    <x v="4"/>
    <n v="10000"/>
    <m/>
  </r>
  <r>
    <x v="2"/>
    <x v="0"/>
    <x v="3"/>
    <x v="5"/>
    <x v="5"/>
    <n v="8000"/>
    <s v="Premiação Participantes"/>
  </r>
  <r>
    <x v="2"/>
    <x v="0"/>
    <x v="3"/>
    <x v="6"/>
    <x v="5"/>
    <n v="8000"/>
    <s v="Premiação Participantes"/>
  </r>
  <r>
    <x v="2"/>
    <x v="0"/>
    <x v="3"/>
    <x v="7"/>
    <x v="5"/>
    <n v="8000"/>
    <s v="Premiação Participantes"/>
  </r>
  <r>
    <x v="2"/>
    <x v="0"/>
    <x v="3"/>
    <x v="8"/>
    <x v="5"/>
    <n v="8000"/>
    <s v="Premiação Participantes"/>
  </r>
  <r>
    <x v="1"/>
    <x v="0"/>
    <x v="1"/>
    <x v="9"/>
    <x v="6"/>
    <n v="7000"/>
    <s v="Anuidade do Supremo Conselho"/>
  </r>
  <r>
    <x v="3"/>
    <x v="0"/>
    <x v="2"/>
    <x v="10"/>
    <x v="7"/>
    <n v="6000"/>
    <s v="4 Premiações_x000a_2 MCs_x000a_GMEA e MCEA_x000a_Gasolina_x000a_Alimentação_x000a_Aluguel VAN"/>
  </r>
  <r>
    <x v="4"/>
    <x v="0"/>
    <x v="2"/>
    <x v="10"/>
    <x v="7"/>
    <n v="6000"/>
    <s v="4 Premiações_x000a_2 MCs_x000a_GM e MCE_x000a_Gasolina_x000a_Alimentação_x000a_VAN"/>
  </r>
  <r>
    <x v="1"/>
    <x v="0"/>
    <x v="1"/>
    <x v="11"/>
    <x v="8"/>
    <n v="5100"/>
    <s v="Aluguel de Local_x000a_30 Pessoas_x000a_Alimentação"/>
  </r>
  <r>
    <x v="5"/>
    <x v="0"/>
    <x v="1"/>
    <x v="12"/>
    <x v="9"/>
    <n v="5100"/>
    <s v="Aluguel de Local_x000a_30 Pessoas_x000a_Alimentação"/>
  </r>
  <r>
    <x v="6"/>
    <x v="0"/>
    <x v="2"/>
    <x v="10"/>
    <x v="7"/>
    <n v="5000"/>
    <s v="4 Premiações_x000a_2 MCs_x000a_GMEA e MCEA_x000a_Gasolina_x000a_Alimentação_x000a_Aluguel VAN"/>
  </r>
  <r>
    <x v="7"/>
    <x v="0"/>
    <x v="2"/>
    <x v="10"/>
    <x v="7"/>
    <n v="5000"/>
    <s v="4 Premiações_x000a_2 MCs_x000a_GMEA e MCEA_x000a_Gasolina_x000a_Alimentação_x000a_Aluguel VAN"/>
  </r>
  <r>
    <x v="1"/>
    <x v="0"/>
    <x v="1"/>
    <x v="13"/>
    <x v="10"/>
    <n v="5000"/>
    <s v="Premiação TOP 3 - Abril 2025"/>
  </r>
  <r>
    <x v="1"/>
    <x v="0"/>
    <x v="1"/>
    <x v="14"/>
    <x v="11"/>
    <n v="5000"/>
    <s v="Premios Competições"/>
  </r>
  <r>
    <x v="1"/>
    <x v="0"/>
    <x v="1"/>
    <x v="15"/>
    <x v="12"/>
    <n v="4000"/>
    <s v="Regualizar ultimos 5 años"/>
  </r>
  <r>
    <x v="1"/>
    <x v="0"/>
    <x v="1"/>
    <x v="16"/>
    <x v="13"/>
    <n v="3750"/>
    <s v="Papel, impressão, Site, Suporte"/>
  </r>
  <r>
    <x v="1"/>
    <x v="0"/>
    <x v="1"/>
    <x v="17"/>
    <x v="14"/>
    <n v="3200"/>
    <s v="8 Colares Oficiais"/>
  </r>
  <r>
    <x v="4"/>
    <x v="0"/>
    <x v="0"/>
    <x v="18"/>
    <x v="15"/>
    <n v="3000"/>
    <s v="GME e A e MCE e A"/>
  </r>
  <r>
    <x v="4"/>
    <x v="0"/>
    <x v="2"/>
    <x v="19"/>
    <x v="9"/>
    <n v="3000"/>
    <s v="MCE, GM e ICC"/>
  </r>
  <r>
    <x v="8"/>
    <x v="0"/>
    <x v="2"/>
    <x v="10"/>
    <x v="7"/>
    <n v="2000"/>
    <s v="4 Premiações_x000a_2 MCs_x000a_GMEA e MCEA_x000a_Gasolina_x000a_Alimentação_x000a_Carro"/>
  </r>
  <r>
    <x v="7"/>
    <x v="0"/>
    <x v="2"/>
    <x v="20"/>
    <x v="9"/>
    <n v="2000"/>
    <s v="MCE, GM e ICC"/>
  </r>
  <r>
    <x v="1"/>
    <x v="0"/>
    <x v="1"/>
    <x v="21"/>
    <x v="6"/>
    <n v="1500"/>
    <s v="-"/>
  </r>
  <r>
    <x v="9"/>
    <x v="0"/>
    <x v="1"/>
    <x v="22"/>
    <x v="16"/>
    <n v="1000"/>
    <s v="Combustivel"/>
  </r>
  <r>
    <x v="1"/>
    <x v="0"/>
    <x v="1"/>
    <x v="23"/>
    <x v="14"/>
    <n v="800"/>
    <s v="2 Colares Oficiais"/>
  </r>
  <r>
    <x v="10"/>
    <x v="0"/>
    <x v="2"/>
    <x v="24"/>
    <x v="7"/>
    <n v="0"/>
    <s v="4 Premiações_x000a_2 MCs_x000a_GM e MCE_x000a_Gasolina_x000a_Alimentação"/>
  </r>
  <r>
    <x v="11"/>
    <x v="1"/>
    <x v="1"/>
    <x v="10"/>
    <x v="7"/>
    <n v="50000"/>
    <s v="4 Premiações_x000a_2 MCs_x000a_GM e MCE_x000a_Gasolina_x000a_Alimentação_x000a_Todos os Capitulos_x000a_Camisas_x000a_Brindes"/>
  </r>
  <r>
    <x v="1"/>
    <x v="1"/>
    <x v="1"/>
    <x v="25"/>
    <x v="17"/>
    <n v="50000"/>
    <s v="Jogos de Capas"/>
  </r>
  <r>
    <x v="3"/>
    <x v="1"/>
    <x v="0"/>
    <x v="0"/>
    <x v="0"/>
    <n v="15000"/>
    <s v="4 Premios_x000a_3 MCs_x000a_GME e MCE_x000a_1 Rep. Clube de Mães"/>
  </r>
  <r>
    <x v="12"/>
    <x v="1"/>
    <x v="0"/>
    <x v="18"/>
    <x v="15"/>
    <n v="10000"/>
    <s v="GME e A e MCE e A"/>
  </r>
  <r>
    <x v="1"/>
    <x v="1"/>
    <x v="1"/>
    <x v="9"/>
    <x v="6"/>
    <n v="7000"/>
    <s v="Anuidade do Supremo Conselho"/>
  </r>
  <r>
    <x v="3"/>
    <x v="1"/>
    <x v="2"/>
    <x v="10"/>
    <x v="7"/>
    <n v="6000"/>
    <s v="4 Premiações_x000a_2 MCs_x000a_GMEA e MCEA_x000a_Gasolina_x000a_Alimentação_x000a_Aluguel VAN"/>
  </r>
  <r>
    <x v="4"/>
    <x v="1"/>
    <x v="2"/>
    <x v="10"/>
    <x v="7"/>
    <n v="6000"/>
    <s v="4 Premiações_x000a_2 MCs_x000a_GM e MCE_x000a_Gasolina_x000a_Alimentação_x000a_VAN"/>
  </r>
  <r>
    <x v="11"/>
    <x v="1"/>
    <x v="1"/>
    <x v="26"/>
    <x v="8"/>
    <n v="5100"/>
    <s v="Aluguel de Local_x000a_30 Pessoas_x000a_Alimentação"/>
  </r>
  <r>
    <x v="13"/>
    <x v="1"/>
    <x v="1"/>
    <x v="11"/>
    <x v="8"/>
    <n v="5100"/>
    <s v="Aluguel de Local_x000a_30 Pessoas_x000a_Alimentação"/>
  </r>
  <r>
    <x v="13"/>
    <x v="1"/>
    <x v="1"/>
    <x v="12"/>
    <x v="9"/>
    <n v="5100"/>
    <s v="Aluguel de Local_x000a_30 Pessoas_x000a_Alimentação"/>
  </r>
  <r>
    <x v="6"/>
    <x v="1"/>
    <x v="2"/>
    <x v="10"/>
    <x v="7"/>
    <n v="5000"/>
    <s v="4 Premiações_x000a_2 MCs_x000a_GMEA e MCEA_x000a_Gasolina_x000a_Alimentação_x000a_Aluguel VAN"/>
  </r>
  <r>
    <x v="7"/>
    <x v="1"/>
    <x v="2"/>
    <x v="10"/>
    <x v="7"/>
    <n v="5000"/>
    <s v="4 Premiações_x000a_2 MCs_x000a_GMEA e MCEA_x000a_Gasolina_x000a_Alimentação_x000a_Aluguel VAN"/>
  </r>
  <r>
    <x v="1"/>
    <x v="1"/>
    <x v="1"/>
    <x v="13"/>
    <x v="10"/>
    <n v="5000"/>
    <s v="Premiação TOP 3 - Abril 2026"/>
  </r>
  <r>
    <x v="1"/>
    <x v="1"/>
    <x v="1"/>
    <x v="14"/>
    <x v="11"/>
    <n v="5000"/>
    <s v="Premios Competições"/>
  </r>
  <r>
    <x v="1"/>
    <x v="1"/>
    <x v="1"/>
    <x v="16"/>
    <x v="13"/>
    <n v="3750"/>
    <s v="Papel, impressão, Site, Suporte"/>
  </r>
  <r>
    <x v="10"/>
    <x v="1"/>
    <x v="2"/>
    <x v="24"/>
    <x v="7"/>
    <n v="3000"/>
    <s v="4 Premiações_x000a_2 MCs_x000a_GMEA e MCEA_x000a_Gasolina_x000a_Alimentação"/>
  </r>
  <r>
    <x v="12"/>
    <x v="1"/>
    <x v="2"/>
    <x v="19"/>
    <x v="9"/>
    <n v="3000"/>
    <s v="MCE, GM e ICC"/>
  </r>
  <r>
    <x v="8"/>
    <x v="1"/>
    <x v="2"/>
    <x v="10"/>
    <x v="7"/>
    <n v="2000"/>
    <s v="4 Premiações_x000a_2 MCs_x000a_GMEA e MCEA_x000a_Gasolina_x000a_Alimentação_x000a_Carro"/>
  </r>
  <r>
    <x v="7"/>
    <x v="1"/>
    <x v="2"/>
    <x v="20"/>
    <x v="9"/>
    <n v="2000"/>
    <s v="MCE, GM e ICC"/>
  </r>
  <r>
    <x v="1"/>
    <x v="1"/>
    <x v="1"/>
    <x v="21"/>
    <x v="6"/>
    <n v="1500"/>
    <s v="-"/>
  </r>
  <r>
    <x v="9"/>
    <x v="1"/>
    <x v="1"/>
    <x v="27"/>
    <x v="16"/>
    <n v="1000"/>
    <s v="Combustivel"/>
  </r>
  <r>
    <x v="1"/>
    <x v="2"/>
    <x v="1"/>
    <x v="10"/>
    <x v="7"/>
    <n v="50000"/>
    <s v="4 Premiações_x000a_2 MCs_x000a_GM e MCE_x000a_Gasolina_x000a_Alimentação_x000a_Todos os Capitulos_x000a_Camisas_x000a_Brindes"/>
  </r>
  <r>
    <x v="1"/>
    <x v="2"/>
    <x v="4"/>
    <x v="26"/>
    <x v="8"/>
    <n v="5100"/>
    <s v="Aluguel de Local_x000a_30 Pessoas_x000a_Alimentação"/>
  </r>
  <r>
    <x v="1"/>
    <x v="2"/>
    <x v="1"/>
    <x v="12"/>
    <x v="9"/>
    <n v="5100"/>
    <s v="Aluguel de Local_x000a_30 Pessoas_x000a_Alimentação"/>
  </r>
  <r>
    <x v="1"/>
    <x v="2"/>
    <x v="1"/>
    <x v="21"/>
    <x v="6"/>
    <n v="150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D163D-E087-4A9D-A40A-81A6F9BDD5BC}" name="Tabela dinâmica1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6" firstHeaderRow="0" firstDataRow="1" firstDataCol="1"/>
  <pivotFields count="7">
    <pivotField axis="axisRow" dataField="1" showAll="0" sortType="descending">
      <items count="15">
        <item x="12"/>
        <item x="8"/>
        <item x="1"/>
        <item x="10"/>
        <item x="4"/>
        <item x="11"/>
        <item x="13"/>
        <item x="3"/>
        <item x="5"/>
        <item x="7"/>
        <item x="6"/>
        <item x="0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 sortType="descending">
      <items count="29">
        <item x="21"/>
        <item x="10"/>
        <item x="0"/>
        <item x="26"/>
        <item x="11"/>
        <item x="24"/>
        <item x="18"/>
        <item x="20"/>
        <item x="12"/>
        <item x="16"/>
        <item x="1"/>
        <item x="2"/>
        <item x="3"/>
        <item x="4"/>
        <item x="19"/>
        <item x="27"/>
        <item x="22"/>
        <item x="17"/>
        <item x="23"/>
        <item x="9"/>
        <item x="6"/>
        <item x="7"/>
        <item x="8"/>
        <item x="5"/>
        <item x="14"/>
        <item x="25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19">
        <item sd="0" x="6"/>
        <item sd="0" x="14"/>
        <item sd="0" x="7"/>
        <item sd="0" x="0"/>
        <item x="5"/>
        <item sd="0" x="9"/>
        <item sd="0" x="15"/>
        <item sd="0" x="17"/>
        <item sd="0" x="8"/>
        <item sd="0" x="13"/>
        <item sd="0" x="1"/>
        <item sd="0" x="2"/>
        <item sd="0" x="3"/>
        <item sd="0" x="4"/>
        <item sd="0" x="16"/>
        <item sd="0" x="10"/>
        <item sd="0" x="11"/>
        <item sd="0" x="12"/>
        <item t="default" sd="0"/>
      </items>
    </pivotField>
    <pivotField dataField="1" showAll="0"/>
    <pivotField showAll="0"/>
  </pivotFields>
  <rowFields count="5">
    <field x="1"/>
    <field x="2"/>
    <field x="0"/>
    <field x="4"/>
    <field x="3"/>
  </rowFields>
  <rowItems count="93">
    <i>
      <x/>
    </i>
    <i r="1">
      <x/>
    </i>
    <i r="2">
      <x v="2"/>
    </i>
    <i r="3">
      <x/>
    </i>
    <i r="3">
      <x v="1"/>
    </i>
    <i r="3">
      <x v="8"/>
    </i>
    <i r="3">
      <x v="9"/>
    </i>
    <i r="3">
      <x v="10"/>
    </i>
    <i r="3">
      <x v="11"/>
    </i>
    <i r="3">
      <x v="13"/>
    </i>
    <i r="3">
      <x v="15"/>
    </i>
    <i r="3">
      <x v="16"/>
    </i>
    <i r="3">
      <x v="17"/>
    </i>
    <i r="2">
      <x v="8"/>
    </i>
    <i r="3">
      <x v="5"/>
    </i>
    <i r="2">
      <x v="13"/>
    </i>
    <i r="3">
      <x v="14"/>
    </i>
    <i r="1">
      <x v="1"/>
    </i>
    <i r="2">
      <x v="11"/>
    </i>
    <i r="3">
      <x v="3"/>
    </i>
    <i r="2">
      <x v="4"/>
    </i>
    <i r="3">
      <x v="6"/>
    </i>
    <i r="1">
      <x v="2"/>
    </i>
    <i r="2">
      <x v="2"/>
    </i>
    <i r="3">
      <x v="12"/>
    </i>
    <i r="2">
      <x v="4"/>
    </i>
    <i r="3">
      <x v="2"/>
    </i>
    <i r="3">
      <x v="5"/>
    </i>
    <i r="2">
      <x v="9"/>
    </i>
    <i r="3">
      <x v="2"/>
    </i>
    <i r="3">
      <x v="5"/>
    </i>
    <i r="2">
      <x v="7"/>
    </i>
    <i r="3">
      <x v="2"/>
    </i>
    <i r="2">
      <x v="10"/>
    </i>
    <i r="3">
      <x v="2"/>
    </i>
    <i r="2">
      <x v="1"/>
    </i>
    <i r="3">
      <x v="2"/>
    </i>
    <i r="2">
      <x v="3"/>
    </i>
    <i r="3">
      <x v="2"/>
    </i>
    <i r="1">
      <x v="3"/>
    </i>
    <i r="2">
      <x v="12"/>
    </i>
    <i r="3">
      <x v="4"/>
    </i>
    <i r="4">
      <x v="23"/>
    </i>
    <i r="4">
      <x v="22"/>
    </i>
    <i r="4">
      <x v="20"/>
    </i>
    <i r="4">
      <x v="21"/>
    </i>
    <i>
      <x v="1"/>
    </i>
    <i r="1">
      <x/>
    </i>
    <i r="2">
      <x v="2"/>
    </i>
    <i r="3">
      <x/>
    </i>
    <i r="3">
      <x v="7"/>
    </i>
    <i r="3">
      <x v="9"/>
    </i>
    <i r="3">
      <x v="15"/>
    </i>
    <i r="3">
      <x v="16"/>
    </i>
    <i r="2">
      <x v="5"/>
    </i>
    <i r="3">
      <x v="2"/>
    </i>
    <i r="3">
      <x v="8"/>
    </i>
    <i r="2">
      <x v="6"/>
    </i>
    <i r="3">
      <x v="5"/>
    </i>
    <i r="3">
      <x v="8"/>
    </i>
    <i r="2">
      <x v="13"/>
    </i>
    <i r="3">
      <x v="14"/>
    </i>
    <i r="1">
      <x v="1"/>
    </i>
    <i r="2">
      <x v="7"/>
    </i>
    <i r="3">
      <x v="3"/>
    </i>
    <i r="2">
      <x/>
    </i>
    <i r="3">
      <x v="6"/>
    </i>
    <i r="1">
      <x v="2"/>
    </i>
    <i r="2">
      <x v="9"/>
    </i>
    <i r="3">
      <x v="2"/>
    </i>
    <i r="3">
      <x v="5"/>
    </i>
    <i r="2">
      <x v="7"/>
    </i>
    <i r="3">
      <x v="2"/>
    </i>
    <i r="2">
      <x v="4"/>
    </i>
    <i r="3">
      <x v="2"/>
    </i>
    <i r="2">
      <x v="10"/>
    </i>
    <i r="3">
      <x v="2"/>
    </i>
    <i r="2">
      <x v="3"/>
    </i>
    <i r="3">
      <x v="2"/>
    </i>
    <i r="2">
      <x/>
    </i>
    <i r="3">
      <x v="5"/>
    </i>
    <i r="2">
      <x v="1"/>
    </i>
    <i r="3">
      <x v="2"/>
    </i>
    <i>
      <x v="2"/>
    </i>
    <i r="1">
      <x/>
    </i>
    <i r="2">
      <x v="2"/>
    </i>
    <i r="3">
      <x/>
    </i>
    <i r="3">
      <x v="2"/>
    </i>
    <i r="3">
      <x v="5"/>
    </i>
    <i r="1">
      <x v="4"/>
    </i>
    <i r="2">
      <x v="2"/>
    </i>
    <i r="3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Estado" fld="0" subtotal="count" baseField="0" baseItem="0"/>
    <dataField name="Soma de Orçamento" fld="5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85A7-B3EC-4627-AE74-D2FE58588129}">
  <dimension ref="A3:D100"/>
  <sheetViews>
    <sheetView tabSelected="1" topLeftCell="A52" workbookViewId="0">
      <selection activeCell="A70" sqref="A70"/>
    </sheetView>
  </sheetViews>
  <sheetFormatPr defaultRowHeight="15" x14ac:dyDescent="0.25"/>
  <cols>
    <col min="1" max="1" width="62.42578125" bestFit="1" customWidth="1"/>
    <col min="2" max="2" width="19.85546875" bestFit="1" customWidth="1"/>
    <col min="3" max="3" width="19.42578125" bestFit="1" customWidth="1"/>
    <col min="4" max="4" width="10.5703125" bestFit="1" customWidth="1"/>
    <col min="5" max="5" width="7.5703125" bestFit="1" customWidth="1"/>
    <col min="6" max="6" width="5.85546875" bestFit="1" customWidth="1"/>
    <col min="7" max="7" width="13.28515625" bestFit="1" customWidth="1"/>
    <col min="8" max="8" width="6.28515625" bestFit="1" customWidth="1"/>
    <col min="9" max="9" width="8.140625" bestFit="1" customWidth="1"/>
    <col min="10" max="10" width="7.5703125" bestFit="1" customWidth="1"/>
    <col min="11" max="11" width="9.7109375" bestFit="1" customWidth="1"/>
    <col min="13" max="13" width="12.28515625" bestFit="1" customWidth="1"/>
    <col min="14" max="14" width="16.7109375" bestFit="1" customWidth="1"/>
    <col min="15" max="15" width="9.5703125" bestFit="1" customWidth="1"/>
    <col min="16" max="16" width="19.42578125" bestFit="1" customWidth="1"/>
    <col min="17" max="17" width="11" bestFit="1" customWidth="1"/>
    <col min="18" max="18" width="7.85546875" bestFit="1" customWidth="1"/>
    <col min="19" max="19" width="7.5703125" bestFit="1" customWidth="1"/>
    <col min="20" max="20" width="5.85546875" bestFit="1" customWidth="1"/>
    <col min="21" max="21" width="13.28515625" bestFit="1" customWidth="1"/>
    <col min="22" max="22" width="6.5703125" bestFit="1" customWidth="1"/>
    <col min="23" max="23" width="8.140625" bestFit="1" customWidth="1"/>
    <col min="24" max="24" width="7.5703125" bestFit="1" customWidth="1"/>
    <col min="25" max="25" width="9.7109375" bestFit="1" customWidth="1"/>
    <col min="27" max="27" width="12.28515625" bestFit="1" customWidth="1"/>
    <col min="28" max="28" width="16.7109375" bestFit="1" customWidth="1"/>
    <col min="29" max="29" width="9.5703125" bestFit="1" customWidth="1"/>
    <col min="30" max="30" width="24.85546875" bestFit="1" customWidth="1"/>
    <col min="31" max="31" width="24.42578125" bestFit="1" customWidth="1"/>
  </cols>
  <sheetData>
    <row r="3" spans="1:3" x14ac:dyDescent="0.25">
      <c r="A3" s="2" t="s">
        <v>50</v>
      </c>
      <c r="B3" t="s">
        <v>74</v>
      </c>
      <c r="C3" t="s">
        <v>52</v>
      </c>
    </row>
    <row r="4" spans="1:3" x14ac:dyDescent="0.25">
      <c r="A4" s="3">
        <v>2024</v>
      </c>
      <c r="B4" s="15">
        <v>29</v>
      </c>
      <c r="C4" s="5">
        <v>165450</v>
      </c>
    </row>
    <row r="5" spans="1:3" x14ac:dyDescent="0.25">
      <c r="A5" s="4" t="s">
        <v>20</v>
      </c>
      <c r="B5" s="15">
        <v>14</v>
      </c>
      <c r="C5" s="5">
        <v>71450</v>
      </c>
    </row>
    <row r="6" spans="1:3" x14ac:dyDescent="0.25">
      <c r="A6" s="6" t="s">
        <v>21</v>
      </c>
      <c r="B6" s="15">
        <v>12</v>
      </c>
      <c r="C6" s="5">
        <v>65350</v>
      </c>
    </row>
    <row r="7" spans="1:3" x14ac:dyDescent="0.25">
      <c r="A7" s="7" t="s">
        <v>91</v>
      </c>
      <c r="B7" s="15">
        <v>2</v>
      </c>
      <c r="C7" s="5">
        <v>8500</v>
      </c>
    </row>
    <row r="8" spans="1:3" x14ac:dyDescent="0.25">
      <c r="A8" s="7" t="s">
        <v>83</v>
      </c>
      <c r="B8" s="15">
        <v>2</v>
      </c>
      <c r="C8" s="5">
        <v>4000</v>
      </c>
    </row>
    <row r="9" spans="1:3" x14ac:dyDescent="0.25">
      <c r="A9" s="7" t="s">
        <v>84</v>
      </c>
      <c r="B9" s="15">
        <v>1</v>
      </c>
      <c r="C9" s="5">
        <v>5100</v>
      </c>
    </row>
    <row r="10" spans="1:3" x14ac:dyDescent="0.25">
      <c r="A10" s="7" t="s">
        <v>36</v>
      </c>
      <c r="B10" s="15">
        <v>1</v>
      </c>
      <c r="C10" s="5">
        <v>3750</v>
      </c>
    </row>
    <row r="11" spans="1:3" x14ac:dyDescent="0.25">
      <c r="A11" s="7" t="s">
        <v>31</v>
      </c>
      <c r="B11" s="15">
        <v>1</v>
      </c>
      <c r="C11" s="5">
        <v>10000</v>
      </c>
    </row>
    <row r="12" spans="1:3" x14ac:dyDescent="0.25">
      <c r="A12" s="7" t="s">
        <v>32</v>
      </c>
      <c r="B12" s="15">
        <v>1</v>
      </c>
      <c r="C12" s="5">
        <v>10000</v>
      </c>
    </row>
    <row r="13" spans="1:3" x14ac:dyDescent="0.25">
      <c r="A13" s="7" t="s">
        <v>30</v>
      </c>
      <c r="B13" s="15">
        <v>1</v>
      </c>
      <c r="C13" s="5">
        <v>10000</v>
      </c>
    </row>
    <row r="14" spans="1:3" x14ac:dyDescent="0.25">
      <c r="A14" s="7" t="s">
        <v>87</v>
      </c>
      <c r="B14" s="15">
        <v>1</v>
      </c>
      <c r="C14" s="5">
        <v>5000</v>
      </c>
    </row>
    <row r="15" spans="1:3" x14ac:dyDescent="0.25">
      <c r="A15" s="7" t="s">
        <v>89</v>
      </c>
      <c r="B15" s="15">
        <v>1</v>
      </c>
      <c r="C15" s="5">
        <v>5000</v>
      </c>
    </row>
    <row r="16" spans="1:3" x14ac:dyDescent="0.25">
      <c r="A16" s="7" t="s">
        <v>88</v>
      </c>
      <c r="B16" s="15">
        <v>1</v>
      </c>
      <c r="C16" s="5">
        <v>4000</v>
      </c>
    </row>
    <row r="17" spans="1:3" x14ac:dyDescent="0.25">
      <c r="A17" s="6" t="s">
        <v>29</v>
      </c>
      <c r="B17" s="15">
        <v>1</v>
      </c>
      <c r="C17" s="5">
        <v>5100</v>
      </c>
    </row>
    <row r="18" spans="1:3" x14ac:dyDescent="0.25">
      <c r="A18" s="7" t="s">
        <v>80</v>
      </c>
      <c r="B18" s="15">
        <v>1</v>
      </c>
      <c r="C18" s="5">
        <v>5100</v>
      </c>
    </row>
    <row r="19" spans="1:3" x14ac:dyDescent="0.25">
      <c r="A19" s="6" t="s">
        <v>77</v>
      </c>
      <c r="B19" s="15">
        <v>1</v>
      </c>
      <c r="C19" s="5">
        <v>1000</v>
      </c>
    </row>
    <row r="20" spans="1:3" x14ac:dyDescent="0.25">
      <c r="A20" s="7" t="s">
        <v>85</v>
      </c>
      <c r="B20" s="15">
        <v>1</v>
      </c>
      <c r="C20" s="5">
        <v>1000</v>
      </c>
    </row>
    <row r="21" spans="1:3" x14ac:dyDescent="0.25">
      <c r="A21" s="4" t="s">
        <v>13</v>
      </c>
      <c r="B21" s="15">
        <v>2</v>
      </c>
      <c r="C21" s="5">
        <v>23000</v>
      </c>
    </row>
    <row r="22" spans="1:3" x14ac:dyDescent="0.25">
      <c r="A22" s="6" t="s">
        <v>14</v>
      </c>
      <c r="B22" s="15">
        <v>1</v>
      </c>
      <c r="C22" s="5">
        <v>20000</v>
      </c>
    </row>
    <row r="23" spans="1:3" x14ac:dyDescent="0.25">
      <c r="A23" s="7" t="s">
        <v>81</v>
      </c>
      <c r="B23" s="15">
        <v>1</v>
      </c>
      <c r="C23" s="5">
        <v>20000</v>
      </c>
    </row>
    <row r="24" spans="1:3" x14ac:dyDescent="0.25">
      <c r="A24" s="6" t="s">
        <v>16</v>
      </c>
      <c r="B24" s="15">
        <v>1</v>
      </c>
      <c r="C24" s="5">
        <v>3000</v>
      </c>
    </row>
    <row r="25" spans="1:3" x14ac:dyDescent="0.25">
      <c r="A25" s="7" t="s">
        <v>82</v>
      </c>
      <c r="B25" s="15">
        <v>1</v>
      </c>
      <c r="C25" s="5">
        <v>3000</v>
      </c>
    </row>
    <row r="26" spans="1:3" x14ac:dyDescent="0.25">
      <c r="A26" s="4" t="s">
        <v>5</v>
      </c>
      <c r="B26" s="15">
        <v>9</v>
      </c>
      <c r="C26" s="5">
        <v>39000</v>
      </c>
    </row>
    <row r="27" spans="1:3" x14ac:dyDescent="0.25">
      <c r="A27" s="6" t="s">
        <v>21</v>
      </c>
      <c r="B27" s="15">
        <v>1</v>
      </c>
      <c r="C27" s="5">
        <v>10000</v>
      </c>
    </row>
    <row r="28" spans="1:3" x14ac:dyDescent="0.25">
      <c r="A28" s="7" t="s">
        <v>49</v>
      </c>
      <c r="B28" s="15">
        <v>1</v>
      </c>
      <c r="C28" s="5">
        <v>10000</v>
      </c>
    </row>
    <row r="29" spans="1:3" x14ac:dyDescent="0.25">
      <c r="A29" s="6" t="s">
        <v>16</v>
      </c>
      <c r="B29" s="15">
        <v>2</v>
      </c>
      <c r="C29" s="5">
        <v>9000</v>
      </c>
    </row>
    <row r="30" spans="1:3" x14ac:dyDescent="0.25">
      <c r="A30" s="7" t="s">
        <v>79</v>
      </c>
      <c r="B30" s="15">
        <v>1</v>
      </c>
      <c r="C30" s="5">
        <v>6000</v>
      </c>
    </row>
    <row r="31" spans="1:3" x14ac:dyDescent="0.25">
      <c r="A31" s="7" t="s">
        <v>80</v>
      </c>
      <c r="B31" s="15">
        <v>1</v>
      </c>
      <c r="C31" s="5">
        <v>3000</v>
      </c>
    </row>
    <row r="32" spans="1:3" x14ac:dyDescent="0.25">
      <c r="A32" s="6" t="s">
        <v>7</v>
      </c>
      <c r="B32" s="15">
        <v>2</v>
      </c>
      <c r="C32" s="5">
        <v>7000</v>
      </c>
    </row>
    <row r="33" spans="1:3" x14ac:dyDescent="0.25">
      <c r="A33" s="7" t="s">
        <v>79</v>
      </c>
      <c r="B33" s="15">
        <v>1</v>
      </c>
      <c r="C33" s="5">
        <v>5000</v>
      </c>
    </row>
    <row r="34" spans="1:3" x14ac:dyDescent="0.25">
      <c r="A34" s="7" t="s">
        <v>80</v>
      </c>
      <c r="B34" s="15">
        <v>1</v>
      </c>
      <c r="C34" s="5">
        <v>2000</v>
      </c>
    </row>
    <row r="35" spans="1:3" x14ac:dyDescent="0.25">
      <c r="A35" s="6" t="s">
        <v>11</v>
      </c>
      <c r="B35" s="15">
        <v>1</v>
      </c>
      <c r="C35" s="5">
        <v>6000</v>
      </c>
    </row>
    <row r="36" spans="1:3" x14ac:dyDescent="0.25">
      <c r="A36" s="7" t="s">
        <v>79</v>
      </c>
      <c r="B36" s="15">
        <v>1</v>
      </c>
      <c r="C36" s="5">
        <v>6000</v>
      </c>
    </row>
    <row r="37" spans="1:3" x14ac:dyDescent="0.25">
      <c r="A37" s="6" t="s">
        <v>10</v>
      </c>
      <c r="B37" s="15">
        <v>1</v>
      </c>
      <c r="C37" s="5">
        <v>5000</v>
      </c>
    </row>
    <row r="38" spans="1:3" x14ac:dyDescent="0.25">
      <c r="A38" s="7" t="s">
        <v>79</v>
      </c>
      <c r="B38" s="15">
        <v>1</v>
      </c>
      <c r="C38" s="5">
        <v>5000</v>
      </c>
    </row>
    <row r="39" spans="1:3" x14ac:dyDescent="0.25">
      <c r="A39" s="6" t="s">
        <v>15</v>
      </c>
      <c r="B39" s="15">
        <v>1</v>
      </c>
      <c r="C39" s="5">
        <v>2000</v>
      </c>
    </row>
    <row r="40" spans="1:3" x14ac:dyDescent="0.25">
      <c r="A40" s="7" t="s">
        <v>79</v>
      </c>
      <c r="B40" s="15">
        <v>1</v>
      </c>
      <c r="C40" s="5">
        <v>2000</v>
      </c>
    </row>
    <row r="41" spans="1:3" x14ac:dyDescent="0.25">
      <c r="A41" s="6" t="s">
        <v>3</v>
      </c>
      <c r="B41" s="15">
        <v>1</v>
      </c>
      <c r="C41" s="5">
        <v>0</v>
      </c>
    </row>
    <row r="42" spans="1:3" x14ac:dyDescent="0.25">
      <c r="A42" s="7" t="s">
        <v>79</v>
      </c>
      <c r="B42" s="15">
        <v>1</v>
      </c>
      <c r="C42" s="5">
        <v>0</v>
      </c>
    </row>
    <row r="43" spans="1:3" x14ac:dyDescent="0.25">
      <c r="A43" s="4" t="s">
        <v>75</v>
      </c>
      <c r="B43" s="15">
        <v>4</v>
      </c>
      <c r="C43" s="5">
        <v>32000</v>
      </c>
    </row>
    <row r="44" spans="1:3" x14ac:dyDescent="0.25">
      <c r="A44" s="6" t="s">
        <v>76</v>
      </c>
      <c r="B44" s="15">
        <v>4</v>
      </c>
      <c r="C44" s="5">
        <v>32000</v>
      </c>
    </row>
    <row r="45" spans="1:3" x14ac:dyDescent="0.25">
      <c r="A45" s="7" t="s">
        <v>86</v>
      </c>
      <c r="B45" s="15">
        <v>4</v>
      </c>
      <c r="C45" s="5">
        <v>32000</v>
      </c>
    </row>
    <row r="46" spans="1:3" x14ac:dyDescent="0.25">
      <c r="A46" s="8" t="s">
        <v>62</v>
      </c>
      <c r="B46" s="15">
        <v>1</v>
      </c>
      <c r="C46" s="5">
        <v>8000</v>
      </c>
    </row>
    <row r="47" spans="1:3" x14ac:dyDescent="0.25">
      <c r="A47" s="8" t="s">
        <v>61</v>
      </c>
      <c r="B47" s="15">
        <v>1</v>
      </c>
      <c r="C47" s="5">
        <v>8000</v>
      </c>
    </row>
    <row r="48" spans="1:3" x14ac:dyDescent="0.25">
      <c r="A48" s="8" t="s">
        <v>59</v>
      </c>
      <c r="B48" s="15">
        <v>1</v>
      </c>
      <c r="C48" s="5">
        <v>8000</v>
      </c>
    </row>
    <row r="49" spans="1:3" x14ac:dyDescent="0.25">
      <c r="A49" s="8" t="s">
        <v>60</v>
      </c>
      <c r="B49" s="15">
        <v>1</v>
      </c>
      <c r="C49" s="5">
        <v>8000</v>
      </c>
    </row>
    <row r="50" spans="1:3" x14ac:dyDescent="0.25">
      <c r="A50" s="3">
        <v>2025</v>
      </c>
      <c r="B50" s="15">
        <v>21</v>
      </c>
      <c r="C50" s="5">
        <v>195550</v>
      </c>
    </row>
    <row r="51" spans="1:3" x14ac:dyDescent="0.25">
      <c r="A51" s="4" t="s">
        <v>20</v>
      </c>
      <c r="B51" s="15">
        <v>11</v>
      </c>
      <c r="C51" s="5">
        <v>138550</v>
      </c>
    </row>
    <row r="52" spans="1:3" x14ac:dyDescent="0.25">
      <c r="A52" s="6" t="s">
        <v>21</v>
      </c>
      <c r="B52" s="15">
        <v>6</v>
      </c>
      <c r="C52" s="5">
        <v>72250</v>
      </c>
    </row>
    <row r="53" spans="1:3" x14ac:dyDescent="0.25">
      <c r="A53" s="7" t="s">
        <v>91</v>
      </c>
      <c r="B53" s="15">
        <v>2</v>
      </c>
      <c r="C53" s="5">
        <v>8500</v>
      </c>
    </row>
    <row r="54" spans="1:3" x14ac:dyDescent="0.25">
      <c r="A54" s="7" t="s">
        <v>90</v>
      </c>
      <c r="B54" s="15">
        <v>1</v>
      </c>
      <c r="C54" s="5">
        <v>50000</v>
      </c>
    </row>
    <row r="55" spans="1:3" x14ac:dyDescent="0.25">
      <c r="A55" s="7" t="s">
        <v>36</v>
      </c>
      <c r="B55" s="15">
        <v>1</v>
      </c>
      <c r="C55" s="5">
        <v>3750</v>
      </c>
    </row>
    <row r="56" spans="1:3" x14ac:dyDescent="0.25">
      <c r="A56" s="7" t="s">
        <v>87</v>
      </c>
      <c r="B56" s="15">
        <v>1</v>
      </c>
      <c r="C56" s="5">
        <v>5000</v>
      </c>
    </row>
    <row r="57" spans="1:3" x14ac:dyDescent="0.25">
      <c r="A57" s="7" t="s">
        <v>89</v>
      </c>
      <c r="B57" s="15">
        <v>1</v>
      </c>
      <c r="C57" s="5">
        <v>5000</v>
      </c>
    </row>
    <row r="58" spans="1:3" x14ac:dyDescent="0.25">
      <c r="A58" s="6" t="s">
        <v>22</v>
      </c>
      <c r="B58" s="15">
        <v>2</v>
      </c>
      <c r="C58" s="5">
        <v>55100</v>
      </c>
    </row>
    <row r="59" spans="1:3" x14ac:dyDescent="0.25">
      <c r="A59" s="7" t="s">
        <v>79</v>
      </c>
      <c r="B59" s="15">
        <v>1</v>
      </c>
      <c r="C59" s="5">
        <v>50000</v>
      </c>
    </row>
    <row r="60" spans="1:3" x14ac:dyDescent="0.25">
      <c r="A60" s="7" t="s">
        <v>84</v>
      </c>
      <c r="B60" s="15">
        <v>1</v>
      </c>
      <c r="C60" s="5">
        <v>5100</v>
      </c>
    </row>
    <row r="61" spans="1:3" x14ac:dyDescent="0.25">
      <c r="A61" s="6" t="s">
        <v>25</v>
      </c>
      <c r="B61" s="15">
        <v>2</v>
      </c>
      <c r="C61" s="5">
        <v>10200</v>
      </c>
    </row>
    <row r="62" spans="1:3" x14ac:dyDescent="0.25">
      <c r="A62" s="7" t="s">
        <v>80</v>
      </c>
      <c r="B62" s="15">
        <v>1</v>
      </c>
      <c r="C62" s="5">
        <v>5100</v>
      </c>
    </row>
    <row r="63" spans="1:3" x14ac:dyDescent="0.25">
      <c r="A63" s="7" t="s">
        <v>84</v>
      </c>
      <c r="B63" s="15">
        <v>1</v>
      </c>
      <c r="C63" s="5">
        <v>5100</v>
      </c>
    </row>
    <row r="64" spans="1:3" x14ac:dyDescent="0.25">
      <c r="A64" s="6" t="s">
        <v>77</v>
      </c>
      <c r="B64" s="15">
        <v>1</v>
      </c>
      <c r="C64" s="5">
        <v>1000</v>
      </c>
    </row>
    <row r="65" spans="1:3" x14ac:dyDescent="0.25">
      <c r="A65" s="7" t="s">
        <v>85</v>
      </c>
      <c r="B65" s="15">
        <v>1</v>
      </c>
      <c r="C65" s="5">
        <v>1000</v>
      </c>
    </row>
    <row r="66" spans="1:3" x14ac:dyDescent="0.25">
      <c r="A66" s="4" t="s">
        <v>13</v>
      </c>
      <c r="B66" s="15">
        <v>2</v>
      </c>
      <c r="C66" s="5">
        <v>25000</v>
      </c>
    </row>
    <row r="67" spans="1:3" x14ac:dyDescent="0.25">
      <c r="A67" s="6" t="s">
        <v>11</v>
      </c>
      <c r="B67" s="15">
        <v>1</v>
      </c>
      <c r="C67" s="5">
        <v>15000</v>
      </c>
    </row>
    <row r="68" spans="1:3" x14ac:dyDescent="0.25">
      <c r="A68" s="7" t="s">
        <v>81</v>
      </c>
      <c r="B68" s="15">
        <v>1</v>
      </c>
      <c r="C68" s="5">
        <v>15000</v>
      </c>
    </row>
    <row r="69" spans="1:3" x14ac:dyDescent="0.25">
      <c r="A69" s="6" t="s">
        <v>18</v>
      </c>
      <c r="B69" s="15">
        <v>1</v>
      </c>
      <c r="C69" s="5">
        <v>10000</v>
      </c>
    </row>
    <row r="70" spans="1:3" x14ac:dyDescent="0.25">
      <c r="A70" s="7" t="s">
        <v>82</v>
      </c>
      <c r="B70" s="15">
        <v>1</v>
      </c>
      <c r="C70" s="5">
        <v>10000</v>
      </c>
    </row>
    <row r="71" spans="1:3" x14ac:dyDescent="0.25">
      <c r="A71" s="4" t="s">
        <v>5</v>
      </c>
      <c r="B71" s="15">
        <v>8</v>
      </c>
      <c r="C71" s="5">
        <v>32000</v>
      </c>
    </row>
    <row r="72" spans="1:3" x14ac:dyDescent="0.25">
      <c r="A72" s="6" t="s">
        <v>7</v>
      </c>
      <c r="B72" s="15">
        <v>2</v>
      </c>
      <c r="C72" s="5">
        <v>7000</v>
      </c>
    </row>
    <row r="73" spans="1:3" x14ac:dyDescent="0.25">
      <c r="A73" s="7" t="s">
        <v>79</v>
      </c>
      <c r="B73" s="15">
        <v>1</v>
      </c>
      <c r="C73" s="5">
        <v>5000</v>
      </c>
    </row>
    <row r="74" spans="1:3" x14ac:dyDescent="0.25">
      <c r="A74" s="7" t="s">
        <v>80</v>
      </c>
      <c r="B74" s="15">
        <v>1</v>
      </c>
      <c r="C74" s="5">
        <v>2000</v>
      </c>
    </row>
    <row r="75" spans="1:3" x14ac:dyDescent="0.25">
      <c r="A75" s="6" t="s">
        <v>11</v>
      </c>
      <c r="B75" s="15">
        <v>1</v>
      </c>
      <c r="C75" s="5">
        <v>6000</v>
      </c>
    </row>
    <row r="76" spans="1:3" x14ac:dyDescent="0.25">
      <c r="A76" s="7" t="s">
        <v>79</v>
      </c>
      <c r="B76" s="15">
        <v>1</v>
      </c>
      <c r="C76" s="5">
        <v>6000</v>
      </c>
    </row>
    <row r="77" spans="1:3" x14ac:dyDescent="0.25">
      <c r="A77" s="6" t="s">
        <v>16</v>
      </c>
      <c r="B77" s="15">
        <v>1</v>
      </c>
      <c r="C77" s="5">
        <v>6000</v>
      </c>
    </row>
    <row r="78" spans="1:3" x14ac:dyDescent="0.25">
      <c r="A78" s="7" t="s">
        <v>79</v>
      </c>
      <c r="B78" s="15">
        <v>1</v>
      </c>
      <c r="C78" s="5">
        <v>6000</v>
      </c>
    </row>
    <row r="79" spans="1:3" x14ac:dyDescent="0.25">
      <c r="A79" s="6" t="s">
        <v>10</v>
      </c>
      <c r="B79" s="15">
        <v>1</v>
      </c>
      <c r="C79" s="5">
        <v>5000</v>
      </c>
    </row>
    <row r="80" spans="1:3" x14ac:dyDescent="0.25">
      <c r="A80" s="7" t="s">
        <v>79</v>
      </c>
      <c r="B80" s="15">
        <v>1</v>
      </c>
      <c r="C80" s="5">
        <v>5000</v>
      </c>
    </row>
    <row r="81" spans="1:3" x14ac:dyDescent="0.25">
      <c r="A81" s="6" t="s">
        <v>3</v>
      </c>
      <c r="B81" s="15">
        <v>1</v>
      </c>
      <c r="C81" s="5">
        <v>3000</v>
      </c>
    </row>
    <row r="82" spans="1:3" x14ac:dyDescent="0.25">
      <c r="A82" s="7" t="s">
        <v>79</v>
      </c>
      <c r="B82" s="15">
        <v>1</v>
      </c>
      <c r="C82" s="5">
        <v>3000</v>
      </c>
    </row>
    <row r="83" spans="1:3" x14ac:dyDescent="0.25">
      <c r="A83" s="6" t="s">
        <v>18</v>
      </c>
      <c r="B83" s="15">
        <v>1</v>
      </c>
      <c r="C83" s="5">
        <v>3000</v>
      </c>
    </row>
    <row r="84" spans="1:3" x14ac:dyDescent="0.25">
      <c r="A84" s="7" t="s">
        <v>80</v>
      </c>
      <c r="B84" s="15">
        <v>1</v>
      </c>
      <c r="C84" s="5">
        <v>3000</v>
      </c>
    </row>
    <row r="85" spans="1:3" x14ac:dyDescent="0.25">
      <c r="A85" s="6" t="s">
        <v>15</v>
      </c>
      <c r="B85" s="15">
        <v>1</v>
      </c>
      <c r="C85" s="5">
        <v>2000</v>
      </c>
    </row>
    <row r="86" spans="1:3" x14ac:dyDescent="0.25">
      <c r="A86" s="7" t="s">
        <v>79</v>
      </c>
      <c r="B86" s="15">
        <v>1</v>
      </c>
      <c r="C86" s="5">
        <v>2000</v>
      </c>
    </row>
    <row r="87" spans="1:3" x14ac:dyDescent="0.25">
      <c r="A87" s="3">
        <v>2026</v>
      </c>
      <c r="B87" s="15">
        <v>4</v>
      </c>
      <c r="C87" s="5">
        <v>61700</v>
      </c>
    </row>
    <row r="88" spans="1:3" x14ac:dyDescent="0.25">
      <c r="A88" s="4" t="s">
        <v>20</v>
      </c>
      <c r="B88" s="15">
        <v>3</v>
      </c>
      <c r="C88" s="5">
        <v>56600</v>
      </c>
    </row>
    <row r="89" spans="1:3" x14ac:dyDescent="0.25">
      <c r="A89" s="6" t="s">
        <v>21</v>
      </c>
      <c r="B89" s="15">
        <v>3</v>
      </c>
      <c r="C89" s="5">
        <v>56600</v>
      </c>
    </row>
    <row r="90" spans="1:3" x14ac:dyDescent="0.25">
      <c r="A90" s="7" t="s">
        <v>91</v>
      </c>
      <c r="B90" s="15">
        <v>1</v>
      </c>
      <c r="C90" s="5">
        <v>1500</v>
      </c>
    </row>
    <row r="91" spans="1:3" x14ac:dyDescent="0.25">
      <c r="A91" s="7" t="s">
        <v>79</v>
      </c>
      <c r="B91" s="15">
        <v>1</v>
      </c>
      <c r="C91" s="5">
        <v>50000</v>
      </c>
    </row>
    <row r="92" spans="1:3" x14ac:dyDescent="0.25">
      <c r="A92" s="7" t="s">
        <v>80</v>
      </c>
      <c r="B92" s="15">
        <v>1</v>
      </c>
      <c r="C92" s="5">
        <v>5100</v>
      </c>
    </row>
    <row r="93" spans="1:3" x14ac:dyDescent="0.25">
      <c r="A93" s="4" t="s">
        <v>24</v>
      </c>
      <c r="B93" s="15">
        <v>1</v>
      </c>
      <c r="C93" s="5">
        <v>5100</v>
      </c>
    </row>
    <row r="94" spans="1:3" x14ac:dyDescent="0.25">
      <c r="A94" s="6" t="s">
        <v>21</v>
      </c>
      <c r="B94" s="15">
        <v>1</v>
      </c>
      <c r="C94" s="5">
        <v>5100</v>
      </c>
    </row>
    <row r="95" spans="1:3" x14ac:dyDescent="0.25">
      <c r="A95" s="7" t="s">
        <v>84</v>
      </c>
      <c r="B95" s="15">
        <v>1</v>
      </c>
      <c r="C95" s="5">
        <v>5100</v>
      </c>
    </row>
    <row r="96" spans="1:3" x14ac:dyDescent="0.25">
      <c r="A96" s="3" t="s">
        <v>51</v>
      </c>
      <c r="B96" s="15">
        <v>54</v>
      </c>
      <c r="C96" s="5">
        <v>422700</v>
      </c>
    </row>
    <row r="99" spans="3:4" x14ac:dyDescent="0.25">
      <c r="C99" s="5"/>
    </row>
    <row r="100" spans="3:4" x14ac:dyDescent="0.25">
      <c r="C100" s="16"/>
      <c r="D100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BB69-8AA4-4605-91A2-D184664A8EFF}">
  <dimension ref="A1:N55"/>
  <sheetViews>
    <sheetView workbookViewId="0">
      <selection activeCell="D54" sqref="D54"/>
    </sheetView>
  </sheetViews>
  <sheetFormatPr defaultRowHeight="15" x14ac:dyDescent="0.25"/>
  <cols>
    <col min="1" max="1" width="16.140625" bestFit="1" customWidth="1"/>
    <col min="2" max="2" width="6.140625" bestFit="1" customWidth="1"/>
    <col min="3" max="3" width="11.42578125" bestFit="1" customWidth="1"/>
    <col min="4" max="4" width="41.85546875" bestFit="1" customWidth="1"/>
    <col min="5" max="5" width="41.85546875" customWidth="1"/>
    <col min="6" max="6" width="15.5703125" bestFit="1" customWidth="1"/>
    <col min="7" max="7" width="79" bestFit="1" customWidth="1"/>
    <col min="10" max="10" width="11.5703125" bestFit="1" customWidth="1"/>
    <col min="11" max="11" width="9.5703125" bestFit="1" customWidth="1"/>
    <col min="13" max="13" width="10.5703125" bestFit="1" customWidth="1"/>
    <col min="14" max="14" width="9.5703125" bestFit="1" customWidth="1"/>
  </cols>
  <sheetData>
    <row r="1" spans="1:7" x14ac:dyDescent="0.25">
      <c r="A1" s="1" t="s">
        <v>1</v>
      </c>
      <c r="B1" s="1" t="s">
        <v>19</v>
      </c>
      <c r="C1" s="1" t="s">
        <v>2</v>
      </c>
      <c r="D1" s="1" t="s">
        <v>0</v>
      </c>
      <c r="E1" s="1" t="s">
        <v>78</v>
      </c>
      <c r="F1" s="1" t="s">
        <v>33</v>
      </c>
      <c r="G1" s="1" t="s">
        <v>39</v>
      </c>
    </row>
    <row r="2" spans="1:7" x14ac:dyDescent="0.25">
      <c r="A2" s="12" t="s">
        <v>14</v>
      </c>
      <c r="B2" s="12">
        <v>2024</v>
      </c>
      <c r="C2" s="12" t="s">
        <v>13</v>
      </c>
      <c r="D2" s="12" t="s">
        <v>12</v>
      </c>
      <c r="E2" s="12" t="s">
        <v>81</v>
      </c>
      <c r="F2" s="13">
        <v>20000</v>
      </c>
      <c r="G2" s="12" t="s">
        <v>40</v>
      </c>
    </row>
    <row r="3" spans="1:7" x14ac:dyDescent="0.25">
      <c r="A3" s="12" t="s">
        <v>21</v>
      </c>
      <c r="B3" s="12">
        <v>2024</v>
      </c>
      <c r="C3" s="12" t="s">
        <v>20</v>
      </c>
      <c r="D3" s="12" t="s">
        <v>31</v>
      </c>
      <c r="E3" s="12" t="s">
        <v>31</v>
      </c>
      <c r="F3" s="13">
        <v>10000</v>
      </c>
      <c r="G3" s="12"/>
    </row>
    <row r="4" spans="1:7" x14ac:dyDescent="0.25">
      <c r="A4" s="12" t="s">
        <v>21</v>
      </c>
      <c r="B4" s="12">
        <v>2024</v>
      </c>
      <c r="C4" s="12" t="s">
        <v>20</v>
      </c>
      <c r="D4" s="12" t="s">
        <v>32</v>
      </c>
      <c r="E4" s="12" t="s">
        <v>32</v>
      </c>
      <c r="F4" s="13">
        <v>10000</v>
      </c>
      <c r="G4" s="12"/>
    </row>
    <row r="5" spans="1:7" x14ac:dyDescent="0.25">
      <c r="A5" s="12" t="s">
        <v>21</v>
      </c>
      <c r="B5" s="12">
        <v>2024</v>
      </c>
      <c r="C5" s="12" t="s">
        <v>5</v>
      </c>
      <c r="D5" s="12" t="s">
        <v>49</v>
      </c>
      <c r="E5" s="12" t="s">
        <v>49</v>
      </c>
      <c r="F5" s="13">
        <v>10000</v>
      </c>
      <c r="G5" s="12"/>
    </row>
    <row r="6" spans="1:7" x14ac:dyDescent="0.25">
      <c r="A6" s="12" t="s">
        <v>21</v>
      </c>
      <c r="B6" s="12">
        <v>2024</v>
      </c>
      <c r="C6" s="12" t="s">
        <v>20</v>
      </c>
      <c r="D6" s="12" t="s">
        <v>30</v>
      </c>
      <c r="E6" s="12" t="s">
        <v>30</v>
      </c>
      <c r="F6" s="13">
        <v>10000</v>
      </c>
      <c r="G6" s="12"/>
    </row>
    <row r="7" spans="1:7" x14ac:dyDescent="0.25">
      <c r="A7" s="12" t="s">
        <v>76</v>
      </c>
      <c r="B7" s="12">
        <v>2024</v>
      </c>
      <c r="C7" s="12" t="s">
        <v>75</v>
      </c>
      <c r="D7" s="12" t="s">
        <v>62</v>
      </c>
      <c r="E7" s="12" t="s">
        <v>86</v>
      </c>
      <c r="F7" s="13">
        <v>8000</v>
      </c>
      <c r="G7" s="12" t="s">
        <v>67</v>
      </c>
    </row>
    <row r="8" spans="1:7" x14ac:dyDescent="0.25">
      <c r="A8" s="12" t="s">
        <v>76</v>
      </c>
      <c r="B8" s="12">
        <v>2024</v>
      </c>
      <c r="C8" s="12" t="s">
        <v>75</v>
      </c>
      <c r="D8" s="12" t="s">
        <v>59</v>
      </c>
      <c r="E8" s="12" t="s">
        <v>86</v>
      </c>
      <c r="F8" s="13">
        <v>8000</v>
      </c>
      <c r="G8" s="12" t="s">
        <v>67</v>
      </c>
    </row>
    <row r="9" spans="1:7" x14ac:dyDescent="0.25">
      <c r="A9" s="12" t="s">
        <v>76</v>
      </c>
      <c r="B9" s="12">
        <v>2024</v>
      </c>
      <c r="C9" s="12" t="s">
        <v>75</v>
      </c>
      <c r="D9" s="12" t="s">
        <v>60</v>
      </c>
      <c r="E9" s="12" t="s">
        <v>86</v>
      </c>
      <c r="F9" s="13">
        <v>8000</v>
      </c>
      <c r="G9" s="12" t="s">
        <v>67</v>
      </c>
    </row>
    <row r="10" spans="1:7" x14ac:dyDescent="0.25">
      <c r="A10" s="12" t="s">
        <v>76</v>
      </c>
      <c r="B10" s="12">
        <v>2024</v>
      </c>
      <c r="C10" s="12" t="s">
        <v>75</v>
      </c>
      <c r="D10" s="12" t="s">
        <v>61</v>
      </c>
      <c r="E10" s="12" t="s">
        <v>86</v>
      </c>
      <c r="F10" s="13">
        <v>8000</v>
      </c>
      <c r="G10" s="12" t="s">
        <v>67</v>
      </c>
    </row>
    <row r="11" spans="1:7" x14ac:dyDescent="0.25">
      <c r="A11" s="12" t="s">
        <v>21</v>
      </c>
      <c r="B11" s="12">
        <v>2024</v>
      </c>
      <c r="C11" s="12" t="s">
        <v>20</v>
      </c>
      <c r="D11" s="12" t="s">
        <v>57</v>
      </c>
      <c r="E11" s="12" t="s">
        <v>91</v>
      </c>
      <c r="F11" s="13">
        <f>1000*7</f>
        <v>7000</v>
      </c>
      <c r="G11" s="12" t="s">
        <v>58</v>
      </c>
    </row>
    <row r="12" spans="1:7" x14ac:dyDescent="0.25">
      <c r="A12" s="12" t="s">
        <v>11</v>
      </c>
      <c r="B12" s="12">
        <v>2024</v>
      </c>
      <c r="C12" s="12" t="s">
        <v>5</v>
      </c>
      <c r="D12" s="12" t="s">
        <v>9</v>
      </c>
      <c r="E12" s="12" t="s">
        <v>79</v>
      </c>
      <c r="F12" s="13">
        <v>6000</v>
      </c>
      <c r="G12" s="12" t="s">
        <v>42</v>
      </c>
    </row>
    <row r="13" spans="1:7" x14ac:dyDescent="0.25">
      <c r="A13" s="12" t="s">
        <v>16</v>
      </c>
      <c r="B13" s="12">
        <v>2024</v>
      </c>
      <c r="C13" s="12" t="s">
        <v>5</v>
      </c>
      <c r="D13" s="12" t="s">
        <v>9</v>
      </c>
      <c r="E13" s="12" t="s">
        <v>79</v>
      </c>
      <c r="F13" s="13">
        <v>6000</v>
      </c>
      <c r="G13" s="12" t="s">
        <v>45</v>
      </c>
    </row>
    <row r="14" spans="1:7" x14ac:dyDescent="0.25">
      <c r="A14" s="12" t="s">
        <v>21</v>
      </c>
      <c r="B14" s="12">
        <v>2024</v>
      </c>
      <c r="C14" s="12" t="s">
        <v>20</v>
      </c>
      <c r="D14" s="12" t="s">
        <v>23</v>
      </c>
      <c r="E14" s="12" t="s">
        <v>84</v>
      </c>
      <c r="F14" s="13">
        <f>3000+(30*70)</f>
        <v>5100</v>
      </c>
      <c r="G14" s="12" t="s">
        <v>47</v>
      </c>
    </row>
    <row r="15" spans="1:7" x14ac:dyDescent="0.25">
      <c r="A15" s="12" t="s">
        <v>29</v>
      </c>
      <c r="B15" s="12">
        <v>2024</v>
      </c>
      <c r="C15" s="12" t="s">
        <v>20</v>
      </c>
      <c r="D15" s="12" t="s">
        <v>28</v>
      </c>
      <c r="E15" s="12" t="s">
        <v>80</v>
      </c>
      <c r="F15" s="13">
        <f>3000+(30*70)</f>
        <v>5100</v>
      </c>
      <c r="G15" s="12" t="s">
        <v>47</v>
      </c>
    </row>
    <row r="16" spans="1:7" x14ac:dyDescent="0.25">
      <c r="A16" s="12" t="s">
        <v>10</v>
      </c>
      <c r="B16" s="12">
        <v>2024</v>
      </c>
      <c r="C16" s="12" t="s">
        <v>5</v>
      </c>
      <c r="D16" s="12" t="s">
        <v>9</v>
      </c>
      <c r="E16" s="12" t="s">
        <v>79</v>
      </c>
      <c r="F16" s="13">
        <v>5000</v>
      </c>
      <c r="G16" s="12" t="s">
        <v>42</v>
      </c>
    </row>
    <row r="17" spans="1:7" x14ac:dyDescent="0.25">
      <c r="A17" s="12" t="s">
        <v>7</v>
      </c>
      <c r="B17" s="12">
        <v>2024</v>
      </c>
      <c r="C17" s="12" t="s">
        <v>5</v>
      </c>
      <c r="D17" s="12" t="s">
        <v>9</v>
      </c>
      <c r="E17" s="12" t="s">
        <v>79</v>
      </c>
      <c r="F17" s="13">
        <v>5000</v>
      </c>
      <c r="G17" s="12" t="s">
        <v>42</v>
      </c>
    </row>
    <row r="18" spans="1:7" x14ac:dyDescent="0.25">
      <c r="A18" s="12" t="s">
        <v>21</v>
      </c>
      <c r="B18" s="12">
        <v>2024</v>
      </c>
      <c r="C18" s="12" t="s">
        <v>20</v>
      </c>
      <c r="D18" s="12" t="s">
        <v>68</v>
      </c>
      <c r="E18" s="12" t="s">
        <v>87</v>
      </c>
      <c r="F18" s="13">
        <v>5000</v>
      </c>
      <c r="G18" s="12" t="s">
        <v>69</v>
      </c>
    </row>
    <row r="19" spans="1:7" x14ac:dyDescent="0.25">
      <c r="A19" s="12" t="s">
        <v>21</v>
      </c>
      <c r="B19" s="12">
        <v>2024</v>
      </c>
      <c r="C19" s="12" t="s">
        <v>20</v>
      </c>
      <c r="D19" s="12" t="s">
        <v>63</v>
      </c>
      <c r="E19" s="12" t="s">
        <v>89</v>
      </c>
      <c r="F19" s="13">
        <v>5000</v>
      </c>
      <c r="G19" s="12" t="s">
        <v>66</v>
      </c>
    </row>
    <row r="20" spans="1:7" x14ac:dyDescent="0.25">
      <c r="A20" s="12" t="s">
        <v>21</v>
      </c>
      <c r="B20" s="12">
        <v>2024</v>
      </c>
      <c r="C20" s="12" t="s">
        <v>20</v>
      </c>
      <c r="D20" s="12" t="s">
        <v>72</v>
      </c>
      <c r="E20" s="12" t="s">
        <v>88</v>
      </c>
      <c r="F20" s="13">
        <v>4000</v>
      </c>
      <c r="G20" s="12" t="s">
        <v>73</v>
      </c>
    </row>
    <row r="21" spans="1:7" x14ac:dyDescent="0.25">
      <c r="A21" s="12" t="s">
        <v>21</v>
      </c>
      <c r="B21" s="12">
        <v>2024</v>
      </c>
      <c r="C21" s="12" t="s">
        <v>20</v>
      </c>
      <c r="D21" s="12" t="s">
        <v>36</v>
      </c>
      <c r="E21" s="12" t="s">
        <v>36</v>
      </c>
      <c r="F21" s="13">
        <f>3000+750</f>
        <v>3750</v>
      </c>
      <c r="G21" s="12" t="s">
        <v>71</v>
      </c>
    </row>
    <row r="22" spans="1:7" x14ac:dyDescent="0.25">
      <c r="A22" s="12" t="s">
        <v>21</v>
      </c>
      <c r="B22" s="12">
        <v>2024</v>
      </c>
      <c r="C22" s="12" t="s">
        <v>20</v>
      </c>
      <c r="D22" s="12" t="s">
        <v>55</v>
      </c>
      <c r="E22" s="12" t="s">
        <v>83</v>
      </c>
      <c r="F22" s="13">
        <f>400*8</f>
        <v>3200</v>
      </c>
      <c r="G22" s="12" t="s">
        <v>53</v>
      </c>
    </row>
    <row r="23" spans="1:7" x14ac:dyDescent="0.25">
      <c r="A23" s="12" t="s">
        <v>16</v>
      </c>
      <c r="B23" s="12">
        <v>2024</v>
      </c>
      <c r="C23" s="12" t="s">
        <v>13</v>
      </c>
      <c r="D23" s="12" t="s">
        <v>17</v>
      </c>
      <c r="E23" s="12" t="s">
        <v>82</v>
      </c>
      <c r="F23" s="13">
        <f>500*4+1000</f>
        <v>3000</v>
      </c>
      <c r="G23" s="12" t="s">
        <v>44</v>
      </c>
    </row>
    <row r="24" spans="1:7" x14ac:dyDescent="0.25">
      <c r="A24" s="12" t="s">
        <v>16</v>
      </c>
      <c r="B24" s="12">
        <v>2024</v>
      </c>
      <c r="C24" s="12" t="s">
        <v>5</v>
      </c>
      <c r="D24" s="12" t="s">
        <v>8</v>
      </c>
      <c r="E24" s="12" t="s">
        <v>80</v>
      </c>
      <c r="F24" s="13">
        <v>3000</v>
      </c>
      <c r="G24" s="12" t="s">
        <v>46</v>
      </c>
    </row>
    <row r="25" spans="1:7" x14ac:dyDescent="0.25">
      <c r="A25" s="12" t="s">
        <v>15</v>
      </c>
      <c r="B25" s="12">
        <v>2024</v>
      </c>
      <c r="C25" s="12" t="s">
        <v>5</v>
      </c>
      <c r="D25" s="12" t="s">
        <v>9</v>
      </c>
      <c r="E25" s="12" t="s">
        <v>79</v>
      </c>
      <c r="F25" s="13">
        <v>2000</v>
      </c>
      <c r="G25" s="12" t="s">
        <v>43</v>
      </c>
    </row>
    <row r="26" spans="1:7" x14ac:dyDescent="0.25">
      <c r="A26" s="12" t="s">
        <v>7</v>
      </c>
      <c r="B26" s="12">
        <v>2024</v>
      </c>
      <c r="C26" s="12" t="s">
        <v>5</v>
      </c>
      <c r="D26" s="12" t="s">
        <v>6</v>
      </c>
      <c r="E26" s="12" t="s">
        <v>80</v>
      </c>
      <c r="F26" s="13">
        <v>2000</v>
      </c>
      <c r="G26" s="12" t="s">
        <v>46</v>
      </c>
    </row>
    <row r="27" spans="1:7" x14ac:dyDescent="0.25">
      <c r="A27" s="12" t="s">
        <v>21</v>
      </c>
      <c r="B27" s="12">
        <v>2024</v>
      </c>
      <c r="C27" s="12" t="s">
        <v>20</v>
      </c>
      <c r="D27" s="12" t="s">
        <v>35</v>
      </c>
      <c r="E27" s="12" t="s">
        <v>91</v>
      </c>
      <c r="F27" s="13">
        <v>1500</v>
      </c>
      <c r="G27" s="12" t="s">
        <v>34</v>
      </c>
    </row>
    <row r="28" spans="1:7" x14ac:dyDescent="0.25">
      <c r="A28" s="12" t="s">
        <v>77</v>
      </c>
      <c r="B28" s="12">
        <v>2024</v>
      </c>
      <c r="C28" s="12" t="s">
        <v>20</v>
      </c>
      <c r="D28" s="12" t="s">
        <v>26</v>
      </c>
      <c r="E28" s="12" t="s">
        <v>85</v>
      </c>
      <c r="F28" s="13">
        <v>1000</v>
      </c>
      <c r="G28" s="12" t="s">
        <v>48</v>
      </c>
    </row>
    <row r="29" spans="1:7" x14ac:dyDescent="0.25">
      <c r="A29" s="12" t="s">
        <v>21</v>
      </c>
      <c r="B29" s="12">
        <v>2024</v>
      </c>
      <c r="C29" s="12" t="s">
        <v>20</v>
      </c>
      <c r="D29" s="12" t="s">
        <v>56</v>
      </c>
      <c r="E29" s="12" t="s">
        <v>83</v>
      </c>
      <c r="F29" s="13">
        <f>400*2</f>
        <v>800</v>
      </c>
      <c r="G29" s="12" t="s">
        <v>54</v>
      </c>
    </row>
    <row r="30" spans="1:7" x14ac:dyDescent="0.25">
      <c r="A30" s="12" t="s">
        <v>3</v>
      </c>
      <c r="B30" s="12">
        <v>2024</v>
      </c>
      <c r="C30" s="12" t="s">
        <v>5</v>
      </c>
      <c r="D30" s="12" t="s">
        <v>4</v>
      </c>
      <c r="E30" s="12" t="s">
        <v>79</v>
      </c>
      <c r="F30" s="13">
        <v>0</v>
      </c>
      <c r="G30" s="12" t="s">
        <v>37</v>
      </c>
    </row>
    <row r="31" spans="1:7" x14ac:dyDescent="0.25">
      <c r="A31" s="12" t="s">
        <v>22</v>
      </c>
      <c r="B31" s="12">
        <v>2025</v>
      </c>
      <c r="C31" s="12" t="s">
        <v>20</v>
      </c>
      <c r="D31" s="12" t="s">
        <v>9</v>
      </c>
      <c r="E31" s="12" t="s">
        <v>79</v>
      </c>
      <c r="F31" s="13">
        <f>50000</f>
        <v>50000</v>
      </c>
      <c r="G31" s="12" t="s">
        <v>92</v>
      </c>
    </row>
    <row r="32" spans="1:7" x14ac:dyDescent="0.25">
      <c r="A32" s="12" t="s">
        <v>21</v>
      </c>
      <c r="B32" s="12">
        <v>2025</v>
      </c>
      <c r="C32" s="12" t="s">
        <v>20</v>
      </c>
      <c r="D32" s="12" t="s">
        <v>64</v>
      </c>
      <c r="E32" s="12" t="s">
        <v>90</v>
      </c>
      <c r="F32" s="13">
        <f>5000*10</f>
        <v>50000</v>
      </c>
      <c r="G32" s="12" t="s">
        <v>65</v>
      </c>
    </row>
    <row r="33" spans="1:14" x14ac:dyDescent="0.25">
      <c r="A33" s="12" t="s">
        <v>11</v>
      </c>
      <c r="B33" s="12">
        <v>2025</v>
      </c>
      <c r="C33" s="12" t="s">
        <v>13</v>
      </c>
      <c r="D33" s="12" t="s">
        <v>12</v>
      </c>
      <c r="E33" s="12" t="s">
        <v>81</v>
      </c>
      <c r="F33" s="13">
        <v>15000</v>
      </c>
      <c r="G33" s="12" t="s">
        <v>41</v>
      </c>
    </row>
    <row r="34" spans="1:14" x14ac:dyDescent="0.25">
      <c r="A34" s="12" t="s">
        <v>18</v>
      </c>
      <c r="B34" s="12">
        <v>2025</v>
      </c>
      <c r="C34" s="12" t="s">
        <v>13</v>
      </c>
      <c r="D34" s="12" t="s">
        <v>17</v>
      </c>
      <c r="E34" s="12" t="s">
        <v>82</v>
      </c>
      <c r="F34" s="13">
        <v>10000</v>
      </c>
      <c r="G34" s="12" t="s">
        <v>44</v>
      </c>
    </row>
    <row r="35" spans="1:14" x14ac:dyDescent="0.25">
      <c r="A35" s="12" t="s">
        <v>21</v>
      </c>
      <c r="B35" s="12">
        <v>2025</v>
      </c>
      <c r="C35" s="12" t="s">
        <v>20</v>
      </c>
      <c r="D35" s="12" t="s">
        <v>57</v>
      </c>
      <c r="E35" s="12" t="s">
        <v>91</v>
      </c>
      <c r="F35" s="13">
        <f>1000*7</f>
        <v>7000</v>
      </c>
      <c r="G35" s="12" t="s">
        <v>58</v>
      </c>
    </row>
    <row r="36" spans="1:14" x14ac:dyDescent="0.25">
      <c r="A36" s="12" t="s">
        <v>11</v>
      </c>
      <c r="B36" s="12">
        <v>2025</v>
      </c>
      <c r="C36" s="12" t="s">
        <v>5</v>
      </c>
      <c r="D36" s="12" t="s">
        <v>9</v>
      </c>
      <c r="E36" s="12" t="s">
        <v>79</v>
      </c>
      <c r="F36" s="13">
        <v>6000</v>
      </c>
      <c r="G36" s="12" t="s">
        <v>42</v>
      </c>
    </row>
    <row r="37" spans="1:14" x14ac:dyDescent="0.25">
      <c r="A37" s="12" t="s">
        <v>16</v>
      </c>
      <c r="B37" s="12">
        <v>2025</v>
      </c>
      <c r="C37" s="12" t="s">
        <v>5</v>
      </c>
      <c r="D37" s="12" t="s">
        <v>9</v>
      </c>
      <c r="E37" s="12" t="s">
        <v>79</v>
      </c>
      <c r="F37" s="13">
        <v>6000</v>
      </c>
      <c r="G37" s="12" t="s">
        <v>45</v>
      </c>
    </row>
    <row r="38" spans="1:14" x14ac:dyDescent="0.25">
      <c r="A38" s="12" t="s">
        <v>22</v>
      </c>
      <c r="B38" s="12">
        <v>2025</v>
      </c>
      <c r="C38" s="12" t="s">
        <v>20</v>
      </c>
      <c r="D38" s="12" t="s">
        <v>24</v>
      </c>
      <c r="E38" s="12" t="s">
        <v>84</v>
      </c>
      <c r="F38" s="13">
        <f>3000+(30*70)</f>
        <v>5100</v>
      </c>
      <c r="G38" s="12" t="s">
        <v>47</v>
      </c>
    </row>
    <row r="39" spans="1:14" x14ac:dyDescent="0.25">
      <c r="A39" s="12" t="s">
        <v>25</v>
      </c>
      <c r="B39" s="12">
        <v>2025</v>
      </c>
      <c r="C39" s="12" t="s">
        <v>20</v>
      </c>
      <c r="D39" s="12" t="s">
        <v>23</v>
      </c>
      <c r="E39" s="12" t="s">
        <v>84</v>
      </c>
      <c r="F39" s="13">
        <f>3000+(30*70)</f>
        <v>5100</v>
      </c>
      <c r="G39" s="12" t="s">
        <v>47</v>
      </c>
    </row>
    <row r="40" spans="1:14" x14ac:dyDescent="0.25">
      <c r="A40" s="12" t="s">
        <v>25</v>
      </c>
      <c r="B40" s="12">
        <v>2025</v>
      </c>
      <c r="C40" s="12" t="s">
        <v>20</v>
      </c>
      <c r="D40" s="12" t="s">
        <v>28</v>
      </c>
      <c r="E40" s="12" t="s">
        <v>80</v>
      </c>
      <c r="F40" s="13">
        <f>3000+(30*70)</f>
        <v>5100</v>
      </c>
      <c r="G40" s="12" t="s">
        <v>47</v>
      </c>
      <c r="J40" s="9"/>
    </row>
    <row r="41" spans="1:14" x14ac:dyDescent="0.25">
      <c r="A41" s="12" t="s">
        <v>10</v>
      </c>
      <c r="B41" s="12">
        <v>2025</v>
      </c>
      <c r="C41" s="12" t="s">
        <v>5</v>
      </c>
      <c r="D41" s="12" t="s">
        <v>9</v>
      </c>
      <c r="E41" s="12" t="s">
        <v>79</v>
      </c>
      <c r="F41" s="13">
        <v>5000</v>
      </c>
      <c r="G41" s="12" t="s">
        <v>42</v>
      </c>
      <c r="J41" s="9"/>
      <c r="K41" s="10"/>
      <c r="L41" s="11"/>
      <c r="M41" s="10"/>
    </row>
    <row r="42" spans="1:14" x14ac:dyDescent="0.25">
      <c r="A42" s="12" t="s">
        <v>7</v>
      </c>
      <c r="B42" s="12">
        <v>2025</v>
      </c>
      <c r="C42" s="12" t="s">
        <v>5</v>
      </c>
      <c r="D42" s="12" t="s">
        <v>9</v>
      </c>
      <c r="E42" s="12" t="s">
        <v>79</v>
      </c>
      <c r="F42" s="13">
        <v>5000</v>
      </c>
      <c r="G42" s="12" t="s">
        <v>42</v>
      </c>
      <c r="L42" s="11"/>
      <c r="M42" s="10"/>
      <c r="N42" s="10"/>
    </row>
    <row r="43" spans="1:14" x14ac:dyDescent="0.25">
      <c r="A43" s="12" t="s">
        <v>21</v>
      </c>
      <c r="B43" s="12">
        <v>2025</v>
      </c>
      <c r="C43" s="12" t="s">
        <v>20</v>
      </c>
      <c r="D43" s="12" t="s">
        <v>68</v>
      </c>
      <c r="E43" s="12" t="s">
        <v>87</v>
      </c>
      <c r="F43" s="13">
        <v>5000</v>
      </c>
      <c r="G43" s="12" t="s">
        <v>70</v>
      </c>
      <c r="L43" s="11"/>
      <c r="M43" s="10"/>
      <c r="N43" s="10"/>
    </row>
    <row r="44" spans="1:14" x14ac:dyDescent="0.25">
      <c r="A44" s="12" t="s">
        <v>21</v>
      </c>
      <c r="B44" s="12">
        <v>2025</v>
      </c>
      <c r="C44" s="12" t="s">
        <v>20</v>
      </c>
      <c r="D44" s="12" t="s">
        <v>63</v>
      </c>
      <c r="E44" s="12" t="s">
        <v>89</v>
      </c>
      <c r="F44" s="13">
        <v>5000</v>
      </c>
      <c r="G44" s="12" t="s">
        <v>66</v>
      </c>
      <c r="L44" s="11"/>
      <c r="M44" s="10"/>
      <c r="N44" s="10"/>
    </row>
    <row r="45" spans="1:14" x14ac:dyDescent="0.25">
      <c r="A45" s="12" t="s">
        <v>21</v>
      </c>
      <c r="B45" s="12">
        <v>2025</v>
      </c>
      <c r="C45" s="12" t="s">
        <v>20</v>
      </c>
      <c r="D45" s="12" t="s">
        <v>36</v>
      </c>
      <c r="E45" s="12" t="s">
        <v>36</v>
      </c>
      <c r="F45" s="13">
        <f>3000+750</f>
        <v>3750</v>
      </c>
      <c r="G45" s="12" t="s">
        <v>71</v>
      </c>
      <c r="M45" s="10"/>
    </row>
    <row r="46" spans="1:14" x14ac:dyDescent="0.25">
      <c r="A46" s="12" t="s">
        <v>3</v>
      </c>
      <c r="B46" s="12">
        <v>2025</v>
      </c>
      <c r="C46" s="12" t="s">
        <v>5</v>
      </c>
      <c r="D46" s="12" t="s">
        <v>4</v>
      </c>
      <c r="E46" s="12" t="s">
        <v>79</v>
      </c>
      <c r="F46" s="13">
        <v>3000</v>
      </c>
      <c r="G46" s="12" t="s">
        <v>38</v>
      </c>
    </row>
    <row r="47" spans="1:14" x14ac:dyDescent="0.25">
      <c r="A47" s="12" t="s">
        <v>18</v>
      </c>
      <c r="B47" s="12">
        <v>2025</v>
      </c>
      <c r="C47" s="12" t="s">
        <v>5</v>
      </c>
      <c r="D47" s="12" t="s">
        <v>8</v>
      </c>
      <c r="E47" s="12" t="s">
        <v>80</v>
      </c>
      <c r="F47" s="13">
        <v>3000</v>
      </c>
      <c r="G47" s="12" t="s">
        <v>46</v>
      </c>
    </row>
    <row r="48" spans="1:14" x14ac:dyDescent="0.25">
      <c r="A48" s="12" t="s">
        <v>15</v>
      </c>
      <c r="B48" s="12">
        <v>2025</v>
      </c>
      <c r="C48" s="12" t="s">
        <v>5</v>
      </c>
      <c r="D48" s="12" t="s">
        <v>9</v>
      </c>
      <c r="E48" s="12" t="s">
        <v>79</v>
      </c>
      <c r="F48" s="13">
        <v>2000</v>
      </c>
      <c r="G48" s="12" t="s">
        <v>43</v>
      </c>
    </row>
    <row r="49" spans="1:7" x14ac:dyDescent="0.25">
      <c r="A49" s="12" t="s">
        <v>7</v>
      </c>
      <c r="B49" s="12">
        <v>2025</v>
      </c>
      <c r="C49" s="12" t="s">
        <v>5</v>
      </c>
      <c r="D49" s="12" t="s">
        <v>6</v>
      </c>
      <c r="E49" s="12" t="s">
        <v>80</v>
      </c>
      <c r="F49" s="13">
        <v>2000</v>
      </c>
      <c r="G49" s="12" t="s">
        <v>46</v>
      </c>
    </row>
    <row r="50" spans="1:7" x14ac:dyDescent="0.25">
      <c r="A50" s="12" t="s">
        <v>21</v>
      </c>
      <c r="B50" s="12">
        <v>2025</v>
      </c>
      <c r="C50" s="12" t="s">
        <v>20</v>
      </c>
      <c r="D50" s="12" t="s">
        <v>35</v>
      </c>
      <c r="E50" s="12" t="s">
        <v>91</v>
      </c>
      <c r="F50" s="13">
        <v>1500</v>
      </c>
      <c r="G50" s="12" t="s">
        <v>34</v>
      </c>
    </row>
    <row r="51" spans="1:7" x14ac:dyDescent="0.25">
      <c r="A51" s="12" t="s">
        <v>77</v>
      </c>
      <c r="B51" s="12">
        <v>2025</v>
      </c>
      <c r="C51" s="12" t="s">
        <v>20</v>
      </c>
      <c r="D51" s="12" t="s">
        <v>27</v>
      </c>
      <c r="E51" s="12" t="s">
        <v>85</v>
      </c>
      <c r="F51" s="13">
        <v>1000</v>
      </c>
      <c r="G51" s="12" t="s">
        <v>48</v>
      </c>
    </row>
    <row r="52" spans="1:7" x14ac:dyDescent="0.25">
      <c r="A52" s="12" t="s">
        <v>21</v>
      </c>
      <c r="B52" s="12">
        <v>2026</v>
      </c>
      <c r="C52" s="12" t="s">
        <v>20</v>
      </c>
      <c r="D52" s="12" t="s">
        <v>9</v>
      </c>
      <c r="E52" s="12" t="s">
        <v>79</v>
      </c>
      <c r="F52" s="13">
        <f>50000</f>
        <v>50000</v>
      </c>
      <c r="G52" s="12" t="s">
        <v>92</v>
      </c>
    </row>
    <row r="53" spans="1:7" x14ac:dyDescent="0.25">
      <c r="A53" s="12" t="s">
        <v>21</v>
      </c>
      <c r="B53" s="14">
        <v>2026</v>
      </c>
      <c r="C53" s="12" t="s">
        <v>24</v>
      </c>
      <c r="D53" s="12" t="s">
        <v>24</v>
      </c>
      <c r="E53" s="12" t="s">
        <v>84</v>
      </c>
      <c r="F53" s="13">
        <f>3000+(30*70)</f>
        <v>5100</v>
      </c>
      <c r="G53" s="12" t="s">
        <v>47</v>
      </c>
    </row>
    <row r="54" spans="1:7" x14ac:dyDescent="0.25">
      <c r="A54" s="12" t="s">
        <v>21</v>
      </c>
      <c r="B54" s="14">
        <v>2026</v>
      </c>
      <c r="C54" s="14" t="s">
        <v>20</v>
      </c>
      <c r="D54" s="12" t="s">
        <v>28</v>
      </c>
      <c r="E54" s="12" t="s">
        <v>80</v>
      </c>
      <c r="F54" s="13">
        <f>3000+(30*70)</f>
        <v>5100</v>
      </c>
      <c r="G54" s="12" t="s">
        <v>47</v>
      </c>
    </row>
    <row r="55" spans="1:7" x14ac:dyDescent="0.25">
      <c r="A55" s="12" t="s">
        <v>21</v>
      </c>
      <c r="B55" s="14">
        <v>2026</v>
      </c>
      <c r="C55" s="12" t="s">
        <v>20</v>
      </c>
      <c r="D55" s="12" t="s">
        <v>35</v>
      </c>
      <c r="E55" s="12" t="s">
        <v>91</v>
      </c>
      <c r="F55" s="13">
        <v>1500</v>
      </c>
      <c r="G55" s="12" t="s">
        <v>34</v>
      </c>
    </row>
  </sheetData>
  <autoFilter ref="A1:G55" xr:uid="{1BC6BB69-8AA4-4605-91A2-D184664A8EFF}"/>
  <sortState xmlns:xlrd2="http://schemas.microsoft.com/office/spreadsheetml/2017/richdata2" ref="A2:G55">
    <sortCondition ref="B2:B55"/>
    <sortCondition descending="1" ref="F2:F5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Orcamento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 Santana Lemos, Fabrinio</dc:creator>
  <cp:lastModifiedBy>Andes Santana Lemos, Fabrinio</cp:lastModifiedBy>
  <dcterms:created xsi:type="dcterms:W3CDTF">2024-04-27T19:48:08Z</dcterms:created>
  <dcterms:modified xsi:type="dcterms:W3CDTF">2024-05-14T04:37:21Z</dcterms:modified>
</cp:coreProperties>
</file>