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23040" windowHeight="9972"/>
  </bookViews>
  <sheets>
    <sheet name="Complete" sheetId="9" r:id="rId1"/>
    <sheet name="Catalogo oficial" sheetId="1" r:id="rId2"/>
    <sheet name="Dados" sheetId="8" r:id="rId3"/>
    <sheet name="Opcoes" sheetId="4" r:id="rId4"/>
  </sheets>
  <definedNames>
    <definedName name="_xlnm._FilterDatabase" localSheetId="1" hidden="1">'Catalogo oficial'!$B$5:$G$169</definedName>
    <definedName name="_xlnm._FilterDatabase" localSheetId="0" hidden="1">Complete!$B$3:$K$178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F5" i="9" s="1"/>
  <c r="G5" i="9" s="1"/>
  <c r="E6" i="9"/>
  <c r="F6" i="9" s="1"/>
  <c r="G6" i="9" s="1"/>
  <c r="E7" i="9"/>
  <c r="F7" i="9" s="1"/>
  <c r="G7" i="9" s="1"/>
  <c r="E8" i="9"/>
  <c r="F8" i="9" s="1"/>
  <c r="G8" i="9" s="1"/>
  <c r="E9" i="9"/>
  <c r="F9" i="9" s="1"/>
  <c r="G9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E51" i="9"/>
  <c r="F51" i="9" s="1"/>
  <c r="G51" i="9" s="1"/>
  <c r="E52" i="9"/>
  <c r="F52" i="9" s="1"/>
  <c r="G52" i="9" s="1"/>
  <c r="E53" i="9"/>
  <c r="F53" i="9" s="1"/>
  <c r="G53" i="9" s="1"/>
  <c r="E54" i="9"/>
  <c r="F54" i="9" s="1"/>
  <c r="G54" i="9" s="1"/>
  <c r="E55" i="9"/>
  <c r="F55" i="9" s="1"/>
  <c r="G55" i="9" s="1"/>
  <c r="E56" i="9"/>
  <c r="F56" i="9" s="1"/>
  <c r="G56" i="9" s="1"/>
  <c r="E57" i="9"/>
  <c r="F57" i="9" s="1"/>
  <c r="G57" i="9" s="1"/>
  <c r="E58" i="9"/>
  <c r="F58" i="9" s="1"/>
  <c r="G58" i="9" s="1"/>
  <c r="E59" i="9"/>
  <c r="F59" i="9" s="1"/>
  <c r="G59" i="9" s="1"/>
  <c r="E60" i="9"/>
  <c r="F60" i="9" s="1"/>
  <c r="G60" i="9" s="1"/>
  <c r="E61" i="9"/>
  <c r="F61" i="9" s="1"/>
  <c r="G61" i="9" s="1"/>
  <c r="E62" i="9"/>
  <c r="F62" i="9" s="1"/>
  <c r="G62" i="9" s="1"/>
  <c r="E63" i="9"/>
  <c r="F63" i="9" s="1"/>
  <c r="G63" i="9" s="1"/>
  <c r="E64" i="9"/>
  <c r="F64" i="9" s="1"/>
  <c r="G64" i="9" s="1"/>
  <c r="E65" i="9"/>
  <c r="F65" i="9" s="1"/>
  <c r="G65" i="9" s="1"/>
  <c r="E66" i="9"/>
  <c r="F66" i="9" s="1"/>
  <c r="G66" i="9" s="1"/>
  <c r="E67" i="9"/>
  <c r="F67" i="9" s="1"/>
  <c r="G67" i="9" s="1"/>
  <c r="E68" i="9"/>
  <c r="F68" i="9" s="1"/>
  <c r="G68" i="9" s="1"/>
  <c r="E69" i="9"/>
  <c r="F69" i="9" s="1"/>
  <c r="G69" i="9" s="1"/>
  <c r="E70" i="9"/>
  <c r="F70" i="9" s="1"/>
  <c r="G70" i="9" s="1"/>
  <c r="E71" i="9"/>
  <c r="F71" i="9" s="1"/>
  <c r="G71" i="9" s="1"/>
  <c r="E72" i="9"/>
  <c r="F72" i="9" s="1"/>
  <c r="G72" i="9" s="1"/>
  <c r="E73" i="9"/>
  <c r="F73" i="9" s="1"/>
  <c r="G73" i="9" s="1"/>
  <c r="E74" i="9"/>
  <c r="F74" i="9" s="1"/>
  <c r="G74" i="9" s="1"/>
  <c r="E75" i="9"/>
  <c r="F75" i="9" s="1"/>
  <c r="G75" i="9" s="1"/>
  <c r="E76" i="9"/>
  <c r="F76" i="9" s="1"/>
  <c r="G76" i="9" s="1"/>
  <c r="E77" i="9"/>
  <c r="F77" i="9" s="1"/>
  <c r="G77" i="9" s="1"/>
  <c r="E78" i="9"/>
  <c r="F78" i="9" s="1"/>
  <c r="G78" i="9" s="1"/>
  <c r="E79" i="9"/>
  <c r="F79" i="9" s="1"/>
  <c r="G79" i="9" s="1"/>
  <c r="E80" i="9"/>
  <c r="F80" i="9" s="1"/>
  <c r="G80" i="9" s="1"/>
  <c r="E81" i="9"/>
  <c r="F81" i="9" s="1"/>
  <c r="G81" i="9" s="1"/>
  <c r="E82" i="9"/>
  <c r="F82" i="9" s="1"/>
  <c r="G82" i="9" s="1"/>
  <c r="E83" i="9"/>
  <c r="F83" i="9" s="1"/>
  <c r="G83" i="9" s="1"/>
  <c r="E84" i="9"/>
  <c r="F84" i="9" s="1"/>
  <c r="G84" i="9" s="1"/>
  <c r="E85" i="9"/>
  <c r="F85" i="9" s="1"/>
  <c r="G85" i="9" s="1"/>
  <c r="E86" i="9"/>
  <c r="F86" i="9" s="1"/>
  <c r="G86" i="9" s="1"/>
  <c r="E87" i="9"/>
  <c r="F87" i="9" s="1"/>
  <c r="G87" i="9" s="1"/>
  <c r="E88" i="9"/>
  <c r="F88" i="9" s="1"/>
  <c r="G88" i="9" s="1"/>
  <c r="E89" i="9"/>
  <c r="F89" i="9" s="1"/>
  <c r="G89" i="9" s="1"/>
  <c r="E90" i="9"/>
  <c r="F90" i="9" s="1"/>
  <c r="G90" i="9" s="1"/>
  <c r="E91" i="9"/>
  <c r="F91" i="9" s="1"/>
  <c r="G91" i="9" s="1"/>
  <c r="E92" i="9"/>
  <c r="F92" i="9" s="1"/>
  <c r="G92" i="9" s="1"/>
  <c r="E93" i="9"/>
  <c r="F93" i="9" s="1"/>
  <c r="G93" i="9" s="1"/>
  <c r="E94" i="9"/>
  <c r="F94" i="9" s="1"/>
  <c r="G94" i="9" s="1"/>
  <c r="E95" i="9"/>
  <c r="F95" i="9" s="1"/>
  <c r="G95" i="9" s="1"/>
  <c r="E96" i="9"/>
  <c r="F96" i="9" s="1"/>
  <c r="G96" i="9" s="1"/>
  <c r="E97" i="9"/>
  <c r="F97" i="9" s="1"/>
  <c r="G97" i="9" s="1"/>
  <c r="E98" i="9"/>
  <c r="F98" i="9" s="1"/>
  <c r="G98" i="9" s="1"/>
  <c r="E99" i="9"/>
  <c r="F99" i="9" s="1"/>
  <c r="G99" i="9" s="1"/>
  <c r="E100" i="9"/>
  <c r="F100" i="9" s="1"/>
  <c r="G100" i="9" s="1"/>
  <c r="E101" i="9"/>
  <c r="F101" i="9" s="1"/>
  <c r="G101" i="9" s="1"/>
  <c r="E102" i="9"/>
  <c r="F102" i="9" s="1"/>
  <c r="G102" i="9" s="1"/>
  <c r="E103" i="9"/>
  <c r="F103" i="9" s="1"/>
  <c r="G103" i="9" s="1"/>
  <c r="E104" i="9"/>
  <c r="F104" i="9" s="1"/>
  <c r="G104" i="9" s="1"/>
  <c r="E105" i="9"/>
  <c r="F105" i="9" s="1"/>
  <c r="G105" i="9" s="1"/>
  <c r="E106" i="9"/>
  <c r="F106" i="9" s="1"/>
  <c r="G106" i="9" s="1"/>
  <c r="E107" i="9"/>
  <c r="F107" i="9" s="1"/>
  <c r="G107" i="9" s="1"/>
  <c r="E108" i="9"/>
  <c r="F108" i="9" s="1"/>
  <c r="G108" i="9" s="1"/>
  <c r="E109" i="9"/>
  <c r="F109" i="9" s="1"/>
  <c r="G109" i="9" s="1"/>
  <c r="E110" i="9"/>
  <c r="F110" i="9" s="1"/>
  <c r="G110" i="9" s="1"/>
  <c r="E111" i="9"/>
  <c r="F111" i="9" s="1"/>
  <c r="G111" i="9" s="1"/>
  <c r="E112" i="9"/>
  <c r="F112" i="9" s="1"/>
  <c r="G112" i="9" s="1"/>
  <c r="E113" i="9"/>
  <c r="F113" i="9" s="1"/>
  <c r="G113" i="9" s="1"/>
  <c r="E114" i="9"/>
  <c r="F114" i="9" s="1"/>
  <c r="G114" i="9" s="1"/>
  <c r="E115" i="9"/>
  <c r="F115" i="9" s="1"/>
  <c r="G115" i="9" s="1"/>
  <c r="E116" i="9"/>
  <c r="F116" i="9" s="1"/>
  <c r="G116" i="9" s="1"/>
  <c r="E117" i="9"/>
  <c r="F117" i="9" s="1"/>
  <c r="G117" i="9" s="1"/>
  <c r="E118" i="9"/>
  <c r="F118" i="9" s="1"/>
  <c r="G118" i="9" s="1"/>
  <c r="E119" i="9"/>
  <c r="F119" i="9" s="1"/>
  <c r="G119" i="9" s="1"/>
  <c r="E120" i="9"/>
  <c r="F120" i="9" s="1"/>
  <c r="G120" i="9" s="1"/>
  <c r="E121" i="9"/>
  <c r="F121" i="9" s="1"/>
  <c r="G121" i="9" s="1"/>
  <c r="E122" i="9"/>
  <c r="F122" i="9" s="1"/>
  <c r="G122" i="9" s="1"/>
  <c r="E123" i="9"/>
  <c r="F123" i="9" s="1"/>
  <c r="G123" i="9" s="1"/>
  <c r="E124" i="9"/>
  <c r="F124" i="9" s="1"/>
  <c r="G124" i="9" s="1"/>
  <c r="E125" i="9"/>
  <c r="F125" i="9" s="1"/>
  <c r="G125" i="9" s="1"/>
  <c r="E126" i="9"/>
  <c r="F126" i="9" s="1"/>
  <c r="G126" i="9" s="1"/>
  <c r="E127" i="9"/>
  <c r="F127" i="9" s="1"/>
  <c r="G127" i="9" s="1"/>
  <c r="E128" i="9"/>
  <c r="F128" i="9" s="1"/>
  <c r="G128" i="9" s="1"/>
  <c r="E129" i="9"/>
  <c r="F129" i="9" s="1"/>
  <c r="G129" i="9" s="1"/>
  <c r="E130" i="9"/>
  <c r="F130" i="9" s="1"/>
  <c r="G130" i="9" s="1"/>
  <c r="E131" i="9"/>
  <c r="F131" i="9" s="1"/>
  <c r="G131" i="9" s="1"/>
  <c r="E132" i="9"/>
  <c r="F132" i="9" s="1"/>
  <c r="G132" i="9" s="1"/>
  <c r="E133" i="9"/>
  <c r="F133" i="9" s="1"/>
  <c r="G133" i="9" s="1"/>
  <c r="E134" i="9"/>
  <c r="F134" i="9" s="1"/>
  <c r="G134" i="9" s="1"/>
  <c r="E135" i="9"/>
  <c r="F135" i="9" s="1"/>
  <c r="G135" i="9" s="1"/>
  <c r="E136" i="9"/>
  <c r="F136" i="9" s="1"/>
  <c r="G136" i="9" s="1"/>
  <c r="E137" i="9"/>
  <c r="F137" i="9" s="1"/>
  <c r="G137" i="9" s="1"/>
  <c r="E138" i="9"/>
  <c r="F138" i="9" s="1"/>
  <c r="G138" i="9" s="1"/>
  <c r="E139" i="9"/>
  <c r="F139" i="9" s="1"/>
  <c r="G139" i="9" s="1"/>
  <c r="E140" i="9"/>
  <c r="F140" i="9" s="1"/>
  <c r="G140" i="9" s="1"/>
  <c r="E141" i="9"/>
  <c r="F141" i="9" s="1"/>
  <c r="G141" i="9" s="1"/>
  <c r="E142" i="9"/>
  <c r="F142" i="9" s="1"/>
  <c r="G142" i="9" s="1"/>
  <c r="E143" i="9"/>
  <c r="F143" i="9" s="1"/>
  <c r="G143" i="9" s="1"/>
  <c r="E144" i="9"/>
  <c r="F144" i="9" s="1"/>
  <c r="G144" i="9" s="1"/>
  <c r="E145" i="9"/>
  <c r="F145" i="9" s="1"/>
  <c r="G145" i="9" s="1"/>
  <c r="E146" i="9"/>
  <c r="F146" i="9" s="1"/>
  <c r="G146" i="9" s="1"/>
  <c r="E147" i="9"/>
  <c r="F147" i="9" s="1"/>
  <c r="G147" i="9" s="1"/>
  <c r="E148" i="9"/>
  <c r="F148" i="9" s="1"/>
  <c r="G148" i="9" s="1"/>
  <c r="E149" i="9"/>
  <c r="F149" i="9" s="1"/>
  <c r="G149" i="9" s="1"/>
  <c r="E150" i="9"/>
  <c r="F150" i="9" s="1"/>
  <c r="G150" i="9" s="1"/>
  <c r="E151" i="9"/>
  <c r="F151" i="9" s="1"/>
  <c r="G151" i="9" s="1"/>
  <c r="E152" i="9"/>
  <c r="F152" i="9" s="1"/>
  <c r="G152" i="9" s="1"/>
  <c r="E153" i="9"/>
  <c r="F153" i="9" s="1"/>
  <c r="G153" i="9" s="1"/>
  <c r="E154" i="9"/>
  <c r="F154" i="9" s="1"/>
  <c r="G154" i="9" s="1"/>
  <c r="E155" i="9"/>
  <c r="F155" i="9" s="1"/>
  <c r="G155" i="9" s="1"/>
  <c r="E156" i="9"/>
  <c r="F156" i="9" s="1"/>
  <c r="G156" i="9" s="1"/>
  <c r="E157" i="9"/>
  <c r="F157" i="9" s="1"/>
  <c r="G157" i="9" s="1"/>
  <c r="E158" i="9"/>
  <c r="F158" i="9" s="1"/>
  <c r="G158" i="9" s="1"/>
  <c r="E159" i="9"/>
  <c r="F159" i="9" s="1"/>
  <c r="G159" i="9" s="1"/>
  <c r="E160" i="9"/>
  <c r="F160" i="9" s="1"/>
  <c r="G160" i="9" s="1"/>
  <c r="E161" i="9"/>
  <c r="F161" i="9" s="1"/>
  <c r="G161" i="9" s="1"/>
  <c r="E162" i="9"/>
  <c r="F162" i="9" s="1"/>
  <c r="G162" i="9" s="1"/>
  <c r="E163" i="9"/>
  <c r="F163" i="9" s="1"/>
  <c r="G163" i="9" s="1"/>
  <c r="E164" i="9"/>
  <c r="F164" i="9" s="1"/>
  <c r="G164" i="9" s="1"/>
  <c r="E165" i="9"/>
  <c r="F165" i="9" s="1"/>
  <c r="G165" i="9" s="1"/>
  <c r="E166" i="9"/>
  <c r="F166" i="9" s="1"/>
  <c r="G166" i="9" s="1"/>
  <c r="E167" i="9"/>
  <c r="F167" i="9" s="1"/>
  <c r="G167" i="9" s="1"/>
  <c r="E168" i="9"/>
  <c r="F168" i="9" s="1"/>
  <c r="G168" i="9" s="1"/>
  <c r="E169" i="9"/>
  <c r="F169" i="9" s="1"/>
  <c r="G169" i="9" s="1"/>
  <c r="E170" i="9"/>
  <c r="F170" i="9" s="1"/>
  <c r="G170" i="9" s="1"/>
  <c r="E171" i="9"/>
  <c r="F171" i="9" s="1"/>
  <c r="G171" i="9" s="1"/>
  <c r="E172" i="9"/>
  <c r="F172" i="9" s="1"/>
  <c r="G172" i="9" s="1"/>
  <c r="E173" i="9"/>
  <c r="F173" i="9" s="1"/>
  <c r="G173" i="9" s="1"/>
  <c r="E174" i="9"/>
  <c r="F174" i="9" s="1"/>
  <c r="G174" i="9" s="1"/>
  <c r="E175" i="9"/>
  <c r="F175" i="9" s="1"/>
  <c r="G175" i="9" s="1"/>
  <c r="E176" i="9"/>
  <c r="F176" i="9" s="1"/>
  <c r="G176" i="9" s="1"/>
  <c r="E177" i="9"/>
  <c r="F177" i="9" s="1"/>
  <c r="G177" i="9" s="1"/>
  <c r="E178" i="9"/>
  <c r="F178" i="9" s="1"/>
  <c r="G178" i="9" s="1"/>
  <c r="D5" i="9"/>
  <c r="H5" i="9" s="1"/>
  <c r="D6" i="9"/>
  <c r="H6" i="9" s="1"/>
  <c r="D7" i="9"/>
  <c r="H7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14" i="9"/>
  <c r="H14" i="9" s="1"/>
  <c r="D15" i="9"/>
  <c r="H15" i="9" s="1"/>
  <c r="D16" i="9"/>
  <c r="H16" i="9" s="1"/>
  <c r="D17" i="9"/>
  <c r="H17" i="9" s="1"/>
  <c r="D18" i="9"/>
  <c r="H18" i="9" s="1"/>
  <c r="D19" i="9"/>
  <c r="H19" i="9" s="1"/>
  <c r="D20" i="9"/>
  <c r="H20" i="9" s="1"/>
  <c r="D21" i="9"/>
  <c r="H21" i="9" s="1"/>
  <c r="D22" i="9"/>
  <c r="H22" i="9" s="1"/>
  <c r="D23" i="9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38" i="9"/>
  <c r="H38" i="9" s="1"/>
  <c r="D39" i="9"/>
  <c r="H39" i="9" s="1"/>
  <c r="D40" i="9"/>
  <c r="H40" i="9" s="1"/>
  <c r="D41" i="9"/>
  <c r="H41" i="9" s="1"/>
  <c r="D42" i="9"/>
  <c r="H42" i="9" s="1"/>
  <c r="D43" i="9"/>
  <c r="H43" i="9" s="1"/>
  <c r="D44" i="9"/>
  <c r="H44" i="9" s="1"/>
  <c r="D45" i="9"/>
  <c r="H45" i="9" s="1"/>
  <c r="D46" i="9"/>
  <c r="H46" i="9" s="1"/>
  <c r="D47" i="9"/>
  <c r="H47" i="9" s="1"/>
  <c r="D48" i="9"/>
  <c r="H48" i="9" s="1"/>
  <c r="D49" i="9"/>
  <c r="H49" i="9" s="1"/>
  <c r="D50" i="9"/>
  <c r="H50" i="9" s="1"/>
  <c r="D51" i="9"/>
  <c r="H51" i="9" s="1"/>
  <c r="D52" i="9"/>
  <c r="H52" i="9" s="1"/>
  <c r="D53" i="9"/>
  <c r="H53" i="9" s="1"/>
  <c r="D54" i="9"/>
  <c r="H54" i="9" s="1"/>
  <c r="D55" i="9"/>
  <c r="H55" i="9" s="1"/>
  <c r="D56" i="9"/>
  <c r="H56" i="9" s="1"/>
  <c r="D57" i="9"/>
  <c r="H57" i="9" s="1"/>
  <c r="D58" i="9"/>
  <c r="H58" i="9" s="1"/>
  <c r="D59" i="9"/>
  <c r="H59" i="9" s="1"/>
  <c r="D60" i="9"/>
  <c r="H60" i="9" s="1"/>
  <c r="D61" i="9"/>
  <c r="H61" i="9" s="1"/>
  <c r="D62" i="9"/>
  <c r="H62" i="9" s="1"/>
  <c r="D63" i="9"/>
  <c r="H63" i="9" s="1"/>
  <c r="D64" i="9"/>
  <c r="H64" i="9" s="1"/>
  <c r="D65" i="9"/>
  <c r="H65" i="9" s="1"/>
  <c r="D66" i="9"/>
  <c r="H66" i="9" s="1"/>
  <c r="D67" i="9"/>
  <c r="H67" i="9" s="1"/>
  <c r="D68" i="9"/>
  <c r="H68" i="9" s="1"/>
  <c r="D69" i="9"/>
  <c r="H69" i="9" s="1"/>
  <c r="D70" i="9"/>
  <c r="H70" i="9" s="1"/>
  <c r="D71" i="9"/>
  <c r="H71" i="9" s="1"/>
  <c r="D72" i="9"/>
  <c r="H72" i="9" s="1"/>
  <c r="D73" i="9"/>
  <c r="H73" i="9" s="1"/>
  <c r="D74" i="9"/>
  <c r="H74" i="9" s="1"/>
  <c r="D75" i="9"/>
  <c r="H75" i="9" s="1"/>
  <c r="D76" i="9"/>
  <c r="H76" i="9" s="1"/>
  <c r="D77" i="9"/>
  <c r="H77" i="9" s="1"/>
  <c r="D78" i="9"/>
  <c r="H78" i="9" s="1"/>
  <c r="D79" i="9"/>
  <c r="H79" i="9" s="1"/>
  <c r="D80" i="9"/>
  <c r="H80" i="9" s="1"/>
  <c r="D81" i="9"/>
  <c r="H81" i="9" s="1"/>
  <c r="D82" i="9"/>
  <c r="H82" i="9" s="1"/>
  <c r="D83" i="9"/>
  <c r="H83" i="9" s="1"/>
  <c r="D84" i="9"/>
  <c r="H84" i="9" s="1"/>
  <c r="D85" i="9"/>
  <c r="H85" i="9" s="1"/>
  <c r="D86" i="9"/>
  <c r="H86" i="9" s="1"/>
  <c r="D87" i="9"/>
  <c r="H87" i="9" s="1"/>
  <c r="D88" i="9"/>
  <c r="H88" i="9" s="1"/>
  <c r="D89" i="9"/>
  <c r="H89" i="9" s="1"/>
  <c r="D90" i="9"/>
  <c r="H90" i="9" s="1"/>
  <c r="D91" i="9"/>
  <c r="H91" i="9" s="1"/>
  <c r="D92" i="9"/>
  <c r="H92" i="9" s="1"/>
  <c r="D93" i="9"/>
  <c r="H93" i="9" s="1"/>
  <c r="D94" i="9"/>
  <c r="H94" i="9" s="1"/>
  <c r="D95" i="9"/>
  <c r="H95" i="9" s="1"/>
  <c r="D96" i="9"/>
  <c r="H96" i="9" s="1"/>
  <c r="D97" i="9"/>
  <c r="H97" i="9" s="1"/>
  <c r="D98" i="9"/>
  <c r="H98" i="9" s="1"/>
  <c r="D99" i="9"/>
  <c r="H99" i="9" s="1"/>
  <c r="D100" i="9"/>
  <c r="H100" i="9" s="1"/>
  <c r="D101" i="9"/>
  <c r="H101" i="9" s="1"/>
  <c r="D102" i="9"/>
  <c r="H102" i="9" s="1"/>
  <c r="D103" i="9"/>
  <c r="H103" i="9" s="1"/>
  <c r="D104" i="9"/>
  <c r="H104" i="9" s="1"/>
  <c r="D105" i="9"/>
  <c r="H105" i="9" s="1"/>
  <c r="D106" i="9"/>
  <c r="H106" i="9" s="1"/>
  <c r="D107" i="9"/>
  <c r="H107" i="9" s="1"/>
  <c r="D108" i="9"/>
  <c r="H108" i="9" s="1"/>
  <c r="D109" i="9"/>
  <c r="H109" i="9" s="1"/>
  <c r="D110" i="9"/>
  <c r="H110" i="9" s="1"/>
  <c r="D111" i="9"/>
  <c r="H111" i="9" s="1"/>
  <c r="D112" i="9"/>
  <c r="H112" i="9" s="1"/>
  <c r="D113" i="9"/>
  <c r="H113" i="9" s="1"/>
  <c r="D114" i="9"/>
  <c r="H114" i="9" s="1"/>
  <c r="D115" i="9"/>
  <c r="H115" i="9" s="1"/>
  <c r="D116" i="9"/>
  <c r="H116" i="9" s="1"/>
  <c r="D117" i="9"/>
  <c r="H117" i="9" s="1"/>
  <c r="D118" i="9"/>
  <c r="H118" i="9" s="1"/>
  <c r="D119" i="9"/>
  <c r="H119" i="9" s="1"/>
  <c r="D120" i="9"/>
  <c r="H120" i="9" s="1"/>
  <c r="D121" i="9"/>
  <c r="H121" i="9" s="1"/>
  <c r="D122" i="9"/>
  <c r="H122" i="9" s="1"/>
  <c r="D123" i="9"/>
  <c r="H123" i="9" s="1"/>
  <c r="D124" i="9"/>
  <c r="H124" i="9" s="1"/>
  <c r="D125" i="9"/>
  <c r="H125" i="9" s="1"/>
  <c r="D126" i="9"/>
  <c r="H126" i="9" s="1"/>
  <c r="D127" i="9"/>
  <c r="H127" i="9" s="1"/>
  <c r="D128" i="9"/>
  <c r="H128" i="9" s="1"/>
  <c r="D129" i="9"/>
  <c r="H129" i="9" s="1"/>
  <c r="D130" i="9"/>
  <c r="H130" i="9" s="1"/>
  <c r="D131" i="9"/>
  <c r="H131" i="9" s="1"/>
  <c r="D132" i="9"/>
  <c r="H132" i="9" s="1"/>
  <c r="D133" i="9"/>
  <c r="H133" i="9" s="1"/>
  <c r="D134" i="9"/>
  <c r="H134" i="9" s="1"/>
  <c r="D135" i="9"/>
  <c r="H135" i="9" s="1"/>
  <c r="D136" i="9"/>
  <c r="H136" i="9" s="1"/>
  <c r="D137" i="9"/>
  <c r="H137" i="9" s="1"/>
  <c r="D138" i="9"/>
  <c r="H138" i="9" s="1"/>
  <c r="D139" i="9"/>
  <c r="H139" i="9" s="1"/>
  <c r="D140" i="9"/>
  <c r="H140" i="9" s="1"/>
  <c r="D141" i="9"/>
  <c r="H141" i="9" s="1"/>
  <c r="D142" i="9"/>
  <c r="H142" i="9" s="1"/>
  <c r="D143" i="9"/>
  <c r="H143" i="9" s="1"/>
  <c r="D144" i="9"/>
  <c r="H144" i="9" s="1"/>
  <c r="D145" i="9"/>
  <c r="H145" i="9" s="1"/>
  <c r="D146" i="9"/>
  <c r="H146" i="9" s="1"/>
  <c r="D147" i="9"/>
  <c r="H147" i="9" s="1"/>
  <c r="D148" i="9"/>
  <c r="H148" i="9" s="1"/>
  <c r="D149" i="9"/>
  <c r="H149" i="9" s="1"/>
  <c r="D150" i="9"/>
  <c r="H150" i="9" s="1"/>
  <c r="D151" i="9"/>
  <c r="H151" i="9" s="1"/>
  <c r="D152" i="9"/>
  <c r="H152" i="9" s="1"/>
  <c r="D153" i="9"/>
  <c r="H153" i="9" s="1"/>
  <c r="D154" i="9"/>
  <c r="H154" i="9" s="1"/>
  <c r="D155" i="9"/>
  <c r="H155" i="9" s="1"/>
  <c r="D156" i="9"/>
  <c r="H156" i="9" s="1"/>
  <c r="D157" i="9"/>
  <c r="H157" i="9" s="1"/>
  <c r="D158" i="9"/>
  <c r="H158" i="9" s="1"/>
  <c r="D159" i="9"/>
  <c r="H159" i="9" s="1"/>
  <c r="D160" i="9"/>
  <c r="H160" i="9" s="1"/>
  <c r="D161" i="9"/>
  <c r="H161" i="9" s="1"/>
  <c r="D162" i="9"/>
  <c r="H162" i="9" s="1"/>
  <c r="D163" i="9"/>
  <c r="H163" i="9" s="1"/>
  <c r="D164" i="9"/>
  <c r="H164" i="9" s="1"/>
  <c r="D165" i="9"/>
  <c r="H165" i="9" s="1"/>
  <c r="D166" i="9"/>
  <c r="H166" i="9" s="1"/>
  <c r="D167" i="9"/>
  <c r="H167" i="9" s="1"/>
  <c r="D168" i="9"/>
  <c r="H168" i="9" s="1"/>
  <c r="D169" i="9"/>
  <c r="H169" i="9" s="1"/>
  <c r="D170" i="9"/>
  <c r="H170" i="9" s="1"/>
  <c r="D171" i="9"/>
  <c r="H171" i="9" s="1"/>
  <c r="D172" i="9"/>
  <c r="H172" i="9" s="1"/>
  <c r="D173" i="9"/>
  <c r="H173" i="9" s="1"/>
  <c r="D174" i="9"/>
  <c r="H174" i="9" s="1"/>
  <c r="D175" i="9"/>
  <c r="H175" i="9" s="1"/>
  <c r="D176" i="9"/>
  <c r="H176" i="9" s="1"/>
  <c r="D177" i="9"/>
  <c r="H177" i="9" s="1"/>
  <c r="D178" i="9"/>
  <c r="H178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4" i="9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4" i="8"/>
  <c r="E4" i="9"/>
  <c r="F4" i="9" s="1"/>
  <c r="G4" i="9" s="1"/>
  <c r="D4" i="9"/>
  <c r="H4" i="9" s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</calcChain>
</file>

<file path=xl/sharedStrings.xml><?xml version="1.0" encoding="utf-8"?>
<sst xmlns="http://schemas.openxmlformats.org/spreadsheetml/2006/main" count="1302" uniqueCount="405">
  <si>
    <t>TIPOBITO</t>
  </si>
  <si>
    <t>int8</t>
  </si>
  <si>
    <t>Tipo do óbito:1: óbito fetal2: óbito não fetal</t>
  </si>
  <si>
    <t>def_tipo_obito</t>
  </si>
  <si>
    <t>text</t>
  </si>
  <si>
    <t>Tipo de óbito (Nominal, com as seguintes classificações: Fetal e Não Fetal)</t>
  </si>
  <si>
    <t>DTOBITO</t>
  </si>
  <si>
    <t>Data do óbito, no formato ddmmaaaa</t>
  </si>
  <si>
    <t>data_obito</t>
  </si>
  <si>
    <t>date</t>
  </si>
  <si>
    <t>Data de ocorrência do óbito</t>
  </si>
  <si>
    <t>ano_obito</t>
  </si>
  <si>
    <t>Ano do óbito</t>
  </si>
  <si>
    <t>dia_semana_obito</t>
  </si>
  <si>
    <t>Dia da semana em que ocorreu o óbito</t>
  </si>
  <si>
    <t>NATURAL</t>
  </si>
  <si>
    <t>DTNASC</t>
  </si>
  <si>
    <t>Data de nascimento do falecido no formato ddmmaaaa</t>
  </si>
  <si>
    <t>data_nasc</t>
  </si>
  <si>
    <t>Data de nascimento</t>
  </si>
  <si>
    <t>idade_obito_calculado</t>
  </si>
  <si>
    <t>Idade do óbito calculado utilizando a data de óbito e a data denascimento</t>
  </si>
  <si>
    <t>ano_nasc</t>
  </si>
  <si>
    <t>Ano do nascimento</t>
  </si>
  <si>
    <t>dia_semana_nasc</t>
  </si>
  <si>
    <t>Dia da semana em que ocorreu o nascimento</t>
  </si>
  <si>
    <t>IDADE</t>
  </si>
  <si>
    <t>int4</t>
  </si>
  <si>
    <t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t>
  </si>
  <si>
    <t>idade_obito_anos</t>
  </si>
  <si>
    <t>Idade do óbito (em anos) informada na declaração de óbito</t>
  </si>
  <si>
    <t>idade_obito_meses</t>
  </si>
  <si>
    <t>Idade do óbito (em meses) informada na declaração de óbito</t>
  </si>
  <si>
    <t>idade_obito_dias</t>
  </si>
  <si>
    <t>Idade do óbito (em dias) informada na declaração de óbito</t>
  </si>
  <si>
    <t>idade_obito_horas</t>
  </si>
  <si>
    <t>Idade do óbito (em horas) informada na declaração de óbito</t>
  </si>
  <si>
    <t>idade_obito_mins</t>
  </si>
  <si>
    <t>Idade do óbito (em minutos) informada na declaração de óbito</t>
  </si>
  <si>
    <t>SEXO</t>
  </si>
  <si>
    <t>Sexo, conforme a tabela:0: Ignorado1: Masculino2: Feminino</t>
  </si>
  <si>
    <t>def_sexo</t>
  </si>
  <si>
    <t>Sexo (Nominal, com as seguintes classificações: Masculino; Feminino; Ignorado)</t>
  </si>
  <si>
    <t>RACACOR</t>
  </si>
  <si>
    <t>Raça/Cor:1: Branca2: Preta3: Amarela4: Parda5: Indígena</t>
  </si>
  <si>
    <t>def_raca_cor</t>
  </si>
  <si>
    <t>Raça/cor (Nominal, com as seguintes classificações: Branca; Preta; Amarela; Parda; Indígena)</t>
  </si>
  <si>
    <t>ESTCIV</t>
  </si>
  <si>
    <t>Estado civil, conforme a tabela:1: Solteiro2: Casado3: Viúvo4: Separado judicialmente5: União consensual (versões anteriores)9: Ignorado</t>
  </si>
  <si>
    <t>def_est_civil</t>
  </si>
  <si>
    <t>Estado civil (Nominal, com as seguintes classificações: Solteiro;Casado; Viúvo; Separado Judicialmente/divorciado; União Estável;Ignorado)</t>
  </si>
  <si>
    <t>ESC</t>
  </si>
  <si>
    <t>Escolaridade, Anos de estudo concluídos:1: Nenhuma2: 1 a 3 anos3: 4 a 7 anos4: 8 a 11 anos5: 12 e mais9: Ignorado</t>
  </si>
  <si>
    <t>def_escol</t>
  </si>
  <si>
    <t>Escolaridade (Nominal, com as seguintes classificações: Nenhuma; de 1 a 3 anos; de 4 a 7 anos; de 8 a 11 anos; 12 e mais; Ignorado)</t>
  </si>
  <si>
    <t>OCUP</t>
  </si>
  <si>
    <t>Ocupação, conforme a Classificação Brasileira deOcupações (CBO-2002)</t>
  </si>
  <si>
    <t>CODMUNRES</t>
  </si>
  <si>
    <t>Município de residência do falecido, conforme códigos IBGE</t>
  </si>
  <si>
    <t>LOCOCOR</t>
  </si>
  <si>
    <t>Local de ocorrência do óbito, conforme a tabela:9: Ignorado1: Hospital2: Outro estab saúde3: Domicílio4: Via Pública5: Outros</t>
  </si>
  <si>
    <t>def_loc_ocor</t>
  </si>
  <si>
    <t>Local de ocorrência do óbito (Nominal, com as seguintes classificações: Hospital; Outros estabelecimentos de saúde; Domicílio; Via pública; Outros; Ignorado)</t>
  </si>
  <si>
    <t>CODMUNOCOR</t>
  </si>
  <si>
    <t>Município de ocorrência do óbito, conforme códigos IBGE</t>
  </si>
  <si>
    <t>IDADEMAE</t>
  </si>
  <si>
    <t>Idade da mãe em anos</t>
  </si>
  <si>
    <t>ESCMAE</t>
  </si>
  <si>
    <t>Escolaridade da mãe, Anos de estudo concluídos:1: Nenhuma2: 1 a 3 anos3: 4 a 7 anos4: 8 a 11 anos5: 12 e mais9: Ignorado</t>
  </si>
  <si>
    <t>def_escol_mae</t>
  </si>
  <si>
    <t>Escolaridade da mãe (Nominal, com as seguintes classificações: Nenhuma; de 1 a 3 anos; de 4 a 7 anos; de 8 a 11 anos; 12 e mais; Ignorado)</t>
  </si>
  <si>
    <t>OCUPMAE</t>
  </si>
  <si>
    <t>Ocupação da mãe, conforme codificação de OCUPAÇÃO</t>
  </si>
  <si>
    <t>QTDFILVIVO</t>
  </si>
  <si>
    <t>Número de filhos vivos</t>
  </si>
  <si>
    <t>QTDFILMORT</t>
  </si>
  <si>
    <t>Número de filhos mortos, ignorados, não incluindo opróprio</t>
  </si>
  <si>
    <t>GRAVIDEZ</t>
  </si>
  <si>
    <t>Tipo de gravidez, conforme a tabela:9: Ignorado1: Única2: Dupla3: Tripla e mais</t>
  </si>
  <si>
    <t>def_gravidez</t>
  </si>
  <si>
    <t>Tipo de gravidez (Nominal, com as seguintes classificações: Única; Dupla; Tripla e mais; Ignorada)</t>
  </si>
  <si>
    <t>GESTACAO</t>
  </si>
  <si>
    <t>Semanas de gestação, conforme a tabela:9: Ignorado1: Menos de 22 semanas2: 22 a 27 semanas3: 28 a 31 semanas4: 32 a 36 semanas5: 37 a 41 semanas6: 42 semanas e mais</t>
  </si>
  <si>
    <t>def_gestacao</t>
  </si>
  <si>
    <t>Semanas de gestação (Nominal, com as seguintes classificações: Ignorado; Menos de 22 semanas; 22 a 27 semanas; 28 a 31 semanas; 32 a 36 semanas; 37 a 41 semanas; 42 semanas e mais)</t>
  </si>
  <si>
    <t>PARTO</t>
  </si>
  <si>
    <t>Tipo de parto, conforme a tabela:9: Ignorado1: Vaginal2: Cesáreo</t>
  </si>
  <si>
    <t>def_parto</t>
  </si>
  <si>
    <t>Tipo de parto (Nominal, com as seguintes classificações: Vaginal;Cesáreo; Ignorado)</t>
  </si>
  <si>
    <t>OBITOPARTO</t>
  </si>
  <si>
    <t>Morte em relação ao parto, conforme tabela:9: Ignorado1: Antes2: Durante3: Depois</t>
  </si>
  <si>
    <t>def_obito_parto</t>
  </si>
  <si>
    <t>Indicação de como foi a morte em relação ao parto (Nominal, com as seguintes classificações: Antes; Durante; Depois; Ignorado)</t>
  </si>
  <si>
    <t>PESO</t>
  </si>
  <si>
    <t>Peso ao nascer, em gramas</t>
  </si>
  <si>
    <t>OBITOGRAV</t>
  </si>
  <si>
    <t>Morte durante a Gravidez conforme tabela:9: Ignorado1: Sim2: Não</t>
  </si>
  <si>
    <t>def_obito_grav</t>
  </si>
  <si>
    <t>Indicação de ocorrência do óbito durante a gravidez (Nominal, com as seguintes classificações: Sim; Não; Ignorado)</t>
  </si>
  <si>
    <t>OBITOPUERP</t>
  </si>
  <si>
    <t>Morte durante o puerpério, conforme tabela:9: Ignorado1: Sim, até 42 dias2: Sim, de 43 dias a 01 ano3: Não</t>
  </si>
  <si>
    <t>def_obito_puerp</t>
  </si>
  <si>
    <t>Indicação de óbito no puerpério (Nominal, com as seguintesclassificações: Sim, até 42 dias após o parto; Sim, de 43 dias a 01 anos; Não; Ignorado)</t>
  </si>
  <si>
    <t>ASSISTMED</t>
  </si>
  <si>
    <t>Indica se houve assistência medica, conforme a tabela:9: Ignorado1: Com assistência2: Sem assistência</t>
  </si>
  <si>
    <t>def_assist_med</t>
  </si>
  <si>
    <t>Assistência médica (Nominal, com as seguintes classificações: Com assistência; Sem assistência; Ignorado)</t>
  </si>
  <si>
    <t>EXAME</t>
  </si>
  <si>
    <t>Indica se houve exame complementar, conforme a tabela:9: Ignorado1: Sim2: Não</t>
  </si>
  <si>
    <t>def_exame</t>
  </si>
  <si>
    <t>Indicação de realização de exame (Nominal, com as seguintesclassificações: Sim; Não; Ignorado)</t>
  </si>
  <si>
    <t>CIRURGIA</t>
  </si>
  <si>
    <t>Indica se houve cirurgia, conforme a tabela:9: Ignorado1: Sim2: Não</t>
  </si>
  <si>
    <t>def_cirurgia</t>
  </si>
  <si>
    <t>Indica se houve cirurgia (Nominal, com as seguintesclassificações: Sim; Não; Ignorado)</t>
  </si>
  <si>
    <t>NECROPSIA</t>
  </si>
  <si>
    <t>Indica se houve necrópsia, conforme a tabela:9: Ignorado1: Sim2: Não</t>
  </si>
  <si>
    <t>def_necropsia</t>
  </si>
  <si>
    <t>Confirmação do diagnóstico por necrópsia (Nominal, com as seguintes classificações: Sim; Não; Ignorado)</t>
  </si>
  <si>
    <t>CAUSABAS</t>
  </si>
  <si>
    <t>Causa básica, conforme a Classificação Internacional de Doença (CID), 10a. Revisão</t>
  </si>
  <si>
    <t>LINHAA</t>
  </si>
  <si>
    <t>Linha A do atestado, conforme a Classificação Internacional de Doença (CID), 10a. Revisão</t>
  </si>
  <si>
    <t>LINHAB</t>
  </si>
  <si>
    <t>Linha B do atestado, conforme a Classificação Internacional de Doença (CID), 10a. Revisão</t>
  </si>
  <si>
    <t>LINHAC</t>
  </si>
  <si>
    <t>Linha C do atestado, conforme a Classificação Internacional de Doença (CID), 10a. Revisão</t>
  </si>
  <si>
    <t>LINHAD</t>
  </si>
  <si>
    <t>Linha D do atestado, conforme a Classificação Internacional de Doença (CID), 10a. Revisão</t>
  </si>
  <si>
    <t>LINHAII</t>
  </si>
  <si>
    <t>Linha II do atestado, conforme a Classificação Internacional de Doença (CID), 10a. Revisão</t>
  </si>
  <si>
    <t>CIRCOBITO</t>
  </si>
  <si>
    <t>Indica o tipo de acidente, se cabível:9: Ignorado1: Acidente2: Suicídio3: Homicídio4: Outros</t>
  </si>
  <si>
    <t>def_circ_obito</t>
  </si>
  <si>
    <t>Indicação da provável circunstância de morte não natural (Nominal, com as seguintes classificações: Acidente; Suicídio; Homicídio; Outros; Ignorado)</t>
  </si>
  <si>
    <t>ACIDTRAB</t>
  </si>
  <si>
    <t>Indica se foi acidente de trabalho, conforme a tabela:9: Ignorado1: Sim2: Não</t>
  </si>
  <si>
    <t>def_acid_trab</t>
  </si>
  <si>
    <t>Indicação de ocorrência de acidente de trabalho (Nominal, com as seguintes classificações: Sim; Não; Ignorado)</t>
  </si>
  <si>
    <t>FONTE</t>
  </si>
  <si>
    <t>Fonte da informação, conforme a tabela:9: Ignorado1: Boletim de Ocorrência2: Hospital3: Família4: Outra</t>
  </si>
  <si>
    <t>def_fonte</t>
  </si>
  <si>
    <t>Fonte de informação (Nominal, com as seguintes classificações: Boletim de Ocorrência; Hospital; Família; Outra; Ignorado)</t>
  </si>
  <si>
    <t>ORIGEM</t>
  </si>
  <si>
    <t>Sem descrição</t>
  </si>
  <si>
    <t>HORAOBITO</t>
  </si>
  <si>
    <t>Horário do óbito</t>
  </si>
  <si>
    <t>CODMUNNATU</t>
  </si>
  <si>
    <t>Código do município de naturalidade do falecido</t>
  </si>
  <si>
    <t>ESC2010</t>
  </si>
  <si>
    <t>Escolaridade 2010. Valores: 0 – Sem escolaridade; 1 – FundamentalI (1a a 4a série); 2 – Fundamental II (5a a 8a série); 3 – Médio(antigo 2o Grau); 4 – Superior incompleto; 5 – Superior completo; 9– Ignorado.</t>
  </si>
  <si>
    <t>SERIESCFAL</t>
  </si>
  <si>
    <t>Série escolar do falecido. Valores de 1 a 8.</t>
  </si>
  <si>
    <t>CODESTAB</t>
  </si>
  <si>
    <t>Código do estabelecimento</t>
  </si>
  <si>
    <t>ESTABDESCR</t>
  </si>
  <si>
    <t>ESCMAE2010</t>
  </si>
  <si>
    <t>SERIESCMAE</t>
  </si>
  <si>
    <t>Série escolar da mãe. Valores de 1 a 8.</t>
  </si>
  <si>
    <t>SEMAGESTAC</t>
  </si>
  <si>
    <t>Semanas de gestação</t>
  </si>
  <si>
    <t>TPMORTEOCO</t>
  </si>
  <si>
    <t>Informar quando a morte ocorreu: 1 – na gravidez; 2 – no parto; 3– no aborto; 4 – até 42 dias após o parto; 5 – de 43 dias a 1 anoapós o parto; 8 – não ocorreu nestes períodos; 9 – ignorado.</t>
  </si>
  <si>
    <t>CB_PRE</t>
  </si>
  <si>
    <t>Causa selecionada sem re-seleção (novo SCB)</t>
  </si>
  <si>
    <t>CRM</t>
  </si>
  <si>
    <t>No do CRM</t>
  </si>
  <si>
    <t>COMUNSVOIM</t>
  </si>
  <si>
    <t>Código do município do SVO ou do IML</t>
  </si>
  <si>
    <t>DTATESTADO</t>
  </si>
  <si>
    <t>Data do Atestado</t>
  </si>
  <si>
    <t>NUMEROLOTE</t>
  </si>
  <si>
    <t>Número do lote</t>
  </si>
  <si>
    <t>TPPOS</t>
  </si>
  <si>
    <t>Óbito investigado 1-Sim, 2- Não</t>
  </si>
  <si>
    <t>DTINVESTIG</t>
  </si>
  <si>
    <t>Data de investigação</t>
  </si>
  <si>
    <t>CAUSABAS_O</t>
  </si>
  <si>
    <t>Causa básica original, a primeira informação que entra nosistema</t>
  </si>
  <si>
    <t>DTCADASTRO</t>
  </si>
  <si>
    <t>Data de cadastro do registro no sistema</t>
  </si>
  <si>
    <t>ATESTANTE</t>
  </si>
  <si>
    <t>Indica se o médico que assina atendeu o paciente:1: Sim2: Substituto3: IML4: SVO5: Outros</t>
  </si>
  <si>
    <t>STCODIFICA</t>
  </si>
  <si>
    <t>Status de instalação: se codificadora (valor: S) ou não (valor: N)</t>
  </si>
  <si>
    <t>CODIFICADO</t>
  </si>
  <si>
    <t>Se estiver codificado (valor: S) ou não (valor: N)</t>
  </si>
  <si>
    <t>VERSAOSIST</t>
  </si>
  <si>
    <t>Versão do sistema</t>
  </si>
  <si>
    <t>VERSAOSCB</t>
  </si>
  <si>
    <t>float8</t>
  </si>
  <si>
    <t>Versão do seletor de causa básica</t>
  </si>
  <si>
    <t>FONTEINV</t>
  </si>
  <si>
    <t>Fonte de investigação:1: Comitê de Morte Materna e/ou Infantil2: Visita domiciliar / Entrevista família3: Estab Saúde / Prontuário4: Relacion com outros bancos de dados5: S V O6: I M L7: Outra fonte8: Múltiplas fontes9: Ignorado</t>
  </si>
  <si>
    <t>DTRECEBIM</t>
  </si>
  <si>
    <t>Data de recebimento no nível central, data da última atualização do registro</t>
  </si>
  <si>
    <t>ATESTADO</t>
  </si>
  <si>
    <t>CIDs informado no atestado</t>
  </si>
  <si>
    <t>DTRECORIGA</t>
  </si>
  <si>
    <t>Data do recebimento original: dd mm aaaa</t>
  </si>
  <si>
    <t>CAUSAMAT</t>
  </si>
  <si>
    <t>Causa externa associada a uma causa materna</t>
  </si>
  <si>
    <t>ESCMAEAGR1</t>
  </si>
  <si>
    <t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t>
  </si>
  <si>
    <t>ESCFALAGR1</t>
  </si>
  <si>
    <t>STDOEPIDEM</t>
  </si>
  <si>
    <t>Status de DO Epidemiológica. Valores: 1 – SIM; 0 – NÃO.</t>
  </si>
  <si>
    <t>STDONOVA</t>
  </si>
  <si>
    <t>Status de DO Nova. Valores: 1 – SIM; 0 – NÃO.</t>
  </si>
  <si>
    <t>DIFDATA</t>
  </si>
  <si>
    <t>Diferença entre a data de óbito e data do recebimento original daDO ([DTOBITO] – [DTRECORIG])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</si>
  <si>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</si>
  <si>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</si>
  <si>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</si>
  <si>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</si>
  <si>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</si>
  <si>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</si>
  <si>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</si>
  <si>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</si>
  <si>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</si>
  <si>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</si>
  <si>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</si>
  <si>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</si>
  <si>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</si>
  <si>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</si>
  <si>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res_MUNNOME</t>
  </si>
  <si>
    <t>Nome (acentuado, maiúsculas e minúsculas) do Município (padrão DOS, página de código 850) de residência da pessoa que foi à óbito</t>
  </si>
  <si>
    <t>res_MUNNOMEX</t>
  </si>
  <si>
    <t>Nome (sem acentos, em maiúsculas) do Município de residência da pessoa que foi à óbito</t>
  </si>
  <si>
    <t>res_AMAZONIA</t>
  </si>
  <si>
    <t>Indica (S ou N) se o município de residência da pessoa que foi à óbito faz parte da Amazônia Legal (conforme IBGE)</t>
  </si>
  <si>
    <t>res_FRONTEIRA</t>
  </si>
  <si>
    <t>Indica (S ou N) se o município de residência da pessoa que foi à óbito faz parte da faixa de fronteira (conforme IBGE)</t>
  </si>
  <si>
    <t>res_CAPITAL</t>
  </si>
  <si>
    <t>Indica (S ou N) se o município de residência da pessoa que foi à óbito é capital da UF</t>
  </si>
  <si>
    <t>res_MSAUDCOD</t>
  </si>
  <si>
    <t>Código da Macrorregional de Saúde a que o Município de residência da pessoa que foi à óbito pertence</t>
  </si>
  <si>
    <t>res_RSAUDCOD</t>
  </si>
  <si>
    <t>Código da Regional de Saúde a que o Município de residência da pessoa que foi à óbito pertence</t>
  </si>
  <si>
    <t>res_CSAUDCOD</t>
  </si>
  <si>
    <t>Código da Microrregional de Saúde a que o Município de residência da pessoa que foi à óbito pertence</t>
  </si>
  <si>
    <t>res_LATITUDE</t>
  </si>
  <si>
    <t>Latitude da sede do Município de residência da pessoa que foi à óbito</t>
  </si>
  <si>
    <t>res_LONGITUDE</t>
  </si>
  <si>
    <t>Longitude da sede do Município de residência da pessoa que foi à óbito</t>
  </si>
  <si>
    <t>res_ALTITUDE</t>
  </si>
  <si>
    <t>Altitude, em metros, da sede do Município de residência da pessoa que foi à óbito</t>
  </si>
  <si>
    <t>res_AREA</t>
  </si>
  <si>
    <t>Área, em quilômetros quadrados, do Município de residência da pessoa que foi à óbito, segundo a Resolução 05, de 10/12/2002, do IBGE</t>
  </si>
  <si>
    <t>res_codigo_adotado</t>
  </si>
  <si>
    <t>Armazena o código atribuído ao município de residência da pessoa que foi à óbito, tratando os casos em que múltiplos códigos tenham sido utilizados para um mesmo município ao longo do tempo</t>
  </si>
  <si>
    <t>ocor_MUNNOME</t>
  </si>
  <si>
    <t>Nome (acentuado, maiúsculas e minúsculas) do Município (padrão DOS, página de código 850) de ocorrência do óbito</t>
  </si>
  <si>
    <t>ocor_MUNNOMEX</t>
  </si>
  <si>
    <t>Nome (sem acentos, em maiúsculas) do Município de ocorrência do óbito</t>
  </si>
  <si>
    <t>ocor_AMAZONIA</t>
  </si>
  <si>
    <t>Indica (S ou N) se o município de ocorrência do óbito faz parte da Amazônia Legal (conforme IBGE)</t>
  </si>
  <si>
    <t>ocor_FRONTEIRA</t>
  </si>
  <si>
    <t>Indica (S ou N) se o município de ocorrência do óbito faz parte da faixa de fronteira (conforme IBGE)</t>
  </si>
  <si>
    <t>ocor_CAPITAL</t>
  </si>
  <si>
    <t>Indica (S ou N) se o município de ocorrência do óbito é capital da UF</t>
  </si>
  <si>
    <t>ocor_MSAUDCOD</t>
  </si>
  <si>
    <t>Código da Macrorregional de Saúde a que o Município de ocorrência do óbito pertence</t>
  </si>
  <si>
    <t>ocor_RSAUDCOD</t>
  </si>
  <si>
    <t>Código da Regional de Saúde a que o Município de ocorrência do óbito pertence</t>
  </si>
  <si>
    <t>ocor_CSAUDCOD</t>
  </si>
  <si>
    <t>Código da Microrregional de Saúde a que o Município de ocorrência do óbito pertence</t>
  </si>
  <si>
    <t>ocor_LATITUDE</t>
  </si>
  <si>
    <t>Latitude da sede do Município de ocorrência do óbito</t>
  </si>
  <si>
    <t>ocor_LONGITUDE</t>
  </si>
  <si>
    <t>Longitude da sede do Município de ocorrência do óbito</t>
  </si>
  <si>
    <t>ocor_ALTITUDE</t>
  </si>
  <si>
    <t>Altitude, em metros, da sede do Município de ocorrência do óbito</t>
  </si>
  <si>
    <t>ocor_AREA</t>
  </si>
  <si>
    <t>Área, em quilômetros quadrados, do Município de ocorrência do óbito, segundo a Resolução 05, de 10/12/2002, do IBGE</t>
  </si>
  <si>
    <t>ocor_codigo_adotado</t>
  </si>
  <si>
    <t>Armazena o código atribuído ao município de ocorrência do óbito, tratando os casos em que múltiplos códigos tenham sido utilizados para um mesmo município ao longo do tempo</t>
  </si>
  <si>
    <t>res_SIGLA_UF</t>
  </si>
  <si>
    <t>Sigla da unidade da federação de residência da pessoa que foi à óbito</t>
  </si>
  <si>
    <t>res_CODIGO_UF</t>
  </si>
  <si>
    <t>Código IBGE da Unidade da Federação de residência da pessoa que foi à óbito</t>
  </si>
  <si>
    <t>res_NOME_UF</t>
  </si>
  <si>
    <t>Nome da unidade da federação de residência da pessoa que foi à óbito</t>
  </si>
  <si>
    <t>ocor_SIGLA_UF</t>
  </si>
  <si>
    <t>Sigla da unidade da federação de ocorrência do óbito</t>
  </si>
  <si>
    <t>ocor_CODIGO_UF</t>
  </si>
  <si>
    <t>Código IBGE da Unidade da Federação de ocorrência do óbito</t>
  </si>
  <si>
    <t>ocor_NOME_UF</t>
  </si>
  <si>
    <t>Nome da unidade da federação de ocorrência do óbito</t>
  </si>
  <si>
    <t>res_REGIAO</t>
  </si>
  <si>
    <t>Nome da região da unidade da federação de residência do falecido</t>
  </si>
  <si>
    <t>ocor_REGIAO</t>
  </si>
  <si>
    <t>Nome da região da unidade da federação de ocorrência do óbito</t>
  </si>
  <si>
    <t>causabas_capitulo</t>
  </si>
  <si>
    <t>Capítulo CID-10 da causa base do óbito</t>
  </si>
  <si>
    <t>causabas_grupo</t>
  </si>
  <si>
    <t>Grupo CID-10 da causa base do óbito</t>
  </si>
  <si>
    <t>causabas_categoria</t>
  </si>
  <si>
    <t>Categoria CID-10 da causa base do óbito</t>
  </si>
  <si>
    <t>causabas_subcategoria</t>
  </si>
  <si>
    <t>Subcategoria CID-10 da causa base do óbito</t>
  </si>
  <si>
    <t>res_coordenadas</t>
  </si>
  <si>
    <t>Coordenadas do município de residência da pessoa que foi à óbito</t>
  </si>
  <si>
    <t>ocor_coordenadas</t>
  </si>
  <si>
    <t>Coordenadas do município de ocorrência do óbito</t>
  </si>
  <si>
    <t>Coluna</t>
  </si>
  <si>
    <t>Tipo</t>
  </si>
  <si>
    <t>Descrição</t>
  </si>
  <si>
    <t>fonte: https://pcdas.icict.fiocruz.br/conjunto-de-dados/sistema-de-informacoes-de-mortalidade-sim/dicionario-de-variaveis/</t>
  </si>
  <si>
    <t>Column</t>
  </si>
  <si>
    <t>Non-Null Count</t>
  </si>
  <si>
    <t>Dtype</t>
  </si>
  <si>
    <t>int64</t>
  </si>
  <si>
    <t>float64</t>
  </si>
  <si>
    <t>object</t>
  </si>
  <si>
    <t>CONTADOR</t>
  </si>
  <si>
    <t>Count</t>
  </si>
  <si>
    <t>res_ANOEXT</t>
  </si>
  <si>
    <t>res_SUCESSOR</t>
  </si>
  <si>
    <t>ocor_ANOEXT</t>
  </si>
  <si>
    <t>ocor_SUCESSOR</t>
  </si>
  <si>
    <t>idade_obito</t>
  </si>
  <si>
    <t>&gt;&gt; Catálogo de variáveis</t>
  </si>
  <si>
    <t>contador</t>
  </si>
  <si>
    <t>CODBAIRES</t>
  </si>
  <si>
    <t>UFINFORM</t>
  </si>
  <si>
    <t>Naturalidade, conforme a tabela de países. Se for brasileiro, porém, o primeiro dígito contém 8 e os demais o código da UF de naturalidade</t>
  </si>
  <si>
    <t>Tipo dado</t>
  </si>
  <si>
    <t>Obito.Causa</t>
  </si>
  <si>
    <t>Obito.Data</t>
  </si>
  <si>
    <t>Falecido.Origem</t>
  </si>
  <si>
    <t>Falecido.Saúde</t>
  </si>
  <si>
    <t>Falecido.Familia</t>
  </si>
  <si>
    <t>Falecido.SocioEconomico</t>
  </si>
  <si>
    <t>Obito.Local</t>
  </si>
  <si>
    <t>Obito.AssistMedica</t>
  </si>
  <si>
    <t>Obito.Necropsia</t>
  </si>
  <si>
    <t>Obito.Origem</t>
  </si>
  <si>
    <t>Falecido.GestacaoParto</t>
  </si>
  <si>
    <t>Maiuscula</t>
  </si>
  <si>
    <t>CODBAIOCOR</t>
  </si>
  <si>
    <t>NUMERODN</t>
  </si>
  <si>
    <t>TPASSINA</t>
  </si>
  <si>
    <t>DTRECORIG</t>
  </si>
  <si>
    <t>CODMUNCART</t>
  </si>
  <si>
    <t>CODCART</t>
  </si>
  <si>
    <t>NUMREGCART</t>
  </si>
  <si>
    <t>DTREGCART</t>
  </si>
  <si>
    <t>ID</t>
  </si>
  <si>
    <t>Parâmetros</t>
  </si>
  <si>
    <t>Presente catálogo</t>
  </si>
  <si>
    <t>Presente dados</t>
  </si>
  <si>
    <t>Porcentagem dados</t>
  </si>
  <si>
    <t>% valores</t>
  </si>
  <si>
    <t>Quanidade relevante</t>
  </si>
  <si>
    <t>Origem</t>
  </si>
  <si>
    <t>Manter</t>
  </si>
  <si>
    <t>Comentários</t>
  </si>
  <si>
    <t>O de baixo é melhor</t>
  </si>
  <si>
    <t>Tratar?</t>
  </si>
  <si>
    <t>Excluir estrangeiros?</t>
  </si>
  <si>
    <t>Formato aaaa-mm-dd</t>
  </si>
  <si>
    <t/>
  </si>
  <si>
    <t>Tirar causas</t>
  </si>
  <si>
    <t>Pegar codigo</t>
  </si>
  <si>
    <t>Não tem amazônia em sp</t>
  </si>
  <si>
    <t>Não tem fronteira em sp</t>
  </si>
  <si>
    <t>Target</t>
  </si>
  <si>
    <t>Os iniciais são melhores</t>
  </si>
  <si>
    <t>Tratamento</t>
  </si>
  <si>
    <t>One hot</t>
  </si>
  <si>
    <t>2658 valores únicos</t>
  </si>
  <si>
    <t>Mais de 90% dos dados ignorado</t>
  </si>
  <si>
    <t>Só tem óbitos não fetais</t>
  </si>
  <si>
    <t>Manter causas</t>
  </si>
  <si>
    <t>Subtrair de data base</t>
  </si>
  <si>
    <t>Unix (diff desde 01/01/1970)</t>
  </si>
  <si>
    <t>Nenhum</t>
  </si>
  <si>
    <t>Usar a de baixo</t>
  </si>
  <si>
    <t>É um inteiro. Tem nans</t>
  </si>
  <si>
    <t>Inteiro. Tem nans.</t>
  </si>
  <si>
    <t>Transformar em int. Excluir nans (?)</t>
  </si>
  <si>
    <t>Quase todos os dados da igual pra idade calculada (0.0      6934772), mas blz
Tem nans...</t>
  </si>
  <si>
    <t>1303 valores únicos</t>
  </si>
  <si>
    <t>1818 valores únicos</t>
  </si>
  <si>
    <t>DePara com grandes grupos</t>
  </si>
  <si>
    <t>DePara tem que ser preparado. Da pra fazer bastante coisa legal... Mas vai demandar um certo trabalho</t>
  </si>
  <si>
    <t>Depois tratar</t>
  </si>
  <si>
    <t>Isso pode ser útil para o DePara dps dos municípios</t>
  </si>
  <si>
    <t>Apenas existem duas</t>
  </si>
  <si>
    <t>"S" e "N"</t>
  </si>
  <si>
    <t>Já tem 12</t>
  </si>
  <si>
    <t>De novo só tem duas vai entender</t>
  </si>
  <si>
    <t>Float. Não precisa de tratamento</t>
  </si>
  <si>
    <t>Tem 646 códigos (todos os municípios de sp)</t>
  </si>
  <si>
    <t>Tem apenas SP</t>
  </si>
  <si>
    <t>O de cima é melhor</t>
  </si>
  <si>
    <t>A sigla já basta</t>
  </si>
  <si>
    <t>Apenas sudeste</t>
  </si>
  <si>
    <t>Já estão contemplados la latitude e longitude</t>
  </si>
  <si>
    <t>Why not</t>
  </si>
  <si>
    <t>Outros campos de idade são mais simples</t>
  </si>
  <si>
    <t>Tratar depois</t>
  </si>
  <si>
    <t>Não sei tratar esses dados</t>
  </si>
  <si>
    <t>Por depois...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</si>
</sst>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2" fillId="0" borderId="0" xfId="0" quotePrefix="1" applyFont="1"/>
    <xf numFmtId="0" fontId="2" fillId="0" borderId="1" xfId="0" applyFont="1" applyBorder="1"/>
    <xf numFmtId="9" fontId="2" fillId="0" borderId="0" xfId="1" applyFont="1"/>
    <xf numFmtId="0" fontId="2" fillId="4" borderId="0" xfId="0" applyFont="1" applyFill="1"/>
    <xf numFmtId="9" fontId="2" fillId="0" borderId="1" xfId="0" applyNumberFormat="1" applyFont="1" applyBorder="1"/>
    <xf numFmtId="9" fontId="1" fillId="0" borderId="1" xfId="0" applyNumberFormat="1" applyFont="1" applyFill="1" applyBorder="1" applyAlignment="1">
      <alignment vertical="center" wrapText="1"/>
    </xf>
    <xf numFmtId="0" fontId="7" fillId="3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quotePrefix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224"/>
  <sheetViews>
    <sheetView showGridLines="0" tabSelected="1" topLeftCell="A2" workbookViewId="0">
      <selection activeCell="B61" sqref="B61"/>
    </sheetView>
  </sheetViews>
  <sheetFormatPr defaultRowHeight="13.2" x14ac:dyDescent="0.25"/>
  <cols>
    <col min="1" max="1" width="3.33203125" style="8" customWidth="1"/>
    <col min="2" max="2" width="20.44140625" style="1" bestFit="1" customWidth="1"/>
    <col min="3" max="3" width="12.88671875" style="1" bestFit="1" customWidth="1"/>
    <col min="4" max="4" width="17.88671875" style="1" bestFit="1" customWidth="1"/>
    <col min="5" max="5" width="16" style="1" bestFit="1" customWidth="1"/>
    <col min="6" max="6" width="19.6640625" style="1" bestFit="1" customWidth="1"/>
    <col min="7" max="7" width="20" style="1" bestFit="1" customWidth="1"/>
    <col min="8" max="8" width="50.77734375" style="1" customWidth="1"/>
    <col min="9" max="9" width="8.88671875" style="1"/>
    <col min="10" max="10" width="18.5546875" style="18" customWidth="1"/>
    <col min="11" max="11" width="24.33203125" style="18" bestFit="1" customWidth="1"/>
    <col min="12" max="16384" width="8.88671875" style="1"/>
  </cols>
  <sheetData>
    <row r="2" spans="2:11" x14ac:dyDescent="0.25">
      <c r="G2" s="12">
        <v>0.6</v>
      </c>
    </row>
    <row r="3" spans="2:11" x14ac:dyDescent="0.25">
      <c r="B3" s="2" t="s">
        <v>349</v>
      </c>
      <c r="C3" s="2" t="s">
        <v>355</v>
      </c>
      <c r="D3" s="2" t="s">
        <v>350</v>
      </c>
      <c r="E3" s="2" t="s">
        <v>351</v>
      </c>
      <c r="F3" s="2" t="s">
        <v>352</v>
      </c>
      <c r="G3" s="2" t="s">
        <v>354</v>
      </c>
      <c r="H3" s="2" t="s">
        <v>307</v>
      </c>
      <c r="I3" s="2" t="s">
        <v>356</v>
      </c>
      <c r="J3" s="19" t="s">
        <v>357</v>
      </c>
      <c r="K3" s="19" t="s">
        <v>369</v>
      </c>
    </row>
    <row r="4" spans="2:11" hidden="1" x14ac:dyDescent="0.25">
      <c r="B4" s="3" t="s">
        <v>0</v>
      </c>
      <c r="C4" s="3" t="str">
        <f>IF(EXACT(B4,UPPER(B4))=TRUE,"SIM","Fiocruz")</f>
        <v>SIM</v>
      </c>
      <c r="D4" s="3">
        <f>IF(IFERROR(MATCH(B4,'Catalogo oficial'!C:C,0),0)&gt;0,1,0)</f>
        <v>1</v>
      </c>
      <c r="E4" s="3">
        <f>IF(IFERROR(MATCH(B4,Dados!C:C,0),0)&gt;0,1,0)</f>
        <v>1</v>
      </c>
      <c r="F4" s="11">
        <f>IF(E4=1,INDEX(Dados!F:F,MATCH(Complete!B4,Dados!C:C,0)),0)</f>
        <v>1</v>
      </c>
      <c r="G4" s="15">
        <f>IF(F4&gt;$G$2,1,0)</f>
        <v>1</v>
      </c>
      <c r="H4" s="13" t="str">
        <f>IF(D4=1,INDEX('Catalogo oficial'!E:E,MATCH(Complete!B4,'Catalogo oficial'!C:C,0),1),"")</f>
        <v>Tipo do óbito:1: óbito fetal2: óbito não fetal</v>
      </c>
      <c r="I4" s="14">
        <v>0</v>
      </c>
      <c r="J4" s="17" t="s">
        <v>378</v>
      </c>
    </row>
    <row r="5" spans="2:11" ht="26.4" hidden="1" x14ac:dyDescent="0.25">
      <c r="B5" s="3" t="s">
        <v>3</v>
      </c>
      <c r="C5" s="3" t="str">
        <f t="shared" ref="C5:C68" si="0">IF(EXACT(B5,UPPER(B5))=TRUE,"SIM","Fiocruz")</f>
        <v>Fiocruz</v>
      </c>
      <c r="D5" s="3">
        <f>IF(IFERROR(MATCH(B5,'Catalogo oficial'!C:C,0),0)&gt;0,1,0)</f>
        <v>1</v>
      </c>
      <c r="E5" s="3">
        <f>IF(IFERROR(MATCH(B5,Dados!C:C,0),0)&gt;0,1,0)</f>
        <v>1</v>
      </c>
      <c r="F5" s="11">
        <f>IF(E5=1,INDEX(Dados!F:F,MATCH(Complete!B5,Dados!C:C,0)),0)</f>
        <v>1</v>
      </c>
      <c r="G5" s="15">
        <f t="shared" ref="G5:G68" si="1">IF(F5&gt;$G$2,1,0)</f>
        <v>1</v>
      </c>
      <c r="H5" s="13" t="str">
        <f>IF(D5=1,INDEX('Catalogo oficial'!E:E,MATCH(Complete!B5,'Catalogo oficial'!C:C,0),1),"")</f>
        <v>Tipo de óbito (Nominal, com as seguintes classificações: Fetal e Não Fetal)</v>
      </c>
      <c r="I5" s="14">
        <v>0</v>
      </c>
      <c r="J5" s="17" t="s">
        <v>373</v>
      </c>
      <c r="K5" s="17"/>
    </row>
    <row r="6" spans="2:11" hidden="1" x14ac:dyDescent="0.25">
      <c r="B6" s="3" t="s">
        <v>6</v>
      </c>
      <c r="C6" s="3" t="str">
        <f t="shared" si="0"/>
        <v>SIM</v>
      </c>
      <c r="D6" s="3">
        <f>IF(IFERROR(MATCH(B6,'Catalogo oficial'!C:C,0),0)&gt;0,1,0)</f>
        <v>1</v>
      </c>
      <c r="E6" s="3">
        <f>IF(IFERROR(MATCH(B6,Dados!C:C,0),0)&gt;0,1,0)</f>
        <v>1</v>
      </c>
      <c r="F6" s="11">
        <f>IF(E6=1,INDEX(Dados!F:F,MATCH(Complete!B6,Dados!C:C,0)),0)</f>
        <v>1</v>
      </c>
      <c r="G6" s="15">
        <f t="shared" si="1"/>
        <v>1</v>
      </c>
      <c r="H6" s="13" t="str">
        <f>IF(D6=1,INDEX('Catalogo oficial'!E:E,MATCH(Complete!B6,'Catalogo oficial'!C:C,0),1),"")</f>
        <v>Data do óbito, no formato ddmmaaaa</v>
      </c>
      <c r="I6" s="14">
        <v>0</v>
      </c>
      <c r="J6" s="17" t="s">
        <v>378</v>
      </c>
      <c r="K6" s="17"/>
    </row>
    <row r="7" spans="2:11" ht="26.4" hidden="1" x14ac:dyDescent="0.25">
      <c r="B7" s="3" t="s">
        <v>8</v>
      </c>
      <c r="C7" s="3" t="str">
        <f t="shared" si="0"/>
        <v>Fiocruz</v>
      </c>
      <c r="D7" s="3">
        <f>IF(IFERROR(MATCH(B7,'Catalogo oficial'!C:C,0),0)&gt;0,1,0)</f>
        <v>1</v>
      </c>
      <c r="E7" s="3">
        <f>IF(IFERROR(MATCH(B7,Dados!C:C,0),0)&gt;0,1,0)</f>
        <v>1</v>
      </c>
      <c r="F7" s="11">
        <f>IF(E7=1,INDEX(Dados!F:F,MATCH(Complete!B7,Dados!C:C,0)),0)</f>
        <v>0.99999985700952876</v>
      </c>
      <c r="G7" s="15">
        <f t="shared" si="1"/>
        <v>1</v>
      </c>
      <c r="H7" s="13" t="str">
        <f>IF(D7=1,INDEX('Catalogo oficial'!E:E,MATCH(Complete!B7,'Catalogo oficial'!C:C,0),1),"")</f>
        <v>Data de ocorrência do óbito</v>
      </c>
      <c r="I7" s="14">
        <v>1</v>
      </c>
      <c r="J7" s="17" t="s">
        <v>375</v>
      </c>
      <c r="K7" s="17" t="s">
        <v>376</v>
      </c>
    </row>
    <row r="8" spans="2:11" hidden="1" x14ac:dyDescent="0.25">
      <c r="B8" s="3" t="s">
        <v>11</v>
      </c>
      <c r="C8" s="3" t="str">
        <f t="shared" si="0"/>
        <v>Fiocruz</v>
      </c>
      <c r="D8" s="3">
        <f>IF(IFERROR(MATCH(B8,'Catalogo oficial'!C:C,0),0)&gt;0,1,0)</f>
        <v>1</v>
      </c>
      <c r="E8" s="3">
        <f>IF(IFERROR(MATCH(B8,Dados!C:C,0),0)&gt;0,1,0)</f>
        <v>1</v>
      </c>
      <c r="F8" s="11">
        <f>IF(E8=1,INDEX(Dados!F:F,MATCH(Complete!B8,Dados!C:C,0)),0)</f>
        <v>1</v>
      </c>
      <c r="G8" s="15">
        <f t="shared" si="1"/>
        <v>1</v>
      </c>
      <c r="H8" s="13" t="str">
        <f>IF(D8=1,INDEX('Catalogo oficial'!E:E,MATCH(Complete!B8,'Catalogo oficial'!C:C,0),1),"")</f>
        <v>Ano do óbito</v>
      </c>
      <c r="I8" s="14">
        <v>1</v>
      </c>
      <c r="J8" s="17" t="s">
        <v>359</v>
      </c>
      <c r="K8" s="20" t="s">
        <v>377</v>
      </c>
    </row>
    <row r="9" spans="2:11" x14ac:dyDescent="0.25">
      <c r="B9" s="3" t="s">
        <v>13</v>
      </c>
      <c r="C9" s="3" t="str">
        <f t="shared" si="0"/>
        <v>Fiocruz</v>
      </c>
      <c r="D9" s="3">
        <f>IF(IFERROR(MATCH(B9,'Catalogo oficial'!C:C,0),0)&gt;0,1,0)</f>
        <v>1</v>
      </c>
      <c r="E9" s="3">
        <f>IF(IFERROR(MATCH(B9,Dados!C:C,0),0)&gt;0,1,0)</f>
        <v>1</v>
      </c>
      <c r="F9" s="11">
        <f>IF(E9=1,INDEX(Dados!F:F,MATCH(Complete!B9,Dados!C:C,0)),0)</f>
        <v>0.99999985700952876</v>
      </c>
      <c r="G9" s="15">
        <f t="shared" si="1"/>
        <v>1</v>
      </c>
      <c r="H9" s="13" t="str">
        <f>IF(D9=1,INDEX('Catalogo oficial'!E:E,MATCH(Complete!B9,'Catalogo oficial'!C:C,0),1),"")</f>
        <v>Dia da semana em que ocorreu o óbito</v>
      </c>
      <c r="I9" s="14">
        <v>1</v>
      </c>
      <c r="J9" s="17"/>
      <c r="K9" s="20" t="s">
        <v>370</v>
      </c>
    </row>
    <row r="10" spans="2:11" ht="39.6" x14ac:dyDescent="0.25">
      <c r="B10" s="3" t="s">
        <v>15</v>
      </c>
      <c r="C10" s="3" t="str">
        <f t="shared" si="0"/>
        <v>SIM</v>
      </c>
      <c r="D10" s="3">
        <f>IF(IFERROR(MATCH(B10,'Catalogo oficial'!C:C,0),0)&gt;0,1,0)</f>
        <v>1</v>
      </c>
      <c r="E10" s="3">
        <f>IF(IFERROR(MATCH(B10,Dados!C:C,0),0)&gt;0,1,0)</f>
        <v>1</v>
      </c>
      <c r="F10" s="11">
        <f>IF(E10=1,INDEX(Dados!F:F,MATCH(Complete!B10,Dados!C:C,0)),0)</f>
        <v>0.85693588864931625</v>
      </c>
      <c r="G10" s="15">
        <f t="shared" si="1"/>
        <v>1</v>
      </c>
      <c r="H10" s="13" t="str">
        <f>IF(D10=1,INDEX('Catalogo oficial'!E:E,MATCH(Complete!B10,'Catalogo oficial'!C:C,0),1),"")</f>
        <v>Naturalidade, conforme a tabela de países. Se for brasileiro, porém, o primeiro dígito contém 8 e os demais o código da UF de naturalidade</v>
      </c>
      <c r="I10" s="14">
        <v>1</v>
      </c>
      <c r="J10" s="17" t="s">
        <v>360</v>
      </c>
      <c r="K10" s="17" t="s">
        <v>370</v>
      </c>
    </row>
    <row r="11" spans="2:11" hidden="1" x14ac:dyDescent="0.25">
      <c r="B11" s="3" t="s">
        <v>16</v>
      </c>
      <c r="C11" s="3" t="str">
        <f t="shared" si="0"/>
        <v>SIM</v>
      </c>
      <c r="D11" s="3">
        <f>IF(IFERROR(MATCH(B11,'Catalogo oficial'!C:C,0),0)&gt;0,1,0)</f>
        <v>1</v>
      </c>
      <c r="E11" s="3">
        <f>IF(IFERROR(MATCH(B11,Dados!C:C,0),0)&gt;0,1,0)</f>
        <v>1</v>
      </c>
      <c r="F11" s="11">
        <f>IF(E11=1,INDEX(Dados!F:F,MATCH(Complete!B11,Dados!C:C,0)),0)</f>
        <v>0.99361719134398607</v>
      </c>
      <c r="G11" s="15">
        <f t="shared" si="1"/>
        <v>1</v>
      </c>
      <c r="H11" s="13" t="str">
        <f>IF(D11=1,INDEX('Catalogo oficial'!E:E,MATCH(Complete!B11,'Catalogo oficial'!C:C,0),1),"")</f>
        <v>Data de nascimento do falecido no formato ddmmaaaa</v>
      </c>
      <c r="I11" s="14">
        <v>0</v>
      </c>
      <c r="J11" s="17" t="s">
        <v>378</v>
      </c>
      <c r="K11" s="17"/>
    </row>
    <row r="12" spans="2:11" ht="26.4" hidden="1" x14ac:dyDescent="0.25">
      <c r="B12" s="3" t="s">
        <v>18</v>
      </c>
      <c r="C12" s="3" t="str">
        <f t="shared" si="0"/>
        <v>Fiocruz</v>
      </c>
      <c r="D12" s="3">
        <f>IF(IFERROR(MATCH(B12,'Catalogo oficial'!C:C,0),0)&gt;0,1,0)</f>
        <v>1</v>
      </c>
      <c r="E12" s="3">
        <f>IF(IFERROR(MATCH(B12,Dados!C:C,0),0)&gt;0,1,0)</f>
        <v>1</v>
      </c>
      <c r="F12" s="11">
        <f>IF(E12=1,INDEX(Dados!F:F,MATCH(Complete!B12,Dados!C:C,0)),0)</f>
        <v>0.99235615837796187</v>
      </c>
      <c r="G12" s="15">
        <f t="shared" si="1"/>
        <v>1</v>
      </c>
      <c r="H12" s="13" t="str">
        <f>IF(D12=1,INDEX('Catalogo oficial'!E:E,MATCH(Complete!B12,'Catalogo oficial'!C:C,0),1),"")</f>
        <v>Data de nascimento</v>
      </c>
      <c r="I12" s="14">
        <v>1</v>
      </c>
      <c r="J12" s="17" t="s">
        <v>361</v>
      </c>
      <c r="K12" s="17" t="s">
        <v>376</v>
      </c>
    </row>
    <row r="13" spans="2:11" ht="26.4" hidden="1" x14ac:dyDescent="0.25">
      <c r="B13" s="3" t="s">
        <v>20</v>
      </c>
      <c r="C13" s="3" t="str">
        <f t="shared" si="0"/>
        <v>Fiocruz</v>
      </c>
      <c r="D13" s="3">
        <f>IF(IFERROR(MATCH(B13,'Catalogo oficial'!C:C,0),0)&gt;0,1,0)</f>
        <v>1</v>
      </c>
      <c r="E13" s="3">
        <f>IF(IFERROR(MATCH(B13,Dados!C:C,0),0)&gt;0,1,0)</f>
        <v>1</v>
      </c>
      <c r="F13" s="11">
        <f>IF(E13=1,INDEX(Dados!F:F,MATCH(Complete!B13,Dados!C:C,0)),0)</f>
        <v>0.99235601538749063</v>
      </c>
      <c r="G13" s="15">
        <f t="shared" si="1"/>
        <v>1</v>
      </c>
      <c r="H13" s="13" t="str">
        <f>IF(D13=1,INDEX('Catalogo oficial'!E:E,MATCH(Complete!B13,'Catalogo oficial'!C:C,0),1),"")</f>
        <v>Idade do óbito calculado utilizando a data de óbito e a data denascimento</v>
      </c>
      <c r="I13" s="14">
        <v>1</v>
      </c>
      <c r="J13" s="17" t="s">
        <v>379</v>
      </c>
      <c r="K13" s="17" t="s">
        <v>381</v>
      </c>
    </row>
    <row r="14" spans="2:11" ht="26.4" hidden="1" x14ac:dyDescent="0.25">
      <c r="B14" s="3" t="s">
        <v>22</v>
      </c>
      <c r="C14" s="3" t="str">
        <f t="shared" si="0"/>
        <v>Fiocruz</v>
      </c>
      <c r="D14" s="3">
        <f>IF(IFERROR(MATCH(B14,'Catalogo oficial'!C:C,0),0)&gt;0,1,0)</f>
        <v>1</v>
      </c>
      <c r="E14" s="3">
        <f>IF(IFERROR(MATCH(B14,Dados!C:C,0),0)&gt;0,1,0)</f>
        <v>1</v>
      </c>
      <c r="F14" s="11">
        <f>IF(E14=1,INDEX(Dados!F:F,MATCH(Complete!B14,Dados!C:C,0)),0)</f>
        <v>0.99235715931126067</v>
      </c>
      <c r="G14" s="15">
        <f t="shared" si="1"/>
        <v>1</v>
      </c>
      <c r="H14" s="13" t="str">
        <f>IF(D14=1,INDEX('Catalogo oficial'!E:E,MATCH(Complete!B14,'Catalogo oficial'!C:C,0),1),"")</f>
        <v>Ano do nascimento</v>
      </c>
      <c r="I14" s="7">
        <v>1</v>
      </c>
      <c r="J14" s="17" t="s">
        <v>380</v>
      </c>
      <c r="K14" s="17" t="s">
        <v>381</v>
      </c>
    </row>
    <row r="15" spans="2:11" x14ac:dyDescent="0.25">
      <c r="B15" s="3" t="s">
        <v>24</v>
      </c>
      <c r="C15" s="3" t="str">
        <f t="shared" si="0"/>
        <v>Fiocruz</v>
      </c>
      <c r="D15" s="3">
        <f>IF(IFERROR(MATCH(B15,'Catalogo oficial'!C:C,0),0)&gt;0,1,0)</f>
        <v>1</v>
      </c>
      <c r="E15" s="3">
        <f>IF(IFERROR(MATCH(B15,Dados!C:C,0),0)&gt;0,1,0)</f>
        <v>1</v>
      </c>
      <c r="F15" s="11">
        <f>IF(E15=1,INDEX(Dados!F:F,MATCH(Complete!B15,Dados!C:C,0)),0)</f>
        <v>0.99235615837796187</v>
      </c>
      <c r="G15" s="15">
        <f t="shared" si="1"/>
        <v>1</v>
      </c>
      <c r="H15" s="13" t="str">
        <f>IF(D15=1,INDEX('Catalogo oficial'!E:E,MATCH(Complete!B15,'Catalogo oficial'!C:C,0),1),"")</f>
        <v>Dia da semana em que ocorreu o nascimento</v>
      </c>
      <c r="I15" s="7">
        <v>1</v>
      </c>
      <c r="J15" s="17"/>
      <c r="K15" s="17" t="s">
        <v>370</v>
      </c>
    </row>
    <row r="16" spans="2:11" ht="158.4" hidden="1" x14ac:dyDescent="0.25">
      <c r="B16" s="3" t="s">
        <v>26</v>
      </c>
      <c r="C16" s="3" t="str">
        <f t="shared" si="0"/>
        <v>SIM</v>
      </c>
      <c r="D16" s="3">
        <f>IF(IFERROR(MATCH(B16,'Catalogo oficial'!C:C,0),0)&gt;0,1,0)</f>
        <v>1</v>
      </c>
      <c r="E16" s="3">
        <f>IF(IFERROR(MATCH(B16,Dados!C:C,0),0)&gt;0,1,0)</f>
        <v>1</v>
      </c>
      <c r="F16" s="11">
        <f>IF(E16=1,INDEX(Dados!F:F,MATCH(Complete!B16,Dados!C:C,0)),0)</f>
        <v>0.99939686619223378</v>
      </c>
      <c r="G16" s="15">
        <f t="shared" si="1"/>
        <v>1</v>
      </c>
      <c r="H16" s="13" t="str">
        <f>IF(D16=1,INDEX('Catalogo oficial'!E:E,MATCH(Complete!B16,'Catalogo oficial'!C:C,0),1),"")</f>
        <v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v>
      </c>
      <c r="I16" s="7">
        <v>0</v>
      </c>
      <c r="J16" s="17" t="s">
        <v>401</v>
      </c>
      <c r="K16" s="17"/>
    </row>
    <row r="17" spans="2:11" ht="66" hidden="1" x14ac:dyDescent="0.25">
      <c r="B17" s="3" t="s">
        <v>29</v>
      </c>
      <c r="C17" s="3" t="str">
        <f t="shared" si="0"/>
        <v>Fiocruz</v>
      </c>
      <c r="D17" s="3">
        <f>IF(IFERROR(MATCH(B17,'Catalogo oficial'!C:C,0),0)&gt;0,1,0)</f>
        <v>1</v>
      </c>
      <c r="E17" s="3">
        <f>IF(IFERROR(MATCH(B17,Dados!C:C,0),0)&gt;0,1,0)</f>
        <v>1</v>
      </c>
      <c r="F17" s="11">
        <f>IF(E17=1,INDEX(Dados!F:F,MATCH(Complete!B17,Dados!C:C,0)),0)</f>
        <v>0.99689624883087413</v>
      </c>
      <c r="G17" s="15">
        <f t="shared" si="1"/>
        <v>1</v>
      </c>
      <c r="H17" s="13" t="str">
        <f>IF(D17=1,INDEX('Catalogo oficial'!E:E,MATCH(Complete!B17,'Catalogo oficial'!C:C,0),1),"")</f>
        <v>Idade do óbito (em anos) informada na declaração de óbito</v>
      </c>
      <c r="I17" s="7">
        <v>1</v>
      </c>
      <c r="J17" s="17" t="s">
        <v>382</v>
      </c>
      <c r="K17" s="17"/>
    </row>
    <row r="18" spans="2:11" ht="26.4" hidden="1" x14ac:dyDescent="0.25">
      <c r="B18" s="3" t="s">
        <v>31</v>
      </c>
      <c r="C18" s="3" t="str">
        <f t="shared" si="0"/>
        <v>Fiocruz</v>
      </c>
      <c r="D18" s="3">
        <f>IF(IFERROR(MATCH(B18,'Catalogo oficial'!C:C,0),0)&gt;0,1,0)</f>
        <v>1</v>
      </c>
      <c r="E18" s="3">
        <f>IF(IFERROR(MATCH(B18,Dados!C:C,0),0)&gt;0,1,0)</f>
        <v>1</v>
      </c>
      <c r="F18" s="11">
        <f>IF(E18=1,INDEX(Dados!F:F,MATCH(Complete!B18,Dados!C:C,0)),0)</f>
        <v>9.9760162082558976E-3</v>
      </c>
      <c r="G18" s="15">
        <f t="shared" si="1"/>
        <v>0</v>
      </c>
      <c r="H18" s="13" t="str">
        <f>IF(D18=1,INDEX('Catalogo oficial'!E:E,MATCH(Complete!B18,'Catalogo oficial'!C:C,0),1),"")</f>
        <v>Idade do óbito (em meses) informada na declaração de óbito</v>
      </c>
      <c r="I18" s="7">
        <v>0</v>
      </c>
      <c r="J18" s="21"/>
      <c r="K18" s="17"/>
    </row>
    <row r="19" spans="2:11" hidden="1" x14ac:dyDescent="0.25">
      <c r="B19" s="3" t="s">
        <v>33</v>
      </c>
      <c r="C19" s="3" t="str">
        <f t="shared" si="0"/>
        <v>Fiocruz</v>
      </c>
      <c r="D19" s="3">
        <f>IF(IFERROR(MATCH(B19,'Catalogo oficial'!C:C,0),0)&gt;0,1,0)</f>
        <v>1</v>
      </c>
      <c r="E19" s="3">
        <f>IF(IFERROR(MATCH(B19,Dados!C:C,0),0)&gt;0,1,0)</f>
        <v>1</v>
      </c>
      <c r="F19" s="11">
        <f>IF(E19=1,INDEX(Dados!F:F,MATCH(Complete!B19,Dados!C:C,0)),0)</f>
        <v>1.5160850696070465E-2</v>
      </c>
      <c r="G19" s="15">
        <f t="shared" si="1"/>
        <v>0</v>
      </c>
      <c r="H19" s="13" t="str">
        <f>IF(D19=1,INDEX('Catalogo oficial'!E:E,MATCH(Complete!B19,'Catalogo oficial'!C:C,0),1),"")</f>
        <v>Idade do óbito (em dias) informada na declaração de óbito</v>
      </c>
      <c r="I19" s="7">
        <v>0</v>
      </c>
      <c r="J19" s="21"/>
      <c r="K19" s="17"/>
    </row>
    <row r="20" spans="2:11" ht="26.4" hidden="1" x14ac:dyDescent="0.25">
      <c r="B20" s="3" t="s">
        <v>35</v>
      </c>
      <c r="C20" s="3" t="str">
        <f t="shared" si="0"/>
        <v>Fiocruz</v>
      </c>
      <c r="D20" s="3">
        <f>IF(IFERROR(MATCH(B20,'Catalogo oficial'!C:C,0),0)&gt;0,1,0)</f>
        <v>1</v>
      </c>
      <c r="E20" s="3">
        <f>IF(IFERROR(MATCH(B20,Dados!C:C,0),0)&gt;0,1,0)</f>
        <v>1</v>
      </c>
      <c r="F20" s="11">
        <f>IF(E20=1,INDEX(Dados!F:F,MATCH(Complete!B20,Dados!C:C,0)),0)</f>
        <v>6.0829576377859759E-3</v>
      </c>
      <c r="G20" s="15">
        <f t="shared" si="1"/>
        <v>0</v>
      </c>
      <c r="H20" s="13" t="str">
        <f>IF(D20=1,INDEX('Catalogo oficial'!E:E,MATCH(Complete!B20,'Catalogo oficial'!C:C,0),1),"")</f>
        <v>Idade do óbito (em horas) informada na declaração de óbito</v>
      </c>
      <c r="I20" s="7">
        <v>0</v>
      </c>
      <c r="J20" s="21"/>
      <c r="K20" s="17"/>
    </row>
    <row r="21" spans="2:11" ht="26.4" hidden="1" x14ac:dyDescent="0.25">
      <c r="B21" s="3" t="s">
        <v>37</v>
      </c>
      <c r="C21" s="3" t="str">
        <f t="shared" si="0"/>
        <v>Fiocruz</v>
      </c>
      <c r="D21" s="3">
        <f>IF(IFERROR(MATCH(B21,'Catalogo oficial'!C:C,0),0)&gt;0,1,0)</f>
        <v>1</v>
      </c>
      <c r="E21" s="3">
        <f>IF(IFERROR(MATCH(B21,Dados!C:C,0),0)&gt;0,1,0)</f>
        <v>1</v>
      </c>
      <c r="F21" s="11">
        <f>IF(E21=1,INDEX(Dados!F:F,MATCH(Complete!B21,Dados!C:C,0)),0)</f>
        <v>1.1622265503849088E-3</v>
      </c>
      <c r="G21" s="15">
        <f t="shared" si="1"/>
        <v>0</v>
      </c>
      <c r="H21" s="13" t="str">
        <f>IF(D21=1,INDEX('Catalogo oficial'!E:E,MATCH(Complete!B21,'Catalogo oficial'!C:C,0),1),"")</f>
        <v>Idade do óbito (em minutos) informada na declaração de óbito</v>
      </c>
      <c r="I21" s="7">
        <v>0</v>
      </c>
      <c r="J21" s="21"/>
      <c r="K21" s="17"/>
    </row>
    <row r="22" spans="2:11" ht="26.4" hidden="1" x14ac:dyDescent="0.25">
      <c r="B22" s="3" t="s">
        <v>39</v>
      </c>
      <c r="C22" s="3" t="str">
        <f t="shared" si="0"/>
        <v>SIM</v>
      </c>
      <c r="D22" s="3">
        <f>IF(IFERROR(MATCH(B22,'Catalogo oficial'!C:C,0),0)&gt;0,1,0)</f>
        <v>1</v>
      </c>
      <c r="E22" s="3">
        <f>IF(IFERROR(MATCH(B22,Dados!C:C,0),0)&gt;0,1,0)</f>
        <v>1</v>
      </c>
      <c r="F22" s="11">
        <f>IF(E22=1,INDEX(Dados!F:F,MATCH(Complete!B22,Dados!C:C,0)),0)</f>
        <v>1</v>
      </c>
      <c r="G22" s="15">
        <f t="shared" si="1"/>
        <v>1</v>
      </c>
      <c r="H22" s="16" t="str">
        <f>IF(D22=1,INDEX('Catalogo oficial'!E:E,MATCH(Complete!B22,'Catalogo oficial'!C:C,0),1),"")</f>
        <v>Sexo, conforme a tabela:0: Ignorado1: Masculino2: Feminino</v>
      </c>
      <c r="I22" s="7">
        <v>0</v>
      </c>
      <c r="J22" s="17" t="s">
        <v>358</v>
      </c>
      <c r="K22" s="17"/>
    </row>
    <row r="23" spans="2:11" ht="26.4" x14ac:dyDescent="0.25">
      <c r="B23" s="3" t="s">
        <v>41</v>
      </c>
      <c r="C23" s="3" t="str">
        <f t="shared" si="0"/>
        <v>Fiocruz</v>
      </c>
      <c r="D23" s="3">
        <f>IF(IFERROR(MATCH(B23,'Catalogo oficial'!C:C,0),0)&gt;0,1,0)</f>
        <v>1</v>
      </c>
      <c r="E23" s="3">
        <f>IF(IFERROR(MATCH(B23,Dados!C:C,0),0)&gt;0,1,0)</f>
        <v>1</v>
      </c>
      <c r="F23" s="11">
        <f>IF(E23=1,INDEX(Dados!F:F,MATCH(Complete!B23,Dados!C:C,0)),0)</f>
        <v>1</v>
      </c>
      <c r="G23" s="15">
        <f t="shared" si="1"/>
        <v>1</v>
      </c>
      <c r="H23" s="13" t="str">
        <f>IF(D23=1,INDEX('Catalogo oficial'!E:E,MATCH(Complete!B23,'Catalogo oficial'!C:C,0),1),"")</f>
        <v>Sexo (Nominal, com as seguintes classificações: Masculino; Feminino; Ignorado)</v>
      </c>
      <c r="I23" s="7">
        <v>1</v>
      </c>
      <c r="J23" s="17"/>
      <c r="K23" s="17" t="s">
        <v>370</v>
      </c>
    </row>
    <row r="24" spans="2:11" hidden="1" x14ac:dyDescent="0.25">
      <c r="B24" s="3" t="s">
        <v>43</v>
      </c>
      <c r="C24" s="3" t="str">
        <f t="shared" si="0"/>
        <v>SIM</v>
      </c>
      <c r="D24" s="3">
        <f>IF(IFERROR(MATCH(B24,'Catalogo oficial'!C:C,0),0)&gt;0,1,0)</f>
        <v>1</v>
      </c>
      <c r="E24" s="3">
        <f>IF(IFERROR(MATCH(B24,Dados!C:C,0),0)&gt;0,1,0)</f>
        <v>1</v>
      </c>
      <c r="F24" s="11">
        <f>IF(E24=1,INDEX(Dados!F:F,MATCH(Complete!B24,Dados!C:C,0)),0)</f>
        <v>1</v>
      </c>
      <c r="G24" s="15">
        <f t="shared" si="1"/>
        <v>1</v>
      </c>
      <c r="H24" s="13" t="str">
        <f>IF(D24=1,INDEX('Catalogo oficial'!E:E,MATCH(Complete!B24,'Catalogo oficial'!C:C,0),1),"")</f>
        <v>Raça/Cor:1: Branca2: Preta3: Amarela4: Parda5: Indígena</v>
      </c>
      <c r="I24" s="7">
        <v>0</v>
      </c>
      <c r="J24" s="17" t="s">
        <v>358</v>
      </c>
      <c r="K24" s="17"/>
    </row>
    <row r="25" spans="2:11" ht="26.4" x14ac:dyDescent="0.25">
      <c r="B25" s="3" t="s">
        <v>45</v>
      </c>
      <c r="C25" s="3" t="str">
        <f t="shared" si="0"/>
        <v>Fiocruz</v>
      </c>
      <c r="D25" s="3">
        <f>IF(IFERROR(MATCH(B25,'Catalogo oficial'!C:C,0),0)&gt;0,1,0)</f>
        <v>1</v>
      </c>
      <c r="E25" s="3">
        <f>IF(IFERROR(MATCH(B25,Dados!C:C,0),0)&gt;0,1,0)</f>
        <v>1</v>
      </c>
      <c r="F25" s="11">
        <f>IF(E25=1,INDEX(Dados!F:F,MATCH(Complete!B25,Dados!C:C,0)),0)</f>
        <v>1</v>
      </c>
      <c r="G25" s="15">
        <f t="shared" si="1"/>
        <v>1</v>
      </c>
      <c r="H25" s="13" t="str">
        <f>IF(D25=1,INDEX('Catalogo oficial'!E:E,MATCH(Complete!B25,'Catalogo oficial'!C:C,0),1),"")</f>
        <v>Raça/cor (Nominal, com as seguintes classificações: Branca; Preta; Amarela; Parda; Indígena)</v>
      </c>
      <c r="I25" s="7">
        <v>1</v>
      </c>
      <c r="J25" s="17"/>
      <c r="K25" s="17" t="s">
        <v>370</v>
      </c>
    </row>
    <row r="26" spans="2:11" ht="39.6" hidden="1" x14ac:dyDescent="0.25">
      <c r="B26" s="3" t="s">
        <v>47</v>
      </c>
      <c r="C26" s="3" t="str">
        <f t="shared" si="0"/>
        <v>SIM</v>
      </c>
      <c r="D26" s="3">
        <f>IF(IFERROR(MATCH(B26,'Catalogo oficial'!C:C,0),0)&gt;0,1,0)</f>
        <v>1</v>
      </c>
      <c r="E26" s="3">
        <f>IF(IFERROR(MATCH(B26,Dados!C:C,0),0)&gt;0,1,0)</f>
        <v>1</v>
      </c>
      <c r="F26" s="11">
        <f>IF(E26=1,INDEX(Dados!F:F,MATCH(Complete!B26,Dados!C:C,0)),0)</f>
        <v>1</v>
      </c>
      <c r="G26" s="15">
        <f t="shared" si="1"/>
        <v>1</v>
      </c>
      <c r="H26" s="13" t="str">
        <f>IF(D26=1,INDEX('Catalogo oficial'!E:E,MATCH(Complete!B26,'Catalogo oficial'!C:C,0),1),"")</f>
        <v>Estado civil, conforme a tabela:1: Solteiro2: Casado3: Viúvo4: Separado judicialmente5: União consensual (versões anteriores)9: Ignorado</v>
      </c>
      <c r="I26" s="7">
        <v>0</v>
      </c>
      <c r="J26" s="17" t="s">
        <v>358</v>
      </c>
      <c r="K26" s="17"/>
    </row>
    <row r="27" spans="2:11" ht="39.6" x14ac:dyDescent="0.25">
      <c r="B27" s="3" t="s">
        <v>49</v>
      </c>
      <c r="C27" s="3" t="str">
        <f t="shared" si="0"/>
        <v>Fiocruz</v>
      </c>
      <c r="D27" s="3">
        <f>IF(IFERROR(MATCH(B27,'Catalogo oficial'!C:C,0),0)&gt;0,1,0)</f>
        <v>1</v>
      </c>
      <c r="E27" s="3">
        <f>IF(IFERROR(MATCH(B27,Dados!C:C,0),0)&gt;0,1,0)</f>
        <v>1</v>
      </c>
      <c r="F27" s="11">
        <f>IF(E27=1,INDEX(Dados!F:F,MATCH(Complete!B27,Dados!C:C,0)),0)</f>
        <v>1</v>
      </c>
      <c r="G27" s="15">
        <f t="shared" si="1"/>
        <v>1</v>
      </c>
      <c r="H27" s="13" t="str">
        <f>IF(D27=1,INDEX('Catalogo oficial'!E:E,MATCH(Complete!B27,'Catalogo oficial'!C:C,0),1),"")</f>
        <v>Estado civil (Nominal, com as seguintes classificações: Solteiro;Casado; Viúvo; Separado Judicialmente/divorciado; União Estável;Ignorado)</v>
      </c>
      <c r="I27" s="7">
        <v>1</v>
      </c>
      <c r="J27" s="17"/>
      <c r="K27" s="17" t="s">
        <v>370</v>
      </c>
    </row>
    <row r="28" spans="2:11" ht="26.4" hidden="1" x14ac:dyDescent="0.25">
      <c r="B28" s="3" t="s">
        <v>51</v>
      </c>
      <c r="C28" s="3" t="str">
        <f t="shared" si="0"/>
        <v>SIM</v>
      </c>
      <c r="D28" s="3">
        <f>IF(IFERROR(MATCH(B28,'Catalogo oficial'!C:C,0),0)&gt;0,1,0)</f>
        <v>1</v>
      </c>
      <c r="E28" s="3">
        <f>IF(IFERROR(MATCH(B28,Dados!C:C,0),0)&gt;0,1,0)</f>
        <v>1</v>
      </c>
      <c r="F28" s="11">
        <f>IF(E28=1,INDEX(Dados!F:F,MATCH(Complete!B28,Dados!C:C,0)),0)</f>
        <v>1</v>
      </c>
      <c r="G28" s="15">
        <f t="shared" si="1"/>
        <v>1</v>
      </c>
      <c r="H28" s="13" t="str">
        <f>IF(D28=1,INDEX('Catalogo oficial'!E:E,MATCH(Complete!B28,'Catalogo oficial'!C:C,0),1),"")</f>
        <v>Escolaridade, Anos de estudo concluídos:1: Nenhuma2: 1 a 3 anos3: 4 a 7 anos4: 8 a 11 anos5: 12 e mais9: Ignorado</v>
      </c>
      <c r="I28" s="7">
        <v>0</v>
      </c>
      <c r="J28" s="17" t="s">
        <v>358</v>
      </c>
      <c r="K28" s="17"/>
    </row>
    <row r="29" spans="2:11" ht="39.6" x14ac:dyDescent="0.25">
      <c r="B29" s="3" t="s">
        <v>53</v>
      </c>
      <c r="C29" s="3" t="str">
        <f t="shared" si="0"/>
        <v>Fiocruz</v>
      </c>
      <c r="D29" s="3">
        <f>IF(IFERROR(MATCH(B29,'Catalogo oficial'!C:C,0),0)&gt;0,1,0)</f>
        <v>1</v>
      </c>
      <c r="E29" s="3">
        <f>IF(IFERROR(MATCH(B29,Dados!C:C,0),0)&gt;0,1,0)</f>
        <v>1</v>
      </c>
      <c r="F29" s="11">
        <f>IF(E29=1,INDEX(Dados!F:F,MATCH(Complete!B29,Dados!C:C,0)),0)</f>
        <v>1</v>
      </c>
      <c r="G29" s="15">
        <f t="shared" si="1"/>
        <v>1</v>
      </c>
      <c r="H29" s="13" t="str">
        <f>IF(D29=1,INDEX('Catalogo oficial'!E:E,MATCH(Complete!B29,'Catalogo oficial'!C:C,0),1),"")</f>
        <v>Escolaridade (Nominal, com as seguintes classificações: Nenhuma; de 1 a 3 anos; de 4 a 7 anos; de 8 a 11 anos; 12 e mais; Ignorado)</v>
      </c>
      <c r="I29" s="7">
        <v>1</v>
      </c>
      <c r="J29" s="17"/>
      <c r="K29" s="17" t="s">
        <v>370</v>
      </c>
    </row>
    <row r="30" spans="2:11" ht="26.4" hidden="1" x14ac:dyDescent="0.25">
      <c r="B30" s="3" t="s">
        <v>55</v>
      </c>
      <c r="C30" s="3" t="str">
        <f t="shared" si="0"/>
        <v>SIM</v>
      </c>
      <c r="D30" s="3">
        <f>IF(IFERROR(MATCH(B30,'Catalogo oficial'!C:C,0),0)&gt;0,1,0)</f>
        <v>1</v>
      </c>
      <c r="E30" s="3">
        <f>IF(IFERROR(MATCH(B30,Dados!C:C,0),0)&gt;0,1,0)</f>
        <v>1</v>
      </c>
      <c r="F30" s="11">
        <f>IF(E30=1,INDEX(Dados!F:F,MATCH(Complete!B30,Dados!C:C,0)),0)</f>
        <v>0.84281572260306148</v>
      </c>
      <c r="G30" s="15">
        <f t="shared" si="1"/>
        <v>1</v>
      </c>
      <c r="H30" s="13" t="str">
        <f>IF(D30=1,INDEX('Catalogo oficial'!E:E,MATCH(Complete!B30,'Catalogo oficial'!C:C,0),1),"")</f>
        <v>Ocupação, conforme a Classificação Brasileira deOcupações (CBO-2002)</v>
      </c>
      <c r="I30" s="7">
        <v>1</v>
      </c>
      <c r="J30" s="17" t="s">
        <v>371</v>
      </c>
      <c r="K30" s="17" t="s">
        <v>385</v>
      </c>
    </row>
    <row r="31" spans="2:11" ht="66" hidden="1" x14ac:dyDescent="0.25">
      <c r="B31" s="3" t="s">
        <v>57</v>
      </c>
      <c r="C31" s="3" t="str">
        <f t="shared" si="0"/>
        <v>SIM</v>
      </c>
      <c r="D31" s="3">
        <f>IF(IFERROR(MATCH(B31,'Catalogo oficial'!C:C,0),0)&gt;0,1,0)</f>
        <v>1</v>
      </c>
      <c r="E31" s="3">
        <f>IF(IFERROR(MATCH(B31,Dados!C:C,0),0)&gt;0,1,0)</f>
        <v>1</v>
      </c>
      <c r="F31" s="11">
        <f>IF(E31=1,INDEX(Dados!F:F,MATCH(Complete!B31,Dados!C:C,0)),0)</f>
        <v>1</v>
      </c>
      <c r="G31" s="15">
        <f t="shared" si="1"/>
        <v>1</v>
      </c>
      <c r="H31" s="16" t="str">
        <f>IF(D31=1,INDEX('Catalogo oficial'!E:E,MATCH(Complete!B31,'Catalogo oficial'!C:C,0),1),"")</f>
        <v>Município de residência do falecido, conforme códigos IBGE</v>
      </c>
      <c r="I31" s="7">
        <v>1</v>
      </c>
      <c r="J31" s="17" t="s">
        <v>383</v>
      </c>
      <c r="K31" s="17" t="s">
        <v>386</v>
      </c>
    </row>
    <row r="32" spans="2:11" ht="39.6" hidden="1" x14ac:dyDescent="0.25">
      <c r="B32" s="3" t="s">
        <v>59</v>
      </c>
      <c r="C32" s="3" t="str">
        <f t="shared" si="0"/>
        <v>SIM</v>
      </c>
      <c r="D32" s="3">
        <f>IF(IFERROR(MATCH(B32,'Catalogo oficial'!C:C,0),0)&gt;0,1,0)</f>
        <v>1</v>
      </c>
      <c r="E32" s="3">
        <f>IF(IFERROR(MATCH(B32,Dados!C:C,0),0)&gt;0,1,0)</f>
        <v>1</v>
      </c>
      <c r="F32" s="11">
        <f>IF(E32=1,INDEX(Dados!F:F,MATCH(Complete!B32,Dados!C:C,0)),0)</f>
        <v>1</v>
      </c>
      <c r="G32" s="15">
        <f t="shared" si="1"/>
        <v>1</v>
      </c>
      <c r="H32" s="13" t="str">
        <f>IF(D32=1,INDEX('Catalogo oficial'!E:E,MATCH(Complete!B32,'Catalogo oficial'!C:C,0),1),"")</f>
        <v>Local de ocorrência do óbito, conforme a tabela:9: Ignorado1: Hospital2: Outro estab saúde3: Domicílio4: Via Pública5: Outros</v>
      </c>
      <c r="I32" s="7">
        <v>0</v>
      </c>
      <c r="J32" s="17" t="s">
        <v>358</v>
      </c>
      <c r="K32" s="17"/>
    </row>
    <row r="33" spans="2:11" ht="39.6" x14ac:dyDescent="0.25">
      <c r="B33" s="3" t="s">
        <v>61</v>
      </c>
      <c r="C33" s="3" t="str">
        <f t="shared" si="0"/>
        <v>Fiocruz</v>
      </c>
      <c r="D33" s="3">
        <f>IF(IFERROR(MATCH(B33,'Catalogo oficial'!C:C,0),0)&gt;0,1,0)</f>
        <v>1</v>
      </c>
      <c r="E33" s="3">
        <f>IF(IFERROR(MATCH(B33,Dados!C:C,0),0)&gt;0,1,0)</f>
        <v>1</v>
      </c>
      <c r="F33" s="11">
        <f>IF(E33=1,INDEX(Dados!F:F,MATCH(Complete!B33,Dados!C:C,0)),0)</f>
        <v>1</v>
      </c>
      <c r="G33" s="15">
        <f t="shared" si="1"/>
        <v>1</v>
      </c>
      <c r="H33" s="13" t="str">
        <f>IF(D33=1,INDEX('Catalogo oficial'!E:E,MATCH(Complete!B33,'Catalogo oficial'!C:C,0),1),"")</f>
        <v>Local de ocorrência do óbito (Nominal, com as seguintes classificações: Hospital; Outros estabelecimentos de saúde; Domicílio; Via pública; Outros; Ignorado)</v>
      </c>
      <c r="I33" s="7">
        <v>1</v>
      </c>
      <c r="J33" s="17"/>
      <c r="K33" s="17" t="s">
        <v>370</v>
      </c>
    </row>
    <row r="34" spans="2:11" ht="66" hidden="1" x14ac:dyDescent="0.25">
      <c r="B34" s="3" t="s">
        <v>63</v>
      </c>
      <c r="C34" s="3" t="str">
        <f t="shared" si="0"/>
        <v>SIM</v>
      </c>
      <c r="D34" s="3">
        <f>IF(IFERROR(MATCH(B34,'Catalogo oficial'!C:C,0),0)&gt;0,1,0)</f>
        <v>1</v>
      </c>
      <c r="E34" s="3">
        <f>IF(IFERROR(MATCH(B34,Dados!C:C,0),0)&gt;0,1,0)</f>
        <v>1</v>
      </c>
      <c r="F34" s="11">
        <f>IF(E34=1,INDEX(Dados!F:F,MATCH(Complete!B34,Dados!C:C,0)),0)</f>
        <v>1</v>
      </c>
      <c r="G34" s="15">
        <f t="shared" si="1"/>
        <v>1</v>
      </c>
      <c r="H34" s="13" t="str">
        <f>IF(D34=1,INDEX('Catalogo oficial'!E:E,MATCH(Complete!B34,'Catalogo oficial'!C:C,0),1),"")</f>
        <v>Município de ocorrência do óbito, conforme códigos IBGE</v>
      </c>
      <c r="I34" s="7">
        <v>1</v>
      </c>
      <c r="J34" s="17" t="s">
        <v>384</v>
      </c>
      <c r="K34" s="17" t="s">
        <v>386</v>
      </c>
    </row>
    <row r="35" spans="2:11" hidden="1" x14ac:dyDescent="0.25">
      <c r="B35" s="3" t="s">
        <v>65</v>
      </c>
      <c r="C35" s="3" t="str">
        <f t="shared" si="0"/>
        <v>SIM</v>
      </c>
      <c r="D35" s="3">
        <f>IF(IFERROR(MATCH(B35,'Catalogo oficial'!C:C,0),0)&gt;0,1,0)</f>
        <v>1</v>
      </c>
      <c r="E35" s="3">
        <f>IF(IFERROR(MATCH(B35,Dados!C:C,0),0)&gt;0,1,0)</f>
        <v>1</v>
      </c>
      <c r="F35" s="11">
        <f>IF(E35=1,INDEX(Dados!F:F,MATCH(Complete!B35,Dados!C:C,0)),0)</f>
        <v>2.4941255939645437E-2</v>
      </c>
      <c r="G35" s="15">
        <f t="shared" si="1"/>
        <v>0</v>
      </c>
      <c r="H35" s="13" t="str">
        <f>IF(D35=1,INDEX('Catalogo oficial'!E:E,MATCH(Complete!B35,'Catalogo oficial'!C:C,0),1),"")</f>
        <v>Idade da mãe em anos</v>
      </c>
      <c r="I35" s="7">
        <v>0</v>
      </c>
      <c r="J35" s="21"/>
      <c r="K35" s="17"/>
    </row>
    <row r="36" spans="2:11" ht="39.6" hidden="1" x14ac:dyDescent="0.25">
      <c r="B36" s="3" t="s">
        <v>67</v>
      </c>
      <c r="C36" s="3" t="str">
        <f t="shared" si="0"/>
        <v>SIM</v>
      </c>
      <c r="D36" s="3">
        <f>IF(IFERROR(MATCH(B36,'Catalogo oficial'!C:C,0),0)&gt;0,1,0)</f>
        <v>1</v>
      </c>
      <c r="E36" s="3">
        <f>IF(IFERROR(MATCH(B36,Dados!C:C,0),0)&gt;0,1,0)</f>
        <v>1</v>
      </c>
      <c r="F36" s="11">
        <f>IF(E36=1,INDEX(Dados!F:F,MATCH(Complete!B36,Dados!C:C,0)),0)</f>
        <v>1</v>
      </c>
      <c r="G36" s="15">
        <f t="shared" si="1"/>
        <v>1</v>
      </c>
      <c r="H36" s="13" t="str">
        <f>IF(D36=1,INDEX('Catalogo oficial'!E:E,MATCH(Complete!B36,'Catalogo oficial'!C:C,0),1),"")</f>
        <v>Escolaridade da mãe, Anos de estudo concluídos:1: Nenhuma2: 1 a 3 anos3: 4 a 7 anos4: 8 a 11 anos5: 12 e mais9: Ignorado</v>
      </c>
      <c r="I36" s="7">
        <v>0</v>
      </c>
      <c r="J36" s="17" t="s">
        <v>358</v>
      </c>
      <c r="K36" s="17"/>
    </row>
    <row r="37" spans="2:11" ht="39.6" hidden="1" x14ac:dyDescent="0.25">
      <c r="B37" s="3" t="s">
        <v>69</v>
      </c>
      <c r="C37" s="3" t="str">
        <f t="shared" si="0"/>
        <v>Fiocruz</v>
      </c>
      <c r="D37" s="3">
        <f>IF(IFERROR(MATCH(B37,'Catalogo oficial'!C:C,0),0)&gt;0,1,0)</f>
        <v>1</v>
      </c>
      <c r="E37" s="3">
        <f>IF(IFERROR(MATCH(B37,Dados!C:C,0),0)&gt;0,1,0)</f>
        <v>1</v>
      </c>
      <c r="F37" s="11">
        <f>IF(E37=1,INDEX(Dados!F:F,MATCH(Complete!B37,Dados!C:C,0)),0)</f>
        <v>1</v>
      </c>
      <c r="G37" s="15">
        <f t="shared" si="1"/>
        <v>1</v>
      </c>
      <c r="H37" s="13" t="str">
        <f>IF(D37=1,INDEX('Catalogo oficial'!E:E,MATCH(Complete!B37,'Catalogo oficial'!C:C,0),1),"")</f>
        <v>Escolaridade da mãe (Nominal, com as seguintes classificações: Nenhuma; de 1 a 3 anos; de 4 a 7 anos; de 8 a 11 anos; 12 e mais; Ignorado)</v>
      </c>
      <c r="I37" s="7">
        <v>0</v>
      </c>
      <c r="J37" s="17" t="s">
        <v>372</v>
      </c>
      <c r="K37" s="17"/>
    </row>
    <row r="38" spans="2:11" hidden="1" x14ac:dyDescent="0.25">
      <c r="B38" s="3" t="s">
        <v>71</v>
      </c>
      <c r="C38" s="3" t="str">
        <f t="shared" si="0"/>
        <v>SIM</v>
      </c>
      <c r="D38" s="3">
        <f>IF(IFERROR(MATCH(B38,'Catalogo oficial'!C:C,0),0)&gt;0,1,0)</f>
        <v>1</v>
      </c>
      <c r="E38" s="3">
        <f>IF(IFERROR(MATCH(B38,Dados!C:C,0),0)&gt;0,1,0)</f>
        <v>1</v>
      </c>
      <c r="F38" s="11">
        <f>IF(E38=1,INDEX(Dados!F:F,MATCH(Complete!B38,Dados!C:C,0)),0)</f>
        <v>2.0543298015163566E-2</v>
      </c>
      <c r="G38" s="15">
        <f t="shared" si="1"/>
        <v>0</v>
      </c>
      <c r="H38" s="13" t="str">
        <f>IF(D38=1,INDEX('Catalogo oficial'!E:E,MATCH(Complete!B38,'Catalogo oficial'!C:C,0),1),"")</f>
        <v>Ocupação da mãe, conforme codificação de OCUPAÇÃO</v>
      </c>
      <c r="I38" s="7">
        <v>0</v>
      </c>
      <c r="J38" s="21"/>
      <c r="K38" s="17"/>
    </row>
    <row r="39" spans="2:11" hidden="1" x14ac:dyDescent="0.25">
      <c r="B39" s="3" t="s">
        <v>73</v>
      </c>
      <c r="C39" s="3" t="str">
        <f t="shared" si="0"/>
        <v>SIM</v>
      </c>
      <c r="D39" s="3">
        <f>IF(IFERROR(MATCH(B39,'Catalogo oficial'!C:C,0),0)&gt;0,1,0)</f>
        <v>1</v>
      </c>
      <c r="E39" s="3">
        <f>IF(IFERROR(MATCH(B39,Dados!C:C,0),0)&gt;0,1,0)</f>
        <v>1</v>
      </c>
      <c r="F39" s="11">
        <f>IF(E39=1,INDEX(Dados!F:F,MATCH(Complete!B39,Dados!C:C,0)),0)</f>
        <v>2.5468032835759859E-2</v>
      </c>
      <c r="G39" s="15">
        <f t="shared" si="1"/>
        <v>0</v>
      </c>
      <c r="H39" s="13" t="str">
        <f>IF(D39=1,INDEX('Catalogo oficial'!E:E,MATCH(Complete!B39,'Catalogo oficial'!C:C,0),1),"")</f>
        <v>Número de filhos vivos</v>
      </c>
      <c r="I39" s="7">
        <v>0</v>
      </c>
      <c r="J39" s="21"/>
      <c r="K39" s="17"/>
    </row>
    <row r="40" spans="2:11" hidden="1" x14ac:dyDescent="0.25">
      <c r="B40" s="3" t="s">
        <v>75</v>
      </c>
      <c r="C40" s="3" t="str">
        <f t="shared" si="0"/>
        <v>SIM</v>
      </c>
      <c r="D40" s="3">
        <f>IF(IFERROR(MATCH(B40,'Catalogo oficial'!C:C,0),0)&gt;0,1,0)</f>
        <v>1</v>
      </c>
      <c r="E40" s="3">
        <f>IF(IFERROR(MATCH(B40,Dados!C:C,0),0)&gt;0,1,0)</f>
        <v>1</v>
      </c>
      <c r="F40" s="11">
        <f>IF(E40=1,INDEX(Dados!F:F,MATCH(Complete!B40,Dados!C:C,0)),0)</f>
        <v>2.4306664228202497E-2</v>
      </c>
      <c r="G40" s="15">
        <f t="shared" si="1"/>
        <v>0</v>
      </c>
      <c r="H40" s="13" t="str">
        <f>IF(D40=1,INDEX('Catalogo oficial'!E:E,MATCH(Complete!B40,'Catalogo oficial'!C:C,0),1),"")</f>
        <v>Número de filhos mortos, ignorados, não incluindo opróprio</v>
      </c>
      <c r="I40" s="7">
        <v>0</v>
      </c>
      <c r="J40" s="21"/>
      <c r="K40" s="17"/>
    </row>
    <row r="41" spans="2:11" ht="26.4" hidden="1" x14ac:dyDescent="0.25">
      <c r="B41" s="3" t="s">
        <v>77</v>
      </c>
      <c r="C41" s="3" t="str">
        <f t="shared" si="0"/>
        <v>SIM</v>
      </c>
      <c r="D41" s="3">
        <f>IF(IFERROR(MATCH(B41,'Catalogo oficial'!C:C,0),0)&gt;0,1,0)</f>
        <v>1</v>
      </c>
      <c r="E41" s="3">
        <f>IF(IFERROR(MATCH(B41,Dados!C:C,0),0)&gt;0,1,0)</f>
        <v>1</v>
      </c>
      <c r="F41" s="11">
        <f>IF(E41=1,INDEX(Dados!F:F,MATCH(Complete!B41,Dados!C:C,0)),0)</f>
        <v>1</v>
      </c>
      <c r="G41" s="15">
        <f t="shared" si="1"/>
        <v>1</v>
      </c>
      <c r="H41" s="13" t="str">
        <f>IF(D41=1,INDEX('Catalogo oficial'!E:E,MATCH(Complete!B41,'Catalogo oficial'!C:C,0),1),"")</f>
        <v>Tipo de gravidez, conforme a tabela:9: Ignorado1: Única2: Dupla3: Tripla e mais</v>
      </c>
      <c r="I41" s="7">
        <v>0</v>
      </c>
      <c r="J41" s="17" t="s">
        <v>358</v>
      </c>
      <c r="K41" s="17"/>
    </row>
    <row r="42" spans="2:11" ht="26.4" hidden="1" x14ac:dyDescent="0.25">
      <c r="B42" s="3" t="s">
        <v>79</v>
      </c>
      <c r="C42" s="3" t="str">
        <f t="shared" si="0"/>
        <v>Fiocruz</v>
      </c>
      <c r="D42" s="3">
        <f>IF(IFERROR(MATCH(B42,'Catalogo oficial'!C:C,0),0)&gt;0,1,0)</f>
        <v>1</v>
      </c>
      <c r="E42" s="3">
        <f>IF(IFERROR(MATCH(B42,Dados!C:C,0),0)&gt;0,1,0)</f>
        <v>1</v>
      </c>
      <c r="F42" s="11">
        <f>IF(E42=1,INDEX(Dados!F:F,MATCH(Complete!B42,Dados!C:C,0)),0)</f>
        <v>1</v>
      </c>
      <c r="G42" s="15">
        <f t="shared" si="1"/>
        <v>1</v>
      </c>
      <c r="H42" s="13" t="str">
        <f>IF(D42=1,INDEX('Catalogo oficial'!E:E,MATCH(Complete!B42,'Catalogo oficial'!C:C,0),1),"")</f>
        <v>Tipo de gravidez (Nominal, com as seguintes classificações: Única; Dupla; Tripla e mais; Ignorada)</v>
      </c>
      <c r="I42" s="7">
        <v>0</v>
      </c>
      <c r="J42" s="17" t="s">
        <v>372</v>
      </c>
      <c r="K42" s="17"/>
    </row>
    <row r="43" spans="2:11" ht="52.8" hidden="1" x14ac:dyDescent="0.25">
      <c r="B43" s="3" t="s">
        <v>81</v>
      </c>
      <c r="C43" s="3" t="str">
        <f t="shared" si="0"/>
        <v>SIM</v>
      </c>
      <c r="D43" s="3">
        <f>IF(IFERROR(MATCH(B43,'Catalogo oficial'!C:C,0),0)&gt;0,1,0)</f>
        <v>1</v>
      </c>
      <c r="E43" s="3">
        <f>IF(IFERROR(MATCH(B43,Dados!C:C,0),0)&gt;0,1,0)</f>
        <v>1</v>
      </c>
      <c r="F43" s="11">
        <f>IF(E43=1,INDEX(Dados!F:F,MATCH(Complete!B43,Dados!C:C,0)),0)</f>
        <v>1</v>
      </c>
      <c r="G43" s="15">
        <f t="shared" si="1"/>
        <v>1</v>
      </c>
      <c r="H43" s="13" t="str">
        <f>IF(D43=1,INDEX('Catalogo oficial'!E:E,MATCH(Complete!B43,'Catalogo oficial'!C:C,0),1),"")</f>
        <v>Semanas de gestação, conforme a tabela:9: Ignorado1: Menos de 22 semanas2: 22 a 27 semanas3: 28 a 31 semanas4: 32 a 36 semanas5: 37 a 41 semanas6: 42 semanas e mais</v>
      </c>
      <c r="I43" s="7">
        <v>0</v>
      </c>
      <c r="J43" s="17" t="s">
        <v>358</v>
      </c>
      <c r="K43" s="17"/>
    </row>
    <row r="44" spans="2:11" ht="52.8" hidden="1" x14ac:dyDescent="0.25">
      <c r="B44" s="3" t="s">
        <v>83</v>
      </c>
      <c r="C44" s="3" t="str">
        <f t="shared" si="0"/>
        <v>Fiocruz</v>
      </c>
      <c r="D44" s="3">
        <f>IF(IFERROR(MATCH(B44,'Catalogo oficial'!C:C,0),0)&gt;0,1,0)</f>
        <v>1</v>
      </c>
      <c r="E44" s="3">
        <f>IF(IFERROR(MATCH(B44,Dados!C:C,0),0)&gt;0,1,0)</f>
        <v>1</v>
      </c>
      <c r="F44" s="11">
        <f>IF(E44=1,INDEX(Dados!F:F,MATCH(Complete!B44,Dados!C:C,0)),0)</f>
        <v>1</v>
      </c>
      <c r="G44" s="15">
        <f t="shared" si="1"/>
        <v>1</v>
      </c>
      <c r="H44" s="13" t="str">
        <f>IF(D44=1,INDEX('Catalogo oficial'!E:E,MATCH(Complete!B44,'Catalogo oficial'!C:C,0),1),"")</f>
        <v>Semanas de gestação (Nominal, com as seguintes classificações: Ignorado; Menos de 22 semanas; 22 a 27 semanas; 28 a 31 semanas; 32 a 36 semanas; 37 a 41 semanas; 42 semanas e mais)</v>
      </c>
      <c r="I44" s="7">
        <v>0</v>
      </c>
      <c r="J44" s="17" t="s">
        <v>372</v>
      </c>
      <c r="K44" s="17"/>
    </row>
    <row r="45" spans="2:11" ht="26.4" hidden="1" x14ac:dyDescent="0.25">
      <c r="B45" s="3" t="s">
        <v>85</v>
      </c>
      <c r="C45" s="3" t="str">
        <f t="shared" si="0"/>
        <v>SIM</v>
      </c>
      <c r="D45" s="3">
        <f>IF(IFERROR(MATCH(B45,'Catalogo oficial'!C:C,0),0)&gt;0,1,0)</f>
        <v>1</v>
      </c>
      <c r="E45" s="3">
        <f>IF(IFERROR(MATCH(B45,Dados!C:C,0),0)&gt;0,1,0)</f>
        <v>1</v>
      </c>
      <c r="F45" s="11">
        <f>IF(E45=1,INDEX(Dados!F:F,MATCH(Complete!B45,Dados!C:C,0)),0)</f>
        <v>1</v>
      </c>
      <c r="G45" s="15">
        <f t="shared" si="1"/>
        <v>1</v>
      </c>
      <c r="H45" s="13" t="str">
        <f>IF(D45=1,INDEX('Catalogo oficial'!E:E,MATCH(Complete!B45,'Catalogo oficial'!C:C,0),1),"")</f>
        <v>Tipo de parto, conforme a tabela:9: Ignorado1: Vaginal2: Cesáreo</v>
      </c>
      <c r="I45" s="7">
        <v>0</v>
      </c>
      <c r="J45" s="17" t="s">
        <v>358</v>
      </c>
      <c r="K45" s="17"/>
    </row>
    <row r="46" spans="2:11" ht="26.4" hidden="1" x14ac:dyDescent="0.25">
      <c r="B46" s="3" t="s">
        <v>87</v>
      </c>
      <c r="C46" s="3" t="str">
        <f t="shared" si="0"/>
        <v>Fiocruz</v>
      </c>
      <c r="D46" s="3">
        <f>IF(IFERROR(MATCH(B46,'Catalogo oficial'!C:C,0),0)&gt;0,1,0)</f>
        <v>1</v>
      </c>
      <c r="E46" s="3">
        <f>IF(IFERROR(MATCH(B46,Dados!C:C,0),0)&gt;0,1,0)</f>
        <v>1</v>
      </c>
      <c r="F46" s="11">
        <f>IF(E46=1,INDEX(Dados!F:F,MATCH(Complete!B46,Dados!C:C,0)),0)</f>
        <v>1</v>
      </c>
      <c r="G46" s="15">
        <f t="shared" si="1"/>
        <v>1</v>
      </c>
      <c r="H46" s="13" t="str">
        <f>IF(D46=1,INDEX('Catalogo oficial'!E:E,MATCH(Complete!B46,'Catalogo oficial'!C:C,0),1),"")</f>
        <v>Tipo de parto (Nominal, com as seguintes classificações: Vaginal;Cesáreo; Ignorado)</v>
      </c>
      <c r="I46" s="7">
        <v>0</v>
      </c>
      <c r="J46" s="17" t="s">
        <v>372</v>
      </c>
      <c r="K46" s="17"/>
    </row>
    <row r="47" spans="2:11" ht="26.4" hidden="1" x14ac:dyDescent="0.25">
      <c r="B47" s="3" t="s">
        <v>89</v>
      </c>
      <c r="C47" s="3" t="str">
        <f t="shared" si="0"/>
        <v>SIM</v>
      </c>
      <c r="D47" s="3">
        <f>IF(IFERROR(MATCH(B47,'Catalogo oficial'!C:C,0),0)&gt;0,1,0)</f>
        <v>1</v>
      </c>
      <c r="E47" s="3">
        <f>IF(IFERROR(MATCH(B47,Dados!C:C,0),0)&gt;0,1,0)</f>
        <v>1</v>
      </c>
      <c r="F47" s="11">
        <f>IF(E47=1,INDEX(Dados!F:F,MATCH(Complete!B47,Dados!C:C,0)),0)</f>
        <v>1</v>
      </c>
      <c r="G47" s="15">
        <f t="shared" si="1"/>
        <v>1</v>
      </c>
      <c r="H47" s="13" t="str">
        <f>IF(D47=1,INDEX('Catalogo oficial'!E:E,MATCH(Complete!B47,'Catalogo oficial'!C:C,0),1),"")</f>
        <v>Morte em relação ao parto, conforme tabela:9: Ignorado1: Antes2: Durante3: Depois</v>
      </c>
      <c r="I47" s="7">
        <v>0</v>
      </c>
      <c r="J47" s="17" t="s">
        <v>358</v>
      </c>
      <c r="K47" s="17"/>
    </row>
    <row r="48" spans="2:11" ht="39.6" hidden="1" x14ac:dyDescent="0.25">
      <c r="B48" s="3" t="s">
        <v>91</v>
      </c>
      <c r="C48" s="3" t="str">
        <f t="shared" si="0"/>
        <v>Fiocruz</v>
      </c>
      <c r="D48" s="3">
        <f>IF(IFERROR(MATCH(B48,'Catalogo oficial'!C:C,0),0)&gt;0,1,0)</f>
        <v>1</v>
      </c>
      <c r="E48" s="3">
        <f>IF(IFERROR(MATCH(B48,Dados!C:C,0),0)&gt;0,1,0)</f>
        <v>1</v>
      </c>
      <c r="F48" s="11">
        <f>IF(E48=1,INDEX(Dados!F:F,MATCH(Complete!B48,Dados!C:C,0)),0)</f>
        <v>1</v>
      </c>
      <c r="G48" s="15">
        <f t="shared" si="1"/>
        <v>1</v>
      </c>
      <c r="H48" s="13" t="str">
        <f>IF(D48=1,INDEX('Catalogo oficial'!E:E,MATCH(Complete!B48,'Catalogo oficial'!C:C,0),1),"")</f>
        <v>Indicação de como foi a morte em relação ao parto (Nominal, com as seguintes classificações: Antes; Durante; Depois; Ignorado)</v>
      </c>
      <c r="I48" s="7">
        <v>0</v>
      </c>
      <c r="J48" s="17" t="s">
        <v>372</v>
      </c>
      <c r="K48" s="17"/>
    </row>
    <row r="49" spans="2:11" hidden="1" x14ac:dyDescent="0.25">
      <c r="B49" s="3" t="s">
        <v>93</v>
      </c>
      <c r="C49" s="3" t="str">
        <f t="shared" si="0"/>
        <v>SIM</v>
      </c>
      <c r="D49" s="3">
        <f>IF(IFERROR(MATCH(B49,'Catalogo oficial'!C:C,0),0)&gt;0,1,0)</f>
        <v>1</v>
      </c>
      <c r="E49" s="3">
        <f>IF(IFERROR(MATCH(B49,Dados!C:C,0),0)&gt;0,1,0)</f>
        <v>1</v>
      </c>
      <c r="F49" s="11">
        <f>IF(E49=1,INDEX(Dados!F:F,MATCH(Complete!B49,Dados!C:C,0)),0)</f>
        <v>2.5632757858649057E-2</v>
      </c>
      <c r="G49" s="15">
        <f t="shared" si="1"/>
        <v>0</v>
      </c>
      <c r="H49" s="13" t="str">
        <f>IF(D49=1,INDEX('Catalogo oficial'!E:E,MATCH(Complete!B49,'Catalogo oficial'!C:C,0),1),"")</f>
        <v>Peso ao nascer, em gramas</v>
      </c>
      <c r="I49" s="7">
        <v>0</v>
      </c>
      <c r="J49" s="21"/>
      <c r="K49" s="17"/>
    </row>
    <row r="50" spans="2:11" ht="26.4" hidden="1" x14ac:dyDescent="0.25">
      <c r="B50" s="3" t="s">
        <v>95</v>
      </c>
      <c r="C50" s="3" t="str">
        <f t="shared" si="0"/>
        <v>SIM</v>
      </c>
      <c r="D50" s="3">
        <f>IF(IFERROR(MATCH(B50,'Catalogo oficial'!C:C,0),0)&gt;0,1,0)</f>
        <v>1</v>
      </c>
      <c r="E50" s="3">
        <f>IF(IFERROR(MATCH(B50,Dados!C:C,0),0)&gt;0,1,0)</f>
        <v>1</v>
      </c>
      <c r="F50" s="11">
        <f>IF(E50=1,INDEX(Dados!F:F,MATCH(Complete!B50,Dados!C:C,0)),0)</f>
        <v>1</v>
      </c>
      <c r="G50" s="15">
        <f t="shared" si="1"/>
        <v>1</v>
      </c>
      <c r="H50" s="13" t="str">
        <f>IF(D50=1,INDEX('Catalogo oficial'!E:E,MATCH(Complete!B50,'Catalogo oficial'!C:C,0),1),"")</f>
        <v>Morte durante a Gravidez conforme tabela:9: Ignorado1: Sim2: Não</v>
      </c>
      <c r="I50" s="7">
        <v>0</v>
      </c>
      <c r="J50" s="17" t="s">
        <v>358</v>
      </c>
      <c r="K50" s="17"/>
    </row>
    <row r="51" spans="2:11" ht="39.6" hidden="1" x14ac:dyDescent="0.25">
      <c r="B51" s="3" t="s">
        <v>97</v>
      </c>
      <c r="C51" s="3" t="str">
        <f t="shared" si="0"/>
        <v>Fiocruz</v>
      </c>
      <c r="D51" s="3">
        <f>IF(IFERROR(MATCH(B51,'Catalogo oficial'!C:C,0),0)&gt;0,1,0)</f>
        <v>1</v>
      </c>
      <c r="E51" s="3">
        <f>IF(IFERROR(MATCH(B51,Dados!C:C,0),0)&gt;0,1,0)</f>
        <v>1</v>
      </c>
      <c r="F51" s="11">
        <f>IF(E51=1,INDEX(Dados!F:F,MATCH(Complete!B51,Dados!C:C,0)),0)</f>
        <v>1</v>
      </c>
      <c r="G51" s="15">
        <f t="shared" si="1"/>
        <v>1</v>
      </c>
      <c r="H51" s="13" t="str">
        <f>IF(D51=1,INDEX('Catalogo oficial'!E:E,MATCH(Complete!B51,'Catalogo oficial'!C:C,0),1),"")</f>
        <v>Indicação de ocorrência do óbito durante a gravidez (Nominal, com as seguintes classificações: Sim; Não; Ignorado)</v>
      </c>
      <c r="I51" s="7">
        <v>0</v>
      </c>
      <c r="J51" s="17" t="s">
        <v>372</v>
      </c>
      <c r="K51" s="17"/>
    </row>
    <row r="52" spans="2:11" ht="26.4" hidden="1" x14ac:dyDescent="0.25">
      <c r="B52" s="3" t="s">
        <v>99</v>
      </c>
      <c r="C52" s="3" t="str">
        <f t="shared" si="0"/>
        <v>SIM</v>
      </c>
      <c r="D52" s="3">
        <f>IF(IFERROR(MATCH(B52,'Catalogo oficial'!C:C,0),0)&gt;0,1,0)</f>
        <v>1</v>
      </c>
      <c r="E52" s="3">
        <f>IF(IFERROR(MATCH(B52,Dados!C:C,0),0)&gt;0,1,0)</f>
        <v>1</v>
      </c>
      <c r="F52" s="11">
        <f>IF(E52=1,INDEX(Dados!F:F,MATCH(Complete!B52,Dados!C:C,0)),0)</f>
        <v>1</v>
      </c>
      <c r="G52" s="15">
        <f t="shared" si="1"/>
        <v>1</v>
      </c>
      <c r="H52" s="13" t="str">
        <f>IF(D52=1,INDEX('Catalogo oficial'!E:E,MATCH(Complete!B52,'Catalogo oficial'!C:C,0),1),"")</f>
        <v>Morte durante o puerpério, conforme tabela:9: Ignorado1: Sim, até 42 dias2: Sim, de 43 dias a 01 ano3: Não</v>
      </c>
      <c r="I52" s="7">
        <v>0</v>
      </c>
      <c r="J52" s="17" t="s">
        <v>358</v>
      </c>
      <c r="K52" s="17"/>
    </row>
    <row r="53" spans="2:11" ht="39.6" hidden="1" x14ac:dyDescent="0.25">
      <c r="B53" s="3" t="s">
        <v>101</v>
      </c>
      <c r="C53" s="3" t="str">
        <f t="shared" si="0"/>
        <v>Fiocruz</v>
      </c>
      <c r="D53" s="3">
        <f>IF(IFERROR(MATCH(B53,'Catalogo oficial'!C:C,0),0)&gt;0,1,0)</f>
        <v>1</v>
      </c>
      <c r="E53" s="3">
        <f>IF(IFERROR(MATCH(B53,Dados!C:C,0),0)&gt;0,1,0)</f>
        <v>1</v>
      </c>
      <c r="F53" s="11">
        <f>IF(E53=1,INDEX(Dados!F:F,MATCH(Complete!B53,Dados!C:C,0)),0)</f>
        <v>1</v>
      </c>
      <c r="G53" s="15">
        <f t="shared" si="1"/>
        <v>1</v>
      </c>
      <c r="H53" s="13" t="str">
        <f>IF(D53=1,INDEX('Catalogo oficial'!E:E,MATCH(Complete!B53,'Catalogo oficial'!C:C,0),1),"")</f>
        <v>Indicação de óbito no puerpério (Nominal, com as seguintesclassificações: Sim, até 42 dias após o parto; Sim, de 43 dias a 01 anos; Não; Ignorado)</v>
      </c>
      <c r="I53" s="7">
        <v>0</v>
      </c>
      <c r="J53" s="17" t="s">
        <v>372</v>
      </c>
      <c r="K53" s="17"/>
    </row>
    <row r="54" spans="2:11" ht="26.4" hidden="1" x14ac:dyDescent="0.25">
      <c r="B54" s="3" t="s">
        <v>103</v>
      </c>
      <c r="C54" s="3" t="str">
        <f t="shared" si="0"/>
        <v>SIM</v>
      </c>
      <c r="D54" s="3">
        <f>IF(IFERROR(MATCH(B54,'Catalogo oficial'!C:C,0),0)&gt;0,1,0)</f>
        <v>1</v>
      </c>
      <c r="E54" s="3">
        <f>IF(IFERROR(MATCH(B54,Dados!C:C,0),0)&gt;0,1,0)</f>
        <v>1</v>
      </c>
      <c r="F54" s="11">
        <f>IF(E54=1,INDEX(Dados!F:F,MATCH(Complete!B54,Dados!C:C,0)),0)</f>
        <v>1</v>
      </c>
      <c r="G54" s="15">
        <f t="shared" si="1"/>
        <v>1</v>
      </c>
      <c r="H54" s="13" t="str">
        <f>IF(D54=1,INDEX('Catalogo oficial'!E:E,MATCH(Complete!B54,'Catalogo oficial'!C:C,0),1),"")</f>
        <v>Indica se houve assistência medica, conforme a tabela:9: Ignorado1: Com assistência2: Sem assistência</v>
      </c>
      <c r="I54" s="7">
        <v>0</v>
      </c>
      <c r="J54" s="17" t="s">
        <v>358</v>
      </c>
      <c r="K54" s="17"/>
    </row>
    <row r="55" spans="2:11" ht="39.6" x14ac:dyDescent="0.25">
      <c r="B55" s="3" t="s">
        <v>105</v>
      </c>
      <c r="C55" s="3" t="str">
        <f t="shared" si="0"/>
        <v>Fiocruz</v>
      </c>
      <c r="D55" s="3">
        <f>IF(IFERROR(MATCH(B55,'Catalogo oficial'!C:C,0),0)&gt;0,1,0)</f>
        <v>1</v>
      </c>
      <c r="E55" s="3">
        <f>IF(IFERROR(MATCH(B55,Dados!C:C,0),0)&gt;0,1,0)</f>
        <v>1</v>
      </c>
      <c r="F55" s="11">
        <f>IF(E55=1,INDEX(Dados!F:F,MATCH(Complete!B55,Dados!C:C,0)),0)</f>
        <v>1</v>
      </c>
      <c r="G55" s="15">
        <f t="shared" si="1"/>
        <v>1</v>
      </c>
      <c r="H55" s="13" t="str">
        <f>IF(D55=1,INDEX('Catalogo oficial'!E:E,MATCH(Complete!B55,'Catalogo oficial'!C:C,0),1),"")</f>
        <v>Assistência médica (Nominal, com as seguintes classificações: Com assistência; Sem assistência; Ignorado)</v>
      </c>
      <c r="I55" s="7">
        <v>1</v>
      </c>
      <c r="J55" s="17"/>
      <c r="K55" s="17" t="s">
        <v>370</v>
      </c>
    </row>
    <row r="56" spans="2:11" ht="26.4" hidden="1" x14ac:dyDescent="0.25">
      <c r="B56" s="3" t="s">
        <v>107</v>
      </c>
      <c r="C56" s="3" t="str">
        <f t="shared" si="0"/>
        <v>SIM</v>
      </c>
      <c r="D56" s="3">
        <f>IF(IFERROR(MATCH(B56,'Catalogo oficial'!C:C,0),0)&gt;0,1,0)</f>
        <v>1</v>
      </c>
      <c r="E56" s="3">
        <f>IF(IFERROR(MATCH(B56,Dados!C:C,0),0)&gt;0,1,0)</f>
        <v>1</v>
      </c>
      <c r="F56" s="11">
        <f>IF(E56=1,INDEX(Dados!F:F,MATCH(Complete!B56,Dados!C:C,0)),0)</f>
        <v>1</v>
      </c>
      <c r="G56" s="15">
        <f t="shared" si="1"/>
        <v>1</v>
      </c>
      <c r="H56" s="13" t="str">
        <f>IF(D56=1,INDEX('Catalogo oficial'!E:E,MATCH(Complete!B56,'Catalogo oficial'!C:C,0),1),"")</f>
        <v>Indica se houve exame complementar, conforme a tabela:9: Ignorado1: Sim2: Não</v>
      </c>
      <c r="I56" s="7">
        <v>0</v>
      </c>
      <c r="J56" s="17" t="s">
        <v>358</v>
      </c>
      <c r="K56" s="17"/>
    </row>
    <row r="57" spans="2:11" ht="26.4" x14ac:dyDescent="0.25">
      <c r="B57" s="3" t="s">
        <v>109</v>
      </c>
      <c r="C57" s="3" t="str">
        <f t="shared" si="0"/>
        <v>Fiocruz</v>
      </c>
      <c r="D57" s="3">
        <f>IF(IFERROR(MATCH(B57,'Catalogo oficial'!C:C,0),0)&gt;0,1,0)</f>
        <v>1</v>
      </c>
      <c r="E57" s="3">
        <f>IF(IFERROR(MATCH(B57,Dados!C:C,0),0)&gt;0,1,0)</f>
        <v>1</v>
      </c>
      <c r="F57" s="11">
        <f>IF(E57=1,INDEX(Dados!F:F,MATCH(Complete!B57,Dados!C:C,0)),0)</f>
        <v>1</v>
      </c>
      <c r="G57" s="15">
        <f t="shared" si="1"/>
        <v>1</v>
      </c>
      <c r="H57" s="13" t="str">
        <f>IF(D57=1,INDEX('Catalogo oficial'!E:E,MATCH(Complete!B57,'Catalogo oficial'!C:C,0),1),"")</f>
        <v>Indicação de realização de exame (Nominal, com as seguintesclassificações: Sim; Não; Ignorado)</v>
      </c>
      <c r="I57" s="7">
        <v>1</v>
      </c>
      <c r="J57" s="17"/>
      <c r="K57" s="17" t="s">
        <v>370</v>
      </c>
    </row>
    <row r="58" spans="2:11" ht="26.4" hidden="1" x14ac:dyDescent="0.25">
      <c r="B58" s="3" t="s">
        <v>111</v>
      </c>
      <c r="C58" s="3" t="str">
        <f t="shared" si="0"/>
        <v>SIM</v>
      </c>
      <c r="D58" s="3">
        <f>IF(IFERROR(MATCH(B58,'Catalogo oficial'!C:C,0),0)&gt;0,1,0)</f>
        <v>1</v>
      </c>
      <c r="E58" s="3">
        <f>IF(IFERROR(MATCH(B58,Dados!C:C,0),0)&gt;0,1,0)</f>
        <v>1</v>
      </c>
      <c r="F58" s="11">
        <f>IF(E58=1,INDEX(Dados!F:F,MATCH(Complete!B58,Dados!C:C,0)),0)</f>
        <v>1</v>
      </c>
      <c r="G58" s="15">
        <f t="shared" si="1"/>
        <v>1</v>
      </c>
      <c r="H58" s="13" t="str">
        <f>IF(D58=1,INDEX('Catalogo oficial'!E:E,MATCH(Complete!B58,'Catalogo oficial'!C:C,0),1),"")</f>
        <v>Indica se houve cirurgia, conforme a tabela:9: Ignorado1: Sim2: Não</v>
      </c>
      <c r="I58" s="7">
        <v>0</v>
      </c>
      <c r="J58" s="17" t="s">
        <v>358</v>
      </c>
      <c r="K58" s="17"/>
    </row>
    <row r="59" spans="2:11" ht="26.4" x14ac:dyDescent="0.25">
      <c r="B59" s="3" t="s">
        <v>113</v>
      </c>
      <c r="C59" s="3" t="str">
        <f t="shared" si="0"/>
        <v>Fiocruz</v>
      </c>
      <c r="D59" s="3">
        <f>IF(IFERROR(MATCH(B59,'Catalogo oficial'!C:C,0),0)&gt;0,1,0)</f>
        <v>1</v>
      </c>
      <c r="E59" s="3">
        <f>IF(IFERROR(MATCH(B59,Dados!C:C,0),0)&gt;0,1,0)</f>
        <v>1</v>
      </c>
      <c r="F59" s="11">
        <f>IF(E59=1,INDEX(Dados!F:F,MATCH(Complete!B59,Dados!C:C,0)),0)</f>
        <v>1</v>
      </c>
      <c r="G59" s="15">
        <f t="shared" si="1"/>
        <v>1</v>
      </c>
      <c r="H59" s="13" t="str">
        <f>IF(D59=1,INDEX('Catalogo oficial'!E:E,MATCH(Complete!B59,'Catalogo oficial'!C:C,0),1),"")</f>
        <v>Indica se houve cirurgia (Nominal, com as seguintesclassificações: Sim; Não; Ignorado)</v>
      </c>
      <c r="I59" s="7">
        <v>1</v>
      </c>
      <c r="J59" s="17"/>
      <c r="K59" s="17" t="s">
        <v>370</v>
      </c>
    </row>
    <row r="60" spans="2:11" ht="26.4" hidden="1" x14ac:dyDescent="0.25">
      <c r="B60" s="3" t="s">
        <v>115</v>
      </c>
      <c r="C60" s="3" t="str">
        <f t="shared" si="0"/>
        <v>SIM</v>
      </c>
      <c r="D60" s="3">
        <f>IF(IFERROR(MATCH(B60,'Catalogo oficial'!C:C,0),0)&gt;0,1,0)</f>
        <v>1</v>
      </c>
      <c r="E60" s="3">
        <f>IF(IFERROR(MATCH(B60,Dados!C:C,0),0)&gt;0,1,0)</f>
        <v>1</v>
      </c>
      <c r="F60" s="11">
        <f>IF(E60=1,INDEX(Dados!F:F,MATCH(Complete!B60,Dados!C:C,0)),0)</f>
        <v>1</v>
      </c>
      <c r="G60" s="15">
        <f t="shared" si="1"/>
        <v>1</v>
      </c>
      <c r="H60" s="13" t="str">
        <f>IF(D60=1,INDEX('Catalogo oficial'!E:E,MATCH(Complete!B60,'Catalogo oficial'!C:C,0),1),"")</f>
        <v>Indica se houve necrópsia, conforme a tabela:9: Ignorado1: Sim2: Não</v>
      </c>
      <c r="I60" s="7">
        <v>0</v>
      </c>
      <c r="J60" s="17" t="s">
        <v>358</v>
      </c>
      <c r="K60" s="17"/>
    </row>
    <row r="61" spans="2:11" ht="26.4" x14ac:dyDescent="0.25">
      <c r="B61" s="3" t="s">
        <v>117</v>
      </c>
      <c r="C61" s="3" t="str">
        <f t="shared" si="0"/>
        <v>Fiocruz</v>
      </c>
      <c r="D61" s="3">
        <f>IF(IFERROR(MATCH(B61,'Catalogo oficial'!C:C,0),0)&gt;0,1,0)</f>
        <v>1</v>
      </c>
      <c r="E61" s="3">
        <f>IF(IFERROR(MATCH(B61,Dados!C:C,0),0)&gt;0,1,0)</f>
        <v>1</v>
      </c>
      <c r="F61" s="11">
        <f>IF(E61=1,INDEX(Dados!F:F,MATCH(Complete!B61,Dados!C:C,0)),0)</f>
        <v>1</v>
      </c>
      <c r="G61" s="15">
        <f t="shared" si="1"/>
        <v>1</v>
      </c>
      <c r="H61" s="13" t="str">
        <f>IF(D61=1,INDEX('Catalogo oficial'!E:E,MATCH(Complete!B61,'Catalogo oficial'!C:C,0),1),"")</f>
        <v>Confirmação do diagnóstico por necrópsia (Nominal, com as seguintes classificações: Sim; Não; Ignorado)</v>
      </c>
      <c r="I61" s="7">
        <v>1</v>
      </c>
      <c r="J61" s="17"/>
      <c r="K61" s="17" t="s">
        <v>370</v>
      </c>
    </row>
    <row r="62" spans="2:11" ht="26.4" hidden="1" x14ac:dyDescent="0.25">
      <c r="B62" s="3" t="s">
        <v>119</v>
      </c>
      <c r="C62" s="3" t="str">
        <f t="shared" si="0"/>
        <v>SIM</v>
      </c>
      <c r="D62" s="3">
        <f>IF(IFERROR(MATCH(B62,'Catalogo oficial'!C:C,0),0)&gt;0,1,0)</f>
        <v>1</v>
      </c>
      <c r="E62" s="3">
        <f>IF(IFERROR(MATCH(B62,Dados!C:C,0),0)&gt;0,1,0)</f>
        <v>1</v>
      </c>
      <c r="F62" s="11">
        <f>IF(E62=1,INDEX(Dados!F:F,MATCH(Complete!B62,Dados!C:C,0)),0)</f>
        <v>1</v>
      </c>
      <c r="G62" s="15">
        <f t="shared" si="1"/>
        <v>1</v>
      </c>
      <c r="H62" s="13" t="str">
        <f>IF(D62=1,INDEX('Catalogo oficial'!E:E,MATCH(Complete!B62,'Catalogo oficial'!C:C,0),1),"")</f>
        <v>Causa básica, conforme a Classificação Internacional de Doença (CID), 10a. Revisão</v>
      </c>
      <c r="I62" s="7">
        <v>1</v>
      </c>
      <c r="J62" s="17" t="s">
        <v>374</v>
      </c>
      <c r="K62" s="17"/>
    </row>
    <row r="63" spans="2:11" ht="26.4" hidden="1" x14ac:dyDescent="0.25">
      <c r="B63" s="3" t="s">
        <v>121</v>
      </c>
      <c r="C63" s="3" t="str">
        <f t="shared" si="0"/>
        <v>SIM</v>
      </c>
      <c r="D63" s="3">
        <f>IF(IFERROR(MATCH(B63,'Catalogo oficial'!C:C,0),0)&gt;0,1,0)</f>
        <v>1</v>
      </c>
      <c r="E63" s="3">
        <f>IF(IFERROR(MATCH(B63,Dados!C:C,0),0)&gt;0,1,0)</f>
        <v>1</v>
      </c>
      <c r="F63" s="11">
        <f>IF(E63=1,INDEX(Dados!F:F,MATCH(Complete!B63,Dados!C:C,0)),0)</f>
        <v>0.88714205374068078</v>
      </c>
      <c r="G63" s="15">
        <f t="shared" si="1"/>
        <v>1</v>
      </c>
      <c r="H63" s="13" t="str">
        <f>IF(D63=1,INDEX('Catalogo oficial'!E:E,MATCH(Complete!B63,'Catalogo oficial'!C:C,0),1),"")</f>
        <v>Linha A do atestado, conforme a Classificação Internacional de Doença (CID), 10a. Revisão</v>
      </c>
      <c r="I63" s="7">
        <v>0</v>
      </c>
      <c r="J63" s="17" t="s">
        <v>363</v>
      </c>
      <c r="K63" s="17"/>
    </row>
    <row r="64" spans="2:11" ht="26.4" hidden="1" x14ac:dyDescent="0.25">
      <c r="B64" s="3" t="s">
        <v>123</v>
      </c>
      <c r="C64" s="3" t="str">
        <f t="shared" si="0"/>
        <v>SIM</v>
      </c>
      <c r="D64" s="3">
        <f>IF(IFERROR(MATCH(B64,'Catalogo oficial'!C:C,0),0)&gt;0,1,0)</f>
        <v>1</v>
      </c>
      <c r="E64" s="3">
        <f>IF(IFERROR(MATCH(B64,Dados!C:C,0),0)&gt;0,1,0)</f>
        <v>1</v>
      </c>
      <c r="F64" s="11">
        <f>IF(E64=1,INDEX(Dados!F:F,MATCH(Complete!B64,Dados!C:C,0)),0)</f>
        <v>0.70738301270341641</v>
      </c>
      <c r="G64" s="15">
        <f t="shared" si="1"/>
        <v>1</v>
      </c>
      <c r="H64" s="13" t="str">
        <f>IF(D64=1,INDEX('Catalogo oficial'!E:E,MATCH(Complete!B64,'Catalogo oficial'!C:C,0),1),"")</f>
        <v>Linha B do atestado, conforme a Classificação Internacional de Doença (CID), 10a. Revisão</v>
      </c>
      <c r="I64" s="7">
        <v>0</v>
      </c>
      <c r="J64" s="17" t="s">
        <v>363</v>
      </c>
      <c r="K64" s="17"/>
    </row>
    <row r="65" spans="2:11" ht="26.4" hidden="1" x14ac:dyDescent="0.25">
      <c r="B65" s="3" t="s">
        <v>125</v>
      </c>
      <c r="C65" s="3" t="str">
        <f t="shared" si="0"/>
        <v>SIM</v>
      </c>
      <c r="D65" s="3">
        <f>IF(IFERROR(MATCH(B65,'Catalogo oficial'!C:C,0),0)&gt;0,1,0)</f>
        <v>1</v>
      </c>
      <c r="E65" s="3">
        <f>IF(IFERROR(MATCH(B65,Dados!C:C,0),0)&gt;0,1,0)</f>
        <v>1</v>
      </c>
      <c r="F65" s="11">
        <f>IF(E65=1,INDEX(Dados!F:F,MATCH(Complete!B65,Dados!C:C,0)),0)</f>
        <v>0.44711776251942348</v>
      </c>
      <c r="G65" s="15">
        <f t="shared" si="1"/>
        <v>0</v>
      </c>
      <c r="H65" s="13" t="str">
        <f>IF(D65=1,INDEX('Catalogo oficial'!E:E,MATCH(Complete!B65,'Catalogo oficial'!C:C,0),1),"")</f>
        <v>Linha C do atestado, conforme a Classificação Internacional de Doença (CID), 10a. Revisão</v>
      </c>
      <c r="I65" s="7">
        <v>0</v>
      </c>
      <c r="J65" s="21"/>
      <c r="K65" s="17"/>
    </row>
    <row r="66" spans="2:11" ht="26.4" hidden="1" x14ac:dyDescent="0.25">
      <c r="B66" s="3" t="s">
        <v>127</v>
      </c>
      <c r="C66" s="3" t="str">
        <f t="shared" si="0"/>
        <v>SIM</v>
      </c>
      <c r="D66" s="3">
        <f>IF(IFERROR(MATCH(B66,'Catalogo oficial'!C:C,0),0)&gt;0,1,0)</f>
        <v>1</v>
      </c>
      <c r="E66" s="3">
        <f>IF(IFERROR(MATCH(B66,Dados!C:C,0),0)&gt;0,1,0)</f>
        <v>1</v>
      </c>
      <c r="F66" s="11">
        <f>IF(E66=1,INDEX(Dados!F:F,MATCH(Complete!B66,Dados!C:C,0)),0)</f>
        <v>0.18079372008728711</v>
      </c>
      <c r="G66" s="15">
        <f t="shared" si="1"/>
        <v>0</v>
      </c>
      <c r="H66" s="13" t="str">
        <f>IF(D66=1,INDEX('Catalogo oficial'!E:E,MATCH(Complete!B66,'Catalogo oficial'!C:C,0),1),"")</f>
        <v>Linha D do atestado, conforme a Classificação Internacional de Doença (CID), 10a. Revisão</v>
      </c>
      <c r="I66" s="7">
        <v>0</v>
      </c>
      <c r="J66" s="21"/>
      <c r="K66" s="17"/>
    </row>
    <row r="67" spans="2:11" ht="26.4" hidden="1" x14ac:dyDescent="0.25">
      <c r="B67" s="3" t="s">
        <v>129</v>
      </c>
      <c r="C67" s="3" t="str">
        <f t="shared" si="0"/>
        <v>SIM</v>
      </c>
      <c r="D67" s="3">
        <f>IF(IFERROR(MATCH(B67,'Catalogo oficial'!C:C,0),0)&gt;0,1,0)</f>
        <v>1</v>
      </c>
      <c r="E67" s="3">
        <f>IF(IFERROR(MATCH(B67,Dados!C:C,0),0)&gt;0,1,0)</f>
        <v>1</v>
      </c>
      <c r="F67" s="11">
        <f>IF(E67=1,INDEX(Dados!F:F,MATCH(Complete!B67,Dados!C:C,0)),0)</f>
        <v>0.35871476160700128</v>
      </c>
      <c r="G67" s="15">
        <f t="shared" si="1"/>
        <v>0</v>
      </c>
      <c r="H67" s="13" t="str">
        <f>IF(D67=1,INDEX('Catalogo oficial'!E:E,MATCH(Complete!B67,'Catalogo oficial'!C:C,0),1),"")</f>
        <v>Linha II do atestado, conforme a Classificação Internacional de Doença (CID), 10a. Revisão</v>
      </c>
      <c r="I67" s="7">
        <v>0</v>
      </c>
      <c r="J67" s="21"/>
      <c r="K67" s="17"/>
    </row>
    <row r="68" spans="2:11" ht="26.4" hidden="1" x14ac:dyDescent="0.25">
      <c r="B68" s="3" t="s">
        <v>131</v>
      </c>
      <c r="C68" s="3" t="str">
        <f t="shared" si="0"/>
        <v>SIM</v>
      </c>
      <c r="D68" s="3">
        <f>IF(IFERROR(MATCH(B68,'Catalogo oficial'!C:C,0),0)&gt;0,1,0)</f>
        <v>1</v>
      </c>
      <c r="E68" s="3">
        <f>IF(IFERROR(MATCH(B68,Dados!C:C,0),0)&gt;0,1,0)</f>
        <v>1</v>
      </c>
      <c r="F68" s="11">
        <f>IF(E68=1,INDEX(Dados!F:F,MATCH(Complete!B68,Dados!C:C,0)),0)</f>
        <v>1</v>
      </c>
      <c r="G68" s="15">
        <f t="shared" si="1"/>
        <v>1</v>
      </c>
      <c r="H68" s="13" t="str">
        <f>IF(D68=1,INDEX('Catalogo oficial'!E:E,MATCH(Complete!B68,'Catalogo oficial'!C:C,0),1),"")</f>
        <v>Indica o tipo de acidente, se cabível:9: Ignorado1: Acidente2: Suicídio3: Homicídio4: Outros</v>
      </c>
      <c r="I68" s="7">
        <v>0</v>
      </c>
      <c r="J68" s="17" t="s">
        <v>363</v>
      </c>
      <c r="K68" s="17"/>
    </row>
    <row r="69" spans="2:11" ht="39.6" hidden="1" x14ac:dyDescent="0.25">
      <c r="B69" s="3" t="s">
        <v>133</v>
      </c>
      <c r="C69" s="3" t="str">
        <f t="shared" ref="C69:C132" si="2">IF(EXACT(B69,UPPER(B69))=TRUE,"SIM","Fiocruz")</f>
        <v>Fiocruz</v>
      </c>
      <c r="D69" s="3">
        <f>IF(IFERROR(MATCH(B69,'Catalogo oficial'!C:C,0),0)&gt;0,1,0)</f>
        <v>1</v>
      </c>
      <c r="E69" s="3">
        <f>IF(IFERROR(MATCH(B69,Dados!C:C,0),0)&gt;0,1,0)</f>
        <v>1</v>
      </c>
      <c r="F69" s="11">
        <f>IF(E69=1,INDEX(Dados!F:F,MATCH(Complete!B69,Dados!C:C,0)),0)</f>
        <v>1</v>
      </c>
      <c r="G69" s="15">
        <f t="shared" ref="G69:G132" si="3">IF(F69&gt;$G$2,1,0)</f>
        <v>1</v>
      </c>
      <c r="H69" s="13" t="str">
        <f>IF(D69=1,INDEX('Catalogo oficial'!E:E,MATCH(Complete!B69,'Catalogo oficial'!C:C,0),1),"")</f>
        <v>Indicação da provável circunstância de morte não natural (Nominal, com as seguintes classificações: Acidente; Suicídio; Homicídio; Outros; Ignorado)</v>
      </c>
      <c r="I69" s="7">
        <v>1</v>
      </c>
      <c r="J69" s="17" t="s">
        <v>374</v>
      </c>
      <c r="K69" s="17"/>
    </row>
    <row r="70" spans="2:11" ht="26.4" hidden="1" x14ac:dyDescent="0.25">
      <c r="B70" s="3" t="s">
        <v>135</v>
      </c>
      <c r="C70" s="3" t="str">
        <f t="shared" si="2"/>
        <v>SIM</v>
      </c>
      <c r="D70" s="3">
        <f>IF(IFERROR(MATCH(B70,'Catalogo oficial'!C:C,0),0)&gt;0,1,0)</f>
        <v>1</v>
      </c>
      <c r="E70" s="3">
        <f>IF(IFERROR(MATCH(B70,Dados!C:C,0),0)&gt;0,1,0)</f>
        <v>1</v>
      </c>
      <c r="F70" s="11">
        <f>IF(E70=1,INDEX(Dados!F:F,MATCH(Complete!B70,Dados!C:C,0)),0)</f>
        <v>1</v>
      </c>
      <c r="G70" s="15">
        <f t="shared" si="3"/>
        <v>1</v>
      </c>
      <c r="H70" s="13" t="str">
        <f>IF(D70=1,INDEX('Catalogo oficial'!E:E,MATCH(Complete!B70,'Catalogo oficial'!C:C,0),1),"")</f>
        <v>Indica se foi acidente de trabalho, conforme a tabela:9: Ignorado1: Sim2: Não</v>
      </c>
      <c r="I70" s="7">
        <v>0</v>
      </c>
      <c r="J70" s="17" t="s">
        <v>363</v>
      </c>
      <c r="K70" s="17"/>
    </row>
    <row r="71" spans="2:11" ht="26.4" hidden="1" x14ac:dyDescent="0.25">
      <c r="B71" s="3" t="s">
        <v>137</v>
      </c>
      <c r="C71" s="3" t="str">
        <f t="shared" si="2"/>
        <v>Fiocruz</v>
      </c>
      <c r="D71" s="3">
        <f>IF(IFERROR(MATCH(B71,'Catalogo oficial'!C:C,0),0)&gt;0,1,0)</f>
        <v>1</v>
      </c>
      <c r="E71" s="3">
        <f>IF(IFERROR(MATCH(B71,Dados!C:C,0),0)&gt;0,1,0)</f>
        <v>1</v>
      </c>
      <c r="F71" s="11">
        <f>IF(E71=1,INDEX(Dados!F:F,MATCH(Complete!B71,Dados!C:C,0)),0)</f>
        <v>1</v>
      </c>
      <c r="G71" s="15">
        <f t="shared" si="3"/>
        <v>1</v>
      </c>
      <c r="H71" s="13" t="str">
        <f>IF(D71=1,INDEX('Catalogo oficial'!E:E,MATCH(Complete!B71,'Catalogo oficial'!C:C,0),1),"")</f>
        <v>Indicação de ocorrência de acidente de trabalho (Nominal, com as seguintes classificações: Sim; Não; Ignorado)</v>
      </c>
      <c r="I71" s="7">
        <v>0</v>
      </c>
      <c r="J71" s="17" t="s">
        <v>363</v>
      </c>
      <c r="K71" s="17"/>
    </row>
    <row r="72" spans="2:11" ht="26.4" hidden="1" x14ac:dyDescent="0.25">
      <c r="B72" s="3" t="s">
        <v>139</v>
      </c>
      <c r="C72" s="3" t="str">
        <f t="shared" si="2"/>
        <v>SIM</v>
      </c>
      <c r="D72" s="3">
        <f>IF(IFERROR(MATCH(B72,'Catalogo oficial'!C:C,0),0)&gt;0,1,0)</f>
        <v>1</v>
      </c>
      <c r="E72" s="3">
        <f>IF(IFERROR(MATCH(B72,Dados!C:C,0),0)&gt;0,1,0)</f>
        <v>1</v>
      </c>
      <c r="F72" s="11">
        <f>IF(E72=1,INDEX(Dados!F:F,MATCH(Complete!B72,Dados!C:C,0)),0)</f>
        <v>1</v>
      </c>
      <c r="G72" s="15">
        <f t="shared" si="3"/>
        <v>1</v>
      </c>
      <c r="H72" s="13" t="str">
        <f>IF(D72=1,INDEX('Catalogo oficial'!E:E,MATCH(Complete!B72,'Catalogo oficial'!C:C,0),1),"")</f>
        <v>Fonte da informação, conforme a tabela:9: Ignorado1: Boletim de Ocorrência2: Hospital3: Família4: Outra</v>
      </c>
      <c r="I72" s="7">
        <v>0</v>
      </c>
      <c r="J72" s="17" t="s">
        <v>358</v>
      </c>
      <c r="K72" s="17"/>
    </row>
    <row r="73" spans="2:11" ht="39.6" hidden="1" x14ac:dyDescent="0.25">
      <c r="B73" s="3" t="s">
        <v>141</v>
      </c>
      <c r="C73" s="3" t="str">
        <f t="shared" si="2"/>
        <v>Fiocruz</v>
      </c>
      <c r="D73" s="3">
        <f>IF(IFERROR(MATCH(B73,'Catalogo oficial'!C:C,0),0)&gt;0,1,0)</f>
        <v>1</v>
      </c>
      <c r="E73" s="3">
        <f>IF(IFERROR(MATCH(B73,Dados!C:C,0),0)&gt;0,1,0)</f>
        <v>1</v>
      </c>
      <c r="F73" s="11">
        <f>IF(E73=1,INDEX(Dados!F:F,MATCH(Complete!B73,Dados!C:C,0)),0)</f>
        <v>1</v>
      </c>
      <c r="G73" s="15">
        <f t="shared" si="3"/>
        <v>1</v>
      </c>
      <c r="H73" s="13" t="str">
        <f>IF(D73=1,INDEX('Catalogo oficial'!E:E,MATCH(Complete!B73,'Catalogo oficial'!C:C,0),1),"")</f>
        <v>Fonte de informação (Nominal, com as seguintes classificações: Boletim de Ocorrência; Hospital; Família; Outra; Ignorado)</v>
      </c>
      <c r="I73" s="7">
        <v>0</v>
      </c>
      <c r="J73" s="17" t="s">
        <v>372</v>
      </c>
      <c r="K73" s="17"/>
    </row>
    <row r="74" spans="2:11" hidden="1" x14ac:dyDescent="0.25">
      <c r="B74" s="3" t="s">
        <v>143</v>
      </c>
      <c r="C74" s="3" t="str">
        <f t="shared" si="2"/>
        <v>SIM</v>
      </c>
      <c r="D74" s="3">
        <f>IF(IFERROR(MATCH(B74,'Catalogo oficial'!C:C,0),0)&gt;0,1,0)</f>
        <v>1</v>
      </c>
      <c r="E74" s="3">
        <f>IF(IFERROR(MATCH(B74,Dados!C:C,0),0)&gt;0,1,0)</f>
        <v>1</v>
      </c>
      <c r="F74" s="11">
        <f>IF(E74=1,INDEX(Dados!F:F,MATCH(Complete!B74,Dados!C:C,0)),0)</f>
        <v>0.51889311648161074</v>
      </c>
      <c r="G74" s="15">
        <f t="shared" si="3"/>
        <v>0</v>
      </c>
      <c r="H74" s="13" t="str">
        <f>IF(D74=1,INDEX('Catalogo oficial'!E:E,MATCH(Complete!B74,'Catalogo oficial'!C:C,0),1),"")</f>
        <v>Sem descrição</v>
      </c>
      <c r="I74" s="7">
        <v>0</v>
      </c>
      <c r="J74" s="21"/>
      <c r="K74" s="17"/>
    </row>
    <row r="75" spans="2:11" ht="26.4" hidden="1" x14ac:dyDescent="0.25">
      <c r="B75" s="3" t="s">
        <v>145</v>
      </c>
      <c r="C75" s="3" t="str">
        <f t="shared" si="2"/>
        <v>SIM</v>
      </c>
      <c r="D75" s="3">
        <f>IF(IFERROR(MATCH(B75,'Catalogo oficial'!C:C,0),0)&gt;0,1,0)</f>
        <v>1</v>
      </c>
      <c r="E75" s="3">
        <f>IF(IFERROR(MATCH(B75,Dados!C:C,0),0)&gt;0,1,0)</f>
        <v>1</v>
      </c>
      <c r="F75" s="11">
        <f>IF(E75=1,INDEX(Dados!F:F,MATCH(Complete!B75,Dados!C:C,0)),0)</f>
        <v>0.62568469199780996</v>
      </c>
      <c r="G75" s="15">
        <f t="shared" si="3"/>
        <v>1</v>
      </c>
      <c r="H75" s="13" t="str">
        <f>IF(D75=1,INDEX('Catalogo oficial'!E:E,MATCH(Complete!B75,'Catalogo oficial'!C:C,0),1),"")</f>
        <v>Horário do óbito</v>
      </c>
      <c r="I75" s="7">
        <v>0</v>
      </c>
      <c r="J75" s="21" t="s">
        <v>403</v>
      </c>
      <c r="K75" s="17"/>
    </row>
    <row r="76" spans="2:11" hidden="1" x14ac:dyDescent="0.25">
      <c r="B76" s="3" t="s">
        <v>147</v>
      </c>
      <c r="C76" s="3" t="str">
        <f t="shared" si="2"/>
        <v>SIM</v>
      </c>
      <c r="D76" s="3">
        <f>IF(IFERROR(MATCH(B76,'Catalogo oficial'!C:C,0),0)&gt;0,1,0)</f>
        <v>1</v>
      </c>
      <c r="E76" s="3">
        <f>IF(IFERROR(MATCH(B76,Dados!C:C,0),0)&gt;0,1,0)</f>
        <v>1</v>
      </c>
      <c r="F76" s="11">
        <f>IF(E76=1,INDEX(Dados!F:F,MATCH(Complete!B76,Dados!C:C,0)),0)</f>
        <v>0.34193568774770416</v>
      </c>
      <c r="G76" s="15">
        <f t="shared" si="3"/>
        <v>0</v>
      </c>
      <c r="H76" s="13" t="str">
        <f>IF(D76=1,INDEX('Catalogo oficial'!E:E,MATCH(Complete!B76,'Catalogo oficial'!C:C,0),1),"")</f>
        <v>Código do município de naturalidade do falecido</v>
      </c>
      <c r="I76" s="7">
        <v>0</v>
      </c>
      <c r="J76" s="21"/>
      <c r="K76" s="17"/>
    </row>
    <row r="77" spans="2:11" ht="52.8" hidden="1" x14ac:dyDescent="0.25">
      <c r="B77" s="3" t="s">
        <v>149</v>
      </c>
      <c r="C77" s="3" t="str">
        <f t="shared" si="2"/>
        <v>SIM</v>
      </c>
      <c r="D77" s="3">
        <f>IF(IFERROR(MATCH(B77,'Catalogo oficial'!C:C,0),0)&gt;0,1,0)</f>
        <v>1</v>
      </c>
      <c r="E77" s="3">
        <f>IF(IFERROR(MATCH(B77,Dados!C:C,0),0)&gt;0,1,0)</f>
        <v>1</v>
      </c>
      <c r="F77" s="11">
        <f>IF(E77=1,INDEX(Dados!F:F,MATCH(Complete!B77,Dados!C:C,0)),0)</f>
        <v>0.39992318551884021</v>
      </c>
      <c r="G77" s="15">
        <f t="shared" si="3"/>
        <v>0</v>
      </c>
      <c r="H77" s="13" t="str">
        <f>IF(D77=1,INDEX('Catalogo oficial'!E:E,MATCH(Complete!B77,'Catalogo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77" s="7">
        <v>0</v>
      </c>
      <c r="J77" s="21"/>
      <c r="K77" s="17"/>
    </row>
    <row r="78" spans="2:11" hidden="1" x14ac:dyDescent="0.25">
      <c r="B78" s="3" t="s">
        <v>151</v>
      </c>
      <c r="C78" s="3" t="str">
        <f t="shared" si="2"/>
        <v>SIM</v>
      </c>
      <c r="D78" s="3">
        <f>IF(IFERROR(MATCH(B78,'Catalogo oficial'!C:C,0),0)&gt;0,1,0)</f>
        <v>1</v>
      </c>
      <c r="E78" s="3">
        <f>IF(IFERROR(MATCH(B78,Dados!C:C,0),0)&gt;0,1,0)</f>
        <v>1</v>
      </c>
      <c r="F78" s="11">
        <f>IF(E78=1,INDEX(Dados!F:F,MATCH(Complete!B78,Dados!C:C,0)),0)</f>
        <v>9.8436356299652542E-2</v>
      </c>
      <c r="G78" s="15">
        <f t="shared" si="3"/>
        <v>0</v>
      </c>
      <c r="H78" s="13" t="str">
        <f>IF(D78=1,INDEX('Catalogo oficial'!E:E,MATCH(Complete!B78,'Catalogo oficial'!C:C,0),1),"")</f>
        <v>Série escolar do falecido. Valores de 1 a 8.</v>
      </c>
      <c r="I78" s="7">
        <v>0</v>
      </c>
      <c r="J78" s="21"/>
      <c r="K78" s="17"/>
    </row>
    <row r="79" spans="2:11" hidden="1" x14ac:dyDescent="0.25">
      <c r="B79" s="3" t="s">
        <v>153</v>
      </c>
      <c r="C79" s="3" t="str">
        <f t="shared" si="2"/>
        <v>SIM</v>
      </c>
      <c r="D79" s="3">
        <f>IF(IFERROR(MATCH(B79,'Catalogo oficial'!C:C,0),0)&gt;0,1,0)</f>
        <v>1</v>
      </c>
      <c r="E79" s="3">
        <f>IF(IFERROR(MATCH(B79,Dados!C:C,0),0)&gt;0,1,0)</f>
        <v>1</v>
      </c>
      <c r="F79" s="11">
        <f>IF(E79=1,INDEX(Dados!F:F,MATCH(Complete!B79,Dados!C:C,0)),0)</f>
        <v>0.60885585745451509</v>
      </c>
      <c r="G79" s="15">
        <f t="shared" si="3"/>
        <v>1</v>
      </c>
      <c r="H79" s="13" t="str">
        <f>IF(D79=1,INDEX('Catalogo oficial'!E:E,MATCH(Complete!B79,'Catalogo oficial'!C:C,0),1),"")</f>
        <v>Código do estabelecimento</v>
      </c>
      <c r="I79" s="7">
        <v>0</v>
      </c>
      <c r="J79" s="21"/>
      <c r="K79" s="17"/>
    </row>
    <row r="80" spans="2:11" hidden="1" x14ac:dyDescent="0.25">
      <c r="B80" s="3" t="s">
        <v>155</v>
      </c>
      <c r="C80" s="3" t="str">
        <f t="shared" si="2"/>
        <v>SIM</v>
      </c>
      <c r="D80" s="3">
        <f>IF(IFERROR(MATCH(B80,'Catalogo oficial'!C:C,0),0)&gt;0,1,0)</f>
        <v>1</v>
      </c>
      <c r="E80" s="3">
        <f>IF(IFERROR(MATCH(B80,Dados!C:C,0),0)&gt;0,1,0)</f>
        <v>1</v>
      </c>
      <c r="F80" s="11">
        <f>IF(E80=1,INDEX(Dados!F:F,MATCH(Complete!B80,Dados!C:C,0)),0)</f>
        <v>1.262605861208015E-4</v>
      </c>
      <c r="G80" s="15">
        <f t="shared" si="3"/>
        <v>0</v>
      </c>
      <c r="H80" s="13" t="str">
        <f>IF(D80=1,INDEX('Catalogo oficial'!E:E,MATCH(Complete!B80,'Catalogo oficial'!C:C,0),1),"")</f>
        <v>Sem descrição</v>
      </c>
      <c r="I80" s="7">
        <v>0</v>
      </c>
      <c r="J80" s="21"/>
      <c r="K80" s="17"/>
    </row>
    <row r="81" spans="2:11" ht="52.8" hidden="1" x14ac:dyDescent="0.25">
      <c r="B81" s="3" t="s">
        <v>156</v>
      </c>
      <c r="C81" s="3" t="str">
        <f t="shared" si="2"/>
        <v>SIM</v>
      </c>
      <c r="D81" s="3">
        <f>IF(IFERROR(MATCH(B81,'Catalogo oficial'!C:C,0),0)&gt;0,1,0)</f>
        <v>1</v>
      </c>
      <c r="E81" s="3">
        <f>IF(IFERROR(MATCH(B81,Dados!C:C,0),0)&gt;0,1,0)</f>
        <v>1</v>
      </c>
      <c r="F81" s="11">
        <f>IF(E81=1,INDEX(Dados!F:F,MATCH(Complete!B81,Dados!C:C,0)),0)</f>
        <v>8.4830526978512677E-3</v>
      </c>
      <c r="G81" s="15">
        <f t="shared" si="3"/>
        <v>0</v>
      </c>
      <c r="H81" s="13" t="str">
        <f>IF(D81=1,INDEX('Catalogo oficial'!E:E,MATCH(Complete!B81,'Catalogo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81" s="7">
        <v>0</v>
      </c>
      <c r="J81" s="21"/>
      <c r="K81" s="17"/>
    </row>
    <row r="82" spans="2:11" hidden="1" x14ac:dyDescent="0.25">
      <c r="B82" s="3" t="s">
        <v>157</v>
      </c>
      <c r="C82" s="3" t="str">
        <f t="shared" si="2"/>
        <v>SIM</v>
      </c>
      <c r="D82" s="3">
        <f>IF(IFERROR(MATCH(B82,'Catalogo oficial'!C:C,0),0)&gt;0,1,0)</f>
        <v>1</v>
      </c>
      <c r="E82" s="3">
        <f>IF(IFERROR(MATCH(B82,Dados!C:C,0),0)&gt;0,1,0)</f>
        <v>1</v>
      </c>
      <c r="F82" s="11">
        <f>IF(E82=1,INDEX(Dados!F:F,MATCH(Complete!B82,Dados!C:C,0)),0)</f>
        <v>3.7244728048567571E-3</v>
      </c>
      <c r="G82" s="15">
        <f t="shared" si="3"/>
        <v>0</v>
      </c>
      <c r="H82" s="13" t="str">
        <f>IF(D82=1,INDEX('Catalogo oficial'!E:E,MATCH(Complete!B82,'Catalogo oficial'!C:C,0),1),"")</f>
        <v>Série escolar da mãe. Valores de 1 a 8.</v>
      </c>
      <c r="I82" s="7">
        <v>0</v>
      </c>
      <c r="J82" s="21"/>
      <c r="K82" s="17"/>
    </row>
    <row r="83" spans="2:11" hidden="1" x14ac:dyDescent="0.25">
      <c r="B83" s="3" t="s">
        <v>159</v>
      </c>
      <c r="C83" s="3" t="str">
        <f t="shared" si="2"/>
        <v>SIM</v>
      </c>
      <c r="D83" s="3">
        <f>IF(IFERROR(MATCH(B83,'Catalogo oficial'!C:C,0),0)&gt;0,1,0)</f>
        <v>1</v>
      </c>
      <c r="E83" s="3">
        <f>IF(IFERROR(MATCH(B83,Dados!C:C,0),0)&gt;0,1,0)</f>
        <v>1</v>
      </c>
      <c r="F83" s="11">
        <f>IF(E83=1,INDEX(Dados!F:F,MATCH(Complete!B83,Dados!C:C,0)),0)</f>
        <v>8.1834876605657875E-3</v>
      </c>
      <c r="G83" s="15">
        <f t="shared" si="3"/>
        <v>0</v>
      </c>
      <c r="H83" s="13" t="str">
        <f>IF(D83=1,INDEX('Catalogo oficial'!E:E,MATCH(Complete!B83,'Catalogo oficial'!C:C,0),1),"")</f>
        <v>Semanas de gestação</v>
      </c>
      <c r="I83" s="7">
        <v>0</v>
      </c>
      <c r="J83" s="21"/>
      <c r="K83" s="17"/>
    </row>
    <row r="84" spans="2:11" ht="52.8" hidden="1" x14ac:dyDescent="0.25">
      <c r="B84" s="3" t="s">
        <v>161</v>
      </c>
      <c r="C84" s="3" t="str">
        <f t="shared" si="2"/>
        <v>SIM</v>
      </c>
      <c r="D84" s="3">
        <f>IF(IFERROR(MATCH(B84,'Catalogo oficial'!C:C,0),0)&gt;0,1,0)</f>
        <v>1</v>
      </c>
      <c r="E84" s="3">
        <f>IF(IFERROR(MATCH(B84,Dados!C:C,0),0)&gt;0,1,0)</f>
        <v>1</v>
      </c>
      <c r="F84" s="11">
        <f>IF(E84=1,INDEX(Dados!F:F,MATCH(Complete!B84,Dados!C:C,0)),0)</f>
        <v>3.0425369483802967E-2</v>
      </c>
      <c r="G84" s="15">
        <f t="shared" si="3"/>
        <v>0</v>
      </c>
      <c r="H84" s="13" t="str">
        <f>IF(D84=1,INDEX('Catalogo oficial'!E:E,MATCH(Complete!B84,'Catalogo oficial'!C:C,0),1),"")</f>
        <v>Informar quando a morte ocorreu: 1 – na gravidez; 2 – no parto; 3– no aborto; 4 – até 42 dias após o parto; 5 – de 43 dias a 1 anoapós o parto; 8 – não ocorreu nestes períodos; 9 – ignorado.</v>
      </c>
      <c r="I84" s="7">
        <v>0</v>
      </c>
      <c r="J84" s="21"/>
      <c r="K84" s="17"/>
    </row>
    <row r="85" spans="2:11" hidden="1" x14ac:dyDescent="0.25">
      <c r="B85" s="3" t="s">
        <v>163</v>
      </c>
      <c r="C85" s="3" t="str">
        <f t="shared" si="2"/>
        <v>SIM</v>
      </c>
      <c r="D85" s="3">
        <f>IF(IFERROR(MATCH(B85,'Catalogo oficial'!C:C,0),0)&gt;0,1,0)</f>
        <v>1</v>
      </c>
      <c r="E85" s="3">
        <f>IF(IFERROR(MATCH(B85,Dados!C:C,0),0)&gt;0,1,0)</f>
        <v>1</v>
      </c>
      <c r="F85" s="11">
        <f>IF(E85=1,INDEX(Dados!F:F,MATCH(Complete!B85,Dados!C:C,0)),0)</f>
        <v>0.17972658220028875</v>
      </c>
      <c r="G85" s="15">
        <f t="shared" si="3"/>
        <v>0</v>
      </c>
      <c r="H85" s="13" t="str">
        <f>IF(D85=1,INDEX('Catalogo oficial'!E:E,MATCH(Complete!B85,'Catalogo oficial'!C:C,0),1),"")</f>
        <v>Causa selecionada sem re-seleção (novo SCB)</v>
      </c>
      <c r="I85" s="7">
        <v>0</v>
      </c>
      <c r="J85" s="21"/>
      <c r="K85" s="17"/>
    </row>
    <row r="86" spans="2:11" hidden="1" x14ac:dyDescent="0.25">
      <c r="B86" s="3" t="s">
        <v>165</v>
      </c>
      <c r="C86" s="3" t="str">
        <f t="shared" si="2"/>
        <v>SIM</v>
      </c>
      <c r="D86" s="3">
        <f>IF(IFERROR(MATCH(B86,'Catalogo oficial'!C:C,0),0)&gt;0,1,0)</f>
        <v>1</v>
      </c>
      <c r="E86" s="3">
        <f>IF(IFERROR(MATCH(B86,Dados!C:C,0),0)&gt;0,1,0)</f>
        <v>1</v>
      </c>
      <c r="F86" s="11">
        <f>IF(E86=1,INDEX(Dados!F:F,MATCH(Complete!B86,Dados!C:C,0)),0)</f>
        <v>0.20745543737710861</v>
      </c>
      <c r="G86" s="15">
        <f t="shared" si="3"/>
        <v>0</v>
      </c>
      <c r="H86" s="13" t="str">
        <f>IF(D86=1,INDEX('Catalogo oficial'!E:E,MATCH(Complete!B86,'Catalogo oficial'!C:C,0),1),"")</f>
        <v>No do CRM</v>
      </c>
      <c r="I86" s="7">
        <v>0</v>
      </c>
      <c r="J86" s="21"/>
      <c r="K86" s="17"/>
    </row>
    <row r="87" spans="2:11" hidden="1" x14ac:dyDescent="0.25">
      <c r="B87" s="3" t="s">
        <v>167</v>
      </c>
      <c r="C87" s="3" t="str">
        <f t="shared" si="2"/>
        <v>SIM</v>
      </c>
      <c r="D87" s="3">
        <f>IF(IFERROR(MATCH(B87,'Catalogo oficial'!C:C,0),0)&gt;0,1,0)</f>
        <v>1</v>
      </c>
      <c r="E87" s="3">
        <f>IF(IFERROR(MATCH(B87,Dados!C:C,0),0)&gt;0,1,0)</f>
        <v>1</v>
      </c>
      <c r="F87" s="11">
        <f>IF(E87=1,INDEX(Dados!F:F,MATCH(Complete!B87,Dados!C:C,0)),0)</f>
        <v>9.6970560978786938E-2</v>
      </c>
      <c r="G87" s="15">
        <f t="shared" si="3"/>
        <v>0</v>
      </c>
      <c r="H87" s="13" t="str">
        <f>IF(D87=1,INDEX('Catalogo oficial'!E:E,MATCH(Complete!B87,'Catalogo oficial'!C:C,0),1),"")</f>
        <v>Código do município do SVO ou do IML</v>
      </c>
      <c r="I87" s="7">
        <v>0</v>
      </c>
      <c r="J87" s="21"/>
      <c r="K87" s="17"/>
    </row>
    <row r="88" spans="2:11" hidden="1" x14ac:dyDescent="0.25">
      <c r="B88" s="3" t="s">
        <v>169</v>
      </c>
      <c r="C88" s="3" t="str">
        <f t="shared" si="2"/>
        <v>SIM</v>
      </c>
      <c r="D88" s="3">
        <f>IF(IFERROR(MATCH(B88,'Catalogo oficial'!C:C,0),0)&gt;0,1,0)</f>
        <v>1</v>
      </c>
      <c r="E88" s="3">
        <f>IF(IFERROR(MATCH(B88,Dados!C:C,0),0)&gt;0,1,0)</f>
        <v>1</v>
      </c>
      <c r="F88" s="11">
        <f>IF(E88=1,INDEX(Dados!F:F,MATCH(Complete!B88,Dados!C:C,0)),0)</f>
        <v>0.65904822968502197</v>
      </c>
      <c r="G88" s="15">
        <f t="shared" si="3"/>
        <v>1</v>
      </c>
      <c r="H88" s="13" t="str">
        <f>IF(D88=1,INDEX('Catalogo oficial'!E:E,MATCH(Complete!B88,'Catalogo oficial'!C:C,0),1),"")</f>
        <v>Data do Atestado</v>
      </c>
      <c r="I88" s="7">
        <v>1</v>
      </c>
      <c r="J88" s="21"/>
      <c r="K88" s="17" t="s">
        <v>387</v>
      </c>
    </row>
    <row r="89" spans="2:11" hidden="1" x14ac:dyDescent="0.25">
      <c r="B89" s="3" t="s">
        <v>171</v>
      </c>
      <c r="C89" s="3" t="str">
        <f t="shared" si="2"/>
        <v>SIM</v>
      </c>
      <c r="D89" s="3">
        <f>IF(IFERROR(MATCH(B89,'Catalogo oficial'!C:C,0),0)&gt;0,1,0)</f>
        <v>1</v>
      </c>
      <c r="E89" s="3">
        <f>IF(IFERROR(MATCH(B89,Dados!C:C,0),0)&gt;0,1,0)</f>
        <v>1</v>
      </c>
      <c r="F89" s="11">
        <f>IF(E89=1,INDEX(Dados!F:F,MATCH(Complete!B89,Dados!C:C,0)),0)</f>
        <v>0.36369540570185943</v>
      </c>
      <c r="G89" s="15">
        <f t="shared" si="3"/>
        <v>0</v>
      </c>
      <c r="H89" s="13" t="str">
        <f>IF(D89=1,INDEX('Catalogo oficial'!E:E,MATCH(Complete!B89,'Catalogo oficial'!C:C,0),1),"")</f>
        <v>Número do lote</v>
      </c>
      <c r="I89" s="7">
        <v>0</v>
      </c>
      <c r="J89" s="21"/>
      <c r="K89" s="17"/>
    </row>
    <row r="90" spans="2:11" hidden="1" x14ac:dyDescent="0.25">
      <c r="B90" s="3" t="s">
        <v>173</v>
      </c>
      <c r="C90" s="3" t="str">
        <f t="shared" si="2"/>
        <v>SIM</v>
      </c>
      <c r="D90" s="3">
        <f>IF(IFERROR(MATCH(B90,'Catalogo oficial'!C:C,0),0)&gt;0,1,0)</f>
        <v>1</v>
      </c>
      <c r="E90" s="3">
        <f>IF(IFERROR(MATCH(B90,Dados!C:C,0),0)&gt;0,1,0)</f>
        <v>1</v>
      </c>
      <c r="F90" s="11">
        <f>IF(E90=1,INDEX(Dados!F:F,MATCH(Complete!B90,Dados!C:C,0)),0)</f>
        <v>0.37760523276489377</v>
      </c>
      <c r="G90" s="15">
        <f t="shared" si="3"/>
        <v>0</v>
      </c>
      <c r="H90" s="13" t="str">
        <f>IF(D90=1,INDEX('Catalogo oficial'!E:E,MATCH(Complete!B90,'Catalogo oficial'!C:C,0),1),"")</f>
        <v>Óbito investigado 1-Sim, 2- Não</v>
      </c>
      <c r="I90" s="7">
        <v>0</v>
      </c>
      <c r="J90" s="21"/>
      <c r="K90" s="17"/>
    </row>
    <row r="91" spans="2:11" hidden="1" x14ac:dyDescent="0.25">
      <c r="B91" s="3" t="s">
        <v>175</v>
      </c>
      <c r="C91" s="3" t="str">
        <f t="shared" si="2"/>
        <v>SIM</v>
      </c>
      <c r="D91" s="3">
        <f>IF(IFERROR(MATCH(B91,'Catalogo oficial'!C:C,0),0)&gt;0,1,0)</f>
        <v>1</v>
      </c>
      <c r="E91" s="3">
        <f>IF(IFERROR(MATCH(B91,Dados!C:C,0),0)&gt;0,1,0)</f>
        <v>1</v>
      </c>
      <c r="F91" s="11">
        <f>IF(E91=1,INDEX(Dados!F:F,MATCH(Complete!B91,Dados!C:C,0)),0)</f>
        <v>6.5394690163242217E-2</v>
      </c>
      <c r="G91" s="15">
        <f t="shared" si="3"/>
        <v>0</v>
      </c>
      <c r="H91" s="13" t="str">
        <f>IF(D91=1,INDEX('Catalogo oficial'!E:E,MATCH(Complete!B91,'Catalogo oficial'!C:C,0),1),"")</f>
        <v>Data de investigação</v>
      </c>
      <c r="I91" s="7">
        <v>0</v>
      </c>
      <c r="J91" s="21"/>
      <c r="K91" s="17"/>
    </row>
    <row r="92" spans="2:11" ht="26.4" hidden="1" x14ac:dyDescent="0.25">
      <c r="B92" s="3" t="s">
        <v>177</v>
      </c>
      <c r="C92" s="3" t="str">
        <f t="shared" si="2"/>
        <v>SIM</v>
      </c>
      <c r="D92" s="3">
        <f>IF(IFERROR(MATCH(B92,'Catalogo oficial'!C:C,0),0)&gt;0,1,0)</f>
        <v>1</v>
      </c>
      <c r="E92" s="3">
        <f>IF(IFERROR(MATCH(B92,Dados!C:C,0),0)&gt;0,1,0)</f>
        <v>1</v>
      </c>
      <c r="F92" s="11">
        <f>IF(E92=1,INDEX(Dados!F:F,MATCH(Complete!B92,Dados!C:C,0)),0)</f>
        <v>0.65859866764338693</v>
      </c>
      <c r="G92" s="15">
        <f t="shared" si="3"/>
        <v>1</v>
      </c>
      <c r="H92" s="13" t="str">
        <f>IF(D92=1,INDEX('Catalogo oficial'!E:E,MATCH(Complete!B92,'Catalogo oficial'!C:C,0),1),"")</f>
        <v>Causa básica original, a primeira informação que entra nosistema</v>
      </c>
      <c r="I92" s="7">
        <v>0</v>
      </c>
      <c r="J92" s="21"/>
      <c r="K92" s="17"/>
    </row>
    <row r="93" spans="2:11" hidden="1" x14ac:dyDescent="0.25">
      <c r="B93" s="3" t="s">
        <v>179</v>
      </c>
      <c r="C93" s="3" t="str">
        <f t="shared" si="2"/>
        <v>SIM</v>
      </c>
      <c r="D93" s="3">
        <f>IF(IFERROR(MATCH(B93,'Catalogo oficial'!C:C,0),0)&gt;0,1,0)</f>
        <v>1</v>
      </c>
      <c r="E93" s="3">
        <f>IF(IFERROR(MATCH(B93,Dados!C:C,0),0)&gt;0,1,0)</f>
        <v>1</v>
      </c>
      <c r="F93" s="11">
        <f>IF(E93=1,INDEX(Dados!F:F,MATCH(Complete!B93,Dados!C:C,0)),0)</f>
        <v>0.65626492016198534</v>
      </c>
      <c r="G93" s="15">
        <f t="shared" si="3"/>
        <v>1</v>
      </c>
      <c r="H93" s="13" t="str">
        <f>IF(D93=1,INDEX('Catalogo oficial'!E:E,MATCH(Complete!B93,'Catalogo oficial'!C:C,0),1),"")</f>
        <v>Data de cadastro do registro no sistema</v>
      </c>
      <c r="I93" s="7">
        <v>0</v>
      </c>
      <c r="J93" s="21"/>
      <c r="K93" s="17" t="s">
        <v>402</v>
      </c>
    </row>
    <row r="94" spans="2:11" ht="26.4" hidden="1" x14ac:dyDescent="0.25">
      <c r="B94" s="3" t="s">
        <v>181</v>
      </c>
      <c r="C94" s="3" t="str">
        <f t="shared" si="2"/>
        <v>SIM</v>
      </c>
      <c r="D94" s="3">
        <f>IF(IFERROR(MATCH(B94,'Catalogo oficial'!C:C,0),0)&gt;0,1,0)</f>
        <v>1</v>
      </c>
      <c r="E94" s="3">
        <f>IF(IFERROR(MATCH(B94,Dados!C:C,0),0)&gt;0,1,0)</f>
        <v>1</v>
      </c>
      <c r="F94" s="11">
        <f>IF(E94=1,INDEX(Dados!F:F,MATCH(Complete!B94,Dados!C:C,0)),0)</f>
        <v>0.76116444576249886</v>
      </c>
      <c r="G94" s="15">
        <f t="shared" si="3"/>
        <v>1</v>
      </c>
      <c r="H94" s="13" t="str">
        <f>IF(D94=1,INDEX('Catalogo oficial'!E:E,MATCH(Complete!B94,'Catalogo oficial'!C:C,0),1),"")</f>
        <v>Indica se o médico que assina atendeu o paciente:1: Sim2: Substituto3: IML4: SVO5: Outros</v>
      </c>
      <c r="I94" s="22">
        <v>1</v>
      </c>
      <c r="J94" s="21"/>
      <c r="K94" s="17" t="s">
        <v>404</v>
      </c>
    </row>
    <row r="95" spans="2:11" ht="26.4" hidden="1" x14ac:dyDescent="0.25">
      <c r="B95" s="3" t="s">
        <v>183</v>
      </c>
      <c r="C95" s="3" t="str">
        <f t="shared" si="2"/>
        <v>SIM</v>
      </c>
      <c r="D95" s="3">
        <f>IF(IFERROR(MATCH(B95,'Catalogo oficial'!C:C,0),0)&gt;0,1,0)</f>
        <v>1</v>
      </c>
      <c r="E95" s="3">
        <f>IF(IFERROR(MATCH(B95,Dados!C:C,0),0)&gt;0,1,0)</f>
        <v>1</v>
      </c>
      <c r="F95" s="11">
        <f>IF(E95=1,INDEX(Dados!F:F,MATCH(Complete!B95,Dados!C:C,0)),0)</f>
        <v>0.36362519738047178</v>
      </c>
      <c r="G95" s="15">
        <f t="shared" si="3"/>
        <v>0</v>
      </c>
      <c r="H95" s="13" t="str">
        <f>IF(D95=1,INDEX('Catalogo oficial'!E:E,MATCH(Complete!B95,'Catalogo oficial'!C:C,0),1),"")</f>
        <v>Status de instalação: se codificadora (valor: S) ou não (valor: N)</v>
      </c>
      <c r="I95" s="7">
        <v>0</v>
      </c>
      <c r="J95" s="21"/>
      <c r="K95" s="17"/>
    </row>
    <row r="96" spans="2:11" hidden="1" x14ac:dyDescent="0.25">
      <c r="B96" s="3" t="s">
        <v>185</v>
      </c>
      <c r="C96" s="3" t="str">
        <f t="shared" si="2"/>
        <v>SIM</v>
      </c>
      <c r="D96" s="3">
        <f>IF(IFERROR(MATCH(B96,'Catalogo oficial'!C:C,0),0)&gt;0,1,0)</f>
        <v>1</v>
      </c>
      <c r="E96" s="3">
        <f>IF(IFERROR(MATCH(B96,Dados!C:C,0),0)&gt;0,1,0)</f>
        <v>1</v>
      </c>
      <c r="F96" s="11">
        <f>IF(E96=1,INDEX(Dados!F:F,MATCH(Complete!B96,Dados!C:C,0)),0)</f>
        <v>0.36369540570185943</v>
      </c>
      <c r="G96" s="15">
        <f t="shared" si="3"/>
        <v>0</v>
      </c>
      <c r="H96" s="13" t="str">
        <f>IF(D96=1,INDEX('Catalogo oficial'!E:E,MATCH(Complete!B96,'Catalogo oficial'!C:C,0),1),"")</f>
        <v>Se estiver codificado (valor: S) ou não (valor: N)</v>
      </c>
      <c r="I96" s="7">
        <v>0</v>
      </c>
      <c r="J96" s="21"/>
      <c r="K96" s="17"/>
    </row>
    <row r="97" spans="2:11" hidden="1" x14ac:dyDescent="0.25">
      <c r="B97" s="3" t="s">
        <v>187</v>
      </c>
      <c r="C97" s="3" t="str">
        <f t="shared" si="2"/>
        <v>SIM</v>
      </c>
      <c r="D97" s="3">
        <f>IF(IFERROR(MATCH(B97,'Catalogo oficial'!C:C,0),0)&gt;0,1,0)</f>
        <v>1</v>
      </c>
      <c r="E97" s="3">
        <f>IF(IFERROR(MATCH(B97,Dados!C:C,0),0)&gt;0,1,0)</f>
        <v>1</v>
      </c>
      <c r="F97" s="11">
        <f>IF(E97=1,INDEX(Dados!F:F,MATCH(Complete!B97,Dados!C:C,0)),0)</f>
        <v>0.36369540570185943</v>
      </c>
      <c r="G97" s="15">
        <f t="shared" si="3"/>
        <v>0</v>
      </c>
      <c r="H97" s="13" t="str">
        <f>IF(D97=1,INDEX('Catalogo oficial'!E:E,MATCH(Complete!B97,'Catalogo oficial'!C:C,0),1),"")</f>
        <v>Versão do sistema</v>
      </c>
      <c r="I97" s="7">
        <v>0</v>
      </c>
      <c r="J97" s="21"/>
      <c r="K97" s="17"/>
    </row>
    <row r="98" spans="2:11" hidden="1" x14ac:dyDescent="0.25">
      <c r="B98" s="3" t="s">
        <v>189</v>
      </c>
      <c r="C98" s="3" t="str">
        <f t="shared" si="2"/>
        <v>SIM</v>
      </c>
      <c r="D98" s="3">
        <f>IF(IFERROR(MATCH(B98,'Catalogo oficial'!C:C,0),0)&gt;0,1,0)</f>
        <v>1</v>
      </c>
      <c r="E98" s="3">
        <f>IF(IFERROR(MATCH(B98,Dados!C:C,0),0)&gt;0,1,0)</f>
        <v>1</v>
      </c>
      <c r="F98" s="11">
        <f>IF(E98=1,INDEX(Dados!F:F,MATCH(Complete!B98,Dados!C:C,0)),0)</f>
        <v>0.36131218351740257</v>
      </c>
      <c r="G98" s="15">
        <f t="shared" si="3"/>
        <v>0</v>
      </c>
      <c r="H98" s="13" t="str">
        <f>IF(D98=1,INDEX('Catalogo oficial'!E:E,MATCH(Complete!B98,'Catalogo oficial'!C:C,0),1),"")</f>
        <v>Versão do seletor de causa básica</v>
      </c>
      <c r="I98" s="7">
        <v>0</v>
      </c>
      <c r="J98" s="21"/>
      <c r="K98" s="17"/>
    </row>
    <row r="99" spans="2:11" ht="52.8" hidden="1" x14ac:dyDescent="0.25">
      <c r="B99" s="3" t="s">
        <v>192</v>
      </c>
      <c r="C99" s="3" t="str">
        <f t="shared" si="2"/>
        <v>SIM</v>
      </c>
      <c r="D99" s="3">
        <f>IF(IFERROR(MATCH(B99,'Catalogo oficial'!C:C,0),0)&gt;0,1,0)</f>
        <v>1</v>
      </c>
      <c r="E99" s="3">
        <f>IF(IFERROR(MATCH(B99,Dados!C:C,0),0)&gt;0,1,0)</f>
        <v>1</v>
      </c>
      <c r="F99" s="11">
        <f>IF(E99=1,INDEX(Dados!F:F,MATCH(Complete!B99,Dados!C:C,0)),0)</f>
        <v>6.6358016968107267E-2</v>
      </c>
      <c r="G99" s="15">
        <f t="shared" si="3"/>
        <v>0</v>
      </c>
      <c r="H99" s="13" t="str">
        <f>IF(D99=1,INDEX('Catalogo oficial'!E:E,MATCH(Complete!B99,'Catalogo oficial'!C:C,0),1),"")</f>
        <v>Fonte de investigação:1: Comitê de Morte Materna e/ou Infantil2: Visita domiciliar / Entrevista família3: Estab Saúde / Prontuário4: Relacion com outros bancos de dados5: S V O6: I M L7: Outra fonte8: Múltiplas fontes9: Ignorado</v>
      </c>
      <c r="I99" s="7">
        <v>0</v>
      </c>
      <c r="J99" s="21"/>
      <c r="K99" s="17"/>
    </row>
    <row r="100" spans="2:11" ht="26.4" hidden="1" x14ac:dyDescent="0.25">
      <c r="B100" s="3" t="s">
        <v>194</v>
      </c>
      <c r="C100" s="3" t="str">
        <f t="shared" si="2"/>
        <v>SIM</v>
      </c>
      <c r="D100" s="3">
        <f>IF(IFERROR(MATCH(B100,'Catalogo oficial'!C:C,0),0)&gt;0,1,0)</f>
        <v>1</v>
      </c>
      <c r="E100" s="3">
        <f>IF(IFERROR(MATCH(B100,Dados!C:C,0),0)&gt;0,1,0)</f>
        <v>1</v>
      </c>
      <c r="F100" s="11">
        <f>IF(E100=1,INDEX(Dados!F:F,MATCH(Complete!B100,Dados!C:C,0)),0)</f>
        <v>0.60998376629179807</v>
      </c>
      <c r="G100" s="15">
        <f t="shared" si="3"/>
        <v>1</v>
      </c>
      <c r="H100" s="13" t="str">
        <f>IF(D100=1,INDEX('Catalogo oficial'!E:E,MATCH(Complete!B100,'Catalogo oficial'!C:C,0),1),"")</f>
        <v>Data de recebimento no nível central, data da última atualização do registro</v>
      </c>
      <c r="I100" s="7">
        <v>1</v>
      </c>
      <c r="J100" s="21"/>
      <c r="K100" s="17" t="s">
        <v>387</v>
      </c>
    </row>
    <row r="101" spans="2:11" hidden="1" x14ac:dyDescent="0.25">
      <c r="B101" s="3" t="s">
        <v>196</v>
      </c>
      <c r="C101" s="3" t="str">
        <f t="shared" si="2"/>
        <v>SIM</v>
      </c>
      <c r="D101" s="3">
        <f>IF(IFERROR(MATCH(B101,'Catalogo oficial'!C:C,0),0)&gt;0,1,0)</f>
        <v>1</v>
      </c>
      <c r="E101" s="3">
        <f>IF(IFERROR(MATCH(B101,Dados!C:C,0),0)&gt;0,1,0)</f>
        <v>1</v>
      </c>
      <c r="F101" s="11">
        <f>IF(E101=1,INDEX(Dados!F:F,MATCH(Complete!B101,Dados!C:C,0)),0)</f>
        <v>0.36398982308217964</v>
      </c>
      <c r="G101" s="15">
        <f t="shared" si="3"/>
        <v>0</v>
      </c>
      <c r="H101" s="13" t="str">
        <f>IF(D101=1,INDEX('Catalogo oficial'!E:E,MATCH(Complete!B101,'Catalogo oficial'!C:C,0),1),"")</f>
        <v>CIDs informado no atestado</v>
      </c>
      <c r="I101" s="7">
        <v>0</v>
      </c>
      <c r="J101" s="21"/>
      <c r="K101" s="17"/>
    </row>
    <row r="102" spans="2:11" hidden="1" x14ac:dyDescent="0.25">
      <c r="B102" s="3" t="s">
        <v>198</v>
      </c>
      <c r="C102" s="3" t="str">
        <f t="shared" si="2"/>
        <v>SIM</v>
      </c>
      <c r="D102" s="3">
        <f>IF(IFERROR(MATCH(B102,'Catalogo oficial'!C:C,0),0)&gt;0,1,0)</f>
        <v>1</v>
      </c>
      <c r="E102" s="3">
        <f>IF(IFERROR(MATCH(B102,Dados!C:C,0),0)&gt;0,1,0)</f>
        <v>1</v>
      </c>
      <c r="F102" s="11">
        <f>IF(E102=1,INDEX(Dados!F:F,MATCH(Complete!B102,Dados!C:C,0)),0)</f>
        <v>0.44104295533849919</v>
      </c>
      <c r="G102" s="15">
        <f t="shared" si="3"/>
        <v>0</v>
      </c>
      <c r="H102" s="13" t="str">
        <f>IF(D102=1,INDEX('Catalogo oficial'!E:E,MATCH(Complete!B102,'Catalogo oficial'!C:C,0),1),"")</f>
        <v>Data do recebimento original: dd mm aaaa</v>
      </c>
      <c r="I102" s="7">
        <v>0</v>
      </c>
      <c r="J102" s="21"/>
      <c r="K102" s="17"/>
    </row>
    <row r="103" spans="2:11" hidden="1" x14ac:dyDescent="0.25">
      <c r="B103" s="3" t="s">
        <v>200</v>
      </c>
      <c r="C103" s="3" t="str">
        <f t="shared" si="2"/>
        <v>SIM</v>
      </c>
      <c r="D103" s="3">
        <f>IF(IFERROR(MATCH(B103,'Catalogo oficial'!C:C,0),0)&gt;0,1,0)</f>
        <v>1</v>
      </c>
      <c r="E103" s="3">
        <f>IF(IFERROR(MATCH(B103,Dados!C:C,0),0)&gt;0,1,0)</f>
        <v>1</v>
      </c>
      <c r="F103" s="11">
        <f>IF(E103=1,INDEX(Dados!F:F,MATCH(Complete!B103,Dados!C:C,0)),0)</f>
        <v>6.8635426203833201E-6</v>
      </c>
      <c r="G103" s="15">
        <f t="shared" si="3"/>
        <v>0</v>
      </c>
      <c r="H103" s="13" t="str">
        <f>IF(D103=1,INDEX('Catalogo oficial'!E:E,MATCH(Complete!B103,'Catalogo oficial'!C:C,0),1),"")</f>
        <v>Causa externa associada a uma causa materna</v>
      </c>
      <c r="I103" s="7">
        <v>0</v>
      </c>
      <c r="J103" s="21"/>
      <c r="K103" s="17"/>
    </row>
    <row r="104" spans="2:11" ht="118.8" hidden="1" x14ac:dyDescent="0.25">
      <c r="B104" s="3" t="s">
        <v>202</v>
      </c>
      <c r="C104" s="3" t="str">
        <f t="shared" si="2"/>
        <v>SIM</v>
      </c>
      <c r="D104" s="3">
        <f>IF(IFERROR(MATCH(B104,'Catalogo oficial'!C:C,0),0)&gt;0,1,0)</f>
        <v>1</v>
      </c>
      <c r="E104" s="3">
        <f>IF(IFERROR(MATCH(B104,Dados!C:C,0),0)&gt;0,1,0)</f>
        <v>1</v>
      </c>
      <c r="F104" s="11">
        <f>IF(E104=1,INDEX(Dados!F:F,MATCH(Complete!B104,Dados!C:C,0)),0)</f>
        <v>6.4051151695302174E-3</v>
      </c>
      <c r="G104" s="15">
        <f t="shared" si="3"/>
        <v>0</v>
      </c>
      <c r="H104" s="13" t="str">
        <f>IF(D104=1,INDEX('Catalogo oficial'!E:E,MATCH(Complete!B104,'Catalogo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4" s="7">
        <v>0</v>
      </c>
      <c r="J104" s="21"/>
      <c r="K104" s="17"/>
    </row>
    <row r="105" spans="2:11" ht="118.8" hidden="1" x14ac:dyDescent="0.25">
      <c r="B105" s="3" t="s">
        <v>204</v>
      </c>
      <c r="C105" s="3" t="str">
        <f t="shared" si="2"/>
        <v>SIM</v>
      </c>
      <c r="D105" s="3">
        <f>IF(IFERROR(MATCH(B105,'Catalogo oficial'!C:C,0),0)&gt;0,1,0)</f>
        <v>1</v>
      </c>
      <c r="E105" s="3">
        <f>IF(IFERROR(MATCH(B105,Dados!C:C,0),0)&gt;0,1,0)</f>
        <v>1</v>
      </c>
      <c r="F105" s="11">
        <f>IF(E105=1,INDEX(Dados!F:F,MATCH(Complete!B105,Dados!C:C,0)),0)</f>
        <v>0.33703197252638284</v>
      </c>
      <c r="G105" s="15">
        <f t="shared" si="3"/>
        <v>0</v>
      </c>
      <c r="H105" s="13" t="str">
        <f>IF(D105=1,INDEX('Catalogo oficial'!E:E,MATCH(Complete!B105,'Catalogo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5" s="7">
        <v>0</v>
      </c>
      <c r="J105" s="21"/>
      <c r="K105" s="17"/>
    </row>
    <row r="106" spans="2:11" hidden="1" x14ac:dyDescent="0.25">
      <c r="B106" s="3" t="s">
        <v>205</v>
      </c>
      <c r="C106" s="3" t="str">
        <f t="shared" si="2"/>
        <v>SIM</v>
      </c>
      <c r="D106" s="3">
        <f>IF(IFERROR(MATCH(B106,'Catalogo oficial'!C:C,0),0)&gt;0,1,0)</f>
        <v>1</v>
      </c>
      <c r="E106" s="3">
        <f>IF(IFERROR(MATCH(B106,Dados!C:C,0),0)&gt;0,1,0)</f>
        <v>1</v>
      </c>
      <c r="F106" s="11">
        <f>IF(E106=1,INDEX(Dados!F:F,MATCH(Complete!B106,Dados!C:C,0)),0)</f>
        <v>0.48017687349332727</v>
      </c>
      <c r="G106" s="15">
        <f t="shared" si="3"/>
        <v>0</v>
      </c>
      <c r="H106" s="13" t="str">
        <f>IF(D106=1,INDEX('Catalogo oficial'!E:E,MATCH(Complete!B106,'Catalogo oficial'!C:C,0),1),"")</f>
        <v>Status de DO Epidemiológica. Valores: 1 – SIM; 0 – NÃO.</v>
      </c>
      <c r="I106" s="7">
        <v>0</v>
      </c>
      <c r="J106" s="21"/>
      <c r="K106" s="17"/>
    </row>
    <row r="107" spans="2:11" hidden="1" x14ac:dyDescent="0.25">
      <c r="B107" s="3" t="s">
        <v>207</v>
      </c>
      <c r="C107" s="3" t="str">
        <f t="shared" si="2"/>
        <v>SIM</v>
      </c>
      <c r="D107" s="3">
        <f>IF(IFERROR(MATCH(B107,'Catalogo oficial'!C:C,0),0)&gt;0,1,0)</f>
        <v>1</v>
      </c>
      <c r="E107" s="3">
        <f>IF(IFERROR(MATCH(B107,Dados!C:C,0),0)&gt;0,1,0)</f>
        <v>1</v>
      </c>
      <c r="F107" s="11">
        <f>IF(E107=1,INDEX(Dados!F:F,MATCH(Complete!B107,Dados!C:C,0)),0)</f>
        <v>0.48092471365800654</v>
      </c>
      <c r="G107" s="15">
        <f t="shared" si="3"/>
        <v>0</v>
      </c>
      <c r="H107" s="13" t="str">
        <f>IF(D107=1,INDEX('Catalogo oficial'!E:E,MATCH(Complete!B107,'Catalogo oficial'!C:C,0),1),"")</f>
        <v>Status de DO Nova. Valores: 1 – SIM; 0 – NÃO.</v>
      </c>
      <c r="I107" s="7">
        <v>0</v>
      </c>
      <c r="J107" s="21"/>
      <c r="K107" s="17"/>
    </row>
    <row r="108" spans="2:11" ht="26.4" hidden="1" x14ac:dyDescent="0.25">
      <c r="B108" s="3" t="s">
        <v>209</v>
      </c>
      <c r="C108" s="3" t="str">
        <f t="shared" si="2"/>
        <v>SIM</v>
      </c>
      <c r="D108" s="3">
        <f>IF(IFERROR(MATCH(B108,'Catalogo oficial'!C:C,0),0)&gt;0,1,0)</f>
        <v>1</v>
      </c>
      <c r="E108" s="3">
        <f>IF(IFERROR(MATCH(B108,Dados!C:C,0),0)&gt;0,1,0)</f>
        <v>1</v>
      </c>
      <c r="F108" s="11">
        <f>IF(E108=1,INDEX(Dados!F:F,MATCH(Complete!B108,Dados!C:C,0)),0)</f>
        <v>0.44226480891539871</v>
      </c>
      <c r="G108" s="15">
        <f t="shared" si="3"/>
        <v>0</v>
      </c>
      <c r="H108" s="13" t="str">
        <f>IF(D108=1,INDEX('Catalogo oficial'!E:E,MATCH(Complete!B108,'Catalogo oficial'!C:C,0),1),"")</f>
        <v>Diferença entre a data de óbito e data do recebimento original daDO ([DTOBITO] – [DTRECORIG])</v>
      </c>
      <c r="I108" s="7">
        <v>0</v>
      </c>
      <c r="J108" s="21"/>
      <c r="K108" s="17"/>
    </row>
    <row r="109" spans="2:11" hidden="1" x14ac:dyDescent="0.25">
      <c r="B109" s="3" t="s">
        <v>211</v>
      </c>
      <c r="C109" s="3" t="str">
        <f t="shared" si="2"/>
        <v>SIM</v>
      </c>
      <c r="D109" s="3">
        <f>IF(IFERROR(MATCH(B109,'Catalogo oficial'!C:C,0),0)&gt;0,1,0)</f>
        <v>1</v>
      </c>
      <c r="E109" s="3">
        <f>IF(IFERROR(MATCH(B109,Dados!C:C,0),0)&gt;0,1,0)</f>
        <v>1</v>
      </c>
      <c r="F109" s="11">
        <f>IF(E109=1,INDEX(Dados!F:F,MATCH(Complete!B109,Dados!C:C,0)),0)</f>
        <v>1.4511101994674177E-2</v>
      </c>
      <c r="G109" s="15">
        <f t="shared" si="3"/>
        <v>0</v>
      </c>
      <c r="H109" s="13" t="str">
        <f>IF(D109=1,INDEX('Catalogo oficial'!E:E,MATCH(Complete!B109,'Catalogo oficial'!C:C,0),1),"")</f>
        <v>Sem descrição</v>
      </c>
      <c r="I109" s="7">
        <v>0</v>
      </c>
      <c r="J109" s="21"/>
      <c r="K109" s="17"/>
    </row>
    <row r="110" spans="2:11" hidden="1" x14ac:dyDescent="0.25">
      <c r="B110" s="3" t="s">
        <v>212</v>
      </c>
      <c r="C110" s="3" t="str">
        <f t="shared" si="2"/>
        <v>SIM</v>
      </c>
      <c r="D110" s="3">
        <f>IF(IFERROR(MATCH(B110,'Catalogo oficial'!C:C,0),0)&gt;0,1,0)</f>
        <v>1</v>
      </c>
      <c r="E110" s="3">
        <f>IF(IFERROR(MATCH(B110,Dados!C:C,0),0)&gt;0,1,0)</f>
        <v>1</v>
      </c>
      <c r="F110" s="11">
        <f>IF(E110=1,INDEX(Dados!F:F,MATCH(Complete!B110,Dados!C:C,0)),0)</f>
        <v>8.6236123310978671E-3</v>
      </c>
      <c r="G110" s="15">
        <f t="shared" si="3"/>
        <v>0</v>
      </c>
      <c r="H110" s="13" t="str">
        <f>IF(D110=1,INDEX('Catalogo oficial'!E:E,MATCH(Complete!B110,'Catalogo oficial'!C:C,0),1),"")</f>
        <v>Sem descrição</v>
      </c>
      <c r="I110" s="7">
        <v>0</v>
      </c>
      <c r="J110" s="21"/>
      <c r="K110" s="17"/>
    </row>
    <row r="111" spans="2:11" hidden="1" x14ac:dyDescent="0.25">
      <c r="B111" s="3" t="s">
        <v>213</v>
      </c>
      <c r="C111" s="3" t="str">
        <f t="shared" si="2"/>
        <v>SIM</v>
      </c>
      <c r="D111" s="3">
        <f>IF(IFERROR(MATCH(B111,'Catalogo oficial'!C:C,0),0)&gt;0,1,0)</f>
        <v>1</v>
      </c>
      <c r="E111" s="3">
        <f>IF(IFERROR(MATCH(B111,Dados!C:C,0),0)&gt;0,1,0)</f>
        <v>1</v>
      </c>
      <c r="F111" s="11">
        <f>IF(E111=1,INDEX(Dados!F:F,MATCH(Complete!B111,Dados!C:C,0)),0)</f>
        <v>2.1476882802006957E-2</v>
      </c>
      <c r="G111" s="15">
        <f t="shared" si="3"/>
        <v>0</v>
      </c>
      <c r="H111" s="13" t="str">
        <f>IF(D111=1,INDEX('Catalogo oficial'!E:E,MATCH(Complete!B111,'Catalogo oficial'!C:C,0),1),"")</f>
        <v>Sem descrição</v>
      </c>
      <c r="I111" s="7">
        <v>0</v>
      </c>
      <c r="J111" s="21"/>
      <c r="K111" s="17"/>
    </row>
    <row r="112" spans="2:11" hidden="1" x14ac:dyDescent="0.25">
      <c r="B112" s="3" t="s">
        <v>214</v>
      </c>
      <c r="C112" s="3" t="str">
        <f t="shared" si="2"/>
        <v>SIM</v>
      </c>
      <c r="D112" s="3">
        <f>IF(IFERROR(MATCH(B112,'Catalogo oficial'!C:C,0),0)&gt;0,1,0)</f>
        <v>1</v>
      </c>
      <c r="E112" s="3">
        <f>IF(IFERROR(MATCH(B112,Dados!C:C,0),0)&gt;0,1,0)</f>
        <v>1</v>
      </c>
      <c r="F112" s="11">
        <f>IF(E112=1,INDEX(Dados!F:F,MATCH(Complete!B112,Dados!C:C,0)),0)</f>
        <v>2.2974279017020583E-2</v>
      </c>
      <c r="G112" s="15">
        <f t="shared" si="3"/>
        <v>0</v>
      </c>
      <c r="H112" s="13" t="str">
        <f>IF(D112=1,INDEX('Catalogo oficial'!E:E,MATCH(Complete!B112,'Catalogo oficial'!C:C,0),1),"")</f>
        <v>Sem descrição</v>
      </c>
      <c r="I112" s="7">
        <v>0</v>
      </c>
      <c r="J112" s="21"/>
      <c r="K112" s="17"/>
    </row>
    <row r="113" spans="2:11" hidden="1" x14ac:dyDescent="0.25">
      <c r="B113" s="3" t="s">
        <v>215</v>
      </c>
      <c r="C113" s="3" t="str">
        <f t="shared" si="2"/>
        <v>SIM</v>
      </c>
      <c r="D113" s="3">
        <f>IF(IFERROR(MATCH(B113,'Catalogo oficial'!C:C,0),0)&gt;0,1,0)</f>
        <v>1</v>
      </c>
      <c r="E113" s="3">
        <f>IF(IFERROR(MATCH(B113,Dados!C:C,0),0)&gt;0,1,0)</f>
        <v>1</v>
      </c>
      <c r="F113" s="11">
        <f>IF(E113=1,INDEX(Dados!F:F,MATCH(Complete!B113,Dados!C:C,0)),0)</f>
        <v>1.6253583877423993E-2</v>
      </c>
      <c r="G113" s="15">
        <f t="shared" si="3"/>
        <v>0</v>
      </c>
      <c r="H113" s="13" t="str">
        <f>IF(D113=1,INDEX('Catalogo oficial'!E:E,MATCH(Complete!B113,'Catalogo oficial'!C:C,0),1),"")</f>
        <v>Sem descrição</v>
      </c>
      <c r="I113" s="7">
        <v>0</v>
      </c>
      <c r="J113" s="21"/>
      <c r="K113" s="17"/>
    </row>
    <row r="114" spans="2:11" hidden="1" x14ac:dyDescent="0.25">
      <c r="B114" s="3" t="s">
        <v>216</v>
      </c>
      <c r="C114" s="3" t="str">
        <f t="shared" si="2"/>
        <v>SIM</v>
      </c>
      <c r="D114" s="3">
        <f>IF(IFERROR(MATCH(B114,'Catalogo oficial'!C:C,0),0)&gt;0,1,0)</f>
        <v>1</v>
      </c>
      <c r="E114" s="3">
        <f>IF(IFERROR(MATCH(B114,Dados!C:C,0),0)&gt;0,1,0)</f>
        <v>1</v>
      </c>
      <c r="F114" s="11">
        <f>IF(E114=1,INDEX(Dados!F:F,MATCH(Complete!B114,Dados!C:C,0)),0)</f>
        <v>9.3701655815358123E-3</v>
      </c>
      <c r="G114" s="15">
        <f t="shared" si="3"/>
        <v>0</v>
      </c>
      <c r="H114" s="13" t="str">
        <f>IF(D114=1,INDEX('Catalogo oficial'!E:E,MATCH(Complete!B114,'Catalogo oficial'!C:C,0),1),"")</f>
        <v>Sem descrição</v>
      </c>
      <c r="I114" s="7">
        <v>0</v>
      </c>
      <c r="J114" s="21"/>
      <c r="K114" s="17"/>
    </row>
    <row r="115" spans="2:11" hidden="1" x14ac:dyDescent="0.25">
      <c r="B115" s="3" t="s">
        <v>217</v>
      </c>
      <c r="C115" s="3" t="str">
        <f t="shared" si="2"/>
        <v>SIM</v>
      </c>
      <c r="D115" s="3">
        <f>IF(IFERROR(MATCH(B115,'Catalogo oficial'!C:C,0),0)&gt;0,1,0)</f>
        <v>1</v>
      </c>
      <c r="E115" s="3">
        <f>IF(IFERROR(MATCH(B115,Dados!C:C,0),0)&gt;0,1,0)</f>
        <v>1</v>
      </c>
      <c r="F115" s="11">
        <f>IF(E115=1,INDEX(Dados!F:F,MATCH(Complete!B115,Dados!C:C,0)),0)</f>
        <v>5.9469736996196313E-4</v>
      </c>
      <c r="G115" s="15">
        <f t="shared" si="3"/>
        <v>0</v>
      </c>
      <c r="H115" s="13" t="str">
        <f>IF(D115=1,INDEX('Catalogo oficial'!E:E,MATCH(Complete!B115,'Catalogo oficial'!C:C,0),1),"")</f>
        <v>Sem descrição</v>
      </c>
      <c r="I115" s="7">
        <v>0</v>
      </c>
      <c r="J115" s="21"/>
      <c r="K115" s="17"/>
    </row>
    <row r="116" spans="2:11" hidden="1" x14ac:dyDescent="0.25">
      <c r="B116" s="3" t="s">
        <v>218</v>
      </c>
      <c r="C116" s="3" t="str">
        <f t="shared" si="2"/>
        <v>SIM</v>
      </c>
      <c r="D116" s="3">
        <f>IF(IFERROR(MATCH(B116,'Catalogo oficial'!C:C,0),0)&gt;0,1,0)</f>
        <v>1</v>
      </c>
      <c r="E116" s="3">
        <f>IF(IFERROR(MATCH(B116,Dados!C:C,0),0)&gt;0,1,0)</f>
        <v>1</v>
      </c>
      <c r="F116" s="11">
        <f>IF(E116=1,INDEX(Dados!F:F,MATCH(Complete!B116,Dados!C:C,0)),0)</f>
        <v>1.4615914010106281E-2</v>
      </c>
      <c r="G116" s="15">
        <f t="shared" si="3"/>
        <v>0</v>
      </c>
      <c r="H116" s="13" t="str">
        <f>IF(D116=1,INDEX('Catalogo oficial'!E:E,MATCH(Complete!B116,'Catalogo oficial'!C:C,0),1),"")</f>
        <v>Sem descrição</v>
      </c>
      <c r="I116" s="7">
        <v>0</v>
      </c>
      <c r="J116" s="21"/>
      <c r="K116" s="17"/>
    </row>
    <row r="117" spans="2:11" hidden="1" x14ac:dyDescent="0.25">
      <c r="B117" s="3" t="s">
        <v>219</v>
      </c>
      <c r="C117" s="3" t="str">
        <f t="shared" si="2"/>
        <v>SIM</v>
      </c>
      <c r="D117" s="3">
        <f>IF(IFERROR(MATCH(B117,'Catalogo oficial'!C:C,0),0)&gt;0,1,0)</f>
        <v>1</v>
      </c>
      <c r="E117" s="3">
        <f>IF(IFERROR(MATCH(B117,Dados!C:C,0),0)&gt;0,1,0)</f>
        <v>1</v>
      </c>
      <c r="F117" s="11">
        <f>IF(E117=1,INDEX(Dados!F:F,MATCH(Complete!B117,Dados!C:C,0)),0)</f>
        <v>7.9188122982672561E-4</v>
      </c>
      <c r="G117" s="15">
        <f t="shared" si="3"/>
        <v>0</v>
      </c>
      <c r="H117" s="13" t="str">
        <f>IF(D117=1,INDEX('Catalogo oficial'!E:E,MATCH(Complete!B117,'Catalogo oficial'!C:C,0),1),"")</f>
        <v>Sem descrição</v>
      </c>
      <c r="I117" s="7">
        <v>0</v>
      </c>
      <c r="J117" s="21"/>
      <c r="K117" s="17"/>
    </row>
    <row r="118" spans="2:11" hidden="1" x14ac:dyDescent="0.25">
      <c r="B118" s="3" t="s">
        <v>220</v>
      </c>
      <c r="C118" s="3" t="str">
        <f t="shared" si="2"/>
        <v>SIM</v>
      </c>
      <c r="D118" s="3">
        <f>IF(IFERROR(MATCH(B118,'Catalogo oficial'!C:C,0),0)&gt;0,1,0)</f>
        <v>1</v>
      </c>
      <c r="E118" s="3">
        <f>IF(IFERROR(MATCH(B118,Dados!C:C,0),0)&gt;0,1,0)</f>
        <v>1</v>
      </c>
      <c r="F118" s="11">
        <f>IF(E118=1,INDEX(Dados!F:F,MATCH(Complete!B118,Dados!C:C,0)),0)</f>
        <v>8.557979704790452E-3</v>
      </c>
      <c r="G118" s="15">
        <f t="shared" si="3"/>
        <v>0</v>
      </c>
      <c r="H118" s="13" t="str">
        <f>IF(D118=1,INDEX('Catalogo oficial'!E:E,MATCH(Complete!B118,'Catalogo oficial'!C:C,0),1),"")</f>
        <v>Sem descrição</v>
      </c>
      <c r="I118" s="7">
        <v>0</v>
      </c>
      <c r="J118" s="21"/>
      <c r="K118" s="17"/>
    </row>
    <row r="119" spans="2:11" hidden="1" x14ac:dyDescent="0.25">
      <c r="B119" s="3" t="s">
        <v>221</v>
      </c>
      <c r="C119" s="3" t="str">
        <f t="shared" si="2"/>
        <v>SIM</v>
      </c>
      <c r="D119" s="3">
        <f>IF(IFERROR(MATCH(B119,'Catalogo oficial'!C:C,0),0)&gt;0,1,0)</f>
        <v>1</v>
      </c>
      <c r="E119" s="3">
        <f>IF(IFERROR(MATCH(B119,Dados!C:C,0),0)&gt;0,1,0)</f>
        <v>1</v>
      </c>
      <c r="F119" s="11">
        <f>IF(E119=1,INDEX(Dados!F:F,MATCH(Complete!B119,Dados!C:C,0)),0)</f>
        <v>8.608169360202006E-3</v>
      </c>
      <c r="G119" s="15">
        <f t="shared" si="3"/>
        <v>0</v>
      </c>
      <c r="H119" s="13" t="str">
        <f>IF(D119=1,INDEX('Catalogo oficial'!E:E,MATCH(Complete!B119,'Catalogo oficial'!C:C,0),1),"")</f>
        <v>Sem descrição</v>
      </c>
      <c r="I119" s="7">
        <v>0</v>
      </c>
      <c r="J119" s="21"/>
      <c r="K119" s="17"/>
    </row>
    <row r="120" spans="2:11" hidden="1" x14ac:dyDescent="0.25">
      <c r="B120" s="3" t="s">
        <v>222</v>
      </c>
      <c r="C120" s="3" t="str">
        <f t="shared" si="2"/>
        <v>SIM</v>
      </c>
      <c r="D120" s="3">
        <f>IF(IFERROR(MATCH(B120,'Catalogo oficial'!C:C,0),0)&gt;0,1,0)</f>
        <v>1</v>
      </c>
      <c r="E120" s="3">
        <f>IF(IFERROR(MATCH(B120,Dados!C:C,0),0)&gt;0,1,0)</f>
        <v>1</v>
      </c>
      <c r="F120" s="11">
        <f>IF(E120=1,INDEX(Dados!F:F,MATCH(Complete!B120,Dados!C:C,0)),0)</f>
        <v>4.5272213104990897E-3</v>
      </c>
      <c r="G120" s="15">
        <f t="shared" si="3"/>
        <v>0</v>
      </c>
      <c r="H120" s="13" t="str">
        <f>IF(D120=1,INDEX('Catalogo oficial'!E:E,MATCH(Complete!B120,'Catalogo oficial'!C:C,0),1),"")</f>
        <v>Sem descrição</v>
      </c>
      <c r="I120" s="7">
        <v>0</v>
      </c>
      <c r="J120" s="21"/>
      <c r="K120" s="17"/>
    </row>
    <row r="121" spans="2:11" hidden="1" x14ac:dyDescent="0.25">
      <c r="B121" s="3" t="s">
        <v>223</v>
      </c>
      <c r="C121" s="3" t="str">
        <f t="shared" si="2"/>
        <v>SIM</v>
      </c>
      <c r="D121" s="3">
        <f>IF(IFERROR(MATCH(B121,'Catalogo oficial'!C:C,0),0)&gt;0,1,0)</f>
        <v>1</v>
      </c>
      <c r="E121" s="3">
        <f>IF(IFERROR(MATCH(B121,Dados!C:C,0),0)&gt;0,1,0)</f>
        <v>1</v>
      </c>
      <c r="F121" s="11">
        <f>IF(E121=1,INDEX(Dados!F:F,MATCH(Complete!B121,Dados!C:C,0)),0)</f>
        <v>4.0269548477559002E-2</v>
      </c>
      <c r="G121" s="15">
        <f t="shared" si="3"/>
        <v>0</v>
      </c>
      <c r="H121" s="13" t="str">
        <f>IF(D121=1,INDEX('Catalogo oficial'!E:E,MATCH(Complete!B121,'Catalogo oficial'!C:C,0),1),"")</f>
        <v>Sem descrição</v>
      </c>
      <c r="I121" s="7">
        <v>0</v>
      </c>
      <c r="J121" s="21"/>
      <c r="K121" s="17"/>
    </row>
    <row r="122" spans="2:11" hidden="1" x14ac:dyDescent="0.25">
      <c r="B122" s="3" t="s">
        <v>224</v>
      </c>
      <c r="C122" s="3" t="str">
        <f t="shared" si="2"/>
        <v>SIM</v>
      </c>
      <c r="D122" s="3">
        <f>IF(IFERROR(MATCH(B122,'Catalogo oficial'!C:C,0),0)&gt;0,1,0)</f>
        <v>1</v>
      </c>
      <c r="E122" s="3">
        <f>IF(IFERROR(MATCH(B122,Dados!C:C,0),0)&gt;0,1,0)</f>
        <v>1</v>
      </c>
      <c r="F122" s="11">
        <f>IF(E122=1,INDEX(Dados!F:F,MATCH(Complete!B122,Dados!C:C,0)),0)</f>
        <v>5.4283472603669164E-3</v>
      </c>
      <c r="G122" s="15">
        <f t="shared" si="3"/>
        <v>0</v>
      </c>
      <c r="H122" s="13" t="str">
        <f>IF(D122=1,INDEX('Catalogo oficial'!E:E,MATCH(Complete!B122,'Catalogo oficial'!C:C,0),1),"")</f>
        <v>Sem descrição</v>
      </c>
      <c r="I122" s="7">
        <v>0</v>
      </c>
      <c r="J122" s="21"/>
      <c r="K122" s="17"/>
    </row>
    <row r="123" spans="2:11" ht="39.6" hidden="1" x14ac:dyDescent="0.25">
      <c r="B123" s="3" t="s">
        <v>225</v>
      </c>
      <c r="C123" s="3" t="str">
        <f t="shared" si="2"/>
        <v>Fiocruz</v>
      </c>
      <c r="D123" s="3">
        <f>IF(IFERROR(MATCH(B123,'Catalogo oficial'!C:C,0),0)&gt;0,1,0)</f>
        <v>1</v>
      </c>
      <c r="E123" s="3">
        <f>IF(IFERROR(MATCH(B123,Dados!C:C,0),0)&gt;0,1,0)</f>
        <v>1</v>
      </c>
      <c r="F123" s="11">
        <f>IF(E123=1,INDEX(Dados!F:F,MATCH(Complete!B123,Dados!C:C,0)),0)</f>
        <v>1</v>
      </c>
      <c r="G123" s="15">
        <f t="shared" si="3"/>
        <v>1</v>
      </c>
      <c r="H123" s="13" t="str">
        <f>IF(D123=1,INDEX('Catalogo oficial'!E:E,MATCH(Complete!B123,'Catalogo oficial'!C:C,0),1),"")</f>
        <v>Nome (acentuado, maiúsculas e minúsculas) do Município (padrão DOS, página de código 850) de residência da pessoa que foi à óbito</v>
      </c>
      <c r="I123" s="7">
        <v>0</v>
      </c>
      <c r="J123" s="17" t="s">
        <v>364</v>
      </c>
      <c r="K123" s="17" t="s">
        <v>388</v>
      </c>
    </row>
    <row r="124" spans="2:11" ht="26.4" hidden="1" x14ac:dyDescent="0.25">
      <c r="B124" s="3" t="s">
        <v>227</v>
      </c>
      <c r="C124" s="3" t="str">
        <f t="shared" si="2"/>
        <v>Fiocruz</v>
      </c>
      <c r="D124" s="3">
        <f>IF(IFERROR(MATCH(B124,'Catalogo oficial'!C:C,0),0)&gt;0,1,0)</f>
        <v>1</v>
      </c>
      <c r="E124" s="3">
        <f>IF(IFERROR(MATCH(B124,Dados!C:C,0),0)&gt;0,1,0)</f>
        <v>1</v>
      </c>
      <c r="F124" s="11">
        <f>IF(E124=1,INDEX(Dados!F:F,MATCH(Complete!B124,Dados!C:C,0)),0)</f>
        <v>1</v>
      </c>
      <c r="G124" s="15">
        <f t="shared" si="3"/>
        <v>1</v>
      </c>
      <c r="H124" s="13" t="str">
        <f>IF(D124=1,INDEX('Catalogo oficial'!E:E,MATCH(Complete!B124,'Catalogo oficial'!C:C,0),1),"")</f>
        <v>Nome (sem acentos, em maiúsculas) do Município de residência da pessoa que foi à óbito</v>
      </c>
      <c r="I124" s="7">
        <v>0</v>
      </c>
      <c r="J124" s="17"/>
      <c r="K124" s="17" t="s">
        <v>388</v>
      </c>
    </row>
    <row r="125" spans="2:11" ht="39.6" hidden="1" x14ac:dyDescent="0.25">
      <c r="B125" s="3" t="s">
        <v>229</v>
      </c>
      <c r="C125" s="3" t="str">
        <f t="shared" si="2"/>
        <v>Fiocruz</v>
      </c>
      <c r="D125" s="3">
        <f>IF(IFERROR(MATCH(B125,'Catalogo oficial'!C:C,0),0)&gt;0,1,0)</f>
        <v>1</v>
      </c>
      <c r="E125" s="3">
        <f>IF(IFERROR(MATCH(B125,Dados!C:C,0),0)&gt;0,1,0)</f>
        <v>1</v>
      </c>
      <c r="F125" s="11">
        <f>IF(E125=1,INDEX(Dados!F:F,MATCH(Complete!B125,Dados!C:C,0)),0)</f>
        <v>1</v>
      </c>
      <c r="G125" s="15">
        <f t="shared" si="3"/>
        <v>1</v>
      </c>
      <c r="H125" s="13" t="str">
        <f>IF(D125=1,INDEX('Catalogo oficial'!E:E,MATCH(Complete!B125,'Catalogo oficial'!C:C,0),1),"")</f>
        <v>Indica (S ou N) se o município de residência da pessoa que foi à óbito faz parte da Amazônia Legal (conforme IBGE)</v>
      </c>
      <c r="I125" s="7">
        <v>0</v>
      </c>
      <c r="J125" s="17" t="s">
        <v>365</v>
      </c>
      <c r="K125" s="17"/>
    </row>
    <row r="126" spans="2:11" ht="39.6" hidden="1" x14ac:dyDescent="0.25">
      <c r="B126" s="3" t="s">
        <v>231</v>
      </c>
      <c r="C126" s="3" t="str">
        <f t="shared" si="2"/>
        <v>Fiocruz</v>
      </c>
      <c r="D126" s="3">
        <f>IF(IFERROR(MATCH(B126,'Catalogo oficial'!C:C,0),0)&gt;0,1,0)</f>
        <v>1</v>
      </c>
      <c r="E126" s="3">
        <f>IF(IFERROR(MATCH(B126,Dados!C:C,0),0)&gt;0,1,0)</f>
        <v>1</v>
      </c>
      <c r="F126" s="11">
        <f>IF(E126=1,INDEX(Dados!F:F,MATCH(Complete!B126,Dados!C:C,0)),0)</f>
        <v>1</v>
      </c>
      <c r="G126" s="15">
        <f t="shared" si="3"/>
        <v>1</v>
      </c>
      <c r="H126" s="13" t="str">
        <f>IF(D126=1,INDEX('Catalogo oficial'!E:E,MATCH(Complete!B126,'Catalogo oficial'!C:C,0),1),"")</f>
        <v>Indica (S ou N) se o município de residência da pessoa que foi à óbito faz parte da faixa de fronteira (conforme IBGE)</v>
      </c>
      <c r="I126" s="7">
        <v>0</v>
      </c>
      <c r="J126" s="17" t="s">
        <v>366</v>
      </c>
      <c r="K126" s="17"/>
    </row>
    <row r="127" spans="2:11" ht="26.4" x14ac:dyDescent="0.25">
      <c r="B127" s="3" t="s">
        <v>233</v>
      </c>
      <c r="C127" s="3" t="str">
        <f t="shared" si="2"/>
        <v>Fiocruz</v>
      </c>
      <c r="D127" s="3">
        <f>IF(IFERROR(MATCH(B127,'Catalogo oficial'!C:C,0),0)&gt;0,1,0)</f>
        <v>1</v>
      </c>
      <c r="E127" s="3">
        <f>IF(IFERROR(MATCH(B127,Dados!C:C,0),0)&gt;0,1,0)</f>
        <v>1</v>
      </c>
      <c r="F127" s="11">
        <f>IF(E127=1,INDEX(Dados!F:F,MATCH(Complete!B127,Dados!C:C,0)),0)</f>
        <v>1</v>
      </c>
      <c r="G127" s="15">
        <f t="shared" si="3"/>
        <v>1</v>
      </c>
      <c r="H127" s="13" t="str">
        <f>IF(D127=1,INDEX('Catalogo oficial'!E:E,MATCH(Complete!B127,'Catalogo oficial'!C:C,0),1),"")</f>
        <v>Indica (S ou N) se o município de residência da pessoa que foi à óbito é capital da UF</v>
      </c>
      <c r="I127" s="7">
        <v>1</v>
      </c>
      <c r="J127" s="17" t="s">
        <v>390</v>
      </c>
      <c r="K127" s="17" t="s">
        <v>370</v>
      </c>
    </row>
    <row r="128" spans="2:11" ht="26.4" x14ac:dyDescent="0.25">
      <c r="B128" s="3" t="s">
        <v>235</v>
      </c>
      <c r="C128" s="3" t="str">
        <f t="shared" si="2"/>
        <v>Fiocruz</v>
      </c>
      <c r="D128" s="3">
        <f>IF(IFERROR(MATCH(B128,'Catalogo oficial'!C:C,0),0)&gt;0,1,0)</f>
        <v>1</v>
      </c>
      <c r="E128" s="3">
        <f>IF(IFERROR(MATCH(B128,Dados!C:C,0),0)&gt;0,1,0)</f>
        <v>1</v>
      </c>
      <c r="F128" s="11">
        <f>IF(E128=1,INDEX(Dados!F:F,MATCH(Complete!B128,Dados!C:C,0)),0)</f>
        <v>1</v>
      </c>
      <c r="G128" s="15">
        <f t="shared" si="3"/>
        <v>1</v>
      </c>
      <c r="H128" s="13" t="str">
        <f>IF(D128=1,INDEX('Catalogo oficial'!E:E,MATCH(Complete!B128,'Catalogo oficial'!C:C,0),1),"")</f>
        <v>Código da Macrorregional de Saúde a que o Município de residência da pessoa que foi à óbito pertence</v>
      </c>
      <c r="I128" s="7">
        <v>1</v>
      </c>
      <c r="J128" s="17" t="s">
        <v>389</v>
      </c>
      <c r="K128" s="17" t="s">
        <v>370</v>
      </c>
    </row>
    <row r="129" spans="2:11" ht="26.4" x14ac:dyDescent="0.25">
      <c r="B129" s="3" t="s">
        <v>237</v>
      </c>
      <c r="C129" s="3" t="str">
        <f t="shared" si="2"/>
        <v>Fiocruz</v>
      </c>
      <c r="D129" s="3">
        <f>IF(IFERROR(MATCH(B129,'Catalogo oficial'!C:C,0),0)&gt;0,1,0)</f>
        <v>1</v>
      </c>
      <c r="E129" s="3">
        <f>IF(IFERROR(MATCH(B129,Dados!C:C,0),0)&gt;0,1,0)</f>
        <v>1</v>
      </c>
      <c r="F129" s="11">
        <f>IF(E129=1,INDEX(Dados!F:F,MATCH(Complete!B129,Dados!C:C,0)),0)</f>
        <v>1</v>
      </c>
      <c r="G129" s="15">
        <f t="shared" si="3"/>
        <v>1</v>
      </c>
      <c r="H129" s="13" t="str">
        <f>IF(D129=1,INDEX('Catalogo oficial'!E:E,MATCH(Complete!B129,'Catalogo oficial'!C:C,0),1),"")</f>
        <v>Código da Regional de Saúde a que o Município de residência da pessoa que foi à óbito pertence</v>
      </c>
      <c r="I129" s="7">
        <v>1</v>
      </c>
      <c r="J129" s="17" t="s">
        <v>391</v>
      </c>
      <c r="K129" s="17" t="s">
        <v>370</v>
      </c>
    </row>
    <row r="130" spans="2:11" ht="26.4" x14ac:dyDescent="0.25">
      <c r="B130" s="3" t="s">
        <v>239</v>
      </c>
      <c r="C130" s="3" t="str">
        <f t="shared" si="2"/>
        <v>Fiocruz</v>
      </c>
      <c r="D130" s="3">
        <f>IF(IFERROR(MATCH(B130,'Catalogo oficial'!C:C,0),0)&gt;0,1,0)</f>
        <v>1</v>
      </c>
      <c r="E130" s="3">
        <f>IF(IFERROR(MATCH(B130,Dados!C:C,0),0)&gt;0,1,0)</f>
        <v>1</v>
      </c>
      <c r="F130" s="11">
        <f>IF(E130=1,INDEX(Dados!F:F,MATCH(Complete!B130,Dados!C:C,0)),0)</f>
        <v>1</v>
      </c>
      <c r="G130" s="15">
        <f t="shared" si="3"/>
        <v>1</v>
      </c>
      <c r="H130" s="13" t="str">
        <f>IF(D130=1,INDEX('Catalogo oficial'!E:E,MATCH(Complete!B130,'Catalogo oficial'!C:C,0),1),"")</f>
        <v>Código da Microrregional de Saúde a que o Município de residência da pessoa que foi à óbito pertence</v>
      </c>
      <c r="I130" s="7">
        <v>1</v>
      </c>
      <c r="J130" s="17" t="s">
        <v>392</v>
      </c>
      <c r="K130" s="17" t="s">
        <v>370</v>
      </c>
    </row>
    <row r="131" spans="2:11" ht="26.4" hidden="1" x14ac:dyDescent="0.25">
      <c r="B131" s="3" t="s">
        <v>241</v>
      </c>
      <c r="C131" s="3" t="str">
        <f t="shared" si="2"/>
        <v>Fiocruz</v>
      </c>
      <c r="D131" s="3">
        <f>IF(IFERROR(MATCH(B131,'Catalogo oficial'!C:C,0),0)&gt;0,1,0)</f>
        <v>1</v>
      </c>
      <c r="E131" s="3">
        <f>IF(IFERROR(MATCH(B131,Dados!C:C,0),0)&gt;0,1,0)</f>
        <v>1</v>
      </c>
      <c r="F131" s="11">
        <f>IF(E131=1,INDEX(Dados!F:F,MATCH(Complete!B131,Dados!C:C,0)),0)</f>
        <v>1</v>
      </c>
      <c r="G131" s="15">
        <f t="shared" si="3"/>
        <v>1</v>
      </c>
      <c r="H131" s="13" t="str">
        <f>IF(D131=1,INDEX('Catalogo oficial'!E:E,MATCH(Complete!B131,'Catalogo oficial'!C:C,0),1),"")</f>
        <v>Latitude da sede do Município de residência da pessoa que foi à óbito</v>
      </c>
      <c r="I131" s="7">
        <v>1</v>
      </c>
      <c r="J131" s="17" t="s">
        <v>393</v>
      </c>
      <c r="K131" s="17"/>
    </row>
    <row r="132" spans="2:11" ht="26.4" hidden="1" x14ac:dyDescent="0.25">
      <c r="B132" s="3" t="s">
        <v>243</v>
      </c>
      <c r="C132" s="3" t="str">
        <f t="shared" si="2"/>
        <v>Fiocruz</v>
      </c>
      <c r="D132" s="3">
        <f>IF(IFERROR(MATCH(B132,'Catalogo oficial'!C:C,0),0)&gt;0,1,0)</f>
        <v>1</v>
      </c>
      <c r="E132" s="3">
        <f>IF(IFERROR(MATCH(B132,Dados!C:C,0),0)&gt;0,1,0)</f>
        <v>1</v>
      </c>
      <c r="F132" s="11">
        <f>IF(E132=1,INDEX(Dados!F:F,MATCH(Complete!B132,Dados!C:C,0)),0)</f>
        <v>1</v>
      </c>
      <c r="G132" s="15">
        <f t="shared" si="3"/>
        <v>1</v>
      </c>
      <c r="H132" s="13" t="str">
        <f>IF(D132=1,INDEX('Catalogo oficial'!E:E,MATCH(Complete!B132,'Catalogo oficial'!C:C,0),1),"")</f>
        <v>Longitude da sede do Município de residência da pessoa que foi à óbito</v>
      </c>
      <c r="I132" s="7">
        <v>1</v>
      </c>
      <c r="J132" s="17" t="s">
        <v>393</v>
      </c>
      <c r="K132" s="17"/>
    </row>
    <row r="133" spans="2:11" ht="26.4" hidden="1" x14ac:dyDescent="0.25">
      <c r="B133" s="3" t="s">
        <v>245</v>
      </c>
      <c r="C133" s="3" t="str">
        <f t="shared" ref="C133:C178" si="4">IF(EXACT(B133,UPPER(B133))=TRUE,"SIM","Fiocruz")</f>
        <v>Fiocruz</v>
      </c>
      <c r="D133" s="3">
        <f>IF(IFERROR(MATCH(B133,'Catalogo oficial'!C:C,0),0)&gt;0,1,0)</f>
        <v>1</v>
      </c>
      <c r="E133" s="3">
        <f>IF(IFERROR(MATCH(B133,Dados!C:C,0),0)&gt;0,1,0)</f>
        <v>1</v>
      </c>
      <c r="F133" s="11">
        <f>IF(E133=1,INDEX(Dados!F:F,MATCH(Complete!B133,Dados!C:C,0)),0)</f>
        <v>1</v>
      </c>
      <c r="G133" s="15">
        <f t="shared" ref="G133:G178" si="5">IF(F133&gt;$G$2,1,0)</f>
        <v>1</v>
      </c>
      <c r="H133" s="13" t="str">
        <f>IF(D133=1,INDEX('Catalogo oficial'!E:E,MATCH(Complete!B133,'Catalogo oficial'!C:C,0),1),"")</f>
        <v>Altitude, em metros, da sede do Município de residência da pessoa que foi à óbito</v>
      </c>
      <c r="I133" s="7">
        <v>1</v>
      </c>
      <c r="J133" s="17" t="s">
        <v>393</v>
      </c>
      <c r="K133" s="17"/>
    </row>
    <row r="134" spans="2:11" ht="39.6" hidden="1" x14ac:dyDescent="0.25">
      <c r="B134" s="3" t="s">
        <v>247</v>
      </c>
      <c r="C134" s="3" t="str">
        <f t="shared" si="4"/>
        <v>Fiocruz</v>
      </c>
      <c r="D134" s="3">
        <f>IF(IFERROR(MATCH(B134,'Catalogo oficial'!C:C,0),0)&gt;0,1,0)</f>
        <v>1</v>
      </c>
      <c r="E134" s="3">
        <f>IF(IFERROR(MATCH(B134,Dados!C:C,0),0)&gt;0,1,0)</f>
        <v>1</v>
      </c>
      <c r="F134" s="11">
        <f>IF(E134=1,INDEX(Dados!F:F,MATCH(Complete!B134,Dados!C:C,0)),0)</f>
        <v>1</v>
      </c>
      <c r="G134" s="15">
        <f t="shared" si="5"/>
        <v>1</v>
      </c>
      <c r="H134" s="13" t="str">
        <f>IF(D134=1,INDEX('Catalogo oficial'!E:E,MATCH(Complete!B134,'Catalogo oficial'!C:C,0),1),"")</f>
        <v>Área, em quilômetros quadrados, do Município de residência da pessoa que foi à óbito, segundo a Resolução 05, de 10/12/2002, do IBGE</v>
      </c>
      <c r="I134" s="7">
        <v>1</v>
      </c>
      <c r="J134" s="17" t="s">
        <v>393</v>
      </c>
      <c r="K134" s="17"/>
    </row>
    <row r="135" spans="2:11" ht="52.8" hidden="1" x14ac:dyDescent="0.25">
      <c r="B135" s="3" t="s">
        <v>249</v>
      </c>
      <c r="C135" s="3" t="str">
        <f t="shared" si="4"/>
        <v>Fiocruz</v>
      </c>
      <c r="D135" s="3">
        <f>IF(IFERROR(MATCH(B135,'Catalogo oficial'!C:C,0),0)&gt;0,1,0)</f>
        <v>1</v>
      </c>
      <c r="E135" s="3">
        <f>IF(IFERROR(MATCH(B135,Dados!C:C,0),0)&gt;0,1,0)</f>
        <v>1</v>
      </c>
      <c r="F135" s="11">
        <f>IF(E135=1,INDEX(Dados!F:F,MATCH(Complete!B135,Dados!C:C,0)),0)</f>
        <v>1</v>
      </c>
      <c r="G135" s="15">
        <f t="shared" si="5"/>
        <v>1</v>
      </c>
      <c r="H135" s="13" t="str">
        <f>IF(D135=1,INDEX('Catalogo oficial'!E:E,MATCH(Complete!B135,'Catalogo oficial'!C:C,0),1),"")</f>
        <v>Armazena o código atribuído ao município de residência da pessoa que foi à óbito, tratando os casos em que múltiplos códigos tenham sido utilizados para um mesmo município ao longo do tempo</v>
      </c>
      <c r="I135" s="7">
        <v>0</v>
      </c>
      <c r="J135" s="17" t="s">
        <v>394</v>
      </c>
      <c r="K135" s="17"/>
    </row>
    <row r="136" spans="2:11" ht="39.6" hidden="1" x14ac:dyDescent="0.25">
      <c r="B136" s="3" t="s">
        <v>251</v>
      </c>
      <c r="C136" s="3" t="str">
        <f t="shared" si="4"/>
        <v>Fiocruz</v>
      </c>
      <c r="D136" s="3">
        <f>IF(IFERROR(MATCH(B136,'Catalogo oficial'!C:C,0),0)&gt;0,1,0)</f>
        <v>1</v>
      </c>
      <c r="E136" s="3">
        <f>IF(IFERROR(MATCH(B136,Dados!C:C,0),0)&gt;0,1,0)</f>
        <v>1</v>
      </c>
      <c r="F136" s="11">
        <f>IF(E136=1,INDEX(Dados!F:F,MATCH(Complete!B136,Dados!C:C,0)),0)</f>
        <v>1</v>
      </c>
      <c r="G136" s="15">
        <f t="shared" si="5"/>
        <v>1</v>
      </c>
      <c r="H136" s="13" t="str">
        <f>IF(D136=1,INDEX('Catalogo oficial'!E:E,MATCH(Complete!B136,'Catalogo oficial'!C:C,0),1),"")</f>
        <v>Nome (acentuado, maiúsculas e minúsculas) do Município (padrão DOS, página de código 850) de ocorrência do óbito</v>
      </c>
      <c r="I136" s="7">
        <v>0</v>
      </c>
      <c r="J136" s="17"/>
      <c r="K136" s="17"/>
    </row>
    <row r="137" spans="2:11" ht="26.4" hidden="1" x14ac:dyDescent="0.25">
      <c r="B137" s="3" t="s">
        <v>253</v>
      </c>
      <c r="C137" s="3" t="str">
        <f t="shared" si="4"/>
        <v>Fiocruz</v>
      </c>
      <c r="D137" s="3">
        <f>IF(IFERROR(MATCH(B137,'Catalogo oficial'!C:C,0),0)&gt;0,1,0)</f>
        <v>1</v>
      </c>
      <c r="E137" s="3">
        <f>IF(IFERROR(MATCH(B137,Dados!C:C,0),0)&gt;0,1,0)</f>
        <v>1</v>
      </c>
      <c r="F137" s="11">
        <f>IF(E137=1,INDEX(Dados!F:F,MATCH(Complete!B137,Dados!C:C,0)),0)</f>
        <v>1</v>
      </c>
      <c r="G137" s="15">
        <f t="shared" si="5"/>
        <v>1</v>
      </c>
      <c r="H137" s="13" t="str">
        <f>IF(D137=1,INDEX('Catalogo oficial'!E:E,MATCH(Complete!B137,'Catalogo oficial'!C:C,0),1),"")</f>
        <v>Nome (sem acentos, em maiúsculas) do Município de ocorrência do óbito</v>
      </c>
      <c r="I137" s="7">
        <v>0</v>
      </c>
      <c r="J137" s="17"/>
      <c r="K137" s="17"/>
    </row>
    <row r="138" spans="2:11" ht="26.4" hidden="1" x14ac:dyDescent="0.25">
      <c r="B138" s="3" t="s">
        <v>255</v>
      </c>
      <c r="C138" s="3" t="str">
        <f t="shared" si="4"/>
        <v>Fiocruz</v>
      </c>
      <c r="D138" s="3">
        <f>IF(IFERROR(MATCH(B138,'Catalogo oficial'!C:C,0),0)&gt;0,1,0)</f>
        <v>1</v>
      </c>
      <c r="E138" s="3">
        <f>IF(IFERROR(MATCH(B138,Dados!C:C,0),0)&gt;0,1,0)</f>
        <v>1</v>
      </c>
      <c r="F138" s="11">
        <f>IF(E138=1,INDEX(Dados!F:F,MATCH(Complete!B138,Dados!C:C,0)),0)</f>
        <v>1</v>
      </c>
      <c r="G138" s="15">
        <f t="shared" si="5"/>
        <v>1</v>
      </c>
      <c r="H138" s="13" t="str">
        <f>IF(D138=1,INDEX('Catalogo oficial'!E:E,MATCH(Complete!B138,'Catalogo oficial'!C:C,0),1),"")</f>
        <v>Indica (S ou N) se o município de ocorrência do óbito faz parte da Amazônia Legal (conforme IBGE)</v>
      </c>
      <c r="I138" s="7">
        <v>0</v>
      </c>
      <c r="J138" s="17" t="s">
        <v>365</v>
      </c>
      <c r="K138" s="17"/>
    </row>
    <row r="139" spans="2:11" ht="26.4" hidden="1" x14ac:dyDescent="0.25">
      <c r="B139" s="3" t="s">
        <v>257</v>
      </c>
      <c r="C139" s="3" t="str">
        <f t="shared" si="4"/>
        <v>Fiocruz</v>
      </c>
      <c r="D139" s="3">
        <f>IF(IFERROR(MATCH(B139,'Catalogo oficial'!C:C,0),0)&gt;0,1,0)</f>
        <v>1</v>
      </c>
      <c r="E139" s="3">
        <f>IF(IFERROR(MATCH(B139,Dados!C:C,0),0)&gt;0,1,0)</f>
        <v>1</v>
      </c>
      <c r="F139" s="11">
        <f>IF(E139=1,INDEX(Dados!F:F,MATCH(Complete!B139,Dados!C:C,0)),0)</f>
        <v>1</v>
      </c>
      <c r="G139" s="15">
        <f t="shared" si="5"/>
        <v>1</v>
      </c>
      <c r="H139" s="13" t="str">
        <f>IF(D139=1,INDEX('Catalogo oficial'!E:E,MATCH(Complete!B139,'Catalogo oficial'!C:C,0),1),"")</f>
        <v>Indica (S ou N) se o município de ocorrência do óbito faz parte da faixa de fronteira (conforme IBGE)</v>
      </c>
      <c r="I139" s="7">
        <v>0</v>
      </c>
      <c r="J139" s="17" t="s">
        <v>366</v>
      </c>
      <c r="K139" s="17"/>
    </row>
    <row r="140" spans="2:11" ht="26.4" x14ac:dyDescent="0.25">
      <c r="B140" s="3" t="s">
        <v>259</v>
      </c>
      <c r="C140" s="3" t="str">
        <f t="shared" si="4"/>
        <v>Fiocruz</v>
      </c>
      <c r="D140" s="3">
        <f>IF(IFERROR(MATCH(B140,'Catalogo oficial'!C:C,0),0)&gt;0,1,0)</f>
        <v>1</v>
      </c>
      <c r="E140" s="3">
        <f>IF(IFERROR(MATCH(B140,Dados!C:C,0),0)&gt;0,1,0)</f>
        <v>1</v>
      </c>
      <c r="F140" s="11">
        <f>IF(E140=1,INDEX(Dados!F:F,MATCH(Complete!B140,Dados!C:C,0)),0)</f>
        <v>1</v>
      </c>
      <c r="G140" s="15">
        <f t="shared" si="5"/>
        <v>1</v>
      </c>
      <c r="H140" s="13" t="str">
        <f>IF(D140=1,INDEX('Catalogo oficial'!E:E,MATCH(Complete!B140,'Catalogo oficial'!C:C,0),1),"")</f>
        <v>Indica (S ou N) se o município de ocorrência do óbito é capital da UF</v>
      </c>
      <c r="I140" s="7">
        <v>1</v>
      </c>
      <c r="J140" s="17" t="s">
        <v>390</v>
      </c>
      <c r="K140" s="17" t="s">
        <v>370</v>
      </c>
    </row>
    <row r="141" spans="2:11" ht="26.4" x14ac:dyDescent="0.25">
      <c r="B141" s="3" t="s">
        <v>261</v>
      </c>
      <c r="C141" s="3" t="str">
        <f t="shared" si="4"/>
        <v>Fiocruz</v>
      </c>
      <c r="D141" s="3">
        <f>IF(IFERROR(MATCH(B141,'Catalogo oficial'!C:C,0),0)&gt;0,1,0)</f>
        <v>1</v>
      </c>
      <c r="E141" s="3">
        <f>IF(IFERROR(MATCH(B141,Dados!C:C,0),0)&gt;0,1,0)</f>
        <v>1</v>
      </c>
      <c r="F141" s="11">
        <f>IF(E141=1,INDEX(Dados!F:F,MATCH(Complete!B141,Dados!C:C,0)),0)</f>
        <v>1</v>
      </c>
      <c r="G141" s="15">
        <f t="shared" si="5"/>
        <v>1</v>
      </c>
      <c r="H141" s="13" t="str">
        <f>IF(D141=1,INDEX('Catalogo oficial'!E:E,MATCH(Complete!B141,'Catalogo oficial'!C:C,0),1),"")</f>
        <v>Código da Macrorregional de Saúde a que o Município de ocorrência do óbito pertence</v>
      </c>
      <c r="I141" s="7">
        <v>1</v>
      </c>
      <c r="J141" s="17" t="s">
        <v>389</v>
      </c>
      <c r="K141" s="17" t="s">
        <v>370</v>
      </c>
    </row>
    <row r="142" spans="2:11" ht="26.4" x14ac:dyDescent="0.25">
      <c r="B142" s="3" t="s">
        <v>263</v>
      </c>
      <c r="C142" s="3" t="str">
        <f t="shared" si="4"/>
        <v>Fiocruz</v>
      </c>
      <c r="D142" s="3">
        <f>IF(IFERROR(MATCH(B142,'Catalogo oficial'!C:C,0),0)&gt;0,1,0)</f>
        <v>1</v>
      </c>
      <c r="E142" s="3">
        <f>IF(IFERROR(MATCH(B142,Dados!C:C,0),0)&gt;0,1,0)</f>
        <v>1</v>
      </c>
      <c r="F142" s="11">
        <f>IF(E142=1,INDEX(Dados!F:F,MATCH(Complete!B142,Dados!C:C,0)),0)</f>
        <v>1</v>
      </c>
      <c r="G142" s="15">
        <f t="shared" si="5"/>
        <v>1</v>
      </c>
      <c r="H142" s="13" t="str">
        <f>IF(D142=1,INDEX('Catalogo oficial'!E:E,MATCH(Complete!B142,'Catalogo oficial'!C:C,0),1),"")</f>
        <v>Código da Regional de Saúde a que o Município de ocorrência do óbito pertence</v>
      </c>
      <c r="I142" s="7">
        <v>1</v>
      </c>
      <c r="J142" s="17" t="s">
        <v>391</v>
      </c>
      <c r="K142" s="17" t="s">
        <v>370</v>
      </c>
    </row>
    <row r="143" spans="2:11" ht="26.4" x14ac:dyDescent="0.25">
      <c r="B143" s="3" t="s">
        <v>265</v>
      </c>
      <c r="C143" s="3" t="str">
        <f t="shared" si="4"/>
        <v>Fiocruz</v>
      </c>
      <c r="D143" s="3">
        <f>IF(IFERROR(MATCH(B143,'Catalogo oficial'!C:C,0),0)&gt;0,1,0)</f>
        <v>1</v>
      </c>
      <c r="E143" s="3">
        <f>IF(IFERROR(MATCH(B143,Dados!C:C,0),0)&gt;0,1,0)</f>
        <v>1</v>
      </c>
      <c r="F143" s="11">
        <f>IF(E143=1,INDEX(Dados!F:F,MATCH(Complete!B143,Dados!C:C,0)),0)</f>
        <v>1</v>
      </c>
      <c r="G143" s="15">
        <f t="shared" si="5"/>
        <v>1</v>
      </c>
      <c r="H143" s="13" t="str">
        <f>IF(D143=1,INDEX('Catalogo oficial'!E:E,MATCH(Complete!B143,'Catalogo oficial'!C:C,0),1),"")</f>
        <v>Código da Microrregional de Saúde a que o Município de ocorrência do óbito pertence</v>
      </c>
      <c r="I143" s="7">
        <v>1</v>
      </c>
      <c r="J143" s="17" t="s">
        <v>392</v>
      </c>
      <c r="K143" s="17" t="s">
        <v>370</v>
      </c>
    </row>
    <row r="144" spans="2:11" ht="26.4" hidden="1" x14ac:dyDescent="0.25">
      <c r="B144" s="3" t="s">
        <v>267</v>
      </c>
      <c r="C144" s="3" t="str">
        <f t="shared" si="4"/>
        <v>Fiocruz</v>
      </c>
      <c r="D144" s="3">
        <f>IF(IFERROR(MATCH(B144,'Catalogo oficial'!C:C,0),0)&gt;0,1,0)</f>
        <v>1</v>
      </c>
      <c r="E144" s="3">
        <f>IF(IFERROR(MATCH(B144,Dados!C:C,0),0)&gt;0,1,0)</f>
        <v>1</v>
      </c>
      <c r="F144" s="11">
        <f>IF(E144=1,INDEX(Dados!F:F,MATCH(Complete!B144,Dados!C:C,0)),0)</f>
        <v>0.99999971401905752</v>
      </c>
      <c r="G144" s="15">
        <f t="shared" si="5"/>
        <v>1</v>
      </c>
      <c r="H144" s="13" t="str">
        <f>IF(D144=1,INDEX('Catalogo oficial'!E:E,MATCH(Complete!B144,'Catalogo oficial'!C:C,0),1),"")</f>
        <v>Latitude da sede do Município de ocorrência do óbito</v>
      </c>
      <c r="I144" s="7">
        <v>1</v>
      </c>
      <c r="J144" s="17" t="s">
        <v>393</v>
      </c>
      <c r="K144" s="17"/>
    </row>
    <row r="145" spans="2:11" ht="26.4" hidden="1" x14ac:dyDescent="0.25">
      <c r="B145" s="3" t="s">
        <v>269</v>
      </c>
      <c r="C145" s="3" t="str">
        <f t="shared" si="4"/>
        <v>Fiocruz</v>
      </c>
      <c r="D145" s="3">
        <f>IF(IFERROR(MATCH(B145,'Catalogo oficial'!C:C,0),0)&gt;0,1,0)</f>
        <v>1</v>
      </c>
      <c r="E145" s="3">
        <f>IF(IFERROR(MATCH(B145,Dados!C:C,0),0)&gt;0,1,0)</f>
        <v>1</v>
      </c>
      <c r="F145" s="11">
        <f>IF(E145=1,INDEX(Dados!F:F,MATCH(Complete!B145,Dados!C:C,0)),0)</f>
        <v>0.99999971401905752</v>
      </c>
      <c r="G145" s="15">
        <f t="shared" si="5"/>
        <v>1</v>
      </c>
      <c r="H145" s="13" t="str">
        <f>IF(D145=1,INDEX('Catalogo oficial'!E:E,MATCH(Complete!B145,'Catalogo oficial'!C:C,0),1),"")</f>
        <v>Longitude da sede do Município de ocorrência do óbito</v>
      </c>
      <c r="I145" s="7">
        <v>1</v>
      </c>
      <c r="J145" s="17" t="s">
        <v>393</v>
      </c>
      <c r="K145" s="17"/>
    </row>
    <row r="146" spans="2:11" ht="26.4" hidden="1" x14ac:dyDescent="0.25">
      <c r="B146" s="3" t="s">
        <v>271</v>
      </c>
      <c r="C146" s="3" t="str">
        <f t="shared" si="4"/>
        <v>Fiocruz</v>
      </c>
      <c r="D146" s="3">
        <f>IF(IFERROR(MATCH(B146,'Catalogo oficial'!C:C,0),0)&gt;0,1,0)</f>
        <v>1</v>
      </c>
      <c r="E146" s="3">
        <f>IF(IFERROR(MATCH(B146,Dados!C:C,0),0)&gt;0,1,0)</f>
        <v>1</v>
      </c>
      <c r="F146" s="11">
        <f>IF(E146=1,INDEX(Dados!F:F,MATCH(Complete!B146,Dados!C:C,0)),0)</f>
        <v>0.99999971401905752</v>
      </c>
      <c r="G146" s="15">
        <f t="shared" si="5"/>
        <v>1</v>
      </c>
      <c r="H146" s="13" t="str">
        <f>IF(D146=1,INDEX('Catalogo oficial'!E:E,MATCH(Complete!B146,'Catalogo oficial'!C:C,0),1),"")</f>
        <v>Altitude, em metros, da sede do Município de ocorrência do óbito</v>
      </c>
      <c r="I146" s="7">
        <v>1</v>
      </c>
      <c r="J146" s="17" t="s">
        <v>393</v>
      </c>
      <c r="K146" s="17"/>
    </row>
    <row r="147" spans="2:11" ht="39.6" hidden="1" x14ac:dyDescent="0.25">
      <c r="B147" s="3" t="s">
        <v>273</v>
      </c>
      <c r="C147" s="3" t="str">
        <f t="shared" si="4"/>
        <v>Fiocruz</v>
      </c>
      <c r="D147" s="3">
        <f>IF(IFERROR(MATCH(B147,'Catalogo oficial'!C:C,0),0)&gt;0,1,0)</f>
        <v>1</v>
      </c>
      <c r="E147" s="3">
        <f>IF(IFERROR(MATCH(B147,Dados!C:C,0),0)&gt;0,1,0)</f>
        <v>1</v>
      </c>
      <c r="F147" s="11">
        <f>IF(E147=1,INDEX(Dados!F:F,MATCH(Complete!B147,Dados!C:C,0)),0)</f>
        <v>0.99999971401905752</v>
      </c>
      <c r="G147" s="15">
        <f t="shared" si="5"/>
        <v>1</v>
      </c>
      <c r="H147" s="13" t="str">
        <f>IF(D147=1,INDEX('Catalogo oficial'!E:E,MATCH(Complete!B147,'Catalogo oficial'!C:C,0),1),"")</f>
        <v>Área, em quilômetros quadrados, do Município de ocorrência do óbito, segundo a Resolução 05, de 10/12/2002, do IBGE</v>
      </c>
      <c r="I147" s="7">
        <v>1</v>
      </c>
      <c r="J147" s="17" t="s">
        <v>393</v>
      </c>
      <c r="K147" s="17"/>
    </row>
    <row r="148" spans="2:11" ht="52.8" hidden="1" x14ac:dyDescent="0.25">
      <c r="B148" s="3" t="s">
        <v>275</v>
      </c>
      <c r="C148" s="3" t="str">
        <f t="shared" si="4"/>
        <v>Fiocruz</v>
      </c>
      <c r="D148" s="3">
        <f>IF(IFERROR(MATCH(B148,'Catalogo oficial'!C:C,0),0)&gt;0,1,0)</f>
        <v>1</v>
      </c>
      <c r="E148" s="3">
        <f>IF(IFERROR(MATCH(B148,Dados!C:C,0),0)&gt;0,1,0)</f>
        <v>1</v>
      </c>
      <c r="F148" s="11">
        <f>IF(E148=1,INDEX(Dados!F:F,MATCH(Complete!B148,Dados!C:C,0)),0)</f>
        <v>1</v>
      </c>
      <c r="G148" s="15">
        <f t="shared" si="5"/>
        <v>1</v>
      </c>
      <c r="H148" s="13" t="str">
        <f>IF(D148=1,INDEX('Catalogo oficial'!E:E,MATCH(Complete!B148,'Catalogo oficial'!C:C,0),1),"")</f>
        <v>Armazena o código atribuído ao município de ocorrência do óbito, tratando os casos em que múltiplos códigos tenham sido utilizados para um mesmo município ao longo do tempo</v>
      </c>
      <c r="I148" s="7">
        <v>0</v>
      </c>
      <c r="J148" s="17" t="s">
        <v>394</v>
      </c>
      <c r="K148" s="17"/>
    </row>
    <row r="149" spans="2:11" ht="26.4" hidden="1" x14ac:dyDescent="0.25">
      <c r="B149" s="3" t="s">
        <v>277</v>
      </c>
      <c r="C149" s="3" t="str">
        <f t="shared" si="4"/>
        <v>Fiocruz</v>
      </c>
      <c r="D149" s="3">
        <f>IF(IFERROR(MATCH(B149,'Catalogo oficial'!C:C,0),0)&gt;0,1,0)</f>
        <v>1</v>
      </c>
      <c r="E149" s="3">
        <f>IF(IFERROR(MATCH(B149,Dados!C:C,0),0)&gt;0,1,0)</f>
        <v>1</v>
      </c>
      <c r="F149" s="11">
        <f>IF(E149=1,INDEX(Dados!F:F,MATCH(Complete!B149,Dados!C:C,0)),0)</f>
        <v>1</v>
      </c>
      <c r="G149" s="15">
        <f t="shared" si="5"/>
        <v>1</v>
      </c>
      <c r="H149" s="13" t="str">
        <f>IF(D149=1,INDEX('Catalogo oficial'!E:E,MATCH(Complete!B149,'Catalogo oficial'!C:C,0),1),"")</f>
        <v>Sigla da unidade da federação de residência da pessoa que foi à óbito</v>
      </c>
      <c r="I149" s="7">
        <v>0</v>
      </c>
      <c r="J149" s="17" t="s">
        <v>395</v>
      </c>
      <c r="K149" s="17"/>
    </row>
    <row r="150" spans="2:11" ht="26.4" hidden="1" x14ac:dyDescent="0.25">
      <c r="B150" s="3" t="s">
        <v>279</v>
      </c>
      <c r="C150" s="3" t="str">
        <f t="shared" si="4"/>
        <v>Fiocruz</v>
      </c>
      <c r="D150" s="3">
        <f>IF(IFERROR(MATCH(B150,'Catalogo oficial'!C:C,0),0)&gt;0,1,0)</f>
        <v>1</v>
      </c>
      <c r="E150" s="3">
        <f>IF(IFERROR(MATCH(B150,Dados!C:C,0),0)&gt;0,1,0)</f>
        <v>1</v>
      </c>
      <c r="F150" s="11">
        <f>IF(E150=1,INDEX(Dados!F:F,MATCH(Complete!B150,Dados!C:C,0)),0)</f>
        <v>1</v>
      </c>
      <c r="G150" s="15">
        <f t="shared" si="5"/>
        <v>1</v>
      </c>
      <c r="H150" s="13" t="str">
        <f>IF(D150=1,INDEX('Catalogo oficial'!E:E,MATCH(Complete!B150,'Catalogo oficial'!C:C,0),1),"")</f>
        <v>Código IBGE da Unidade da Federação de residência da pessoa que foi à óbito</v>
      </c>
      <c r="I150" s="7">
        <v>0</v>
      </c>
      <c r="J150" s="17" t="s">
        <v>395</v>
      </c>
      <c r="K150" s="17"/>
    </row>
    <row r="151" spans="2:11" ht="26.4" hidden="1" x14ac:dyDescent="0.25">
      <c r="B151" s="3" t="s">
        <v>281</v>
      </c>
      <c r="C151" s="3" t="str">
        <f t="shared" si="4"/>
        <v>Fiocruz</v>
      </c>
      <c r="D151" s="3">
        <f>IF(IFERROR(MATCH(B151,'Catalogo oficial'!C:C,0),0)&gt;0,1,0)</f>
        <v>1</v>
      </c>
      <c r="E151" s="3">
        <f>IF(IFERROR(MATCH(B151,Dados!C:C,0),0)&gt;0,1,0)</f>
        <v>1</v>
      </c>
      <c r="F151" s="11">
        <f>IF(E151=1,INDEX(Dados!F:F,MATCH(Complete!B151,Dados!C:C,0)),0)</f>
        <v>1</v>
      </c>
      <c r="G151" s="15">
        <f t="shared" si="5"/>
        <v>1</v>
      </c>
      <c r="H151" s="13" t="str">
        <f>IF(D151=1,INDEX('Catalogo oficial'!E:E,MATCH(Complete!B151,'Catalogo oficial'!C:C,0),1),"")</f>
        <v>Nome da unidade da federação de residência da pessoa que foi à óbito</v>
      </c>
      <c r="I151" s="7">
        <v>0</v>
      </c>
      <c r="J151" s="17"/>
      <c r="K151" s="17"/>
    </row>
    <row r="152" spans="2:11" x14ac:dyDescent="0.25">
      <c r="B152" s="3" t="s">
        <v>283</v>
      </c>
      <c r="C152" s="3" t="str">
        <f t="shared" si="4"/>
        <v>Fiocruz</v>
      </c>
      <c r="D152" s="3">
        <f>IF(IFERROR(MATCH(B152,'Catalogo oficial'!C:C,0),0)&gt;0,1,0)</f>
        <v>1</v>
      </c>
      <c r="E152" s="3">
        <f>IF(IFERROR(MATCH(B152,Dados!C:C,0),0)&gt;0,1,0)</f>
        <v>1</v>
      </c>
      <c r="F152" s="11">
        <f>IF(E152=1,INDEX(Dados!F:F,MATCH(Complete!B152,Dados!C:C,0)),0)</f>
        <v>1</v>
      </c>
      <c r="G152" s="15">
        <f t="shared" si="5"/>
        <v>1</v>
      </c>
      <c r="H152" s="13" t="str">
        <f>IF(D152=1,INDEX('Catalogo oficial'!E:E,MATCH(Complete!B152,'Catalogo oficial'!C:C,0),1),"")</f>
        <v>Sigla da unidade da federação de ocorrência do óbito</v>
      </c>
      <c r="I152" s="7">
        <v>1</v>
      </c>
      <c r="J152" s="17"/>
      <c r="K152" s="17" t="s">
        <v>370</v>
      </c>
    </row>
    <row r="153" spans="2:11" ht="26.4" hidden="1" x14ac:dyDescent="0.25">
      <c r="B153" s="3" t="s">
        <v>285</v>
      </c>
      <c r="C153" s="3" t="str">
        <f t="shared" si="4"/>
        <v>Fiocruz</v>
      </c>
      <c r="D153" s="3">
        <f>IF(IFERROR(MATCH(B153,'Catalogo oficial'!C:C,0),0)&gt;0,1,0)</f>
        <v>1</v>
      </c>
      <c r="E153" s="3">
        <f>IF(IFERROR(MATCH(B153,Dados!C:C,0),0)&gt;0,1,0)</f>
        <v>1</v>
      </c>
      <c r="F153" s="11">
        <f>IF(E153=1,INDEX(Dados!F:F,MATCH(Complete!B153,Dados!C:C,0)),0)</f>
        <v>1</v>
      </c>
      <c r="G153" s="15">
        <f t="shared" si="5"/>
        <v>1</v>
      </c>
      <c r="H153" s="13" t="str">
        <f>IF(D153=1,INDEX('Catalogo oficial'!E:E,MATCH(Complete!B153,'Catalogo oficial'!C:C,0),1),"")</f>
        <v>Código IBGE da Unidade da Federação de ocorrência do óbito</v>
      </c>
      <c r="I153" s="7">
        <v>0</v>
      </c>
      <c r="J153" s="17" t="s">
        <v>396</v>
      </c>
      <c r="K153" s="17"/>
    </row>
    <row r="154" spans="2:11" hidden="1" x14ac:dyDescent="0.25">
      <c r="B154" s="3" t="s">
        <v>287</v>
      </c>
      <c r="C154" s="3" t="str">
        <f t="shared" si="4"/>
        <v>Fiocruz</v>
      </c>
      <c r="D154" s="3">
        <f>IF(IFERROR(MATCH(B154,'Catalogo oficial'!C:C,0),0)&gt;0,1,0)</f>
        <v>1</v>
      </c>
      <c r="E154" s="3">
        <f>IF(IFERROR(MATCH(B154,Dados!C:C,0),0)&gt;0,1,0)</f>
        <v>1</v>
      </c>
      <c r="F154" s="11">
        <f>IF(E154=1,INDEX(Dados!F:F,MATCH(Complete!B154,Dados!C:C,0)),0)</f>
        <v>1</v>
      </c>
      <c r="G154" s="15">
        <f t="shared" si="5"/>
        <v>1</v>
      </c>
      <c r="H154" s="13" t="str">
        <f>IF(D154=1,INDEX('Catalogo oficial'!E:E,MATCH(Complete!B154,'Catalogo oficial'!C:C,0),1),"")</f>
        <v>Nome da unidade da federação de ocorrência do óbito</v>
      </c>
      <c r="I154" s="7">
        <v>0</v>
      </c>
      <c r="J154" s="17" t="s">
        <v>397</v>
      </c>
      <c r="K154" s="17"/>
    </row>
    <row r="155" spans="2:11" ht="26.4" hidden="1" x14ac:dyDescent="0.25">
      <c r="B155" s="3" t="s">
        <v>289</v>
      </c>
      <c r="C155" s="3" t="str">
        <f t="shared" si="4"/>
        <v>Fiocruz</v>
      </c>
      <c r="D155" s="3">
        <f>IF(IFERROR(MATCH(B155,'Catalogo oficial'!C:C,0),0)&gt;0,1,0)</f>
        <v>1</v>
      </c>
      <c r="E155" s="3">
        <f>IF(IFERROR(MATCH(B155,Dados!C:C,0),0)&gt;0,1,0)</f>
        <v>1</v>
      </c>
      <c r="F155" s="11">
        <f>IF(E155=1,INDEX(Dados!F:F,MATCH(Complete!B155,Dados!C:C,0)),0)</f>
        <v>1</v>
      </c>
      <c r="G155" s="15">
        <f t="shared" si="5"/>
        <v>1</v>
      </c>
      <c r="H155" s="13" t="str">
        <f>IF(D155=1,INDEX('Catalogo oficial'!E:E,MATCH(Complete!B155,'Catalogo oficial'!C:C,0),1),"")</f>
        <v>Nome da região da unidade da federação de residência do falecido</v>
      </c>
      <c r="I155" s="7">
        <v>0</v>
      </c>
      <c r="J155" s="17" t="s">
        <v>398</v>
      </c>
      <c r="K155" s="17"/>
    </row>
    <row r="156" spans="2:11" ht="26.4" x14ac:dyDescent="0.25">
      <c r="B156" s="3" t="s">
        <v>291</v>
      </c>
      <c r="C156" s="3" t="str">
        <f t="shared" si="4"/>
        <v>Fiocruz</v>
      </c>
      <c r="D156" s="3">
        <f>IF(IFERROR(MATCH(B156,'Catalogo oficial'!C:C,0),0)&gt;0,1,0)</f>
        <v>1</v>
      </c>
      <c r="E156" s="3">
        <f>IF(IFERROR(MATCH(B156,Dados!C:C,0),0)&gt;0,1,0)</f>
        <v>1</v>
      </c>
      <c r="F156" s="11">
        <f>IF(E156=1,INDEX(Dados!F:F,MATCH(Complete!B156,Dados!C:C,0)),0)</f>
        <v>1</v>
      </c>
      <c r="G156" s="15">
        <f t="shared" si="5"/>
        <v>1</v>
      </c>
      <c r="H156" s="13" t="str">
        <f>IF(D156=1,INDEX('Catalogo oficial'!E:E,MATCH(Complete!B156,'Catalogo oficial'!C:C,0),1),"")</f>
        <v>Nome da região da unidade da federação de ocorrência do óbito</v>
      </c>
      <c r="I156" s="7">
        <v>1</v>
      </c>
      <c r="J156" s="17"/>
      <c r="K156" s="17" t="s">
        <v>370</v>
      </c>
    </row>
    <row r="157" spans="2:11" hidden="1" x14ac:dyDescent="0.25">
      <c r="B157" s="3" t="s">
        <v>293</v>
      </c>
      <c r="C157" s="3" t="str">
        <f t="shared" si="4"/>
        <v>Fiocruz</v>
      </c>
      <c r="D157" s="3">
        <f>IF(IFERROR(MATCH(B157,'Catalogo oficial'!C:C,0),0)&gt;0,1,0)</f>
        <v>1</v>
      </c>
      <c r="E157" s="3">
        <f>IF(IFERROR(MATCH(B157,Dados!C:C,0),0)&gt;0,1,0)</f>
        <v>1</v>
      </c>
      <c r="F157" s="11">
        <f>IF(E157=1,INDEX(Dados!F:F,MATCH(Complete!B157,Dados!C:C,0)),0)</f>
        <v>1</v>
      </c>
      <c r="G157" s="15">
        <f t="shared" si="5"/>
        <v>1</v>
      </c>
      <c r="H157" s="13" t="str">
        <f>IF(D157=1,INDEX('Catalogo oficial'!E:E,MATCH(Complete!B157,'Catalogo oficial'!C:C,0),1),"")</f>
        <v>Capítulo CID-10 da causa base do óbito</v>
      </c>
      <c r="I157" s="7">
        <v>0</v>
      </c>
      <c r="J157" s="17" t="s">
        <v>367</v>
      </c>
      <c r="K157" s="17"/>
    </row>
    <row r="158" spans="2:11" hidden="1" x14ac:dyDescent="0.25">
      <c r="B158" s="3" t="s">
        <v>295</v>
      </c>
      <c r="C158" s="3" t="str">
        <f t="shared" si="4"/>
        <v>Fiocruz</v>
      </c>
      <c r="D158" s="3">
        <f>IF(IFERROR(MATCH(B158,'Catalogo oficial'!C:C,0),0)&gt;0,1,0)</f>
        <v>1</v>
      </c>
      <c r="E158" s="3">
        <f>IF(IFERROR(MATCH(B158,Dados!C:C,0),0)&gt;0,1,0)</f>
        <v>1</v>
      </c>
      <c r="F158" s="11">
        <f>IF(E158=1,INDEX(Dados!F:F,MATCH(Complete!B158,Dados!C:C,0)),0)</f>
        <v>1</v>
      </c>
      <c r="G158" s="15">
        <f t="shared" si="5"/>
        <v>1</v>
      </c>
      <c r="H158" s="13" t="str">
        <f>IF(D158=1,INDEX('Catalogo oficial'!E:E,MATCH(Complete!B158,'Catalogo oficial'!C:C,0),1),"")</f>
        <v>Grupo CID-10 da causa base do óbito</v>
      </c>
      <c r="I158" s="7">
        <v>0</v>
      </c>
      <c r="J158" s="17"/>
      <c r="K158" s="17"/>
    </row>
    <row r="159" spans="2:11" hidden="1" x14ac:dyDescent="0.25">
      <c r="B159" s="3" t="s">
        <v>297</v>
      </c>
      <c r="C159" s="3" t="str">
        <f t="shared" si="4"/>
        <v>Fiocruz</v>
      </c>
      <c r="D159" s="3">
        <f>IF(IFERROR(MATCH(B159,'Catalogo oficial'!C:C,0),0)&gt;0,1,0)</f>
        <v>1</v>
      </c>
      <c r="E159" s="3">
        <f>IF(IFERROR(MATCH(B159,Dados!C:C,0),0)&gt;0,1,0)</f>
        <v>1</v>
      </c>
      <c r="F159" s="11">
        <f>IF(E159=1,INDEX(Dados!F:F,MATCH(Complete!B159,Dados!C:C,0)),0)</f>
        <v>1</v>
      </c>
      <c r="G159" s="15">
        <f t="shared" si="5"/>
        <v>1</v>
      </c>
      <c r="H159" s="13" t="str">
        <f>IF(D159=1,INDEX('Catalogo oficial'!E:E,MATCH(Complete!B159,'Catalogo oficial'!C:C,0),1),"")</f>
        <v>Categoria CID-10 da causa base do óbito</v>
      </c>
      <c r="I159" s="7">
        <v>0</v>
      </c>
      <c r="J159" s="17"/>
      <c r="K159" s="17"/>
    </row>
    <row r="160" spans="2:11" hidden="1" x14ac:dyDescent="0.25">
      <c r="B160" s="3" t="s">
        <v>299</v>
      </c>
      <c r="C160" s="3" t="str">
        <f t="shared" si="4"/>
        <v>Fiocruz</v>
      </c>
      <c r="D160" s="3">
        <f>IF(IFERROR(MATCH(B160,'Catalogo oficial'!C:C,0),0)&gt;0,1,0)</f>
        <v>1</v>
      </c>
      <c r="E160" s="3">
        <f>IF(IFERROR(MATCH(B160,Dados!C:C,0),0)&gt;0,1,0)</f>
        <v>1</v>
      </c>
      <c r="F160" s="11">
        <f>IF(E160=1,INDEX(Dados!F:F,MATCH(Complete!B160,Dados!C:C,0)),0)</f>
        <v>0.99116919447604934</v>
      </c>
      <c r="G160" s="15">
        <f t="shared" si="5"/>
        <v>1</v>
      </c>
      <c r="H160" s="13" t="str">
        <f>IF(D160=1,INDEX('Catalogo oficial'!E:E,MATCH(Complete!B160,'Catalogo oficial'!C:C,0),1),"")</f>
        <v>Subcategoria CID-10 da causa base do óbito</v>
      </c>
      <c r="I160" s="7">
        <v>0</v>
      </c>
      <c r="J160" s="17"/>
      <c r="K160" s="17"/>
    </row>
    <row r="161" spans="2:11" ht="39.6" hidden="1" x14ac:dyDescent="0.25">
      <c r="B161" s="3" t="s">
        <v>301</v>
      </c>
      <c r="C161" s="3" t="str">
        <f t="shared" si="4"/>
        <v>Fiocruz</v>
      </c>
      <c r="D161" s="3">
        <f>IF(IFERROR(MATCH(B161,'Catalogo oficial'!C:C,0),0)&gt;0,1,0)</f>
        <v>1</v>
      </c>
      <c r="E161" s="3">
        <f>IF(IFERROR(MATCH(B161,Dados!C:C,0),0)&gt;0,1,0)</f>
        <v>1</v>
      </c>
      <c r="F161" s="11">
        <f>IF(E161=1,INDEX(Dados!F:F,MATCH(Complete!B161,Dados!C:C,0)),0)</f>
        <v>1</v>
      </c>
      <c r="G161" s="15">
        <f t="shared" si="5"/>
        <v>1</v>
      </c>
      <c r="H161" s="13" t="str">
        <f>IF(D161=1,INDEX('Catalogo oficial'!E:E,MATCH(Complete!B161,'Catalogo oficial'!C:C,0),1),"")</f>
        <v>Coordenadas do município de residência da pessoa que foi à óbito</v>
      </c>
      <c r="I161" s="7">
        <v>0</v>
      </c>
      <c r="J161" s="17" t="s">
        <v>399</v>
      </c>
      <c r="K161" s="17"/>
    </row>
    <row r="162" spans="2:11" ht="39.6" hidden="1" x14ac:dyDescent="0.25">
      <c r="B162" s="3" t="s">
        <v>303</v>
      </c>
      <c r="C162" s="3" t="str">
        <f t="shared" si="4"/>
        <v>Fiocruz</v>
      </c>
      <c r="D162" s="3">
        <f>IF(IFERROR(MATCH(B162,'Catalogo oficial'!C:C,0),0)&gt;0,1,0)</f>
        <v>1</v>
      </c>
      <c r="E162" s="3">
        <f>IF(IFERROR(MATCH(B162,Dados!C:C,0),0)&gt;0,1,0)</f>
        <v>1</v>
      </c>
      <c r="F162" s="11">
        <f>IF(E162=1,INDEX(Dados!F:F,MATCH(Complete!B162,Dados!C:C,0)),0)</f>
        <v>1</v>
      </c>
      <c r="G162" s="15">
        <f t="shared" si="5"/>
        <v>1</v>
      </c>
      <c r="H162" s="13" t="str">
        <f>IF(D162=1,INDEX('Catalogo oficial'!E:E,MATCH(Complete!B162,'Catalogo oficial'!C:C,0),1),"")</f>
        <v>Coordenadas do município de ocorrência do óbito</v>
      </c>
      <c r="I162" s="7">
        <v>0</v>
      </c>
      <c r="J162" s="17" t="s">
        <v>399</v>
      </c>
      <c r="K162" s="17"/>
    </row>
    <row r="163" spans="2:11" hidden="1" x14ac:dyDescent="0.25">
      <c r="B163" s="15" t="s">
        <v>323</v>
      </c>
      <c r="C163" s="3" t="str">
        <f t="shared" si="4"/>
        <v>Fiocruz</v>
      </c>
      <c r="D163" s="3">
        <f>IF(IFERROR(MATCH(B163,'Catalogo oficial'!C:C,0),0)&gt;0,1,0)</f>
        <v>0</v>
      </c>
      <c r="E163" s="3">
        <f>IF(IFERROR(MATCH(B163,Dados!C:C,0),0)&gt;0,1,0)</f>
        <v>1</v>
      </c>
      <c r="F163" s="11">
        <f>IF(E163=1,INDEX(Dados!F:F,MATCH(Complete!B163,Dados!C:C,0)),0)</f>
        <v>0.37378867409654687</v>
      </c>
      <c r="G163" s="15">
        <f t="shared" si="5"/>
        <v>0</v>
      </c>
      <c r="H163" s="13" t="str">
        <f>IF(D163=1,INDEX('Catalogo oficial'!E:E,MATCH(Complete!B163,'Catalogo oficial'!C:C,0),1),"")</f>
        <v/>
      </c>
      <c r="I163" s="7">
        <v>0</v>
      </c>
      <c r="J163" s="21"/>
      <c r="K163" s="17"/>
    </row>
    <row r="164" spans="2:11" hidden="1" x14ac:dyDescent="0.25">
      <c r="B164" s="15" t="s">
        <v>324</v>
      </c>
      <c r="C164" s="3" t="str">
        <f t="shared" si="4"/>
        <v>SIM</v>
      </c>
      <c r="D164" s="3">
        <f>IF(IFERROR(MATCH(B164,'Catalogo oficial'!C:C,0),0)&gt;0,1,0)</f>
        <v>0</v>
      </c>
      <c r="E164" s="3">
        <f>IF(IFERROR(MATCH(B164,Dados!C:C,0),0)&gt;0,1,0)</f>
        <v>1</v>
      </c>
      <c r="F164" s="11">
        <f>IF(E164=1,INDEX(Dados!F:F,MATCH(Complete!B164,Dados!C:C,0)),0)</f>
        <v>0.24059605291962949</v>
      </c>
      <c r="G164" s="15">
        <f t="shared" si="5"/>
        <v>0</v>
      </c>
      <c r="H164" s="13" t="str">
        <f>IF(D164=1,INDEX('Catalogo oficial'!E:E,MATCH(Complete!B164,'Catalogo oficial'!C:C,0),1),"")</f>
        <v/>
      </c>
      <c r="I164" s="7">
        <v>0</v>
      </c>
      <c r="J164" s="21"/>
      <c r="K164" s="17"/>
    </row>
    <row r="165" spans="2:11" ht="26.4" hidden="1" x14ac:dyDescent="0.25">
      <c r="B165" s="15" t="s">
        <v>321</v>
      </c>
      <c r="C165" s="3" t="str">
        <f t="shared" si="4"/>
        <v>Fiocruz</v>
      </c>
      <c r="D165" s="3">
        <f>IF(IFERROR(MATCH(B165,'Catalogo oficial'!C:C,0),0)&gt;0,1,0)</f>
        <v>0</v>
      </c>
      <c r="E165" s="3">
        <f>IF(IFERROR(MATCH(B165,Dados!C:C,0),0)&gt;0,1,0)</f>
        <v>1</v>
      </c>
      <c r="F165" s="11">
        <f>IF(E165=1,INDEX(Dados!F:F,MATCH(Complete!B165,Dados!C:C,0)),0)</f>
        <v>0.99689624883087413</v>
      </c>
      <c r="G165" s="15">
        <f t="shared" si="5"/>
        <v>1</v>
      </c>
      <c r="H165" s="13" t="str">
        <f>IF(D165=1,INDEX('Catalogo oficial'!E:E,MATCH(Complete!B165,'Catalogo oficial'!C:C,0),1),"")</f>
        <v/>
      </c>
      <c r="I165" s="22">
        <v>1</v>
      </c>
      <c r="J165" s="17" t="s">
        <v>368</v>
      </c>
      <c r="K165" s="17" t="s">
        <v>400</v>
      </c>
    </row>
    <row r="166" spans="2:11" hidden="1" x14ac:dyDescent="0.25">
      <c r="B166" s="15" t="s">
        <v>325</v>
      </c>
      <c r="C166" s="3" t="str">
        <f t="shared" si="4"/>
        <v>SIM</v>
      </c>
      <c r="D166" s="3">
        <f>IF(IFERROR(MATCH(B166,'Catalogo oficial'!C:C,0),0)&gt;0,1,0)</f>
        <v>0</v>
      </c>
      <c r="E166" s="3">
        <f>IF(IFERROR(MATCH(B166,Dados!C:C,0),0)&gt;0,1,0)</f>
        <v>1</v>
      </c>
      <c r="F166" s="11">
        <f>IF(E166=1,INDEX(Dados!F:F,MATCH(Complete!B166,Dados!C:C,0)),0)</f>
        <v>0.2792483791672607</v>
      </c>
      <c r="G166" s="15">
        <f t="shared" si="5"/>
        <v>0</v>
      </c>
      <c r="H166" s="13" t="str">
        <f>IF(D166=1,INDEX('Catalogo oficial'!E:E,MATCH(Complete!B166,'Catalogo oficial'!C:C,0),1),"")</f>
        <v/>
      </c>
      <c r="I166" s="7">
        <v>0</v>
      </c>
      <c r="J166" s="21"/>
      <c r="K166" s="17"/>
    </row>
    <row r="167" spans="2:11" hidden="1" x14ac:dyDescent="0.25">
      <c r="B167" s="15" t="s">
        <v>340</v>
      </c>
      <c r="C167" s="3" t="str">
        <f t="shared" si="4"/>
        <v>SIM</v>
      </c>
      <c r="D167" s="3">
        <f>IF(IFERROR(MATCH(B167,'Catalogo oficial'!C:C,0),0)&gt;0,1,0)</f>
        <v>0</v>
      </c>
      <c r="E167" s="3">
        <f>IF(IFERROR(MATCH(B167,Dados!C:C,0),0)&gt;0,1,0)</f>
        <v>1</v>
      </c>
      <c r="F167" s="11">
        <f>IF(E167=1,INDEX(Dados!F:F,MATCH(Complete!B167,Dados!C:C,0)),0)</f>
        <v>2.1242521419615117E-2</v>
      </c>
      <c r="G167" s="15">
        <f t="shared" si="5"/>
        <v>0</v>
      </c>
      <c r="H167" s="13" t="str">
        <f>IF(D167=1,INDEX('Catalogo oficial'!E:E,MATCH(Complete!B167,'Catalogo oficial'!C:C,0),1),"")</f>
        <v/>
      </c>
      <c r="I167" s="7">
        <v>0</v>
      </c>
      <c r="J167" s="21"/>
      <c r="K167" s="17"/>
    </row>
    <row r="168" spans="2:11" hidden="1" x14ac:dyDescent="0.25">
      <c r="B168" s="15" t="s">
        <v>341</v>
      </c>
      <c r="C168" s="3" t="str">
        <f t="shared" si="4"/>
        <v>SIM</v>
      </c>
      <c r="D168" s="3">
        <f>IF(IFERROR(MATCH(B168,'Catalogo oficial'!C:C,0),0)&gt;0,1,0)</f>
        <v>0</v>
      </c>
      <c r="E168" s="3">
        <f>IF(IFERROR(MATCH(B168,Dados!C:C,0),0)&gt;0,1,0)</f>
        <v>1</v>
      </c>
      <c r="F168" s="11">
        <f>IF(E168=1,INDEX(Dados!F:F,MATCH(Complete!B168,Dados!C:C,0)),0)</f>
        <v>5.7982636095113256E-4</v>
      </c>
      <c r="G168" s="15">
        <f t="shared" si="5"/>
        <v>0</v>
      </c>
      <c r="H168" s="13" t="str">
        <f>IF(D168=1,INDEX('Catalogo oficial'!E:E,MATCH(Complete!B168,'Catalogo oficial'!C:C,0),1),"")</f>
        <v/>
      </c>
      <c r="I168" s="7">
        <v>0</v>
      </c>
      <c r="J168" s="21"/>
      <c r="K168" s="17"/>
    </row>
    <row r="169" spans="2:11" hidden="1" x14ac:dyDescent="0.25">
      <c r="B169" s="15" t="s">
        <v>342</v>
      </c>
      <c r="C169" s="3" t="str">
        <f t="shared" si="4"/>
        <v>SIM</v>
      </c>
      <c r="D169" s="3">
        <f>IF(IFERROR(MATCH(B169,'Catalogo oficial'!C:C,0),0)&gt;0,1,0)</f>
        <v>0</v>
      </c>
      <c r="E169" s="3">
        <f>IF(IFERROR(MATCH(B169,Dados!C:C,0),0)&gt;0,1,0)</f>
        <v>1</v>
      </c>
      <c r="F169" s="11">
        <f>IF(E169=1,INDEX(Dados!F:F,MATCH(Complete!B169,Dados!C:C,0)),0)</f>
        <v>0</v>
      </c>
      <c r="G169" s="15">
        <f t="shared" si="5"/>
        <v>0</v>
      </c>
      <c r="H169" s="13" t="str">
        <f>IF(D169=1,INDEX('Catalogo oficial'!E:E,MATCH(Complete!B169,'Catalogo oficial'!C:C,0),1),"")</f>
        <v/>
      </c>
      <c r="I169" s="7">
        <v>0</v>
      </c>
      <c r="J169" s="21"/>
      <c r="K169" s="17"/>
    </row>
    <row r="170" spans="2:11" hidden="1" x14ac:dyDescent="0.25">
      <c r="B170" s="15" t="s">
        <v>343</v>
      </c>
      <c r="C170" s="3" t="str">
        <f t="shared" si="4"/>
        <v>SIM</v>
      </c>
      <c r="D170" s="3">
        <f>IF(IFERROR(MATCH(B170,'Catalogo oficial'!C:C,0),0)&gt;0,1,0)</f>
        <v>0</v>
      </c>
      <c r="E170" s="3">
        <f>IF(IFERROR(MATCH(B170,Dados!C:C,0),0)&gt;0,1,0)</f>
        <v>1</v>
      </c>
      <c r="F170" s="11">
        <f>IF(E170=1,INDEX(Dados!F:F,MATCH(Complete!B170,Dados!C:C,0)),0)</f>
        <v>7.794782363498079E-2</v>
      </c>
      <c r="G170" s="15">
        <f t="shared" si="5"/>
        <v>0</v>
      </c>
      <c r="H170" s="13" t="str">
        <f>IF(D170=1,INDEX('Catalogo oficial'!E:E,MATCH(Complete!B170,'Catalogo oficial'!C:C,0),1),"")</f>
        <v/>
      </c>
      <c r="I170" s="7">
        <v>0</v>
      </c>
      <c r="J170" s="21"/>
      <c r="K170" s="17"/>
    </row>
    <row r="171" spans="2:11" hidden="1" x14ac:dyDescent="0.25">
      <c r="B171" s="15" t="s">
        <v>344</v>
      </c>
      <c r="C171" s="3" t="str">
        <f t="shared" si="4"/>
        <v>SIM</v>
      </c>
      <c r="D171" s="3">
        <f>IF(IFERROR(MATCH(B171,'Catalogo oficial'!C:C,0),0)&gt;0,1,0)</f>
        <v>0</v>
      </c>
      <c r="E171" s="3">
        <f>IF(IFERROR(MATCH(B171,Dados!C:C,0),0)&gt;0,1,0)</f>
        <v>1</v>
      </c>
      <c r="F171" s="11">
        <f>IF(E171=1,INDEX(Dados!F:F,MATCH(Complete!B171,Dados!C:C,0)),0)</f>
        <v>9.0006782038051774E-3</v>
      </c>
      <c r="G171" s="15">
        <f t="shared" si="5"/>
        <v>0</v>
      </c>
      <c r="H171" s="13" t="str">
        <f>IF(D171=1,INDEX('Catalogo oficial'!E:E,MATCH(Complete!B171,'Catalogo oficial'!C:C,0),1),"")</f>
        <v/>
      </c>
      <c r="I171" s="7">
        <v>0</v>
      </c>
      <c r="J171" s="21"/>
      <c r="K171" s="17"/>
    </row>
    <row r="172" spans="2:11" hidden="1" x14ac:dyDescent="0.25">
      <c r="B172" s="15" t="s">
        <v>345</v>
      </c>
      <c r="C172" s="3" t="str">
        <f t="shared" si="4"/>
        <v>SIM</v>
      </c>
      <c r="D172" s="3">
        <f>IF(IFERROR(MATCH(B172,'Catalogo oficial'!C:C,0),0)&gt;0,1,0)</f>
        <v>0</v>
      </c>
      <c r="E172" s="3">
        <f>IF(IFERROR(MATCH(B172,Dados!C:C,0),0)&gt;0,1,0)</f>
        <v>1</v>
      </c>
      <c r="F172" s="11">
        <f>IF(E172=1,INDEX(Dados!F:F,MATCH(Complete!B172,Dados!C:C,0)),0)</f>
        <v>7.9218150981636738E-3</v>
      </c>
      <c r="G172" s="15">
        <f t="shared" si="5"/>
        <v>0</v>
      </c>
      <c r="H172" s="13" t="str">
        <f>IF(D172=1,INDEX('Catalogo oficial'!E:E,MATCH(Complete!B172,'Catalogo oficial'!C:C,0),1),"")</f>
        <v/>
      </c>
      <c r="I172" s="7">
        <v>0</v>
      </c>
      <c r="J172" s="21"/>
      <c r="K172" s="17"/>
    </row>
    <row r="173" spans="2:11" hidden="1" x14ac:dyDescent="0.25">
      <c r="B173" s="15" t="s">
        <v>346</v>
      </c>
      <c r="C173" s="3" t="str">
        <f t="shared" si="4"/>
        <v>SIM</v>
      </c>
      <c r="D173" s="3">
        <f>IF(IFERROR(MATCH(B173,'Catalogo oficial'!C:C,0),0)&gt;0,1,0)</f>
        <v>0</v>
      </c>
      <c r="E173" s="3">
        <f>IF(IFERROR(MATCH(B173,Dados!C:C,0),0)&gt;0,1,0)</f>
        <v>1</v>
      </c>
      <c r="F173" s="11">
        <f>IF(E173=1,INDEX(Dados!F:F,MATCH(Complete!B173,Dados!C:C,0)),0)</f>
        <v>6.7721717092494678E-3</v>
      </c>
      <c r="G173" s="15">
        <f t="shared" si="5"/>
        <v>0</v>
      </c>
      <c r="H173" s="13" t="str">
        <f>IF(D173=1,INDEX('Catalogo oficial'!E:E,MATCH(Complete!B173,'Catalogo oficial'!C:C,0),1),"")</f>
        <v/>
      </c>
      <c r="I173" s="7">
        <v>0</v>
      </c>
      <c r="J173" s="21"/>
      <c r="K173" s="17"/>
    </row>
    <row r="174" spans="2:11" hidden="1" x14ac:dyDescent="0.25">
      <c r="B174" s="15" t="s">
        <v>347</v>
      </c>
      <c r="C174" s="3" t="str">
        <f t="shared" si="4"/>
        <v>SIM</v>
      </c>
      <c r="D174" s="3">
        <f>IF(IFERROR(MATCH(B174,'Catalogo oficial'!C:C,0),0)&gt;0,1,0)</f>
        <v>0</v>
      </c>
      <c r="E174" s="3">
        <f>IF(IFERROR(MATCH(B174,Dados!C:C,0),0)&gt;0,1,0)</f>
        <v>1</v>
      </c>
      <c r="F174" s="11">
        <f>IF(E174=1,INDEX(Dados!F:F,MATCH(Complete!B174,Dados!C:C,0)),0)</f>
        <v>6.7838969278926223E-3</v>
      </c>
      <c r="G174" s="15">
        <f t="shared" si="5"/>
        <v>0</v>
      </c>
      <c r="H174" s="13" t="str">
        <f>IF(D174=1,INDEX('Catalogo oficial'!E:E,MATCH(Complete!B174,'Catalogo oficial'!C:C,0),1),"")</f>
        <v/>
      </c>
      <c r="I174" s="7">
        <v>0</v>
      </c>
      <c r="J174" s="21"/>
      <c r="K174" s="17"/>
    </row>
    <row r="175" spans="2:11" hidden="1" x14ac:dyDescent="0.25">
      <c r="B175" s="15" t="s">
        <v>317</v>
      </c>
      <c r="C175" s="3" t="str">
        <f t="shared" si="4"/>
        <v>Fiocruz</v>
      </c>
      <c r="D175" s="3">
        <f>IF(IFERROR(MATCH(B175,'Catalogo oficial'!C:C,0),0)&gt;0,1,0)</f>
        <v>0</v>
      </c>
      <c r="E175" s="3">
        <f>IF(IFERROR(MATCH(B175,Dados!C:C,0),0)&gt;0,1,0)</f>
        <v>1</v>
      </c>
      <c r="F175" s="11">
        <f>IF(E175=1,INDEX(Dados!F:F,MATCH(Complete!B175,Dados!C:C,0)),0)</f>
        <v>0</v>
      </c>
      <c r="G175" s="15">
        <f t="shared" si="5"/>
        <v>0</v>
      </c>
      <c r="H175" s="13" t="str">
        <f>IF(D175=1,INDEX('Catalogo oficial'!E:E,MATCH(Complete!B175,'Catalogo oficial'!C:C,0),1),"")</f>
        <v/>
      </c>
      <c r="I175" s="7">
        <v>0</v>
      </c>
      <c r="J175" s="21"/>
      <c r="K175" s="17"/>
    </row>
    <row r="176" spans="2:11" hidden="1" x14ac:dyDescent="0.25">
      <c r="B176" s="15" t="s">
        <v>318</v>
      </c>
      <c r="C176" s="3" t="str">
        <f t="shared" si="4"/>
        <v>Fiocruz</v>
      </c>
      <c r="D176" s="3">
        <f>IF(IFERROR(MATCH(B176,'Catalogo oficial'!C:C,0),0)&gt;0,1,0)</f>
        <v>0</v>
      </c>
      <c r="E176" s="3">
        <f>IF(IFERROR(MATCH(B176,Dados!C:C,0),0)&gt;0,1,0)</f>
        <v>1</v>
      </c>
      <c r="F176" s="11">
        <f>IF(E176=1,INDEX(Dados!F:F,MATCH(Complete!B176,Dados!C:C,0)),0)</f>
        <v>0</v>
      </c>
      <c r="G176" s="15">
        <f t="shared" si="5"/>
        <v>0</v>
      </c>
      <c r="H176" s="13" t="str">
        <f>IF(D176=1,INDEX('Catalogo oficial'!E:E,MATCH(Complete!B176,'Catalogo oficial'!C:C,0),1),"")</f>
        <v/>
      </c>
      <c r="I176" s="7">
        <v>0</v>
      </c>
      <c r="J176" s="21"/>
      <c r="K176" s="17"/>
    </row>
    <row r="177" spans="2:11" hidden="1" x14ac:dyDescent="0.25">
      <c r="B177" s="15" t="s">
        <v>319</v>
      </c>
      <c r="C177" s="3" t="str">
        <f t="shared" si="4"/>
        <v>Fiocruz</v>
      </c>
      <c r="D177" s="3">
        <f>IF(IFERROR(MATCH(B177,'Catalogo oficial'!C:C,0),0)&gt;0,1,0)</f>
        <v>0</v>
      </c>
      <c r="E177" s="3">
        <f>IF(IFERROR(MATCH(B177,Dados!C:C,0),0)&gt;0,1,0)</f>
        <v>1</v>
      </c>
      <c r="F177" s="11">
        <f>IF(E177=1,INDEX(Dados!F:F,MATCH(Complete!B177,Dados!C:C,0)),0)</f>
        <v>0</v>
      </c>
      <c r="G177" s="15">
        <f t="shared" si="5"/>
        <v>0</v>
      </c>
      <c r="H177" s="13" t="str">
        <f>IF(D177=1,INDEX('Catalogo oficial'!E:E,MATCH(Complete!B177,'Catalogo oficial'!C:C,0),1),"")</f>
        <v/>
      </c>
      <c r="I177" s="7">
        <v>0</v>
      </c>
      <c r="J177" s="21"/>
      <c r="K177" s="17"/>
    </row>
    <row r="178" spans="2:11" hidden="1" x14ac:dyDescent="0.25">
      <c r="B178" s="15" t="s">
        <v>320</v>
      </c>
      <c r="C178" s="3" t="str">
        <f t="shared" si="4"/>
        <v>Fiocruz</v>
      </c>
      <c r="D178" s="3">
        <f>IF(IFERROR(MATCH(B178,'Catalogo oficial'!C:C,0),0)&gt;0,1,0)</f>
        <v>0</v>
      </c>
      <c r="E178" s="3">
        <f>IF(IFERROR(MATCH(B178,Dados!C:C,0),0)&gt;0,1,0)</f>
        <v>1</v>
      </c>
      <c r="F178" s="11">
        <f>IF(E178=1,INDEX(Dados!F:F,MATCH(Complete!B178,Dados!C:C,0)),0)</f>
        <v>0</v>
      </c>
      <c r="G178" s="15">
        <f t="shared" si="5"/>
        <v>0</v>
      </c>
      <c r="H178" s="13" t="str">
        <f>IF(D178=1,INDEX('Catalogo oficial'!E:E,MATCH(Complete!B178,'Catalogo oficial'!C:C,0),1),"")</f>
        <v/>
      </c>
      <c r="I178" s="7">
        <v>0</v>
      </c>
      <c r="J178" s="21"/>
      <c r="K178" s="17"/>
    </row>
    <row r="179" spans="2:11" ht="14.4" x14ac:dyDescent="0.3">
      <c r="B179"/>
      <c r="C179"/>
      <c r="D179"/>
      <c r="E179"/>
      <c r="F179"/>
      <c r="G179"/>
      <c r="H179"/>
      <c r="I179"/>
    </row>
    <row r="180" spans="2:11" ht="14.4" x14ac:dyDescent="0.3">
      <c r="B180"/>
      <c r="C180"/>
      <c r="D180"/>
      <c r="E180"/>
      <c r="F180"/>
      <c r="G180"/>
      <c r="H180"/>
      <c r="I180"/>
    </row>
    <row r="181" spans="2:11" ht="14.4" x14ac:dyDescent="0.3">
      <c r="B181"/>
      <c r="C181"/>
      <c r="D181"/>
      <c r="E181"/>
      <c r="F181"/>
      <c r="G181"/>
      <c r="H181"/>
      <c r="I181"/>
    </row>
    <row r="182" spans="2:11" ht="14.4" x14ac:dyDescent="0.3">
      <c r="B182"/>
      <c r="C182"/>
      <c r="D182"/>
      <c r="E182"/>
      <c r="F182"/>
      <c r="G182"/>
      <c r="H182"/>
      <c r="I182"/>
    </row>
    <row r="183" spans="2:11" ht="14.4" x14ac:dyDescent="0.3">
      <c r="B183"/>
      <c r="C183"/>
      <c r="D183"/>
      <c r="E183"/>
      <c r="F183"/>
      <c r="G183"/>
      <c r="H183"/>
      <c r="I183"/>
    </row>
    <row r="184" spans="2:11" ht="14.4" x14ac:dyDescent="0.3">
      <c r="B184"/>
      <c r="C184"/>
      <c r="D184"/>
      <c r="E184"/>
      <c r="F184"/>
      <c r="G184"/>
      <c r="H184"/>
      <c r="I184"/>
    </row>
    <row r="185" spans="2:11" ht="14.4" x14ac:dyDescent="0.3">
      <c r="B185"/>
      <c r="C185"/>
      <c r="D185"/>
      <c r="E185"/>
      <c r="F185"/>
      <c r="G185"/>
      <c r="H185"/>
      <c r="I185"/>
    </row>
    <row r="186" spans="2:11" ht="14.4" x14ac:dyDescent="0.3">
      <c r="B186"/>
      <c r="C186"/>
      <c r="D186"/>
      <c r="E186"/>
      <c r="F186"/>
      <c r="G186"/>
      <c r="H186"/>
      <c r="I186"/>
    </row>
    <row r="187" spans="2:11" ht="14.4" x14ac:dyDescent="0.3">
      <c r="B187"/>
      <c r="C187"/>
      <c r="D187"/>
      <c r="E187"/>
      <c r="F187"/>
      <c r="G187"/>
      <c r="H187"/>
      <c r="I187"/>
    </row>
    <row r="188" spans="2:11" ht="14.4" x14ac:dyDescent="0.3">
      <c r="B188"/>
      <c r="C188"/>
      <c r="D188"/>
      <c r="E188"/>
      <c r="F188"/>
      <c r="G188"/>
      <c r="H188"/>
      <c r="I188"/>
    </row>
    <row r="189" spans="2:11" ht="14.4" x14ac:dyDescent="0.3">
      <c r="B189"/>
      <c r="C189"/>
      <c r="D189"/>
      <c r="E189"/>
      <c r="F189"/>
      <c r="G189"/>
      <c r="H189"/>
      <c r="I189"/>
    </row>
    <row r="190" spans="2:11" ht="14.4" x14ac:dyDescent="0.3">
      <c r="B190"/>
      <c r="C190"/>
      <c r="D190"/>
      <c r="E190"/>
      <c r="F190"/>
      <c r="G190"/>
      <c r="H190"/>
      <c r="I190"/>
    </row>
    <row r="191" spans="2:11" ht="14.4" x14ac:dyDescent="0.3">
      <c r="B191"/>
      <c r="C191"/>
      <c r="D191"/>
      <c r="E191"/>
      <c r="F191"/>
      <c r="G191"/>
      <c r="H191"/>
      <c r="I191"/>
    </row>
    <row r="192" spans="2:11" ht="14.4" x14ac:dyDescent="0.3">
      <c r="B192"/>
      <c r="C192"/>
      <c r="D192"/>
      <c r="E192"/>
      <c r="F192"/>
      <c r="G192"/>
      <c r="H192"/>
      <c r="I192"/>
    </row>
    <row r="193" spans="2:9" ht="14.4" x14ac:dyDescent="0.3">
      <c r="B193"/>
      <c r="C193"/>
      <c r="D193"/>
      <c r="E193"/>
      <c r="F193"/>
      <c r="G193"/>
      <c r="H193"/>
      <c r="I193"/>
    </row>
    <row r="194" spans="2:9" ht="14.4" x14ac:dyDescent="0.3">
      <c r="B194"/>
      <c r="C194"/>
      <c r="D194"/>
      <c r="E194"/>
      <c r="F194"/>
      <c r="G194"/>
      <c r="H194"/>
      <c r="I194"/>
    </row>
    <row r="195" spans="2:9" ht="14.4" x14ac:dyDescent="0.3">
      <c r="B195"/>
      <c r="C195"/>
      <c r="D195"/>
      <c r="E195"/>
      <c r="F195"/>
      <c r="G195"/>
      <c r="H195"/>
      <c r="I195"/>
    </row>
    <row r="196" spans="2:9" ht="14.4" x14ac:dyDescent="0.3">
      <c r="B196"/>
      <c r="C196"/>
      <c r="D196"/>
      <c r="E196"/>
      <c r="F196"/>
      <c r="G196"/>
      <c r="H196"/>
      <c r="I196"/>
    </row>
    <row r="197" spans="2:9" ht="14.4" x14ac:dyDescent="0.3">
      <c r="B197"/>
      <c r="C197"/>
      <c r="D197"/>
      <c r="E197"/>
      <c r="F197"/>
      <c r="G197"/>
      <c r="H197"/>
      <c r="I197"/>
    </row>
    <row r="198" spans="2:9" ht="14.4" x14ac:dyDescent="0.3">
      <c r="B198"/>
      <c r="C198"/>
      <c r="D198"/>
      <c r="E198"/>
      <c r="F198"/>
      <c r="G198"/>
      <c r="H198"/>
      <c r="I198"/>
    </row>
    <row r="199" spans="2:9" ht="14.4" x14ac:dyDescent="0.3">
      <c r="B199"/>
      <c r="C199"/>
      <c r="D199"/>
      <c r="E199"/>
      <c r="F199"/>
      <c r="G199"/>
      <c r="H199"/>
      <c r="I199"/>
    </row>
    <row r="200" spans="2:9" ht="14.4" x14ac:dyDescent="0.3">
      <c r="B200"/>
      <c r="C200"/>
      <c r="D200"/>
      <c r="E200"/>
      <c r="F200"/>
      <c r="G200"/>
      <c r="H200"/>
      <c r="I200"/>
    </row>
    <row r="201" spans="2:9" ht="14.4" x14ac:dyDescent="0.3">
      <c r="B201"/>
      <c r="C201"/>
      <c r="D201"/>
      <c r="E201"/>
      <c r="F201"/>
      <c r="G201"/>
      <c r="H201"/>
      <c r="I201"/>
    </row>
    <row r="202" spans="2:9" ht="14.4" x14ac:dyDescent="0.3">
      <c r="B202"/>
      <c r="C202"/>
      <c r="D202"/>
      <c r="E202"/>
      <c r="F202"/>
      <c r="G202"/>
      <c r="H202"/>
      <c r="I202"/>
    </row>
    <row r="203" spans="2:9" ht="14.4" x14ac:dyDescent="0.3">
      <c r="B203"/>
      <c r="C203"/>
      <c r="D203"/>
      <c r="E203"/>
      <c r="F203"/>
      <c r="G203"/>
      <c r="H203"/>
      <c r="I203"/>
    </row>
    <row r="204" spans="2:9" ht="14.4" x14ac:dyDescent="0.3">
      <c r="B204"/>
      <c r="C204"/>
      <c r="D204"/>
      <c r="E204"/>
      <c r="F204"/>
      <c r="G204"/>
      <c r="H204"/>
      <c r="I204"/>
    </row>
    <row r="205" spans="2:9" ht="14.4" x14ac:dyDescent="0.3">
      <c r="B205"/>
      <c r="C205"/>
      <c r="D205"/>
      <c r="E205"/>
      <c r="F205"/>
      <c r="G205"/>
      <c r="H205"/>
      <c r="I205"/>
    </row>
    <row r="206" spans="2:9" ht="14.4" x14ac:dyDescent="0.3">
      <c r="B206"/>
      <c r="C206"/>
      <c r="D206"/>
      <c r="E206"/>
      <c r="F206"/>
      <c r="G206"/>
      <c r="H206"/>
      <c r="I206"/>
    </row>
    <row r="207" spans="2:9" ht="14.4" x14ac:dyDescent="0.3">
      <c r="B207"/>
      <c r="C207"/>
      <c r="D207"/>
      <c r="E207"/>
      <c r="F207"/>
      <c r="G207"/>
      <c r="H207"/>
      <c r="I207"/>
    </row>
    <row r="208" spans="2:9" ht="14.4" x14ac:dyDescent="0.3">
      <c r="B208"/>
      <c r="C208"/>
      <c r="D208"/>
      <c r="E208"/>
      <c r="F208"/>
      <c r="G208"/>
      <c r="H208"/>
      <c r="I208"/>
    </row>
    <row r="209" spans="2:9" ht="14.4" x14ac:dyDescent="0.3">
      <c r="B209"/>
      <c r="C209"/>
      <c r="D209"/>
      <c r="E209"/>
      <c r="F209"/>
      <c r="G209"/>
      <c r="H209"/>
      <c r="I209"/>
    </row>
    <row r="210" spans="2:9" ht="14.4" x14ac:dyDescent="0.3">
      <c r="B210"/>
      <c r="C210"/>
      <c r="D210"/>
      <c r="E210"/>
      <c r="F210"/>
      <c r="G210"/>
      <c r="H210"/>
      <c r="I210"/>
    </row>
    <row r="211" spans="2:9" ht="14.4" x14ac:dyDescent="0.3">
      <c r="B211"/>
      <c r="C211"/>
      <c r="D211"/>
      <c r="E211"/>
      <c r="F211"/>
      <c r="G211"/>
      <c r="H211"/>
      <c r="I211"/>
    </row>
    <row r="212" spans="2:9" ht="14.4" x14ac:dyDescent="0.3">
      <c r="B212"/>
      <c r="C212"/>
      <c r="D212"/>
      <c r="E212"/>
      <c r="F212"/>
      <c r="G212"/>
      <c r="H212"/>
      <c r="I212"/>
    </row>
    <row r="213" spans="2:9" ht="14.4" x14ac:dyDescent="0.3">
      <c r="B213"/>
      <c r="C213"/>
      <c r="D213"/>
      <c r="E213"/>
      <c r="F213"/>
      <c r="G213"/>
      <c r="H213"/>
      <c r="I213"/>
    </row>
    <row r="214" spans="2:9" ht="14.4" x14ac:dyDescent="0.3">
      <c r="B214"/>
      <c r="C214"/>
      <c r="D214"/>
      <c r="E214"/>
      <c r="F214"/>
      <c r="G214"/>
      <c r="H214"/>
      <c r="I214"/>
    </row>
    <row r="215" spans="2:9" ht="14.4" x14ac:dyDescent="0.3">
      <c r="B215"/>
      <c r="C215"/>
      <c r="D215"/>
      <c r="E215"/>
      <c r="F215"/>
      <c r="G215"/>
      <c r="H215"/>
      <c r="I215"/>
    </row>
    <row r="216" spans="2:9" ht="14.4" x14ac:dyDescent="0.3">
      <c r="B216"/>
      <c r="C216"/>
      <c r="D216"/>
      <c r="E216"/>
      <c r="F216"/>
      <c r="G216"/>
      <c r="H216"/>
      <c r="I216"/>
    </row>
    <row r="217" spans="2:9" ht="14.4" x14ac:dyDescent="0.3">
      <c r="B217"/>
      <c r="C217"/>
      <c r="D217"/>
      <c r="E217"/>
      <c r="F217"/>
      <c r="G217"/>
      <c r="H217"/>
      <c r="I217"/>
    </row>
    <row r="218" spans="2:9" ht="14.4" x14ac:dyDescent="0.3">
      <c r="B218"/>
      <c r="C218"/>
      <c r="D218"/>
      <c r="E218"/>
      <c r="F218"/>
      <c r="G218"/>
      <c r="H218"/>
      <c r="I218"/>
    </row>
    <row r="219" spans="2:9" ht="14.4" x14ac:dyDescent="0.3">
      <c r="B219"/>
      <c r="C219"/>
      <c r="D219"/>
      <c r="E219"/>
      <c r="F219"/>
      <c r="G219"/>
      <c r="H219"/>
      <c r="I219"/>
    </row>
    <row r="220" spans="2:9" ht="14.4" x14ac:dyDescent="0.3">
      <c r="B220"/>
      <c r="C220"/>
      <c r="D220"/>
      <c r="E220"/>
      <c r="F220"/>
      <c r="G220"/>
      <c r="H220"/>
      <c r="I220"/>
    </row>
    <row r="221" spans="2:9" ht="14.4" x14ac:dyDescent="0.3">
      <c r="B221"/>
      <c r="C221"/>
      <c r="D221"/>
      <c r="E221"/>
      <c r="F221"/>
      <c r="G221"/>
      <c r="H221"/>
      <c r="I221"/>
    </row>
    <row r="222" spans="2:9" ht="14.4" x14ac:dyDescent="0.3">
      <c r="B222"/>
      <c r="C222"/>
      <c r="D222"/>
      <c r="E222"/>
      <c r="F222"/>
      <c r="G222"/>
      <c r="H222"/>
      <c r="I222"/>
    </row>
    <row r="223" spans="2:9" ht="14.4" x14ac:dyDescent="0.3">
      <c r="B223"/>
      <c r="C223"/>
      <c r="D223"/>
      <c r="E223"/>
      <c r="F223"/>
      <c r="G223"/>
      <c r="H223"/>
      <c r="I223"/>
    </row>
    <row r="224" spans="2:9" ht="14.4" x14ac:dyDescent="0.3">
      <c r="B224"/>
      <c r="C224"/>
      <c r="D224"/>
      <c r="E224"/>
      <c r="F224"/>
      <c r="G224"/>
      <c r="H224"/>
      <c r="I224"/>
    </row>
  </sheetData>
  <autoFilter ref="B3:K178">
    <filterColumn colId="9">
      <filters>
        <filter val="One hot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4"/>
  <sheetViews>
    <sheetView showGridLines="0" topLeftCell="A16" workbookViewId="0">
      <selection activeCell="C34" sqref="C34"/>
    </sheetView>
  </sheetViews>
  <sheetFormatPr defaultRowHeight="13.2" x14ac:dyDescent="0.25"/>
  <cols>
    <col min="1" max="1" width="3.33203125" style="1" customWidth="1"/>
    <col min="2" max="2" width="9.33203125" style="1" customWidth="1"/>
    <col min="3" max="3" width="21.44140625" style="1" customWidth="1"/>
    <col min="4" max="4" width="7" style="1" customWidth="1"/>
    <col min="5" max="5" width="64.44140625" style="1" customWidth="1"/>
    <col min="6" max="6" width="22.33203125" style="1" customWidth="1"/>
    <col min="7" max="7" width="12.88671875" style="1" bestFit="1" customWidth="1"/>
    <col min="8" max="16384" width="8.88671875" style="1"/>
  </cols>
  <sheetData>
    <row r="2" spans="2:7" x14ac:dyDescent="0.25">
      <c r="B2" s="5" t="s">
        <v>322</v>
      </c>
    </row>
    <row r="3" spans="2:7" x14ac:dyDescent="0.25">
      <c r="B3" s="4" t="s">
        <v>308</v>
      </c>
      <c r="C3" s="6"/>
      <c r="E3" s="6"/>
      <c r="F3" s="6"/>
      <c r="G3" s="6"/>
    </row>
    <row r="4" spans="2:7" x14ac:dyDescent="0.25">
      <c r="B4" s="4"/>
    </row>
    <row r="5" spans="2:7" ht="12.6" customHeight="1" x14ac:dyDescent="0.25">
      <c r="B5" s="2" t="s">
        <v>316</v>
      </c>
      <c r="C5" s="2" t="s">
        <v>305</v>
      </c>
      <c r="D5" s="2" t="s">
        <v>306</v>
      </c>
      <c r="E5" s="2" t="s">
        <v>307</v>
      </c>
      <c r="F5" s="2" t="s">
        <v>327</v>
      </c>
      <c r="G5" s="2" t="s">
        <v>339</v>
      </c>
    </row>
    <row r="6" spans="2:7" x14ac:dyDescent="0.25">
      <c r="B6" s="3">
        <f>0</f>
        <v>0</v>
      </c>
      <c r="C6" s="3" t="s">
        <v>0</v>
      </c>
      <c r="D6" s="3" t="s">
        <v>1</v>
      </c>
      <c r="E6" s="3" t="s">
        <v>2</v>
      </c>
      <c r="F6" s="3" t="s">
        <v>328</v>
      </c>
      <c r="G6" s="3" t="b">
        <f>EXACT(C6,UPPER(C6))</f>
        <v>1</v>
      </c>
    </row>
    <row r="7" spans="2:7" x14ac:dyDescent="0.25">
      <c r="B7" s="3">
        <f>B6+1</f>
        <v>1</v>
      </c>
      <c r="C7" s="3" t="s">
        <v>3</v>
      </c>
      <c r="D7" s="3" t="s">
        <v>4</v>
      </c>
      <c r="E7" s="3" t="s">
        <v>5</v>
      </c>
      <c r="F7" s="3" t="s">
        <v>328</v>
      </c>
      <c r="G7" s="3" t="b">
        <f t="shared" ref="G7:G70" si="0">EXACT(C7,UPPER(C7))</f>
        <v>0</v>
      </c>
    </row>
    <row r="8" spans="2:7" x14ac:dyDescent="0.25">
      <c r="B8" s="3">
        <f t="shared" ref="B8:B71" si="1">B7+1</f>
        <v>2</v>
      </c>
      <c r="C8" s="3" t="s">
        <v>6</v>
      </c>
      <c r="D8" s="3" t="s">
        <v>4</v>
      </c>
      <c r="E8" s="3" t="s">
        <v>7</v>
      </c>
      <c r="F8" s="3" t="s">
        <v>329</v>
      </c>
      <c r="G8" s="3" t="b">
        <f t="shared" si="0"/>
        <v>1</v>
      </c>
    </row>
    <row r="9" spans="2:7" x14ac:dyDescent="0.25">
      <c r="B9" s="3">
        <f t="shared" si="1"/>
        <v>3</v>
      </c>
      <c r="C9" s="3" t="s">
        <v>8</v>
      </c>
      <c r="D9" s="3" t="s">
        <v>9</v>
      </c>
      <c r="E9" s="3" t="s">
        <v>10</v>
      </c>
      <c r="F9" s="3" t="s">
        <v>329</v>
      </c>
      <c r="G9" s="3" t="b">
        <f t="shared" si="0"/>
        <v>0</v>
      </c>
    </row>
    <row r="10" spans="2:7" x14ac:dyDescent="0.25">
      <c r="B10" s="3">
        <f t="shared" si="1"/>
        <v>4</v>
      </c>
      <c r="C10" s="3" t="s">
        <v>11</v>
      </c>
      <c r="D10" s="3" t="s">
        <v>1</v>
      </c>
      <c r="E10" s="3" t="s">
        <v>12</v>
      </c>
      <c r="F10" s="3" t="s">
        <v>329</v>
      </c>
      <c r="G10" s="3" t="b">
        <f t="shared" si="0"/>
        <v>0</v>
      </c>
    </row>
    <row r="11" spans="2:7" x14ac:dyDescent="0.25">
      <c r="B11" s="3">
        <f t="shared" si="1"/>
        <v>5</v>
      </c>
      <c r="C11" s="3" t="s">
        <v>13</v>
      </c>
      <c r="D11" s="3" t="s">
        <v>4</v>
      </c>
      <c r="E11" s="3" t="s">
        <v>14</v>
      </c>
      <c r="F11" s="3" t="s">
        <v>329</v>
      </c>
      <c r="G11" s="3" t="b">
        <f t="shared" si="0"/>
        <v>0</v>
      </c>
    </row>
    <row r="12" spans="2:7" ht="26.4" x14ac:dyDescent="0.25">
      <c r="B12" s="3">
        <f t="shared" si="1"/>
        <v>6</v>
      </c>
      <c r="C12" s="3" t="s">
        <v>15</v>
      </c>
      <c r="D12" s="3" t="s">
        <v>1</v>
      </c>
      <c r="E12" s="3" t="s">
        <v>326</v>
      </c>
      <c r="F12" s="3" t="s">
        <v>330</v>
      </c>
      <c r="G12" s="3" t="b">
        <f t="shared" si="0"/>
        <v>1</v>
      </c>
    </row>
    <row r="13" spans="2:7" x14ac:dyDescent="0.25">
      <c r="B13" s="3">
        <f t="shared" si="1"/>
        <v>7</v>
      </c>
      <c r="C13" s="3" t="s">
        <v>16</v>
      </c>
      <c r="D13" s="3" t="s">
        <v>4</v>
      </c>
      <c r="E13" s="3" t="s">
        <v>17</v>
      </c>
      <c r="F13" s="3" t="s">
        <v>331</v>
      </c>
      <c r="G13" s="3" t="b">
        <f t="shared" si="0"/>
        <v>1</v>
      </c>
    </row>
    <row r="14" spans="2:7" x14ac:dyDescent="0.25">
      <c r="B14" s="3">
        <f t="shared" si="1"/>
        <v>8</v>
      </c>
      <c r="C14" s="3" t="s">
        <v>18</v>
      </c>
      <c r="D14" s="3" t="s">
        <v>9</v>
      </c>
      <c r="E14" s="3" t="s">
        <v>19</v>
      </c>
      <c r="F14" s="3" t="s">
        <v>331</v>
      </c>
      <c r="G14" s="3" t="b">
        <f t="shared" si="0"/>
        <v>0</v>
      </c>
    </row>
    <row r="15" spans="2:7" x14ac:dyDescent="0.25">
      <c r="B15" s="3">
        <f t="shared" si="1"/>
        <v>9</v>
      </c>
      <c r="C15" s="3" t="s">
        <v>20</v>
      </c>
      <c r="D15" s="3" t="s">
        <v>1</v>
      </c>
      <c r="E15" s="3" t="s">
        <v>21</v>
      </c>
      <c r="F15" s="3" t="s">
        <v>331</v>
      </c>
      <c r="G15" s="3" t="b">
        <f t="shared" si="0"/>
        <v>0</v>
      </c>
    </row>
    <row r="16" spans="2:7" x14ac:dyDescent="0.25">
      <c r="B16" s="3">
        <f t="shared" si="1"/>
        <v>10</v>
      </c>
      <c r="C16" s="3" t="s">
        <v>22</v>
      </c>
      <c r="D16" s="3" t="s">
        <v>1</v>
      </c>
      <c r="E16" s="3" t="s">
        <v>23</v>
      </c>
      <c r="F16" s="3" t="s">
        <v>331</v>
      </c>
      <c r="G16" s="3" t="b">
        <f t="shared" si="0"/>
        <v>0</v>
      </c>
    </row>
    <row r="17" spans="2:7" x14ac:dyDescent="0.25">
      <c r="B17" s="3">
        <f t="shared" si="1"/>
        <v>11</v>
      </c>
      <c r="C17" s="3" t="s">
        <v>24</v>
      </c>
      <c r="D17" s="3" t="s">
        <v>4</v>
      </c>
      <c r="E17" s="3" t="s">
        <v>25</v>
      </c>
      <c r="F17" s="3" t="s">
        <v>331</v>
      </c>
      <c r="G17" s="3" t="b">
        <f t="shared" si="0"/>
        <v>0</v>
      </c>
    </row>
    <row r="18" spans="2:7" ht="132" x14ac:dyDescent="0.25">
      <c r="B18" s="3">
        <f t="shared" si="1"/>
        <v>12</v>
      </c>
      <c r="C18" s="3" t="s">
        <v>26</v>
      </c>
      <c r="D18" s="3" t="s">
        <v>27</v>
      </c>
      <c r="E18" s="3" t="s">
        <v>28</v>
      </c>
      <c r="F18" s="3" t="s">
        <v>331</v>
      </c>
      <c r="G18" s="3" t="b">
        <f t="shared" si="0"/>
        <v>1</v>
      </c>
    </row>
    <row r="19" spans="2:7" x14ac:dyDescent="0.25">
      <c r="B19" s="3">
        <f t="shared" si="1"/>
        <v>13</v>
      </c>
      <c r="C19" s="3" t="s">
        <v>29</v>
      </c>
      <c r="D19" s="3" t="s">
        <v>1</v>
      </c>
      <c r="E19" s="3" t="s">
        <v>30</v>
      </c>
      <c r="F19" s="3" t="s">
        <v>331</v>
      </c>
      <c r="G19" s="3" t="b">
        <f t="shared" si="0"/>
        <v>0</v>
      </c>
    </row>
    <row r="20" spans="2:7" x14ac:dyDescent="0.25">
      <c r="B20" s="3">
        <f t="shared" si="1"/>
        <v>14</v>
      </c>
      <c r="C20" s="3" t="s">
        <v>31</v>
      </c>
      <c r="D20" s="3" t="s">
        <v>1</v>
      </c>
      <c r="E20" s="3" t="s">
        <v>32</v>
      </c>
      <c r="F20" s="3" t="s">
        <v>331</v>
      </c>
      <c r="G20" s="3" t="b">
        <f t="shared" si="0"/>
        <v>0</v>
      </c>
    </row>
    <row r="21" spans="2:7" x14ac:dyDescent="0.25">
      <c r="B21" s="3">
        <f t="shared" si="1"/>
        <v>15</v>
      </c>
      <c r="C21" s="3" t="s">
        <v>33</v>
      </c>
      <c r="D21" s="3" t="s">
        <v>1</v>
      </c>
      <c r="E21" s="3" t="s">
        <v>34</v>
      </c>
      <c r="F21" s="3" t="s">
        <v>331</v>
      </c>
      <c r="G21" s="3" t="b">
        <f t="shared" si="0"/>
        <v>0</v>
      </c>
    </row>
    <row r="22" spans="2:7" x14ac:dyDescent="0.25">
      <c r="B22" s="3">
        <f t="shared" si="1"/>
        <v>16</v>
      </c>
      <c r="C22" s="3" t="s">
        <v>35</v>
      </c>
      <c r="D22" s="3" t="s">
        <v>1</v>
      </c>
      <c r="E22" s="3" t="s">
        <v>36</v>
      </c>
      <c r="F22" s="3" t="s">
        <v>331</v>
      </c>
      <c r="G22" s="3" t="b">
        <f t="shared" si="0"/>
        <v>0</v>
      </c>
    </row>
    <row r="23" spans="2:7" x14ac:dyDescent="0.25">
      <c r="B23" s="3">
        <f t="shared" si="1"/>
        <v>17</v>
      </c>
      <c r="C23" s="3" t="s">
        <v>37</v>
      </c>
      <c r="D23" s="3" t="s">
        <v>1</v>
      </c>
      <c r="E23" s="3" t="s">
        <v>38</v>
      </c>
      <c r="F23" s="3" t="s">
        <v>331</v>
      </c>
      <c r="G23" s="3" t="b">
        <f t="shared" si="0"/>
        <v>0</v>
      </c>
    </row>
    <row r="24" spans="2:7" x14ac:dyDescent="0.25">
      <c r="B24" s="3">
        <f t="shared" si="1"/>
        <v>18</v>
      </c>
      <c r="C24" s="3" t="s">
        <v>39</v>
      </c>
      <c r="D24" s="3" t="s">
        <v>1</v>
      </c>
      <c r="E24" s="3" t="s">
        <v>40</v>
      </c>
      <c r="F24" s="3" t="s">
        <v>330</v>
      </c>
      <c r="G24" s="3" t="b">
        <f t="shared" si="0"/>
        <v>1</v>
      </c>
    </row>
    <row r="25" spans="2:7" ht="26.4" x14ac:dyDescent="0.25">
      <c r="B25" s="3">
        <f t="shared" si="1"/>
        <v>19</v>
      </c>
      <c r="C25" s="3" t="s">
        <v>41</v>
      </c>
      <c r="D25" s="3" t="s">
        <v>4</v>
      </c>
      <c r="E25" s="3" t="s">
        <v>42</v>
      </c>
      <c r="F25" s="3" t="s">
        <v>330</v>
      </c>
      <c r="G25" s="3" t="b">
        <f t="shared" si="0"/>
        <v>0</v>
      </c>
    </row>
    <row r="26" spans="2:7" x14ac:dyDescent="0.25">
      <c r="B26" s="3">
        <f t="shared" si="1"/>
        <v>20</v>
      </c>
      <c r="C26" s="3" t="s">
        <v>43</v>
      </c>
      <c r="D26" s="3" t="s">
        <v>1</v>
      </c>
      <c r="E26" s="3" t="s">
        <v>44</v>
      </c>
      <c r="F26" s="3" t="s">
        <v>330</v>
      </c>
      <c r="G26" s="3" t="b">
        <f t="shared" si="0"/>
        <v>1</v>
      </c>
    </row>
    <row r="27" spans="2:7" ht="26.4" x14ac:dyDescent="0.25">
      <c r="B27" s="3">
        <f t="shared" si="1"/>
        <v>21</v>
      </c>
      <c r="C27" s="3" t="s">
        <v>45</v>
      </c>
      <c r="D27" s="3" t="s">
        <v>4</v>
      </c>
      <c r="E27" s="3" t="s">
        <v>46</v>
      </c>
      <c r="F27" s="3" t="s">
        <v>330</v>
      </c>
      <c r="G27" s="3" t="b">
        <f t="shared" si="0"/>
        <v>0</v>
      </c>
    </row>
    <row r="28" spans="2:7" ht="26.4" x14ac:dyDescent="0.25">
      <c r="B28" s="3">
        <f t="shared" si="1"/>
        <v>22</v>
      </c>
      <c r="C28" s="3" t="s">
        <v>47</v>
      </c>
      <c r="D28" s="3" t="s">
        <v>1</v>
      </c>
      <c r="E28" s="3" t="s">
        <v>48</v>
      </c>
      <c r="F28" s="3" t="s">
        <v>332</v>
      </c>
      <c r="G28" s="3" t="b">
        <f t="shared" si="0"/>
        <v>1</v>
      </c>
    </row>
    <row r="29" spans="2:7" ht="26.4" x14ac:dyDescent="0.25">
      <c r="B29" s="3">
        <f t="shared" si="1"/>
        <v>23</v>
      </c>
      <c r="C29" s="3" t="s">
        <v>49</v>
      </c>
      <c r="D29" s="3" t="s">
        <v>4</v>
      </c>
      <c r="E29" s="3" t="s">
        <v>50</v>
      </c>
      <c r="F29" s="3" t="s">
        <v>332</v>
      </c>
      <c r="G29" s="3" t="b">
        <f t="shared" si="0"/>
        <v>0</v>
      </c>
    </row>
    <row r="30" spans="2:7" ht="26.4" x14ac:dyDescent="0.25">
      <c r="B30" s="3">
        <f t="shared" si="1"/>
        <v>24</v>
      </c>
      <c r="C30" s="3" t="s">
        <v>51</v>
      </c>
      <c r="D30" s="3" t="s">
        <v>1</v>
      </c>
      <c r="E30" s="3" t="s">
        <v>52</v>
      </c>
      <c r="F30" s="3" t="s">
        <v>333</v>
      </c>
      <c r="G30" s="3" t="b">
        <f t="shared" si="0"/>
        <v>1</v>
      </c>
    </row>
    <row r="31" spans="2:7" ht="26.4" x14ac:dyDescent="0.25">
      <c r="B31" s="3">
        <f t="shared" si="1"/>
        <v>25</v>
      </c>
      <c r="C31" s="3" t="s">
        <v>53</v>
      </c>
      <c r="D31" s="3" t="s">
        <v>4</v>
      </c>
      <c r="E31" s="3" t="s">
        <v>54</v>
      </c>
      <c r="F31" s="3" t="s">
        <v>333</v>
      </c>
      <c r="G31" s="3" t="b">
        <f t="shared" si="0"/>
        <v>0</v>
      </c>
    </row>
    <row r="32" spans="2:7" ht="26.4" x14ac:dyDescent="0.25">
      <c r="B32" s="3">
        <f t="shared" si="1"/>
        <v>26</v>
      </c>
      <c r="C32" s="3" t="s">
        <v>55</v>
      </c>
      <c r="D32" s="3" t="s">
        <v>1</v>
      </c>
      <c r="E32" s="3" t="s">
        <v>56</v>
      </c>
      <c r="F32" s="3" t="s">
        <v>333</v>
      </c>
      <c r="G32" s="3" t="b">
        <f t="shared" si="0"/>
        <v>1</v>
      </c>
    </row>
    <row r="33" spans="2:7" ht="26.4" x14ac:dyDescent="0.25">
      <c r="B33" s="3">
        <f t="shared" si="1"/>
        <v>27</v>
      </c>
      <c r="C33" s="3" t="s">
        <v>57</v>
      </c>
      <c r="D33" s="3" t="s">
        <v>1</v>
      </c>
      <c r="E33" s="3" t="s">
        <v>58</v>
      </c>
      <c r="F33" s="3" t="s">
        <v>333</v>
      </c>
      <c r="G33" s="3" t="b">
        <f t="shared" si="0"/>
        <v>1</v>
      </c>
    </row>
    <row r="34" spans="2:7" ht="26.4" x14ac:dyDescent="0.25">
      <c r="B34" s="3">
        <f t="shared" si="1"/>
        <v>28</v>
      </c>
      <c r="C34" s="3" t="s">
        <v>59</v>
      </c>
      <c r="D34" s="3" t="s">
        <v>1</v>
      </c>
      <c r="E34" s="3" t="s">
        <v>60</v>
      </c>
      <c r="F34" s="3" t="s">
        <v>334</v>
      </c>
      <c r="G34" s="3" t="b">
        <f t="shared" si="0"/>
        <v>1</v>
      </c>
    </row>
    <row r="35" spans="2:7" ht="39.6" x14ac:dyDescent="0.25">
      <c r="B35" s="3">
        <f t="shared" si="1"/>
        <v>29</v>
      </c>
      <c r="C35" s="3" t="s">
        <v>61</v>
      </c>
      <c r="D35" s="3" t="s">
        <v>4</v>
      </c>
      <c r="E35" s="3" t="s">
        <v>62</v>
      </c>
      <c r="F35" s="3" t="s">
        <v>334</v>
      </c>
      <c r="G35" s="3" t="b">
        <f t="shared" si="0"/>
        <v>0</v>
      </c>
    </row>
    <row r="36" spans="2:7" x14ac:dyDescent="0.25">
      <c r="B36" s="3">
        <f t="shared" si="1"/>
        <v>30</v>
      </c>
      <c r="C36" s="3" t="s">
        <v>63</v>
      </c>
      <c r="D36" s="3" t="s">
        <v>1</v>
      </c>
      <c r="E36" s="3" t="s">
        <v>64</v>
      </c>
      <c r="F36" s="3" t="s">
        <v>334</v>
      </c>
      <c r="G36" s="3" t="b">
        <f t="shared" si="0"/>
        <v>1</v>
      </c>
    </row>
    <row r="37" spans="2:7" x14ac:dyDescent="0.25">
      <c r="B37" s="3">
        <f t="shared" si="1"/>
        <v>31</v>
      </c>
      <c r="C37" s="3" t="s">
        <v>65</v>
      </c>
      <c r="D37" s="3" t="s">
        <v>1</v>
      </c>
      <c r="E37" s="3" t="s">
        <v>66</v>
      </c>
      <c r="F37" s="3" t="s">
        <v>332</v>
      </c>
      <c r="G37" s="3" t="b">
        <f t="shared" si="0"/>
        <v>1</v>
      </c>
    </row>
    <row r="38" spans="2:7" ht="26.4" x14ac:dyDescent="0.25">
      <c r="B38" s="3">
        <f t="shared" si="1"/>
        <v>32</v>
      </c>
      <c r="C38" s="3" t="s">
        <v>67</v>
      </c>
      <c r="D38" s="3" t="s">
        <v>1</v>
      </c>
      <c r="E38" s="3" t="s">
        <v>68</v>
      </c>
      <c r="F38" s="3" t="s">
        <v>332</v>
      </c>
      <c r="G38" s="3" t="b">
        <f t="shared" si="0"/>
        <v>1</v>
      </c>
    </row>
    <row r="39" spans="2:7" ht="26.4" x14ac:dyDescent="0.25">
      <c r="B39" s="3">
        <f t="shared" si="1"/>
        <v>33</v>
      </c>
      <c r="C39" s="3" t="s">
        <v>69</v>
      </c>
      <c r="D39" s="3" t="s">
        <v>4</v>
      </c>
      <c r="E39" s="3" t="s">
        <v>70</v>
      </c>
      <c r="F39" s="3" t="s">
        <v>332</v>
      </c>
      <c r="G39" s="3" t="b">
        <f t="shared" si="0"/>
        <v>0</v>
      </c>
    </row>
    <row r="40" spans="2:7" x14ac:dyDescent="0.25">
      <c r="B40" s="3">
        <f t="shared" si="1"/>
        <v>34</v>
      </c>
      <c r="C40" s="3" t="s">
        <v>71</v>
      </c>
      <c r="D40" s="3" t="s">
        <v>1</v>
      </c>
      <c r="E40" s="3" t="s">
        <v>72</v>
      </c>
      <c r="F40" s="3" t="s">
        <v>332</v>
      </c>
      <c r="G40" s="3" t="b">
        <f t="shared" si="0"/>
        <v>1</v>
      </c>
    </row>
    <row r="41" spans="2:7" x14ac:dyDescent="0.25">
      <c r="B41" s="3">
        <f t="shared" si="1"/>
        <v>35</v>
      </c>
      <c r="C41" s="3" t="s">
        <v>73</v>
      </c>
      <c r="D41" s="3" t="s">
        <v>1</v>
      </c>
      <c r="E41" s="3" t="s">
        <v>74</v>
      </c>
      <c r="F41" s="3" t="s">
        <v>332</v>
      </c>
      <c r="G41" s="3" t="b">
        <f t="shared" si="0"/>
        <v>1</v>
      </c>
    </row>
    <row r="42" spans="2:7" x14ac:dyDescent="0.25">
      <c r="B42" s="3">
        <f t="shared" si="1"/>
        <v>36</v>
      </c>
      <c r="C42" s="3" t="s">
        <v>75</v>
      </c>
      <c r="D42" s="3" t="s">
        <v>1</v>
      </c>
      <c r="E42" s="3" t="s">
        <v>76</v>
      </c>
      <c r="F42" s="3" t="s">
        <v>332</v>
      </c>
      <c r="G42" s="3" t="b">
        <f t="shared" si="0"/>
        <v>1</v>
      </c>
    </row>
    <row r="43" spans="2:7" ht="26.4" x14ac:dyDescent="0.25">
      <c r="B43" s="3">
        <f t="shared" si="1"/>
        <v>37</v>
      </c>
      <c r="C43" s="3" t="s">
        <v>77</v>
      </c>
      <c r="D43" s="3" t="s">
        <v>1</v>
      </c>
      <c r="E43" s="3" t="s">
        <v>78</v>
      </c>
      <c r="F43" s="3" t="s">
        <v>338</v>
      </c>
      <c r="G43" s="3" t="b">
        <f t="shared" si="0"/>
        <v>1</v>
      </c>
    </row>
    <row r="44" spans="2:7" ht="26.4" x14ac:dyDescent="0.25">
      <c r="B44" s="3">
        <f t="shared" si="1"/>
        <v>38</v>
      </c>
      <c r="C44" s="3" t="s">
        <v>79</v>
      </c>
      <c r="D44" s="3" t="s">
        <v>4</v>
      </c>
      <c r="E44" s="3" t="s">
        <v>80</v>
      </c>
      <c r="F44" s="3" t="s">
        <v>338</v>
      </c>
      <c r="G44" s="3" t="b">
        <f t="shared" si="0"/>
        <v>0</v>
      </c>
    </row>
    <row r="45" spans="2:7" ht="39.6" x14ac:dyDescent="0.25">
      <c r="B45" s="3">
        <f t="shared" si="1"/>
        <v>39</v>
      </c>
      <c r="C45" s="3" t="s">
        <v>81</v>
      </c>
      <c r="D45" s="3" t="s">
        <v>1</v>
      </c>
      <c r="E45" s="3" t="s">
        <v>82</v>
      </c>
      <c r="F45" s="3" t="s">
        <v>338</v>
      </c>
      <c r="G45" s="3" t="b">
        <f t="shared" si="0"/>
        <v>1</v>
      </c>
    </row>
    <row r="46" spans="2:7" ht="39.6" x14ac:dyDescent="0.25">
      <c r="B46" s="3">
        <f t="shared" si="1"/>
        <v>40</v>
      </c>
      <c r="C46" s="3" t="s">
        <v>83</v>
      </c>
      <c r="D46" s="3" t="s">
        <v>4</v>
      </c>
      <c r="E46" s="3" t="s">
        <v>84</v>
      </c>
      <c r="F46" s="3" t="s">
        <v>338</v>
      </c>
      <c r="G46" s="3" t="b">
        <f t="shared" si="0"/>
        <v>0</v>
      </c>
    </row>
    <row r="47" spans="2:7" x14ac:dyDescent="0.25">
      <c r="B47" s="3">
        <f t="shared" si="1"/>
        <v>41</v>
      </c>
      <c r="C47" s="3" t="s">
        <v>85</v>
      </c>
      <c r="D47" s="3" t="s">
        <v>1</v>
      </c>
      <c r="E47" s="3" t="s">
        <v>86</v>
      </c>
      <c r="F47" s="3" t="s">
        <v>338</v>
      </c>
      <c r="G47" s="3" t="b">
        <f t="shared" si="0"/>
        <v>1</v>
      </c>
    </row>
    <row r="48" spans="2:7" ht="26.4" x14ac:dyDescent="0.25">
      <c r="B48" s="3">
        <f t="shared" si="1"/>
        <v>42</v>
      </c>
      <c r="C48" s="3" t="s">
        <v>87</v>
      </c>
      <c r="D48" s="3" t="s">
        <v>4</v>
      </c>
      <c r="E48" s="3" t="s">
        <v>88</v>
      </c>
      <c r="F48" s="3" t="s">
        <v>338</v>
      </c>
      <c r="G48" s="3" t="b">
        <f t="shared" si="0"/>
        <v>0</v>
      </c>
    </row>
    <row r="49" spans="2:7" ht="26.4" x14ac:dyDescent="0.25">
      <c r="B49" s="3">
        <f t="shared" si="1"/>
        <v>43</v>
      </c>
      <c r="C49" s="3" t="s">
        <v>89</v>
      </c>
      <c r="D49" s="3" t="s">
        <v>1</v>
      </c>
      <c r="E49" s="3" t="s">
        <v>90</v>
      </c>
      <c r="F49" s="3" t="s">
        <v>328</v>
      </c>
      <c r="G49" s="3" t="b">
        <f t="shared" si="0"/>
        <v>1</v>
      </c>
    </row>
    <row r="50" spans="2:7" ht="26.4" x14ac:dyDescent="0.25">
      <c r="B50" s="3">
        <f t="shared" si="1"/>
        <v>44</v>
      </c>
      <c r="C50" s="3" t="s">
        <v>91</v>
      </c>
      <c r="D50" s="3" t="s">
        <v>4</v>
      </c>
      <c r="E50" s="3" t="s">
        <v>92</v>
      </c>
      <c r="F50" s="3" t="s">
        <v>328</v>
      </c>
      <c r="G50" s="3" t="b">
        <f t="shared" si="0"/>
        <v>0</v>
      </c>
    </row>
    <row r="51" spans="2:7" x14ac:dyDescent="0.25">
      <c r="B51" s="3">
        <f t="shared" si="1"/>
        <v>45</v>
      </c>
      <c r="C51" s="3" t="s">
        <v>93</v>
      </c>
      <c r="D51" s="3" t="s">
        <v>1</v>
      </c>
      <c r="E51" s="3" t="s">
        <v>94</v>
      </c>
      <c r="F51" s="3" t="s">
        <v>338</v>
      </c>
      <c r="G51" s="3" t="b">
        <f t="shared" si="0"/>
        <v>1</v>
      </c>
    </row>
    <row r="52" spans="2:7" x14ac:dyDescent="0.25">
      <c r="B52" s="3">
        <f t="shared" si="1"/>
        <v>46</v>
      </c>
      <c r="C52" s="3" t="s">
        <v>95</v>
      </c>
      <c r="D52" s="3" t="s">
        <v>1</v>
      </c>
      <c r="E52" s="3" t="s">
        <v>96</v>
      </c>
      <c r="F52" s="3" t="s">
        <v>328</v>
      </c>
      <c r="G52" s="3" t="b">
        <f t="shared" si="0"/>
        <v>1</v>
      </c>
    </row>
    <row r="53" spans="2:7" ht="26.4" x14ac:dyDescent="0.25">
      <c r="B53" s="3">
        <f t="shared" si="1"/>
        <v>47</v>
      </c>
      <c r="C53" s="3" t="s">
        <v>97</v>
      </c>
      <c r="D53" s="3" t="s">
        <v>4</v>
      </c>
      <c r="E53" s="3" t="s">
        <v>98</v>
      </c>
      <c r="F53" s="3" t="s">
        <v>328</v>
      </c>
      <c r="G53" s="3" t="b">
        <f t="shared" si="0"/>
        <v>0</v>
      </c>
    </row>
    <row r="54" spans="2:7" ht="26.4" x14ac:dyDescent="0.25">
      <c r="B54" s="3">
        <f t="shared" si="1"/>
        <v>48</v>
      </c>
      <c r="C54" s="3" t="s">
        <v>99</v>
      </c>
      <c r="D54" s="3" t="s">
        <v>1</v>
      </c>
      <c r="E54" s="3" t="s">
        <v>100</v>
      </c>
      <c r="F54" s="3" t="s">
        <v>328</v>
      </c>
      <c r="G54" s="3" t="b">
        <f t="shared" si="0"/>
        <v>1</v>
      </c>
    </row>
    <row r="55" spans="2:7" ht="26.4" x14ac:dyDescent="0.25">
      <c r="B55" s="3">
        <f t="shared" si="1"/>
        <v>49</v>
      </c>
      <c r="C55" s="3" t="s">
        <v>101</v>
      </c>
      <c r="D55" s="3" t="s">
        <v>4</v>
      </c>
      <c r="E55" s="3" t="s">
        <v>102</v>
      </c>
      <c r="F55" s="3" t="s">
        <v>328</v>
      </c>
      <c r="G55" s="3" t="b">
        <f t="shared" si="0"/>
        <v>0</v>
      </c>
    </row>
    <row r="56" spans="2:7" ht="26.4" x14ac:dyDescent="0.25">
      <c r="B56" s="3">
        <f t="shared" si="1"/>
        <v>50</v>
      </c>
      <c r="C56" s="3" t="s">
        <v>103</v>
      </c>
      <c r="D56" s="3" t="s">
        <v>1</v>
      </c>
      <c r="E56" s="3" t="s">
        <v>104</v>
      </c>
      <c r="F56" s="3" t="s">
        <v>335</v>
      </c>
      <c r="G56" s="3" t="b">
        <f t="shared" si="0"/>
        <v>1</v>
      </c>
    </row>
    <row r="57" spans="2:7" ht="26.4" x14ac:dyDescent="0.25">
      <c r="B57" s="3">
        <f t="shared" si="1"/>
        <v>51</v>
      </c>
      <c r="C57" s="3" t="s">
        <v>105</v>
      </c>
      <c r="D57" s="3" t="s">
        <v>4</v>
      </c>
      <c r="E57" s="3" t="s">
        <v>106</v>
      </c>
      <c r="F57" s="3" t="s">
        <v>335</v>
      </c>
      <c r="G57" s="3" t="b">
        <f t="shared" si="0"/>
        <v>0</v>
      </c>
    </row>
    <row r="58" spans="2:7" ht="26.4" x14ac:dyDescent="0.25">
      <c r="B58" s="3">
        <f t="shared" si="1"/>
        <v>52</v>
      </c>
      <c r="C58" s="3" t="s">
        <v>107</v>
      </c>
      <c r="D58" s="3" t="s">
        <v>1</v>
      </c>
      <c r="E58" s="3" t="s">
        <v>108</v>
      </c>
      <c r="F58" s="3" t="s">
        <v>335</v>
      </c>
      <c r="G58" s="3" t="b">
        <f t="shared" si="0"/>
        <v>1</v>
      </c>
    </row>
    <row r="59" spans="2:7" ht="26.4" x14ac:dyDescent="0.25">
      <c r="B59" s="3">
        <f t="shared" si="1"/>
        <v>53</v>
      </c>
      <c r="C59" s="3" t="s">
        <v>109</v>
      </c>
      <c r="D59" s="3" t="s">
        <v>4</v>
      </c>
      <c r="E59" s="3" t="s">
        <v>110</v>
      </c>
      <c r="F59" s="3" t="s">
        <v>335</v>
      </c>
      <c r="G59" s="3" t="b">
        <f t="shared" si="0"/>
        <v>0</v>
      </c>
    </row>
    <row r="60" spans="2:7" x14ac:dyDescent="0.25">
      <c r="B60" s="3">
        <f t="shared" si="1"/>
        <v>54</v>
      </c>
      <c r="C60" s="3" t="s">
        <v>111</v>
      </c>
      <c r="D60" s="3" t="s">
        <v>1</v>
      </c>
      <c r="E60" s="3" t="s">
        <v>112</v>
      </c>
      <c r="F60" s="3" t="s">
        <v>335</v>
      </c>
      <c r="G60" s="3" t="b">
        <f t="shared" si="0"/>
        <v>1</v>
      </c>
    </row>
    <row r="61" spans="2:7" ht="26.4" x14ac:dyDescent="0.25">
      <c r="B61" s="3">
        <f t="shared" si="1"/>
        <v>55</v>
      </c>
      <c r="C61" s="3" t="s">
        <v>113</v>
      </c>
      <c r="D61" s="3" t="s">
        <v>4</v>
      </c>
      <c r="E61" s="3" t="s">
        <v>114</v>
      </c>
      <c r="F61" s="3" t="s">
        <v>335</v>
      </c>
      <c r="G61" s="3" t="b">
        <f t="shared" si="0"/>
        <v>0</v>
      </c>
    </row>
    <row r="62" spans="2:7" x14ac:dyDescent="0.25">
      <c r="B62" s="3">
        <f t="shared" si="1"/>
        <v>56</v>
      </c>
      <c r="C62" s="3" t="s">
        <v>115</v>
      </c>
      <c r="D62" s="3" t="s">
        <v>1</v>
      </c>
      <c r="E62" s="3" t="s">
        <v>116</v>
      </c>
      <c r="F62" s="3" t="s">
        <v>336</v>
      </c>
      <c r="G62" s="3" t="b">
        <f t="shared" si="0"/>
        <v>1</v>
      </c>
    </row>
    <row r="63" spans="2:7" ht="26.4" x14ac:dyDescent="0.25">
      <c r="B63" s="3">
        <f t="shared" si="1"/>
        <v>57</v>
      </c>
      <c r="C63" s="3" t="s">
        <v>117</v>
      </c>
      <c r="D63" s="3" t="s">
        <v>4</v>
      </c>
      <c r="E63" s="3" t="s">
        <v>118</v>
      </c>
      <c r="F63" s="3" t="s">
        <v>336</v>
      </c>
      <c r="G63" s="3" t="b">
        <f t="shared" si="0"/>
        <v>0</v>
      </c>
    </row>
    <row r="64" spans="2:7" ht="26.4" x14ac:dyDescent="0.25">
      <c r="B64" s="3">
        <f t="shared" si="1"/>
        <v>58</v>
      </c>
      <c r="C64" s="3" t="s">
        <v>119</v>
      </c>
      <c r="D64" s="3" t="s">
        <v>4</v>
      </c>
      <c r="E64" s="3" t="s">
        <v>120</v>
      </c>
      <c r="F64" s="3" t="s">
        <v>328</v>
      </c>
      <c r="G64" s="3" t="b">
        <f t="shared" si="0"/>
        <v>1</v>
      </c>
    </row>
    <row r="65" spans="2:7" ht="26.4" x14ac:dyDescent="0.25">
      <c r="B65" s="3">
        <f t="shared" si="1"/>
        <v>59</v>
      </c>
      <c r="C65" s="3" t="s">
        <v>121</v>
      </c>
      <c r="D65" s="3" t="s">
        <v>4</v>
      </c>
      <c r="E65" s="3" t="s">
        <v>122</v>
      </c>
      <c r="F65" s="3" t="s">
        <v>328</v>
      </c>
      <c r="G65" s="3" t="b">
        <f t="shared" si="0"/>
        <v>1</v>
      </c>
    </row>
    <row r="66" spans="2:7" ht="26.4" x14ac:dyDescent="0.25">
      <c r="B66" s="3">
        <f t="shared" si="1"/>
        <v>60</v>
      </c>
      <c r="C66" s="3" t="s">
        <v>123</v>
      </c>
      <c r="D66" s="3" t="s">
        <v>4</v>
      </c>
      <c r="E66" s="3" t="s">
        <v>124</v>
      </c>
      <c r="F66" s="3" t="s">
        <v>328</v>
      </c>
      <c r="G66" s="3" t="b">
        <f t="shared" si="0"/>
        <v>1</v>
      </c>
    </row>
    <row r="67" spans="2:7" ht="26.4" x14ac:dyDescent="0.25">
      <c r="B67" s="3">
        <f t="shared" si="1"/>
        <v>61</v>
      </c>
      <c r="C67" s="3" t="s">
        <v>125</v>
      </c>
      <c r="D67" s="3" t="s">
        <v>4</v>
      </c>
      <c r="E67" s="3" t="s">
        <v>126</v>
      </c>
      <c r="F67" s="3" t="s">
        <v>328</v>
      </c>
      <c r="G67" s="3" t="b">
        <f t="shared" si="0"/>
        <v>1</v>
      </c>
    </row>
    <row r="68" spans="2:7" ht="26.4" x14ac:dyDescent="0.25">
      <c r="B68" s="3">
        <f t="shared" si="1"/>
        <v>62</v>
      </c>
      <c r="C68" s="3" t="s">
        <v>127</v>
      </c>
      <c r="D68" s="3" t="s">
        <v>4</v>
      </c>
      <c r="E68" s="3" t="s">
        <v>128</v>
      </c>
      <c r="F68" s="3" t="s">
        <v>328</v>
      </c>
      <c r="G68" s="3" t="b">
        <f t="shared" si="0"/>
        <v>1</v>
      </c>
    </row>
    <row r="69" spans="2:7" ht="26.4" x14ac:dyDescent="0.25">
      <c r="B69" s="3">
        <f t="shared" si="1"/>
        <v>63</v>
      </c>
      <c r="C69" s="3" t="s">
        <v>129</v>
      </c>
      <c r="D69" s="3" t="s">
        <v>4</v>
      </c>
      <c r="E69" s="3" t="s">
        <v>130</v>
      </c>
      <c r="F69" s="3" t="s">
        <v>328</v>
      </c>
      <c r="G69" s="3" t="b">
        <f t="shared" si="0"/>
        <v>1</v>
      </c>
    </row>
    <row r="70" spans="2:7" ht="26.4" x14ac:dyDescent="0.25">
      <c r="B70" s="3">
        <f t="shared" si="1"/>
        <v>64</v>
      </c>
      <c r="C70" s="3" t="s">
        <v>131</v>
      </c>
      <c r="D70" s="3" t="s">
        <v>1</v>
      </c>
      <c r="E70" s="3" t="s">
        <v>132</v>
      </c>
      <c r="F70" s="3" t="s">
        <v>328</v>
      </c>
      <c r="G70" s="3" t="b">
        <f t="shared" si="0"/>
        <v>1</v>
      </c>
    </row>
    <row r="71" spans="2:7" ht="26.4" x14ac:dyDescent="0.25">
      <c r="B71" s="3">
        <f t="shared" si="1"/>
        <v>65</v>
      </c>
      <c r="C71" s="3" t="s">
        <v>133</v>
      </c>
      <c r="D71" s="3" t="s">
        <v>4</v>
      </c>
      <c r="E71" s="3" t="s">
        <v>134</v>
      </c>
      <c r="F71" s="3" t="s">
        <v>328</v>
      </c>
      <c r="G71" s="3" t="b">
        <f t="shared" ref="G71:G134" si="2">EXACT(C71,UPPER(C71))</f>
        <v>0</v>
      </c>
    </row>
    <row r="72" spans="2:7" ht="26.4" x14ac:dyDescent="0.25">
      <c r="B72" s="3">
        <f t="shared" ref="B72:B135" si="3">B71+1</f>
        <v>66</v>
      </c>
      <c r="C72" s="3" t="s">
        <v>135</v>
      </c>
      <c r="D72" s="3" t="s">
        <v>1</v>
      </c>
      <c r="E72" s="3" t="s">
        <v>136</v>
      </c>
      <c r="F72" s="3" t="s">
        <v>328</v>
      </c>
      <c r="G72" s="3" t="b">
        <f t="shared" si="2"/>
        <v>1</v>
      </c>
    </row>
    <row r="73" spans="2:7" ht="26.4" x14ac:dyDescent="0.25">
      <c r="B73" s="3">
        <f t="shared" si="3"/>
        <v>67</v>
      </c>
      <c r="C73" s="3" t="s">
        <v>137</v>
      </c>
      <c r="D73" s="3" t="s">
        <v>4</v>
      </c>
      <c r="E73" s="3" t="s">
        <v>138</v>
      </c>
      <c r="F73" s="3" t="s">
        <v>328</v>
      </c>
      <c r="G73" s="3" t="b">
        <f t="shared" si="2"/>
        <v>0</v>
      </c>
    </row>
    <row r="74" spans="2:7" ht="26.4" x14ac:dyDescent="0.25">
      <c r="B74" s="3">
        <f t="shared" si="3"/>
        <v>68</v>
      </c>
      <c r="C74" s="3" t="s">
        <v>139</v>
      </c>
      <c r="D74" s="3" t="s">
        <v>1</v>
      </c>
      <c r="E74" s="3" t="s">
        <v>140</v>
      </c>
      <c r="F74" s="3" t="s">
        <v>337</v>
      </c>
      <c r="G74" s="3" t="b">
        <f t="shared" si="2"/>
        <v>1</v>
      </c>
    </row>
    <row r="75" spans="2:7" ht="26.4" x14ac:dyDescent="0.25">
      <c r="B75" s="3">
        <f t="shared" si="3"/>
        <v>69</v>
      </c>
      <c r="C75" s="3" t="s">
        <v>141</v>
      </c>
      <c r="D75" s="3" t="s">
        <v>4</v>
      </c>
      <c r="E75" s="3" t="s">
        <v>142</v>
      </c>
      <c r="F75" s="3" t="s">
        <v>337</v>
      </c>
      <c r="G75" s="3" t="b">
        <f t="shared" si="2"/>
        <v>0</v>
      </c>
    </row>
    <row r="76" spans="2:7" x14ac:dyDescent="0.25">
      <c r="B76" s="3">
        <f t="shared" si="3"/>
        <v>70</v>
      </c>
      <c r="C76" s="3" t="s">
        <v>143</v>
      </c>
      <c r="D76" s="3" t="s">
        <v>1</v>
      </c>
      <c r="E76" s="3" t="s">
        <v>144</v>
      </c>
      <c r="F76" s="3"/>
      <c r="G76" s="3" t="b">
        <f t="shared" si="2"/>
        <v>1</v>
      </c>
    </row>
    <row r="77" spans="2:7" x14ac:dyDescent="0.25">
      <c r="B77" s="3">
        <f t="shared" si="3"/>
        <v>71</v>
      </c>
      <c r="C77" s="3" t="s">
        <v>145</v>
      </c>
      <c r="D77" s="3" t="s">
        <v>4</v>
      </c>
      <c r="E77" s="3" t="s">
        <v>146</v>
      </c>
      <c r="F77" s="3" t="s">
        <v>329</v>
      </c>
      <c r="G77" s="3" t="b">
        <f t="shared" si="2"/>
        <v>1</v>
      </c>
    </row>
    <row r="78" spans="2:7" x14ac:dyDescent="0.25">
      <c r="B78" s="3">
        <f t="shared" si="3"/>
        <v>72</v>
      </c>
      <c r="C78" s="3" t="s">
        <v>147</v>
      </c>
      <c r="D78" s="3" t="s">
        <v>1</v>
      </c>
      <c r="E78" s="3" t="s">
        <v>148</v>
      </c>
      <c r="F78" s="3" t="s">
        <v>334</v>
      </c>
      <c r="G78" s="3" t="b">
        <f t="shared" si="2"/>
        <v>1</v>
      </c>
    </row>
    <row r="79" spans="2:7" ht="39.6" x14ac:dyDescent="0.25">
      <c r="B79" s="3">
        <f t="shared" si="3"/>
        <v>73</v>
      </c>
      <c r="C79" s="3" t="s">
        <v>149</v>
      </c>
      <c r="D79" s="3" t="s">
        <v>1</v>
      </c>
      <c r="E79" s="3" t="s">
        <v>150</v>
      </c>
      <c r="F79" s="3" t="s">
        <v>333</v>
      </c>
      <c r="G79" s="3" t="b">
        <f t="shared" si="2"/>
        <v>1</v>
      </c>
    </row>
    <row r="80" spans="2:7" ht="26.4" x14ac:dyDescent="0.25">
      <c r="B80" s="3">
        <f t="shared" si="3"/>
        <v>74</v>
      </c>
      <c r="C80" s="3" t="s">
        <v>151</v>
      </c>
      <c r="D80" s="3" t="s">
        <v>1</v>
      </c>
      <c r="E80" s="3" t="s">
        <v>152</v>
      </c>
      <c r="F80" s="3" t="s">
        <v>333</v>
      </c>
      <c r="G80" s="3" t="b">
        <f t="shared" si="2"/>
        <v>1</v>
      </c>
    </row>
    <row r="81" spans="2:7" x14ac:dyDescent="0.25">
      <c r="B81" s="3">
        <f t="shared" si="3"/>
        <v>75</v>
      </c>
      <c r="C81" s="3" t="s">
        <v>153</v>
      </c>
      <c r="D81" s="3" t="s">
        <v>4</v>
      </c>
      <c r="E81" s="3" t="s">
        <v>154</v>
      </c>
      <c r="F81" s="3" t="s">
        <v>334</v>
      </c>
      <c r="G81" s="3" t="b">
        <f t="shared" si="2"/>
        <v>1</v>
      </c>
    </row>
    <row r="82" spans="2:7" x14ac:dyDescent="0.25">
      <c r="B82" s="3">
        <f t="shared" si="3"/>
        <v>76</v>
      </c>
      <c r="C82" s="3" t="s">
        <v>155</v>
      </c>
      <c r="D82" s="3" t="s">
        <v>4</v>
      </c>
      <c r="E82" s="3" t="s">
        <v>144</v>
      </c>
      <c r="F82" s="3" t="s">
        <v>334</v>
      </c>
      <c r="G82" s="3" t="b">
        <f t="shared" si="2"/>
        <v>1</v>
      </c>
    </row>
    <row r="83" spans="2:7" ht="39.6" x14ac:dyDescent="0.25">
      <c r="B83" s="3">
        <f t="shared" si="3"/>
        <v>77</v>
      </c>
      <c r="C83" s="3" t="s">
        <v>156</v>
      </c>
      <c r="D83" s="3" t="s">
        <v>1</v>
      </c>
      <c r="E83" s="3" t="s">
        <v>150</v>
      </c>
      <c r="F83" s="3" t="s">
        <v>333</v>
      </c>
      <c r="G83" s="3" t="b">
        <f t="shared" si="2"/>
        <v>1</v>
      </c>
    </row>
    <row r="84" spans="2:7" x14ac:dyDescent="0.25">
      <c r="B84" s="3">
        <f t="shared" si="3"/>
        <v>78</v>
      </c>
      <c r="C84" s="3" t="s">
        <v>157</v>
      </c>
      <c r="D84" s="3" t="s">
        <v>1</v>
      </c>
      <c r="E84" s="3" t="s">
        <v>158</v>
      </c>
      <c r="F84" s="3" t="s">
        <v>332</v>
      </c>
      <c r="G84" s="3" t="b">
        <f t="shared" si="2"/>
        <v>1</v>
      </c>
    </row>
    <row r="85" spans="2:7" x14ac:dyDescent="0.25">
      <c r="B85" s="3">
        <f t="shared" si="3"/>
        <v>79</v>
      </c>
      <c r="C85" s="3" t="s">
        <v>159</v>
      </c>
      <c r="D85" s="3" t="s">
        <v>1</v>
      </c>
      <c r="E85" s="3" t="s">
        <v>160</v>
      </c>
      <c r="F85" s="3" t="s">
        <v>338</v>
      </c>
      <c r="G85" s="3" t="b">
        <f t="shared" si="2"/>
        <v>1</v>
      </c>
    </row>
    <row r="86" spans="2:7" ht="39.6" x14ac:dyDescent="0.25">
      <c r="B86" s="3">
        <f t="shared" si="3"/>
        <v>80</v>
      </c>
      <c r="C86" s="3" t="s">
        <v>161</v>
      </c>
      <c r="D86" s="3" t="s">
        <v>1</v>
      </c>
      <c r="E86" s="3" t="s">
        <v>162</v>
      </c>
      <c r="F86" s="3" t="s">
        <v>328</v>
      </c>
      <c r="G86" s="3" t="b">
        <f t="shared" si="2"/>
        <v>1</v>
      </c>
    </row>
    <row r="87" spans="2:7" x14ac:dyDescent="0.25">
      <c r="B87" s="3">
        <f t="shared" si="3"/>
        <v>81</v>
      </c>
      <c r="C87" s="3" t="s">
        <v>163</v>
      </c>
      <c r="D87" s="3" t="s">
        <v>4</v>
      </c>
      <c r="E87" s="3" t="s">
        <v>164</v>
      </c>
      <c r="F87" s="3"/>
      <c r="G87" s="3" t="b">
        <f t="shared" si="2"/>
        <v>1</v>
      </c>
    </row>
    <row r="88" spans="2:7" x14ac:dyDescent="0.25">
      <c r="B88" s="3">
        <f t="shared" si="3"/>
        <v>82</v>
      </c>
      <c r="C88" s="3" t="s">
        <v>165</v>
      </c>
      <c r="D88" s="3" t="s">
        <v>1</v>
      </c>
      <c r="E88" s="3" t="s">
        <v>166</v>
      </c>
      <c r="F88" s="3" t="s">
        <v>335</v>
      </c>
      <c r="G88" s="3" t="b">
        <f t="shared" si="2"/>
        <v>1</v>
      </c>
    </row>
    <row r="89" spans="2:7" x14ac:dyDescent="0.25">
      <c r="B89" s="3">
        <f t="shared" si="3"/>
        <v>83</v>
      </c>
      <c r="C89" s="3" t="s">
        <v>167</v>
      </c>
      <c r="D89" s="3" t="s">
        <v>1</v>
      </c>
      <c r="E89" s="3" t="s">
        <v>168</v>
      </c>
      <c r="F89" s="3" t="s">
        <v>336</v>
      </c>
      <c r="G89" s="3" t="b">
        <f t="shared" si="2"/>
        <v>1</v>
      </c>
    </row>
    <row r="90" spans="2:7" x14ac:dyDescent="0.25">
      <c r="B90" s="3">
        <f t="shared" si="3"/>
        <v>84</v>
      </c>
      <c r="C90" s="3" t="s">
        <v>169</v>
      </c>
      <c r="D90" s="3" t="s">
        <v>4</v>
      </c>
      <c r="E90" s="3" t="s">
        <v>170</v>
      </c>
      <c r="F90" s="3" t="s">
        <v>329</v>
      </c>
      <c r="G90" s="3" t="b">
        <f t="shared" si="2"/>
        <v>1</v>
      </c>
    </row>
    <row r="91" spans="2:7" x14ac:dyDescent="0.25">
      <c r="B91" s="3">
        <f t="shared" si="3"/>
        <v>85</v>
      </c>
      <c r="C91" s="3" t="s">
        <v>171</v>
      </c>
      <c r="D91" s="3" t="s">
        <v>1</v>
      </c>
      <c r="E91" s="3" t="s">
        <v>172</v>
      </c>
      <c r="F91" s="3" t="s">
        <v>336</v>
      </c>
      <c r="G91" s="3" t="b">
        <f t="shared" si="2"/>
        <v>1</v>
      </c>
    </row>
    <row r="92" spans="2:7" x14ac:dyDescent="0.25">
      <c r="B92" s="3">
        <f t="shared" si="3"/>
        <v>86</v>
      </c>
      <c r="C92" s="3" t="s">
        <v>173</v>
      </c>
      <c r="D92" s="3" t="s">
        <v>4</v>
      </c>
      <c r="E92" s="3" t="s">
        <v>174</v>
      </c>
      <c r="F92" s="3" t="s">
        <v>336</v>
      </c>
      <c r="G92" s="3" t="b">
        <f t="shared" si="2"/>
        <v>1</v>
      </c>
    </row>
    <row r="93" spans="2:7" x14ac:dyDescent="0.25">
      <c r="B93" s="3">
        <f t="shared" si="3"/>
        <v>87</v>
      </c>
      <c r="C93" s="3" t="s">
        <v>175</v>
      </c>
      <c r="D93" s="3" t="s">
        <v>4</v>
      </c>
      <c r="E93" s="3" t="s">
        <v>176</v>
      </c>
      <c r="F93" s="3" t="s">
        <v>336</v>
      </c>
      <c r="G93" s="3" t="b">
        <f t="shared" si="2"/>
        <v>1</v>
      </c>
    </row>
    <row r="94" spans="2:7" x14ac:dyDescent="0.25">
      <c r="B94" s="3">
        <f t="shared" si="3"/>
        <v>88</v>
      </c>
      <c r="C94" s="3" t="s">
        <v>177</v>
      </c>
      <c r="D94" s="3" t="s">
        <v>4</v>
      </c>
      <c r="E94" s="3" t="s">
        <v>178</v>
      </c>
      <c r="F94" s="3" t="s">
        <v>328</v>
      </c>
      <c r="G94" s="3" t="b">
        <f t="shared" si="2"/>
        <v>1</v>
      </c>
    </row>
    <row r="95" spans="2:7" x14ac:dyDescent="0.25">
      <c r="B95" s="3">
        <f t="shared" si="3"/>
        <v>89</v>
      </c>
      <c r="C95" s="3" t="s">
        <v>179</v>
      </c>
      <c r="D95" s="3" t="s">
        <v>4</v>
      </c>
      <c r="E95" s="3" t="s">
        <v>180</v>
      </c>
      <c r="F95" s="3" t="s">
        <v>329</v>
      </c>
      <c r="G95" s="3" t="b">
        <f t="shared" si="2"/>
        <v>1</v>
      </c>
    </row>
    <row r="96" spans="2:7" ht="26.4" x14ac:dyDescent="0.25">
      <c r="B96" s="3">
        <f t="shared" si="3"/>
        <v>90</v>
      </c>
      <c r="C96" s="3" t="s">
        <v>181</v>
      </c>
      <c r="D96" s="3" t="s">
        <v>1</v>
      </c>
      <c r="E96" s="3" t="s">
        <v>182</v>
      </c>
      <c r="F96" s="3" t="s">
        <v>335</v>
      </c>
      <c r="G96" s="3" t="b">
        <f t="shared" si="2"/>
        <v>1</v>
      </c>
    </row>
    <row r="97" spans="2:7" x14ac:dyDescent="0.25">
      <c r="B97" s="3">
        <f t="shared" si="3"/>
        <v>91</v>
      </c>
      <c r="C97" s="3" t="s">
        <v>183</v>
      </c>
      <c r="D97" s="3" t="s">
        <v>4</v>
      </c>
      <c r="E97" s="3" t="s">
        <v>184</v>
      </c>
      <c r="F97" s="3" t="s">
        <v>335</v>
      </c>
      <c r="G97" s="3" t="b">
        <f t="shared" si="2"/>
        <v>1</v>
      </c>
    </row>
    <row r="98" spans="2:7" x14ac:dyDescent="0.25">
      <c r="B98" s="3">
        <f t="shared" si="3"/>
        <v>92</v>
      </c>
      <c r="C98" s="3" t="s">
        <v>185</v>
      </c>
      <c r="D98" s="3" t="s">
        <v>4</v>
      </c>
      <c r="E98" s="3" t="s">
        <v>186</v>
      </c>
      <c r="F98" s="3" t="s">
        <v>335</v>
      </c>
      <c r="G98" s="3" t="b">
        <f t="shared" si="2"/>
        <v>1</v>
      </c>
    </row>
    <row r="99" spans="2:7" x14ac:dyDescent="0.25">
      <c r="B99" s="3">
        <f t="shared" si="3"/>
        <v>93</v>
      </c>
      <c r="C99" s="3" t="s">
        <v>187</v>
      </c>
      <c r="D99" s="3" t="s">
        <v>4</v>
      </c>
      <c r="E99" s="3" t="s">
        <v>188</v>
      </c>
      <c r="F99" s="3" t="s">
        <v>337</v>
      </c>
      <c r="G99" s="3" t="b">
        <f t="shared" si="2"/>
        <v>1</v>
      </c>
    </row>
    <row r="100" spans="2:7" x14ac:dyDescent="0.25">
      <c r="B100" s="3">
        <f t="shared" si="3"/>
        <v>94</v>
      </c>
      <c r="C100" s="3" t="s">
        <v>189</v>
      </c>
      <c r="D100" s="3" t="s">
        <v>190</v>
      </c>
      <c r="E100" s="3" t="s">
        <v>191</v>
      </c>
      <c r="F100" s="3" t="s">
        <v>337</v>
      </c>
      <c r="G100" s="3" t="b">
        <f t="shared" si="2"/>
        <v>1</v>
      </c>
    </row>
    <row r="101" spans="2:7" ht="52.8" x14ac:dyDescent="0.25">
      <c r="B101" s="3">
        <f t="shared" si="3"/>
        <v>95</v>
      </c>
      <c r="C101" s="3" t="s">
        <v>192</v>
      </c>
      <c r="D101" s="3" t="s">
        <v>1</v>
      </c>
      <c r="E101" s="3" t="s">
        <v>193</v>
      </c>
      <c r="F101" s="3" t="s">
        <v>335</v>
      </c>
      <c r="G101" s="3" t="b">
        <f t="shared" si="2"/>
        <v>1</v>
      </c>
    </row>
    <row r="102" spans="2:7" x14ac:dyDescent="0.25">
      <c r="B102" s="3">
        <f t="shared" si="3"/>
        <v>96</v>
      </c>
      <c r="C102" s="3" t="s">
        <v>194</v>
      </c>
      <c r="D102" s="3" t="s">
        <v>4</v>
      </c>
      <c r="E102" s="3" t="s">
        <v>195</v>
      </c>
      <c r="F102" s="3" t="s">
        <v>329</v>
      </c>
      <c r="G102" s="3" t="b">
        <f t="shared" si="2"/>
        <v>1</v>
      </c>
    </row>
    <row r="103" spans="2:7" x14ac:dyDescent="0.25">
      <c r="B103" s="3">
        <f t="shared" si="3"/>
        <v>97</v>
      </c>
      <c r="C103" s="3" t="s">
        <v>196</v>
      </c>
      <c r="D103" s="3" t="s">
        <v>4</v>
      </c>
      <c r="E103" s="3" t="s">
        <v>197</v>
      </c>
      <c r="F103" s="3" t="s">
        <v>337</v>
      </c>
      <c r="G103" s="3" t="b">
        <f t="shared" si="2"/>
        <v>1</v>
      </c>
    </row>
    <row r="104" spans="2:7" x14ac:dyDescent="0.25">
      <c r="B104" s="3">
        <f t="shared" si="3"/>
        <v>98</v>
      </c>
      <c r="C104" s="3" t="s">
        <v>198</v>
      </c>
      <c r="D104" s="3" t="s">
        <v>4</v>
      </c>
      <c r="E104" s="3" t="s">
        <v>199</v>
      </c>
      <c r="F104" s="3" t="s">
        <v>337</v>
      </c>
      <c r="G104" s="3" t="b">
        <f t="shared" si="2"/>
        <v>1</v>
      </c>
    </row>
    <row r="105" spans="2:7" x14ac:dyDescent="0.25">
      <c r="B105" s="3">
        <f t="shared" si="3"/>
        <v>99</v>
      </c>
      <c r="C105" s="3" t="s">
        <v>200</v>
      </c>
      <c r="D105" s="3" t="s">
        <v>4</v>
      </c>
      <c r="E105" s="3" t="s">
        <v>201</v>
      </c>
      <c r="F105" s="3" t="s">
        <v>328</v>
      </c>
      <c r="G105" s="3" t="b">
        <f t="shared" si="2"/>
        <v>1</v>
      </c>
    </row>
    <row r="106" spans="2:7" ht="92.4" x14ac:dyDescent="0.25">
      <c r="B106" s="3">
        <f t="shared" si="3"/>
        <v>100</v>
      </c>
      <c r="C106" s="3" t="s">
        <v>202</v>
      </c>
      <c r="D106" s="3" t="s">
        <v>4</v>
      </c>
      <c r="E106" s="3" t="s">
        <v>203</v>
      </c>
      <c r="F106" s="3" t="s">
        <v>333</v>
      </c>
      <c r="G106" s="3" t="b">
        <f t="shared" si="2"/>
        <v>1</v>
      </c>
    </row>
    <row r="107" spans="2:7" ht="92.4" x14ac:dyDescent="0.25">
      <c r="B107" s="3">
        <f t="shared" si="3"/>
        <v>101</v>
      </c>
      <c r="C107" s="3" t="s">
        <v>204</v>
      </c>
      <c r="D107" s="3" t="s">
        <v>4</v>
      </c>
      <c r="E107" s="3" t="s">
        <v>203</v>
      </c>
      <c r="F107" s="3" t="s">
        <v>333</v>
      </c>
      <c r="G107" s="3" t="b">
        <f t="shared" si="2"/>
        <v>1</v>
      </c>
    </row>
    <row r="108" spans="2:7" x14ac:dyDescent="0.25">
      <c r="B108" s="3">
        <f t="shared" si="3"/>
        <v>102</v>
      </c>
      <c r="C108" s="3" t="s">
        <v>205</v>
      </c>
      <c r="D108" s="3" t="s">
        <v>1</v>
      </c>
      <c r="E108" s="3" t="s">
        <v>206</v>
      </c>
      <c r="F108" s="3" t="s">
        <v>328</v>
      </c>
      <c r="G108" s="3" t="b">
        <f t="shared" si="2"/>
        <v>1</v>
      </c>
    </row>
    <row r="109" spans="2:7" x14ac:dyDescent="0.25">
      <c r="B109" s="3">
        <f t="shared" si="3"/>
        <v>103</v>
      </c>
      <c r="C109" s="3" t="s">
        <v>207</v>
      </c>
      <c r="D109" s="3" t="s">
        <v>1</v>
      </c>
      <c r="E109" s="3" t="s">
        <v>208</v>
      </c>
      <c r="F109" s="3" t="s">
        <v>328</v>
      </c>
      <c r="G109" s="3" t="b">
        <f t="shared" si="2"/>
        <v>1</v>
      </c>
    </row>
    <row r="110" spans="2:7" ht="26.4" x14ac:dyDescent="0.25">
      <c r="B110" s="3">
        <f t="shared" si="3"/>
        <v>104</v>
      </c>
      <c r="C110" s="3" t="s">
        <v>209</v>
      </c>
      <c r="D110" s="3" t="s">
        <v>4</v>
      </c>
      <c r="E110" s="3" t="s">
        <v>210</v>
      </c>
      <c r="F110" s="3" t="s">
        <v>337</v>
      </c>
      <c r="G110" s="3" t="b">
        <f t="shared" si="2"/>
        <v>1</v>
      </c>
    </row>
    <row r="111" spans="2:7" x14ac:dyDescent="0.25">
      <c r="B111" s="3">
        <f t="shared" si="3"/>
        <v>105</v>
      </c>
      <c r="C111" s="3" t="s">
        <v>211</v>
      </c>
      <c r="D111" s="3" t="s">
        <v>4</v>
      </c>
      <c r="E111" s="3" t="s">
        <v>144</v>
      </c>
      <c r="F111" s="3"/>
      <c r="G111" s="3" t="b">
        <f t="shared" si="2"/>
        <v>1</v>
      </c>
    </row>
    <row r="112" spans="2:7" x14ac:dyDescent="0.25">
      <c r="B112" s="3">
        <f t="shared" si="3"/>
        <v>106</v>
      </c>
      <c r="C112" s="3" t="s">
        <v>212</v>
      </c>
      <c r="D112" s="3" t="s">
        <v>4</v>
      </c>
      <c r="E112" s="3" t="s">
        <v>144</v>
      </c>
      <c r="F112" s="3"/>
      <c r="G112" s="3" t="b">
        <f t="shared" si="2"/>
        <v>1</v>
      </c>
    </row>
    <row r="113" spans="2:7" x14ac:dyDescent="0.25">
      <c r="B113" s="3">
        <f t="shared" si="3"/>
        <v>107</v>
      </c>
      <c r="C113" s="3" t="s">
        <v>213</v>
      </c>
      <c r="D113" s="3" t="s">
        <v>4</v>
      </c>
      <c r="E113" s="3" t="s">
        <v>144</v>
      </c>
      <c r="F113" s="3"/>
      <c r="G113" s="3" t="b">
        <f t="shared" si="2"/>
        <v>1</v>
      </c>
    </row>
    <row r="114" spans="2:7" x14ac:dyDescent="0.25">
      <c r="B114" s="3">
        <f t="shared" si="3"/>
        <v>108</v>
      </c>
      <c r="C114" s="3" t="s">
        <v>214</v>
      </c>
      <c r="D114" s="3" t="s">
        <v>1</v>
      </c>
      <c r="E114" s="3" t="s">
        <v>144</v>
      </c>
      <c r="F114" s="3"/>
      <c r="G114" s="3" t="b">
        <f t="shared" si="2"/>
        <v>1</v>
      </c>
    </row>
    <row r="115" spans="2:7" x14ac:dyDescent="0.25">
      <c r="B115" s="3">
        <f t="shared" si="3"/>
        <v>109</v>
      </c>
      <c r="C115" s="3" t="s">
        <v>215</v>
      </c>
      <c r="D115" s="3" t="s">
        <v>4</v>
      </c>
      <c r="E115" s="3" t="s">
        <v>144</v>
      </c>
      <c r="F115" s="3"/>
      <c r="G115" s="3" t="b">
        <f t="shared" si="2"/>
        <v>1</v>
      </c>
    </row>
    <row r="116" spans="2:7" x14ac:dyDescent="0.25">
      <c r="B116" s="3">
        <f t="shared" si="3"/>
        <v>110</v>
      </c>
      <c r="C116" s="3" t="s">
        <v>216</v>
      </c>
      <c r="D116" s="3" t="s">
        <v>4</v>
      </c>
      <c r="E116" s="3" t="s">
        <v>144</v>
      </c>
      <c r="F116" s="3"/>
      <c r="G116" s="3" t="b">
        <f t="shared" si="2"/>
        <v>1</v>
      </c>
    </row>
    <row r="117" spans="2:7" x14ac:dyDescent="0.25">
      <c r="B117" s="3">
        <f t="shared" si="3"/>
        <v>111</v>
      </c>
      <c r="C117" s="3" t="s">
        <v>217</v>
      </c>
      <c r="D117" s="3" t="s">
        <v>1</v>
      </c>
      <c r="E117" s="3" t="s">
        <v>144</v>
      </c>
      <c r="F117" s="3"/>
      <c r="G117" s="3" t="b">
        <f t="shared" si="2"/>
        <v>1</v>
      </c>
    </row>
    <row r="118" spans="2:7" x14ac:dyDescent="0.25">
      <c r="B118" s="3">
        <f t="shared" si="3"/>
        <v>112</v>
      </c>
      <c r="C118" s="3" t="s">
        <v>218</v>
      </c>
      <c r="D118" s="3" t="s">
        <v>4</v>
      </c>
      <c r="E118" s="3" t="s">
        <v>144</v>
      </c>
      <c r="F118" s="3"/>
      <c r="G118" s="3" t="b">
        <f t="shared" si="2"/>
        <v>1</v>
      </c>
    </row>
    <row r="119" spans="2:7" x14ac:dyDescent="0.25">
      <c r="B119" s="3">
        <f t="shared" si="3"/>
        <v>113</v>
      </c>
      <c r="C119" s="3" t="s">
        <v>219</v>
      </c>
      <c r="D119" s="3" t="s">
        <v>4</v>
      </c>
      <c r="E119" s="3" t="s">
        <v>144</v>
      </c>
      <c r="F119" s="3"/>
      <c r="G119" s="3" t="b">
        <f t="shared" si="2"/>
        <v>1</v>
      </c>
    </row>
    <row r="120" spans="2:7" x14ac:dyDescent="0.25">
      <c r="B120" s="3">
        <f t="shared" si="3"/>
        <v>114</v>
      </c>
      <c r="C120" s="3" t="s">
        <v>220</v>
      </c>
      <c r="D120" s="3" t="s">
        <v>4</v>
      </c>
      <c r="E120" s="3" t="s">
        <v>144</v>
      </c>
      <c r="F120" s="3"/>
      <c r="G120" s="3" t="b">
        <f t="shared" si="2"/>
        <v>1</v>
      </c>
    </row>
    <row r="121" spans="2:7" x14ac:dyDescent="0.25">
      <c r="B121" s="3">
        <f t="shared" si="3"/>
        <v>115</v>
      </c>
      <c r="C121" s="3" t="s">
        <v>221</v>
      </c>
      <c r="D121" s="3" t="s">
        <v>1</v>
      </c>
      <c r="E121" s="3" t="s">
        <v>144</v>
      </c>
      <c r="F121" s="3"/>
      <c r="G121" s="3" t="b">
        <f t="shared" si="2"/>
        <v>1</v>
      </c>
    </row>
    <row r="122" spans="2:7" x14ac:dyDescent="0.25">
      <c r="B122" s="3">
        <f t="shared" si="3"/>
        <v>116</v>
      </c>
      <c r="C122" s="3" t="s">
        <v>222</v>
      </c>
      <c r="D122" s="3" t="s">
        <v>4</v>
      </c>
      <c r="E122" s="3" t="s">
        <v>144</v>
      </c>
      <c r="F122" s="3"/>
      <c r="G122" s="3" t="b">
        <f t="shared" si="2"/>
        <v>1</v>
      </c>
    </row>
    <row r="123" spans="2:7" x14ac:dyDescent="0.25">
      <c r="B123" s="3">
        <f t="shared" si="3"/>
        <v>117</v>
      </c>
      <c r="C123" s="3" t="s">
        <v>223</v>
      </c>
      <c r="D123" s="3" t="s">
        <v>4</v>
      </c>
      <c r="E123" s="3" t="s">
        <v>144</v>
      </c>
      <c r="F123" s="3"/>
      <c r="G123" s="3" t="b">
        <f t="shared" si="2"/>
        <v>1</v>
      </c>
    </row>
    <row r="124" spans="2:7" x14ac:dyDescent="0.25">
      <c r="B124" s="3">
        <f t="shared" si="3"/>
        <v>118</v>
      </c>
      <c r="C124" s="3" t="s">
        <v>224</v>
      </c>
      <c r="D124" s="3" t="s">
        <v>1</v>
      </c>
      <c r="E124" s="3" t="s">
        <v>144</v>
      </c>
      <c r="F124" s="3"/>
      <c r="G124" s="3" t="b">
        <f t="shared" si="2"/>
        <v>1</v>
      </c>
    </row>
    <row r="125" spans="2:7" ht="26.4" x14ac:dyDescent="0.25">
      <c r="B125" s="3">
        <f t="shared" si="3"/>
        <v>119</v>
      </c>
      <c r="C125" s="3" t="s">
        <v>225</v>
      </c>
      <c r="D125" s="3" t="s">
        <v>4</v>
      </c>
      <c r="E125" s="3" t="s">
        <v>226</v>
      </c>
      <c r="F125" s="3" t="s">
        <v>333</v>
      </c>
      <c r="G125" s="3" t="b">
        <f t="shared" si="2"/>
        <v>0</v>
      </c>
    </row>
    <row r="126" spans="2:7" ht="26.4" x14ac:dyDescent="0.25">
      <c r="B126" s="3">
        <f t="shared" si="3"/>
        <v>120</v>
      </c>
      <c r="C126" s="3" t="s">
        <v>227</v>
      </c>
      <c r="D126" s="3" t="s">
        <v>4</v>
      </c>
      <c r="E126" s="3" t="s">
        <v>228</v>
      </c>
      <c r="F126" s="3" t="s">
        <v>330</v>
      </c>
      <c r="G126" s="3" t="b">
        <f t="shared" si="2"/>
        <v>0</v>
      </c>
    </row>
    <row r="127" spans="2:7" ht="26.4" x14ac:dyDescent="0.25">
      <c r="B127" s="3">
        <f t="shared" si="3"/>
        <v>121</v>
      </c>
      <c r="C127" s="3" t="s">
        <v>229</v>
      </c>
      <c r="D127" s="3" t="s">
        <v>4</v>
      </c>
      <c r="E127" s="3" t="s">
        <v>230</v>
      </c>
      <c r="F127" s="3" t="s">
        <v>330</v>
      </c>
      <c r="G127" s="3" t="b">
        <f t="shared" si="2"/>
        <v>0</v>
      </c>
    </row>
    <row r="128" spans="2:7" ht="26.4" x14ac:dyDescent="0.25">
      <c r="B128" s="3">
        <f t="shared" si="3"/>
        <v>122</v>
      </c>
      <c r="C128" s="3" t="s">
        <v>231</v>
      </c>
      <c r="D128" s="3" t="s">
        <v>4</v>
      </c>
      <c r="E128" s="3" t="s">
        <v>232</v>
      </c>
      <c r="F128" s="3" t="s">
        <v>330</v>
      </c>
      <c r="G128" s="3" t="b">
        <f t="shared" si="2"/>
        <v>0</v>
      </c>
    </row>
    <row r="129" spans="2:7" ht="26.4" x14ac:dyDescent="0.25">
      <c r="B129" s="3">
        <f t="shared" si="3"/>
        <v>123</v>
      </c>
      <c r="C129" s="3" t="s">
        <v>233</v>
      </c>
      <c r="D129" s="3" t="s">
        <v>4</v>
      </c>
      <c r="E129" s="3" t="s">
        <v>234</v>
      </c>
      <c r="F129" s="3" t="s">
        <v>330</v>
      </c>
      <c r="G129" s="3" t="b">
        <f t="shared" si="2"/>
        <v>0</v>
      </c>
    </row>
    <row r="130" spans="2:7" ht="26.4" x14ac:dyDescent="0.25">
      <c r="B130" s="3">
        <f t="shared" si="3"/>
        <v>124</v>
      </c>
      <c r="C130" s="3" t="s">
        <v>235</v>
      </c>
      <c r="D130" s="3" t="s">
        <v>1</v>
      </c>
      <c r="E130" s="3" t="s">
        <v>236</v>
      </c>
      <c r="F130" s="3" t="s">
        <v>330</v>
      </c>
      <c r="G130" s="3" t="b">
        <f t="shared" si="2"/>
        <v>0</v>
      </c>
    </row>
    <row r="131" spans="2:7" ht="26.4" x14ac:dyDescent="0.25">
      <c r="B131" s="3">
        <f t="shared" si="3"/>
        <v>125</v>
      </c>
      <c r="C131" s="3" t="s">
        <v>237</v>
      </c>
      <c r="D131" s="3" t="s">
        <v>1</v>
      </c>
      <c r="E131" s="3" t="s">
        <v>238</v>
      </c>
      <c r="F131" s="3" t="s">
        <v>330</v>
      </c>
      <c r="G131" s="3" t="b">
        <f t="shared" si="2"/>
        <v>0</v>
      </c>
    </row>
    <row r="132" spans="2:7" ht="26.4" x14ac:dyDescent="0.25">
      <c r="B132" s="3">
        <f t="shared" si="3"/>
        <v>126</v>
      </c>
      <c r="C132" s="3" t="s">
        <v>239</v>
      </c>
      <c r="D132" s="3" t="s">
        <v>1</v>
      </c>
      <c r="E132" s="3" t="s">
        <v>240</v>
      </c>
      <c r="F132" s="3" t="s">
        <v>330</v>
      </c>
      <c r="G132" s="3" t="b">
        <f t="shared" si="2"/>
        <v>0</v>
      </c>
    </row>
    <row r="133" spans="2:7" x14ac:dyDescent="0.25">
      <c r="B133" s="3">
        <f t="shared" si="3"/>
        <v>127</v>
      </c>
      <c r="C133" s="3" t="s">
        <v>241</v>
      </c>
      <c r="D133" s="3" t="s">
        <v>190</v>
      </c>
      <c r="E133" s="3" t="s">
        <v>242</v>
      </c>
      <c r="F133" s="3" t="s">
        <v>334</v>
      </c>
      <c r="G133" s="3" t="b">
        <f t="shared" si="2"/>
        <v>0</v>
      </c>
    </row>
    <row r="134" spans="2:7" x14ac:dyDescent="0.25">
      <c r="B134" s="3">
        <f t="shared" si="3"/>
        <v>128</v>
      </c>
      <c r="C134" s="3" t="s">
        <v>243</v>
      </c>
      <c r="D134" s="3" t="s">
        <v>190</v>
      </c>
      <c r="E134" s="3" t="s">
        <v>244</v>
      </c>
      <c r="F134" s="3" t="s">
        <v>334</v>
      </c>
      <c r="G134" s="3" t="b">
        <f t="shared" si="2"/>
        <v>0</v>
      </c>
    </row>
    <row r="135" spans="2:7" ht="26.4" x14ac:dyDescent="0.25">
      <c r="B135" s="3">
        <f t="shared" si="3"/>
        <v>129</v>
      </c>
      <c r="C135" s="3" t="s">
        <v>245</v>
      </c>
      <c r="D135" s="3" t="s">
        <v>1</v>
      </c>
      <c r="E135" s="3" t="s">
        <v>246</v>
      </c>
      <c r="F135" s="3" t="s">
        <v>334</v>
      </c>
      <c r="G135" s="3" t="b">
        <f t="shared" ref="G135:G164" si="4">EXACT(C135,UPPER(C135))</f>
        <v>0</v>
      </c>
    </row>
    <row r="136" spans="2:7" ht="26.4" x14ac:dyDescent="0.25">
      <c r="B136" s="3">
        <f t="shared" ref="B136:B164" si="5">B135+1</f>
        <v>130</v>
      </c>
      <c r="C136" s="3" t="s">
        <v>247</v>
      </c>
      <c r="D136" s="3" t="s">
        <v>190</v>
      </c>
      <c r="E136" s="3" t="s">
        <v>248</v>
      </c>
      <c r="F136" s="3" t="s">
        <v>334</v>
      </c>
      <c r="G136" s="3" t="b">
        <f t="shared" si="4"/>
        <v>0</v>
      </c>
    </row>
    <row r="137" spans="2:7" ht="39.6" x14ac:dyDescent="0.25">
      <c r="B137" s="3">
        <f t="shared" si="5"/>
        <v>131</v>
      </c>
      <c r="C137" s="3" t="s">
        <v>249</v>
      </c>
      <c r="D137" s="3" t="s">
        <v>1</v>
      </c>
      <c r="E137" s="3" t="s">
        <v>250</v>
      </c>
      <c r="F137" s="3" t="s">
        <v>334</v>
      </c>
      <c r="G137" s="3" t="b">
        <f t="shared" si="4"/>
        <v>0</v>
      </c>
    </row>
    <row r="138" spans="2:7" ht="26.4" x14ac:dyDescent="0.25">
      <c r="B138" s="3">
        <f t="shared" si="5"/>
        <v>132</v>
      </c>
      <c r="C138" s="3" t="s">
        <v>251</v>
      </c>
      <c r="D138" s="3" t="s">
        <v>4</v>
      </c>
      <c r="E138" s="3" t="s">
        <v>252</v>
      </c>
      <c r="F138" s="3" t="s">
        <v>334</v>
      </c>
      <c r="G138" s="3" t="b">
        <f t="shared" si="4"/>
        <v>0</v>
      </c>
    </row>
    <row r="139" spans="2:7" x14ac:dyDescent="0.25">
      <c r="B139" s="3">
        <f t="shared" si="5"/>
        <v>133</v>
      </c>
      <c r="C139" s="3" t="s">
        <v>253</v>
      </c>
      <c r="D139" s="3" t="s">
        <v>4</v>
      </c>
      <c r="E139" s="3" t="s">
        <v>254</v>
      </c>
      <c r="F139" s="3" t="s">
        <v>334</v>
      </c>
      <c r="G139" s="3" t="b">
        <f t="shared" si="4"/>
        <v>0</v>
      </c>
    </row>
    <row r="140" spans="2:7" ht="26.4" x14ac:dyDescent="0.25">
      <c r="B140" s="3">
        <f t="shared" si="5"/>
        <v>134</v>
      </c>
      <c r="C140" s="3" t="s">
        <v>255</v>
      </c>
      <c r="D140" s="3" t="s">
        <v>4</v>
      </c>
      <c r="E140" s="3" t="s">
        <v>256</v>
      </c>
      <c r="F140" s="3" t="s">
        <v>334</v>
      </c>
      <c r="G140" s="3" t="b">
        <f t="shared" si="4"/>
        <v>0</v>
      </c>
    </row>
    <row r="141" spans="2:7" ht="26.4" x14ac:dyDescent="0.25">
      <c r="B141" s="3">
        <f t="shared" si="5"/>
        <v>135</v>
      </c>
      <c r="C141" s="3" t="s">
        <v>257</v>
      </c>
      <c r="D141" s="3" t="s">
        <v>4</v>
      </c>
      <c r="E141" s="3" t="s">
        <v>258</v>
      </c>
      <c r="F141" s="3" t="s">
        <v>334</v>
      </c>
      <c r="G141" s="3" t="b">
        <f t="shared" si="4"/>
        <v>0</v>
      </c>
    </row>
    <row r="142" spans="2:7" x14ac:dyDescent="0.25">
      <c r="B142" s="3">
        <f t="shared" si="5"/>
        <v>136</v>
      </c>
      <c r="C142" s="3" t="s">
        <v>259</v>
      </c>
      <c r="D142" s="3" t="s">
        <v>4</v>
      </c>
      <c r="E142" s="3" t="s">
        <v>260</v>
      </c>
      <c r="F142" s="3" t="s">
        <v>334</v>
      </c>
      <c r="G142" s="3" t="b">
        <f t="shared" si="4"/>
        <v>0</v>
      </c>
    </row>
    <row r="143" spans="2:7" ht="26.4" x14ac:dyDescent="0.25">
      <c r="B143" s="3">
        <f t="shared" si="5"/>
        <v>137</v>
      </c>
      <c r="C143" s="3" t="s">
        <v>261</v>
      </c>
      <c r="D143" s="3" t="s">
        <v>1</v>
      </c>
      <c r="E143" s="3" t="s">
        <v>262</v>
      </c>
      <c r="F143" s="3" t="s">
        <v>334</v>
      </c>
      <c r="G143" s="3" t="b">
        <f t="shared" si="4"/>
        <v>0</v>
      </c>
    </row>
    <row r="144" spans="2:7" ht="26.4" x14ac:dyDescent="0.25">
      <c r="B144" s="3">
        <f t="shared" si="5"/>
        <v>138</v>
      </c>
      <c r="C144" s="3" t="s">
        <v>263</v>
      </c>
      <c r="D144" s="3" t="s">
        <v>1</v>
      </c>
      <c r="E144" s="3" t="s">
        <v>264</v>
      </c>
      <c r="F144" s="3" t="s">
        <v>334</v>
      </c>
      <c r="G144" s="3" t="b">
        <f t="shared" si="4"/>
        <v>0</v>
      </c>
    </row>
    <row r="145" spans="2:7" ht="26.4" x14ac:dyDescent="0.25">
      <c r="B145" s="3">
        <f t="shared" si="5"/>
        <v>139</v>
      </c>
      <c r="C145" s="3" t="s">
        <v>265</v>
      </c>
      <c r="D145" s="3" t="s">
        <v>1</v>
      </c>
      <c r="E145" s="3" t="s">
        <v>266</v>
      </c>
      <c r="F145" s="3" t="s">
        <v>334</v>
      </c>
      <c r="G145" s="3" t="b">
        <f t="shared" si="4"/>
        <v>0</v>
      </c>
    </row>
    <row r="146" spans="2:7" x14ac:dyDescent="0.25">
      <c r="B146" s="3">
        <f t="shared" si="5"/>
        <v>140</v>
      </c>
      <c r="C146" s="3" t="s">
        <v>267</v>
      </c>
      <c r="D146" s="3" t="s">
        <v>190</v>
      </c>
      <c r="E146" s="3" t="s">
        <v>268</v>
      </c>
      <c r="F146" s="3" t="s">
        <v>334</v>
      </c>
      <c r="G146" s="3" t="b">
        <f t="shared" si="4"/>
        <v>0</v>
      </c>
    </row>
    <row r="147" spans="2:7" x14ac:dyDescent="0.25">
      <c r="B147" s="3">
        <f t="shared" si="5"/>
        <v>141</v>
      </c>
      <c r="C147" s="3" t="s">
        <v>269</v>
      </c>
      <c r="D147" s="3" t="s">
        <v>190</v>
      </c>
      <c r="E147" s="3" t="s">
        <v>270</v>
      </c>
      <c r="F147" s="3" t="s">
        <v>334</v>
      </c>
      <c r="G147" s="3" t="b">
        <f t="shared" si="4"/>
        <v>0</v>
      </c>
    </row>
    <row r="148" spans="2:7" x14ac:dyDescent="0.25">
      <c r="B148" s="3">
        <f t="shared" si="5"/>
        <v>142</v>
      </c>
      <c r="C148" s="3" t="s">
        <v>271</v>
      </c>
      <c r="D148" s="3" t="s">
        <v>1</v>
      </c>
      <c r="E148" s="3" t="s">
        <v>272</v>
      </c>
      <c r="F148" s="3" t="s">
        <v>334</v>
      </c>
      <c r="G148" s="3" t="b">
        <f t="shared" si="4"/>
        <v>0</v>
      </c>
    </row>
    <row r="149" spans="2:7" ht="26.4" x14ac:dyDescent="0.25">
      <c r="B149" s="3">
        <f t="shared" si="5"/>
        <v>143</v>
      </c>
      <c r="C149" s="3" t="s">
        <v>273</v>
      </c>
      <c r="D149" s="3" t="s">
        <v>190</v>
      </c>
      <c r="E149" s="3" t="s">
        <v>274</v>
      </c>
      <c r="F149" s="3" t="s">
        <v>334</v>
      </c>
      <c r="G149" s="3" t="b">
        <f t="shared" si="4"/>
        <v>0</v>
      </c>
    </row>
    <row r="150" spans="2:7" ht="39.6" x14ac:dyDescent="0.25">
      <c r="B150" s="3">
        <f t="shared" si="5"/>
        <v>144</v>
      </c>
      <c r="C150" s="3" t="s">
        <v>275</v>
      </c>
      <c r="D150" s="3" t="s">
        <v>1</v>
      </c>
      <c r="E150" s="3" t="s">
        <v>276</v>
      </c>
      <c r="F150" s="3" t="s">
        <v>334</v>
      </c>
      <c r="G150" s="3" t="b">
        <f t="shared" si="4"/>
        <v>0</v>
      </c>
    </row>
    <row r="151" spans="2:7" x14ac:dyDescent="0.25">
      <c r="B151" s="3">
        <f t="shared" si="5"/>
        <v>145</v>
      </c>
      <c r="C151" s="3" t="s">
        <v>277</v>
      </c>
      <c r="D151" s="3" t="s">
        <v>4</v>
      </c>
      <c r="E151" s="3" t="s">
        <v>278</v>
      </c>
      <c r="F151" s="3" t="s">
        <v>334</v>
      </c>
      <c r="G151" s="3" t="b">
        <f t="shared" si="4"/>
        <v>0</v>
      </c>
    </row>
    <row r="152" spans="2:7" ht="26.4" x14ac:dyDescent="0.25">
      <c r="B152" s="3">
        <f t="shared" si="5"/>
        <v>146</v>
      </c>
      <c r="C152" s="3" t="s">
        <v>279</v>
      </c>
      <c r="D152" s="3" t="s">
        <v>4</v>
      </c>
      <c r="E152" s="3" t="s">
        <v>280</v>
      </c>
      <c r="F152" s="3" t="s">
        <v>334</v>
      </c>
      <c r="G152" s="3" t="b">
        <f t="shared" si="4"/>
        <v>0</v>
      </c>
    </row>
    <row r="153" spans="2:7" x14ac:dyDescent="0.25">
      <c r="B153" s="3">
        <f t="shared" si="5"/>
        <v>147</v>
      </c>
      <c r="C153" s="3" t="s">
        <v>281</v>
      </c>
      <c r="D153" s="3" t="s">
        <v>4</v>
      </c>
      <c r="E153" s="3" t="s">
        <v>282</v>
      </c>
      <c r="F153" s="3" t="s">
        <v>334</v>
      </c>
      <c r="G153" s="3" t="b">
        <f t="shared" si="4"/>
        <v>0</v>
      </c>
    </row>
    <row r="154" spans="2:7" x14ac:dyDescent="0.25">
      <c r="B154" s="3">
        <f t="shared" si="5"/>
        <v>148</v>
      </c>
      <c r="C154" s="3" t="s">
        <v>283</v>
      </c>
      <c r="D154" s="3" t="s">
        <v>4</v>
      </c>
      <c r="E154" s="3" t="s">
        <v>284</v>
      </c>
      <c r="F154" s="3" t="s">
        <v>334</v>
      </c>
      <c r="G154" s="3" t="b">
        <f t="shared" si="4"/>
        <v>0</v>
      </c>
    </row>
    <row r="155" spans="2:7" x14ac:dyDescent="0.25">
      <c r="B155" s="3">
        <f t="shared" si="5"/>
        <v>149</v>
      </c>
      <c r="C155" s="3" t="s">
        <v>285</v>
      </c>
      <c r="D155" s="3" t="s">
        <v>4</v>
      </c>
      <c r="E155" s="3" t="s">
        <v>286</v>
      </c>
      <c r="F155" s="3" t="s">
        <v>334</v>
      </c>
      <c r="G155" s="3" t="b">
        <f t="shared" si="4"/>
        <v>0</v>
      </c>
    </row>
    <row r="156" spans="2:7" x14ac:dyDescent="0.25">
      <c r="B156" s="3">
        <f t="shared" si="5"/>
        <v>150</v>
      </c>
      <c r="C156" s="3" t="s">
        <v>287</v>
      </c>
      <c r="D156" s="3" t="s">
        <v>4</v>
      </c>
      <c r="E156" s="3" t="s">
        <v>288</v>
      </c>
      <c r="F156" s="3" t="s">
        <v>334</v>
      </c>
      <c r="G156" s="3" t="b">
        <f t="shared" si="4"/>
        <v>0</v>
      </c>
    </row>
    <row r="157" spans="2:7" x14ac:dyDescent="0.25">
      <c r="B157" s="3">
        <f t="shared" si="5"/>
        <v>151</v>
      </c>
      <c r="C157" s="3" t="s">
        <v>289</v>
      </c>
      <c r="D157" s="3" t="s">
        <v>4</v>
      </c>
      <c r="E157" s="3" t="s">
        <v>290</v>
      </c>
      <c r="F157" s="3" t="s">
        <v>334</v>
      </c>
      <c r="G157" s="3" t="b">
        <f t="shared" si="4"/>
        <v>0</v>
      </c>
    </row>
    <row r="158" spans="2:7" x14ac:dyDescent="0.25">
      <c r="B158" s="3">
        <f t="shared" si="5"/>
        <v>152</v>
      </c>
      <c r="C158" s="3" t="s">
        <v>291</v>
      </c>
      <c r="D158" s="3" t="s">
        <v>4</v>
      </c>
      <c r="E158" s="3" t="s">
        <v>292</v>
      </c>
      <c r="F158" s="3" t="s">
        <v>334</v>
      </c>
      <c r="G158" s="3" t="b">
        <f t="shared" si="4"/>
        <v>0</v>
      </c>
    </row>
    <row r="159" spans="2:7" x14ac:dyDescent="0.25">
      <c r="B159" s="3">
        <f t="shared" si="5"/>
        <v>153</v>
      </c>
      <c r="C159" s="3" t="s">
        <v>293</v>
      </c>
      <c r="D159" s="3" t="s">
        <v>4</v>
      </c>
      <c r="E159" s="3" t="s">
        <v>294</v>
      </c>
      <c r="F159" s="3" t="s">
        <v>328</v>
      </c>
      <c r="G159" s="3" t="b">
        <f t="shared" si="4"/>
        <v>0</v>
      </c>
    </row>
    <row r="160" spans="2:7" x14ac:dyDescent="0.25">
      <c r="B160" s="3">
        <f t="shared" si="5"/>
        <v>154</v>
      </c>
      <c r="C160" s="3" t="s">
        <v>295</v>
      </c>
      <c r="D160" s="3" t="s">
        <v>4</v>
      </c>
      <c r="E160" s="3" t="s">
        <v>296</v>
      </c>
      <c r="F160" s="3" t="s">
        <v>328</v>
      </c>
      <c r="G160" s="3" t="b">
        <f t="shared" si="4"/>
        <v>0</v>
      </c>
    </row>
    <row r="161" spans="2:7" x14ac:dyDescent="0.25">
      <c r="B161" s="3">
        <f t="shared" si="5"/>
        <v>155</v>
      </c>
      <c r="C161" s="3" t="s">
        <v>297</v>
      </c>
      <c r="D161" s="3" t="s">
        <v>4</v>
      </c>
      <c r="E161" s="3" t="s">
        <v>298</v>
      </c>
      <c r="F161" s="3" t="s">
        <v>328</v>
      </c>
      <c r="G161" s="3" t="b">
        <f t="shared" si="4"/>
        <v>0</v>
      </c>
    </row>
    <row r="162" spans="2:7" x14ac:dyDescent="0.25">
      <c r="B162" s="3">
        <f t="shared" si="5"/>
        <v>156</v>
      </c>
      <c r="C162" s="3" t="s">
        <v>299</v>
      </c>
      <c r="D162" s="3" t="s">
        <v>4</v>
      </c>
      <c r="E162" s="3" t="s">
        <v>300</v>
      </c>
      <c r="F162" s="3" t="s">
        <v>328</v>
      </c>
      <c r="G162" s="3" t="b">
        <f t="shared" si="4"/>
        <v>0</v>
      </c>
    </row>
    <row r="163" spans="2:7" x14ac:dyDescent="0.25">
      <c r="B163" s="3">
        <f t="shared" si="5"/>
        <v>157</v>
      </c>
      <c r="C163" s="3" t="s">
        <v>301</v>
      </c>
      <c r="D163" s="3" t="s">
        <v>4</v>
      </c>
      <c r="E163" s="3" t="s">
        <v>302</v>
      </c>
      <c r="F163" s="3" t="s">
        <v>334</v>
      </c>
      <c r="G163" s="3" t="b">
        <f t="shared" si="4"/>
        <v>0</v>
      </c>
    </row>
    <row r="164" spans="2:7" x14ac:dyDescent="0.25">
      <c r="B164" s="3">
        <f t="shared" si="5"/>
        <v>158</v>
      </c>
      <c r="C164" s="3" t="s">
        <v>303</v>
      </c>
      <c r="D164" s="3" t="s">
        <v>4</v>
      </c>
      <c r="E164" s="3" t="s">
        <v>304</v>
      </c>
      <c r="F164" s="3" t="s">
        <v>334</v>
      </c>
      <c r="G164" s="3" t="b">
        <f t="shared" si="4"/>
        <v>0</v>
      </c>
    </row>
  </sheetData>
  <autoFilter ref="B5:G169"/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Opcoes!$B$2:$B$12</xm:f>
          </x14:formula1>
          <xm:sqref>F6:F164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9"/>
  <sheetViews>
    <sheetView showGridLines="0" workbookViewId="0">
      <selection activeCell="F2" sqref="F2"/>
    </sheetView>
  </sheetViews>
  <sheetFormatPr defaultRowHeight="13.2" x14ac:dyDescent="0.25"/>
  <cols>
    <col min="1" max="1" width="3.33203125" style="1" customWidth="1"/>
    <col min="2" max="2" width="8.88671875" style="1"/>
    <col min="3" max="3" width="20.44140625" style="1" bestFit="1" customWidth="1"/>
    <col min="4" max="16384" width="8.88671875" style="1"/>
  </cols>
  <sheetData>
    <row r="2" spans="2:6" x14ac:dyDescent="0.25">
      <c r="F2" s="12">
        <v>6993473</v>
      </c>
    </row>
    <row r="3" spans="2:6" x14ac:dyDescent="0.25">
      <c r="B3" s="2" t="s">
        <v>348</v>
      </c>
      <c r="C3" s="2" t="s">
        <v>309</v>
      </c>
      <c r="D3" s="2" t="s">
        <v>310</v>
      </c>
      <c r="E3" s="2" t="s">
        <v>311</v>
      </c>
      <c r="F3" s="9" t="s">
        <v>353</v>
      </c>
    </row>
    <row r="4" spans="2:6" x14ac:dyDescent="0.25">
      <c r="B4" s="7">
        <v>0</v>
      </c>
      <c r="C4" s="7" t="s">
        <v>323</v>
      </c>
      <c r="D4" s="7">
        <v>2614081</v>
      </c>
      <c r="E4" s="7" t="s">
        <v>313</v>
      </c>
      <c r="F4" s="10">
        <f>D4/$F$2</f>
        <v>0.37378867409654687</v>
      </c>
    </row>
    <row r="5" spans="2:6" x14ac:dyDescent="0.25">
      <c r="B5" s="7">
        <v>1</v>
      </c>
      <c r="C5" s="7" t="s">
        <v>0</v>
      </c>
      <c r="D5" s="7">
        <v>6993473</v>
      </c>
      <c r="E5" s="7" t="s">
        <v>312</v>
      </c>
      <c r="F5" s="10">
        <f t="shared" ref="F5:F68" si="0">D5/$F$2</f>
        <v>1</v>
      </c>
    </row>
    <row r="6" spans="2:6" x14ac:dyDescent="0.25">
      <c r="B6" s="7">
        <v>2</v>
      </c>
      <c r="C6" s="7" t="s">
        <v>6</v>
      </c>
      <c r="D6" s="7">
        <v>6993473</v>
      </c>
      <c r="E6" s="7" t="s">
        <v>312</v>
      </c>
      <c r="F6" s="10">
        <f t="shared" si="0"/>
        <v>1</v>
      </c>
    </row>
    <row r="7" spans="2:6" x14ac:dyDescent="0.25">
      <c r="B7" s="7">
        <v>3</v>
      </c>
      <c r="C7" s="7" t="s">
        <v>15</v>
      </c>
      <c r="D7" s="7">
        <v>5992958</v>
      </c>
      <c r="E7" s="7" t="s">
        <v>313</v>
      </c>
      <c r="F7" s="10">
        <f t="shared" si="0"/>
        <v>0.85693588864931625</v>
      </c>
    </row>
    <row r="8" spans="2:6" x14ac:dyDescent="0.25">
      <c r="B8" s="7">
        <v>4</v>
      </c>
      <c r="C8" s="7" t="s">
        <v>16</v>
      </c>
      <c r="D8" s="7">
        <v>6948835</v>
      </c>
      <c r="E8" s="7" t="s">
        <v>313</v>
      </c>
      <c r="F8" s="10">
        <f t="shared" si="0"/>
        <v>0.99361719134398607</v>
      </c>
    </row>
    <row r="9" spans="2:6" x14ac:dyDescent="0.25">
      <c r="B9" s="7">
        <v>5</v>
      </c>
      <c r="C9" s="7" t="s">
        <v>26</v>
      </c>
      <c r="D9" s="7">
        <v>6989255</v>
      </c>
      <c r="E9" s="7" t="s">
        <v>313</v>
      </c>
      <c r="F9" s="10">
        <f t="shared" si="0"/>
        <v>0.99939686619223378</v>
      </c>
    </row>
    <row r="10" spans="2:6" x14ac:dyDescent="0.25">
      <c r="B10" s="7">
        <v>6</v>
      </c>
      <c r="C10" s="7" t="s">
        <v>29</v>
      </c>
      <c r="D10" s="7">
        <v>6971767</v>
      </c>
      <c r="E10" s="7" t="s">
        <v>313</v>
      </c>
      <c r="F10" s="10">
        <f t="shared" si="0"/>
        <v>0.99689624883087413</v>
      </c>
    </row>
    <row r="11" spans="2:6" x14ac:dyDescent="0.25">
      <c r="B11" s="7">
        <v>7</v>
      </c>
      <c r="C11" s="7" t="s">
        <v>31</v>
      </c>
      <c r="D11" s="7">
        <v>69767</v>
      </c>
      <c r="E11" s="7" t="s">
        <v>313</v>
      </c>
      <c r="F11" s="10">
        <f t="shared" si="0"/>
        <v>9.9760162082558976E-3</v>
      </c>
    </row>
    <row r="12" spans="2:6" x14ac:dyDescent="0.25">
      <c r="B12" s="7">
        <v>8</v>
      </c>
      <c r="C12" s="7" t="s">
        <v>33</v>
      </c>
      <c r="D12" s="7">
        <v>106027</v>
      </c>
      <c r="E12" s="7" t="s">
        <v>313</v>
      </c>
      <c r="F12" s="10">
        <f t="shared" si="0"/>
        <v>1.5160850696070465E-2</v>
      </c>
    </row>
    <row r="13" spans="2:6" x14ac:dyDescent="0.25">
      <c r="B13" s="7">
        <v>9</v>
      </c>
      <c r="C13" s="7" t="s">
        <v>35</v>
      </c>
      <c r="D13" s="7">
        <v>42541</v>
      </c>
      <c r="E13" s="7" t="s">
        <v>313</v>
      </c>
      <c r="F13" s="10">
        <f t="shared" si="0"/>
        <v>6.0829576377859759E-3</v>
      </c>
    </row>
    <row r="14" spans="2:6" x14ac:dyDescent="0.25">
      <c r="B14" s="7">
        <v>10</v>
      </c>
      <c r="C14" s="7" t="s">
        <v>37</v>
      </c>
      <c r="D14" s="7">
        <v>8128</v>
      </c>
      <c r="E14" s="7" t="s">
        <v>313</v>
      </c>
      <c r="F14" s="10">
        <f t="shared" si="0"/>
        <v>1.1622265503849088E-3</v>
      </c>
    </row>
    <row r="15" spans="2:6" x14ac:dyDescent="0.25">
      <c r="B15" s="7">
        <v>11</v>
      </c>
      <c r="C15" s="7" t="s">
        <v>39</v>
      </c>
      <c r="D15" s="7">
        <v>6993473</v>
      </c>
      <c r="E15" s="7" t="s">
        <v>312</v>
      </c>
      <c r="F15" s="10">
        <f t="shared" si="0"/>
        <v>1</v>
      </c>
    </row>
    <row r="16" spans="2:6" x14ac:dyDescent="0.25">
      <c r="B16" s="7">
        <v>12</v>
      </c>
      <c r="C16" s="7" t="s">
        <v>43</v>
      </c>
      <c r="D16" s="7">
        <v>6993473</v>
      </c>
      <c r="E16" s="7" t="s">
        <v>312</v>
      </c>
      <c r="F16" s="10">
        <f t="shared" si="0"/>
        <v>1</v>
      </c>
    </row>
    <row r="17" spans="2:6" x14ac:dyDescent="0.25">
      <c r="B17" s="7">
        <v>13</v>
      </c>
      <c r="C17" s="7" t="s">
        <v>47</v>
      </c>
      <c r="D17" s="7">
        <v>6993473</v>
      </c>
      <c r="E17" s="7" t="s">
        <v>312</v>
      </c>
      <c r="F17" s="10">
        <f t="shared" si="0"/>
        <v>1</v>
      </c>
    </row>
    <row r="18" spans="2:6" x14ac:dyDescent="0.25">
      <c r="B18" s="7">
        <v>14</v>
      </c>
      <c r="C18" s="7" t="s">
        <v>51</v>
      </c>
      <c r="D18" s="7">
        <v>6993473</v>
      </c>
      <c r="E18" s="7" t="s">
        <v>312</v>
      </c>
      <c r="F18" s="10">
        <f t="shared" si="0"/>
        <v>1</v>
      </c>
    </row>
    <row r="19" spans="2:6" x14ac:dyDescent="0.25">
      <c r="B19" s="7">
        <v>15</v>
      </c>
      <c r="C19" s="7" t="s">
        <v>55</v>
      </c>
      <c r="D19" s="7">
        <v>5894209</v>
      </c>
      <c r="E19" s="7" t="s">
        <v>313</v>
      </c>
      <c r="F19" s="10">
        <f t="shared" si="0"/>
        <v>0.84281572260306148</v>
      </c>
    </row>
    <row r="20" spans="2:6" x14ac:dyDescent="0.25">
      <c r="B20" s="7">
        <v>16</v>
      </c>
      <c r="C20" s="7" t="s">
        <v>324</v>
      </c>
      <c r="D20" s="7">
        <v>1682602</v>
      </c>
      <c r="E20" s="7" t="s">
        <v>313</v>
      </c>
      <c r="F20" s="10">
        <f t="shared" si="0"/>
        <v>0.24059605291962949</v>
      </c>
    </row>
    <row r="21" spans="2:6" x14ac:dyDescent="0.25">
      <c r="B21" s="7">
        <v>17</v>
      </c>
      <c r="C21" s="7" t="s">
        <v>57</v>
      </c>
      <c r="D21" s="7">
        <v>6993473</v>
      </c>
      <c r="E21" s="7" t="s">
        <v>312</v>
      </c>
      <c r="F21" s="10">
        <f t="shared" si="0"/>
        <v>1</v>
      </c>
    </row>
    <row r="22" spans="2:6" x14ac:dyDescent="0.25">
      <c r="B22" s="7">
        <v>18</v>
      </c>
      <c r="C22" s="7" t="s">
        <v>59</v>
      </c>
      <c r="D22" s="7">
        <v>6993473</v>
      </c>
      <c r="E22" s="7" t="s">
        <v>312</v>
      </c>
      <c r="F22" s="10">
        <f t="shared" si="0"/>
        <v>1</v>
      </c>
    </row>
    <row r="23" spans="2:6" x14ac:dyDescent="0.25">
      <c r="B23" s="7">
        <v>19</v>
      </c>
      <c r="C23" s="7" t="s">
        <v>63</v>
      </c>
      <c r="D23" s="7">
        <v>6993473</v>
      </c>
      <c r="E23" s="7" t="s">
        <v>312</v>
      </c>
      <c r="F23" s="10">
        <f t="shared" si="0"/>
        <v>1</v>
      </c>
    </row>
    <row r="24" spans="2:6" x14ac:dyDescent="0.25">
      <c r="B24" s="7">
        <v>20</v>
      </c>
      <c r="C24" s="7" t="s">
        <v>65</v>
      </c>
      <c r="D24" s="7">
        <v>174426</v>
      </c>
      <c r="E24" s="7" t="s">
        <v>313</v>
      </c>
      <c r="F24" s="10">
        <f t="shared" si="0"/>
        <v>2.4941255939645437E-2</v>
      </c>
    </row>
    <row r="25" spans="2:6" x14ac:dyDescent="0.25">
      <c r="B25" s="7">
        <v>21</v>
      </c>
      <c r="C25" s="7" t="s">
        <v>67</v>
      </c>
      <c r="D25" s="7">
        <v>6993473</v>
      </c>
      <c r="E25" s="7" t="s">
        <v>312</v>
      </c>
      <c r="F25" s="10">
        <f t="shared" si="0"/>
        <v>1</v>
      </c>
    </row>
    <row r="26" spans="2:6" x14ac:dyDescent="0.25">
      <c r="B26" s="7">
        <v>22</v>
      </c>
      <c r="C26" s="7" t="s">
        <v>71</v>
      </c>
      <c r="D26" s="7">
        <v>143669</v>
      </c>
      <c r="E26" s="7" t="s">
        <v>313</v>
      </c>
      <c r="F26" s="10">
        <f t="shared" si="0"/>
        <v>2.0543298015163566E-2</v>
      </c>
    </row>
    <row r="27" spans="2:6" x14ac:dyDescent="0.25">
      <c r="B27" s="7">
        <v>23</v>
      </c>
      <c r="C27" s="7" t="s">
        <v>73</v>
      </c>
      <c r="D27" s="7">
        <v>178110</v>
      </c>
      <c r="E27" s="7" t="s">
        <v>313</v>
      </c>
      <c r="F27" s="10">
        <f t="shared" si="0"/>
        <v>2.5468032835759859E-2</v>
      </c>
    </row>
    <row r="28" spans="2:6" x14ac:dyDescent="0.25">
      <c r="B28" s="7">
        <v>24</v>
      </c>
      <c r="C28" s="7" t="s">
        <v>75</v>
      </c>
      <c r="D28" s="7">
        <v>169988</v>
      </c>
      <c r="E28" s="7" t="s">
        <v>313</v>
      </c>
      <c r="F28" s="10">
        <f t="shared" si="0"/>
        <v>2.4306664228202497E-2</v>
      </c>
    </row>
    <row r="29" spans="2:6" x14ac:dyDescent="0.25">
      <c r="B29" s="7">
        <v>25</v>
      </c>
      <c r="C29" s="7" t="s">
        <v>77</v>
      </c>
      <c r="D29" s="7">
        <v>6993473</v>
      </c>
      <c r="E29" s="7" t="s">
        <v>312</v>
      </c>
      <c r="F29" s="10">
        <f t="shared" si="0"/>
        <v>1</v>
      </c>
    </row>
    <row r="30" spans="2:6" x14ac:dyDescent="0.25">
      <c r="B30" s="7">
        <v>26</v>
      </c>
      <c r="C30" s="7" t="s">
        <v>81</v>
      </c>
      <c r="D30" s="7">
        <v>6993473</v>
      </c>
      <c r="E30" s="7" t="s">
        <v>312</v>
      </c>
      <c r="F30" s="10">
        <f t="shared" si="0"/>
        <v>1</v>
      </c>
    </row>
    <row r="31" spans="2:6" x14ac:dyDescent="0.25">
      <c r="B31" s="7">
        <v>27</v>
      </c>
      <c r="C31" s="7" t="s">
        <v>85</v>
      </c>
      <c r="D31" s="7">
        <v>6993473</v>
      </c>
      <c r="E31" s="7" t="s">
        <v>312</v>
      </c>
      <c r="F31" s="10">
        <f t="shared" si="0"/>
        <v>1</v>
      </c>
    </row>
    <row r="32" spans="2:6" x14ac:dyDescent="0.25">
      <c r="B32" s="7">
        <v>28</v>
      </c>
      <c r="C32" s="7" t="s">
        <v>89</v>
      </c>
      <c r="D32" s="7">
        <v>6993473</v>
      </c>
      <c r="E32" s="7" t="s">
        <v>312</v>
      </c>
      <c r="F32" s="10">
        <f t="shared" si="0"/>
        <v>1</v>
      </c>
    </row>
    <row r="33" spans="2:6" x14ac:dyDescent="0.25">
      <c r="B33" s="7">
        <v>29</v>
      </c>
      <c r="C33" s="7" t="s">
        <v>93</v>
      </c>
      <c r="D33" s="7">
        <v>179262</v>
      </c>
      <c r="E33" s="7" t="s">
        <v>313</v>
      </c>
      <c r="F33" s="10">
        <f t="shared" si="0"/>
        <v>2.5632757858649057E-2</v>
      </c>
    </row>
    <row r="34" spans="2:6" x14ac:dyDescent="0.25">
      <c r="B34" s="7">
        <v>30</v>
      </c>
      <c r="C34" s="7" t="s">
        <v>95</v>
      </c>
      <c r="D34" s="7">
        <v>6993473</v>
      </c>
      <c r="E34" s="7" t="s">
        <v>312</v>
      </c>
      <c r="F34" s="10">
        <f t="shared" si="0"/>
        <v>1</v>
      </c>
    </row>
    <row r="35" spans="2:6" x14ac:dyDescent="0.25">
      <c r="B35" s="7">
        <v>31</v>
      </c>
      <c r="C35" s="7" t="s">
        <v>99</v>
      </c>
      <c r="D35" s="7">
        <v>6993473</v>
      </c>
      <c r="E35" s="7" t="s">
        <v>312</v>
      </c>
      <c r="F35" s="10">
        <f t="shared" si="0"/>
        <v>1</v>
      </c>
    </row>
    <row r="36" spans="2:6" x14ac:dyDescent="0.25">
      <c r="B36" s="7">
        <v>32</v>
      </c>
      <c r="C36" s="7" t="s">
        <v>103</v>
      </c>
      <c r="D36" s="7">
        <v>6993473</v>
      </c>
      <c r="E36" s="7" t="s">
        <v>312</v>
      </c>
      <c r="F36" s="10">
        <f t="shared" si="0"/>
        <v>1</v>
      </c>
    </row>
    <row r="37" spans="2:6" x14ac:dyDescent="0.25">
      <c r="B37" s="7">
        <v>33</v>
      </c>
      <c r="C37" s="7" t="s">
        <v>107</v>
      </c>
      <c r="D37" s="7">
        <v>6993473</v>
      </c>
      <c r="E37" s="7" t="s">
        <v>312</v>
      </c>
      <c r="F37" s="10">
        <f t="shared" si="0"/>
        <v>1</v>
      </c>
    </row>
    <row r="38" spans="2:6" x14ac:dyDescent="0.25">
      <c r="B38" s="7">
        <v>34</v>
      </c>
      <c r="C38" s="7" t="s">
        <v>111</v>
      </c>
      <c r="D38" s="7">
        <v>6993473</v>
      </c>
      <c r="E38" s="7" t="s">
        <v>312</v>
      </c>
      <c r="F38" s="10">
        <f t="shared" si="0"/>
        <v>1</v>
      </c>
    </row>
    <row r="39" spans="2:6" x14ac:dyDescent="0.25">
      <c r="B39" s="7">
        <v>35</v>
      </c>
      <c r="C39" s="7" t="s">
        <v>115</v>
      </c>
      <c r="D39" s="7">
        <v>6993473</v>
      </c>
      <c r="E39" s="7" t="s">
        <v>312</v>
      </c>
      <c r="F39" s="10">
        <f t="shared" si="0"/>
        <v>1</v>
      </c>
    </row>
    <row r="40" spans="2:6" x14ac:dyDescent="0.25">
      <c r="B40" s="7">
        <v>36</v>
      </c>
      <c r="C40" s="7" t="s">
        <v>119</v>
      </c>
      <c r="D40" s="7">
        <v>6993473</v>
      </c>
      <c r="E40" s="7" t="s">
        <v>314</v>
      </c>
      <c r="F40" s="10">
        <f t="shared" si="0"/>
        <v>1</v>
      </c>
    </row>
    <row r="41" spans="2:6" x14ac:dyDescent="0.25">
      <c r="B41" s="7">
        <v>37</v>
      </c>
      <c r="C41" s="7" t="s">
        <v>121</v>
      </c>
      <c r="D41" s="7">
        <v>6204204</v>
      </c>
      <c r="E41" s="7" t="s">
        <v>314</v>
      </c>
      <c r="F41" s="10">
        <f t="shared" si="0"/>
        <v>0.88714205374068078</v>
      </c>
    </row>
    <row r="42" spans="2:6" x14ac:dyDescent="0.25">
      <c r="B42" s="7">
        <v>38</v>
      </c>
      <c r="C42" s="7" t="s">
        <v>123</v>
      </c>
      <c r="D42" s="7">
        <v>4947064</v>
      </c>
      <c r="E42" s="7" t="s">
        <v>314</v>
      </c>
      <c r="F42" s="10">
        <f t="shared" si="0"/>
        <v>0.70738301270341641</v>
      </c>
    </row>
    <row r="43" spans="2:6" x14ac:dyDescent="0.25">
      <c r="B43" s="7">
        <v>39</v>
      </c>
      <c r="C43" s="7" t="s">
        <v>125</v>
      </c>
      <c r="D43" s="7">
        <v>3126906</v>
      </c>
      <c r="E43" s="7" t="s">
        <v>314</v>
      </c>
      <c r="F43" s="10">
        <f t="shared" si="0"/>
        <v>0.44711776251942348</v>
      </c>
    </row>
    <row r="44" spans="2:6" x14ac:dyDescent="0.25">
      <c r="B44" s="7">
        <v>40</v>
      </c>
      <c r="C44" s="7" t="s">
        <v>127</v>
      </c>
      <c r="D44" s="7">
        <v>1264376</v>
      </c>
      <c r="E44" s="7" t="s">
        <v>314</v>
      </c>
      <c r="F44" s="10">
        <f t="shared" si="0"/>
        <v>0.18079372008728711</v>
      </c>
    </row>
    <row r="45" spans="2:6" x14ac:dyDescent="0.25">
      <c r="B45" s="7">
        <v>41</v>
      </c>
      <c r="C45" s="7" t="s">
        <v>129</v>
      </c>
      <c r="D45" s="7">
        <v>2508662</v>
      </c>
      <c r="E45" s="7" t="s">
        <v>314</v>
      </c>
      <c r="F45" s="10">
        <f t="shared" si="0"/>
        <v>0.35871476160700128</v>
      </c>
    </row>
    <row r="46" spans="2:6" x14ac:dyDescent="0.25">
      <c r="B46" s="7">
        <v>42</v>
      </c>
      <c r="C46" s="7" t="s">
        <v>131</v>
      </c>
      <c r="D46" s="7">
        <v>6993473</v>
      </c>
      <c r="E46" s="7" t="s">
        <v>312</v>
      </c>
      <c r="F46" s="10">
        <f t="shared" si="0"/>
        <v>1</v>
      </c>
    </row>
    <row r="47" spans="2:6" x14ac:dyDescent="0.25">
      <c r="B47" s="7">
        <v>43</v>
      </c>
      <c r="C47" s="7" t="s">
        <v>135</v>
      </c>
      <c r="D47" s="7">
        <v>6993473</v>
      </c>
      <c r="E47" s="7" t="s">
        <v>312</v>
      </c>
      <c r="F47" s="10">
        <f t="shared" si="0"/>
        <v>1</v>
      </c>
    </row>
    <row r="48" spans="2:6" x14ac:dyDescent="0.25">
      <c r="B48" s="7">
        <v>44</v>
      </c>
      <c r="C48" s="7" t="s">
        <v>139</v>
      </c>
      <c r="D48" s="7">
        <v>6993473</v>
      </c>
      <c r="E48" s="7" t="s">
        <v>312</v>
      </c>
      <c r="F48" s="10">
        <f t="shared" si="0"/>
        <v>1</v>
      </c>
    </row>
    <row r="49" spans="2:6" x14ac:dyDescent="0.25">
      <c r="B49" s="7">
        <v>45</v>
      </c>
      <c r="C49" s="7" t="s">
        <v>3</v>
      </c>
      <c r="D49" s="7">
        <v>6993473</v>
      </c>
      <c r="E49" s="7" t="s">
        <v>314</v>
      </c>
      <c r="F49" s="10">
        <f t="shared" si="0"/>
        <v>1</v>
      </c>
    </row>
    <row r="50" spans="2:6" x14ac:dyDescent="0.25">
      <c r="B50" s="7">
        <v>46</v>
      </c>
      <c r="C50" s="7" t="s">
        <v>41</v>
      </c>
      <c r="D50" s="7">
        <v>6993473</v>
      </c>
      <c r="E50" s="7" t="s">
        <v>314</v>
      </c>
      <c r="F50" s="10">
        <f t="shared" si="0"/>
        <v>1</v>
      </c>
    </row>
    <row r="51" spans="2:6" x14ac:dyDescent="0.25">
      <c r="B51" s="7">
        <v>47</v>
      </c>
      <c r="C51" s="7" t="s">
        <v>45</v>
      </c>
      <c r="D51" s="7">
        <v>6993473</v>
      </c>
      <c r="E51" s="7" t="s">
        <v>314</v>
      </c>
      <c r="F51" s="10">
        <f t="shared" si="0"/>
        <v>1</v>
      </c>
    </row>
    <row r="52" spans="2:6" x14ac:dyDescent="0.25">
      <c r="B52" s="7">
        <v>48</v>
      </c>
      <c r="C52" s="7" t="s">
        <v>49</v>
      </c>
      <c r="D52" s="7">
        <v>6993473</v>
      </c>
      <c r="E52" s="7" t="s">
        <v>314</v>
      </c>
      <c r="F52" s="10">
        <f t="shared" si="0"/>
        <v>1</v>
      </c>
    </row>
    <row r="53" spans="2:6" x14ac:dyDescent="0.25">
      <c r="B53" s="7">
        <v>49</v>
      </c>
      <c r="C53" s="7" t="s">
        <v>53</v>
      </c>
      <c r="D53" s="7">
        <v>6993473</v>
      </c>
      <c r="E53" s="7" t="s">
        <v>314</v>
      </c>
      <c r="F53" s="10">
        <f t="shared" si="0"/>
        <v>1</v>
      </c>
    </row>
    <row r="54" spans="2:6" x14ac:dyDescent="0.25">
      <c r="B54" s="7">
        <v>50</v>
      </c>
      <c r="C54" s="7" t="s">
        <v>61</v>
      </c>
      <c r="D54" s="7">
        <v>6993473</v>
      </c>
      <c r="E54" s="7" t="s">
        <v>314</v>
      </c>
      <c r="F54" s="10">
        <f t="shared" si="0"/>
        <v>1</v>
      </c>
    </row>
    <row r="55" spans="2:6" x14ac:dyDescent="0.25">
      <c r="B55" s="7">
        <v>51</v>
      </c>
      <c r="C55" s="7" t="s">
        <v>69</v>
      </c>
      <c r="D55" s="7">
        <v>6993473</v>
      </c>
      <c r="E55" s="7" t="s">
        <v>314</v>
      </c>
      <c r="F55" s="10">
        <f t="shared" si="0"/>
        <v>1</v>
      </c>
    </row>
    <row r="56" spans="2:6" x14ac:dyDescent="0.25">
      <c r="B56" s="7">
        <v>52</v>
      </c>
      <c r="C56" s="7" t="s">
        <v>79</v>
      </c>
      <c r="D56" s="7">
        <v>6993473</v>
      </c>
      <c r="E56" s="7" t="s">
        <v>314</v>
      </c>
      <c r="F56" s="10">
        <f t="shared" si="0"/>
        <v>1</v>
      </c>
    </row>
    <row r="57" spans="2:6" x14ac:dyDescent="0.25">
      <c r="B57" s="7">
        <v>53</v>
      </c>
      <c r="C57" s="7" t="s">
        <v>83</v>
      </c>
      <c r="D57" s="7">
        <v>6993473</v>
      </c>
      <c r="E57" s="7" t="s">
        <v>314</v>
      </c>
      <c r="F57" s="10">
        <f t="shared" si="0"/>
        <v>1</v>
      </c>
    </row>
    <row r="58" spans="2:6" x14ac:dyDescent="0.25">
      <c r="B58" s="7">
        <v>54</v>
      </c>
      <c r="C58" s="7" t="s">
        <v>87</v>
      </c>
      <c r="D58" s="7">
        <v>6993473</v>
      </c>
      <c r="E58" s="7" t="s">
        <v>314</v>
      </c>
      <c r="F58" s="10">
        <f t="shared" si="0"/>
        <v>1</v>
      </c>
    </row>
    <row r="59" spans="2:6" x14ac:dyDescent="0.25">
      <c r="B59" s="7">
        <v>55</v>
      </c>
      <c r="C59" s="7" t="s">
        <v>91</v>
      </c>
      <c r="D59" s="7">
        <v>6993473</v>
      </c>
      <c r="E59" s="7" t="s">
        <v>314</v>
      </c>
      <c r="F59" s="10">
        <f t="shared" si="0"/>
        <v>1</v>
      </c>
    </row>
    <row r="60" spans="2:6" x14ac:dyDescent="0.25">
      <c r="B60" s="7">
        <v>56</v>
      </c>
      <c r="C60" s="7" t="s">
        <v>97</v>
      </c>
      <c r="D60" s="7">
        <v>6993473</v>
      </c>
      <c r="E60" s="7" t="s">
        <v>314</v>
      </c>
      <c r="F60" s="10">
        <f t="shared" si="0"/>
        <v>1</v>
      </c>
    </row>
    <row r="61" spans="2:6" x14ac:dyDescent="0.25">
      <c r="B61" s="7">
        <v>57</v>
      </c>
      <c r="C61" s="7" t="s">
        <v>101</v>
      </c>
      <c r="D61" s="7">
        <v>6993473</v>
      </c>
      <c r="E61" s="7" t="s">
        <v>314</v>
      </c>
      <c r="F61" s="10">
        <f t="shared" si="0"/>
        <v>1</v>
      </c>
    </row>
    <row r="62" spans="2:6" x14ac:dyDescent="0.25">
      <c r="B62" s="7">
        <v>58</v>
      </c>
      <c r="C62" s="7" t="s">
        <v>105</v>
      </c>
      <c r="D62" s="7">
        <v>6993473</v>
      </c>
      <c r="E62" s="7" t="s">
        <v>314</v>
      </c>
      <c r="F62" s="10">
        <f t="shared" si="0"/>
        <v>1</v>
      </c>
    </row>
    <row r="63" spans="2:6" x14ac:dyDescent="0.25">
      <c r="B63" s="7">
        <v>59</v>
      </c>
      <c r="C63" s="7" t="s">
        <v>109</v>
      </c>
      <c r="D63" s="7">
        <v>6993473</v>
      </c>
      <c r="E63" s="7" t="s">
        <v>314</v>
      </c>
      <c r="F63" s="10">
        <f t="shared" si="0"/>
        <v>1</v>
      </c>
    </row>
    <row r="64" spans="2:6" x14ac:dyDescent="0.25">
      <c r="B64" s="7">
        <v>60</v>
      </c>
      <c r="C64" s="7" t="s">
        <v>113</v>
      </c>
      <c r="D64" s="7">
        <v>6993473</v>
      </c>
      <c r="E64" s="7" t="s">
        <v>314</v>
      </c>
      <c r="F64" s="10">
        <f t="shared" si="0"/>
        <v>1</v>
      </c>
    </row>
    <row r="65" spans="2:6" x14ac:dyDescent="0.25">
      <c r="B65" s="7">
        <v>61</v>
      </c>
      <c r="C65" s="7" t="s">
        <v>117</v>
      </c>
      <c r="D65" s="7">
        <v>6993473</v>
      </c>
      <c r="E65" s="7" t="s">
        <v>314</v>
      </c>
      <c r="F65" s="10">
        <f t="shared" si="0"/>
        <v>1</v>
      </c>
    </row>
    <row r="66" spans="2:6" x14ac:dyDescent="0.25">
      <c r="B66" s="7">
        <v>62</v>
      </c>
      <c r="C66" s="7" t="s">
        <v>133</v>
      </c>
      <c r="D66" s="7">
        <v>6993473</v>
      </c>
      <c r="E66" s="7" t="s">
        <v>314</v>
      </c>
      <c r="F66" s="10">
        <f t="shared" si="0"/>
        <v>1</v>
      </c>
    </row>
    <row r="67" spans="2:6" x14ac:dyDescent="0.25">
      <c r="B67" s="7">
        <v>63</v>
      </c>
      <c r="C67" s="7" t="s">
        <v>137</v>
      </c>
      <c r="D67" s="7">
        <v>6993473</v>
      </c>
      <c r="E67" s="7" t="s">
        <v>314</v>
      </c>
      <c r="F67" s="10">
        <f t="shared" si="0"/>
        <v>1</v>
      </c>
    </row>
    <row r="68" spans="2:6" x14ac:dyDescent="0.25">
      <c r="B68" s="7">
        <v>64</v>
      </c>
      <c r="C68" s="7" t="s">
        <v>141</v>
      </c>
      <c r="D68" s="7">
        <v>6993473</v>
      </c>
      <c r="E68" s="7" t="s">
        <v>314</v>
      </c>
      <c r="F68" s="10">
        <f t="shared" si="0"/>
        <v>1</v>
      </c>
    </row>
    <row r="69" spans="2:6" x14ac:dyDescent="0.25">
      <c r="B69" s="7">
        <v>65</v>
      </c>
      <c r="C69" s="7" t="s">
        <v>225</v>
      </c>
      <c r="D69" s="7">
        <v>6993473</v>
      </c>
      <c r="E69" s="7" t="s">
        <v>314</v>
      </c>
      <c r="F69" s="10">
        <f t="shared" ref="F69:F132" si="1">D69/$F$2</f>
        <v>1</v>
      </c>
    </row>
    <row r="70" spans="2:6" x14ac:dyDescent="0.25">
      <c r="B70" s="7">
        <v>66</v>
      </c>
      <c r="C70" s="7" t="s">
        <v>227</v>
      </c>
      <c r="D70" s="7">
        <v>6993473</v>
      </c>
      <c r="E70" s="7" t="s">
        <v>314</v>
      </c>
      <c r="F70" s="10">
        <f t="shared" si="1"/>
        <v>1</v>
      </c>
    </row>
    <row r="71" spans="2:6" x14ac:dyDescent="0.25">
      <c r="B71" s="7">
        <v>67</v>
      </c>
      <c r="C71" s="7" t="s">
        <v>229</v>
      </c>
      <c r="D71" s="7">
        <v>6993473</v>
      </c>
      <c r="E71" s="7" t="s">
        <v>314</v>
      </c>
      <c r="F71" s="10">
        <f t="shared" si="1"/>
        <v>1</v>
      </c>
    </row>
    <row r="72" spans="2:6" x14ac:dyDescent="0.25">
      <c r="B72" s="7">
        <v>68</v>
      </c>
      <c r="C72" s="7" t="s">
        <v>231</v>
      </c>
      <c r="D72" s="7">
        <v>6993473</v>
      </c>
      <c r="E72" s="7" t="s">
        <v>314</v>
      </c>
      <c r="F72" s="10">
        <f t="shared" si="1"/>
        <v>1</v>
      </c>
    </row>
    <row r="73" spans="2:6" x14ac:dyDescent="0.25">
      <c r="B73" s="7">
        <v>69</v>
      </c>
      <c r="C73" s="7" t="s">
        <v>233</v>
      </c>
      <c r="D73" s="7">
        <v>6993473</v>
      </c>
      <c r="E73" s="7" t="s">
        <v>314</v>
      </c>
      <c r="F73" s="10">
        <f t="shared" si="1"/>
        <v>1</v>
      </c>
    </row>
    <row r="74" spans="2:6" x14ac:dyDescent="0.25">
      <c r="B74" s="7">
        <v>70</v>
      </c>
      <c r="C74" s="7" t="s">
        <v>279</v>
      </c>
      <c r="D74" s="7">
        <v>6993473</v>
      </c>
      <c r="E74" s="7" t="s">
        <v>312</v>
      </c>
      <c r="F74" s="10">
        <f t="shared" si="1"/>
        <v>1</v>
      </c>
    </row>
    <row r="75" spans="2:6" x14ac:dyDescent="0.25">
      <c r="B75" s="7">
        <v>71</v>
      </c>
      <c r="C75" s="7" t="s">
        <v>235</v>
      </c>
      <c r="D75" s="7">
        <v>6993473</v>
      </c>
      <c r="E75" s="7" t="s">
        <v>312</v>
      </c>
      <c r="F75" s="10">
        <f t="shared" si="1"/>
        <v>1</v>
      </c>
    </row>
    <row r="76" spans="2:6" x14ac:dyDescent="0.25">
      <c r="B76" s="7">
        <v>72</v>
      </c>
      <c r="C76" s="7" t="s">
        <v>237</v>
      </c>
      <c r="D76" s="7">
        <v>6993473</v>
      </c>
      <c r="E76" s="7" t="s">
        <v>312</v>
      </c>
      <c r="F76" s="10">
        <f t="shared" si="1"/>
        <v>1</v>
      </c>
    </row>
    <row r="77" spans="2:6" x14ac:dyDescent="0.25">
      <c r="B77" s="7">
        <v>73</v>
      </c>
      <c r="C77" s="7" t="s">
        <v>239</v>
      </c>
      <c r="D77" s="7">
        <v>6993473</v>
      </c>
      <c r="E77" s="7" t="s">
        <v>312</v>
      </c>
      <c r="F77" s="10">
        <f t="shared" si="1"/>
        <v>1</v>
      </c>
    </row>
    <row r="78" spans="2:6" x14ac:dyDescent="0.25">
      <c r="B78" s="7">
        <v>74</v>
      </c>
      <c r="C78" s="7" t="s">
        <v>241</v>
      </c>
      <c r="D78" s="7">
        <v>6993473</v>
      </c>
      <c r="E78" s="7" t="s">
        <v>313</v>
      </c>
      <c r="F78" s="10">
        <f t="shared" si="1"/>
        <v>1</v>
      </c>
    </row>
    <row r="79" spans="2:6" x14ac:dyDescent="0.25">
      <c r="B79" s="7">
        <v>75</v>
      </c>
      <c r="C79" s="7" t="s">
        <v>243</v>
      </c>
      <c r="D79" s="7">
        <v>6993473</v>
      </c>
      <c r="E79" s="7" t="s">
        <v>313</v>
      </c>
      <c r="F79" s="10">
        <f t="shared" si="1"/>
        <v>1</v>
      </c>
    </row>
    <row r="80" spans="2:6" x14ac:dyDescent="0.25">
      <c r="B80" s="7">
        <v>76</v>
      </c>
      <c r="C80" s="7" t="s">
        <v>245</v>
      </c>
      <c r="D80" s="7">
        <v>6993473</v>
      </c>
      <c r="E80" s="7" t="s">
        <v>312</v>
      </c>
      <c r="F80" s="10">
        <f t="shared" si="1"/>
        <v>1</v>
      </c>
    </row>
    <row r="81" spans="2:6" x14ac:dyDescent="0.25">
      <c r="B81" s="7">
        <v>77</v>
      </c>
      <c r="C81" s="7" t="s">
        <v>247</v>
      </c>
      <c r="D81" s="7">
        <v>6993473</v>
      </c>
      <c r="E81" s="7" t="s">
        <v>313</v>
      </c>
      <c r="F81" s="10">
        <f t="shared" si="1"/>
        <v>1</v>
      </c>
    </row>
    <row r="82" spans="2:6" x14ac:dyDescent="0.25">
      <c r="B82" s="7">
        <v>78</v>
      </c>
      <c r="C82" s="7" t="s">
        <v>249</v>
      </c>
      <c r="D82" s="7">
        <v>6993473</v>
      </c>
      <c r="E82" s="7" t="s">
        <v>312</v>
      </c>
      <c r="F82" s="10">
        <f t="shared" si="1"/>
        <v>1</v>
      </c>
    </row>
    <row r="83" spans="2:6" x14ac:dyDescent="0.25">
      <c r="B83" s="7">
        <v>79</v>
      </c>
      <c r="C83" s="7" t="s">
        <v>251</v>
      </c>
      <c r="D83" s="7">
        <v>6993473</v>
      </c>
      <c r="E83" s="7" t="s">
        <v>314</v>
      </c>
      <c r="F83" s="10">
        <f t="shared" si="1"/>
        <v>1</v>
      </c>
    </row>
    <row r="84" spans="2:6" x14ac:dyDescent="0.25">
      <c r="B84" s="7">
        <v>80</v>
      </c>
      <c r="C84" s="7" t="s">
        <v>253</v>
      </c>
      <c r="D84" s="7">
        <v>6993473</v>
      </c>
      <c r="E84" s="7" t="s">
        <v>314</v>
      </c>
      <c r="F84" s="10">
        <f t="shared" si="1"/>
        <v>1</v>
      </c>
    </row>
    <row r="85" spans="2:6" x14ac:dyDescent="0.25">
      <c r="B85" s="7">
        <v>81</v>
      </c>
      <c r="C85" s="7" t="s">
        <v>255</v>
      </c>
      <c r="D85" s="7">
        <v>6993473</v>
      </c>
      <c r="E85" s="7" t="s">
        <v>314</v>
      </c>
      <c r="F85" s="10">
        <f t="shared" si="1"/>
        <v>1</v>
      </c>
    </row>
    <row r="86" spans="2:6" x14ac:dyDescent="0.25">
      <c r="B86" s="7">
        <v>82</v>
      </c>
      <c r="C86" s="7" t="s">
        <v>257</v>
      </c>
      <c r="D86" s="7">
        <v>6993473</v>
      </c>
      <c r="E86" s="7" t="s">
        <v>314</v>
      </c>
      <c r="F86" s="10">
        <f t="shared" si="1"/>
        <v>1</v>
      </c>
    </row>
    <row r="87" spans="2:6" x14ac:dyDescent="0.25">
      <c r="B87" s="7">
        <v>83</v>
      </c>
      <c r="C87" s="7" t="s">
        <v>259</v>
      </c>
      <c r="D87" s="7">
        <v>6993473</v>
      </c>
      <c r="E87" s="7" t="s">
        <v>314</v>
      </c>
      <c r="F87" s="10">
        <f t="shared" si="1"/>
        <v>1</v>
      </c>
    </row>
    <row r="88" spans="2:6" x14ac:dyDescent="0.25">
      <c r="B88" s="7">
        <v>84</v>
      </c>
      <c r="C88" s="7" t="s">
        <v>285</v>
      </c>
      <c r="D88" s="7">
        <v>6993473</v>
      </c>
      <c r="E88" s="7" t="s">
        <v>312</v>
      </c>
      <c r="F88" s="10">
        <f t="shared" si="1"/>
        <v>1</v>
      </c>
    </row>
    <row r="89" spans="2:6" x14ac:dyDescent="0.25">
      <c r="B89" s="7">
        <v>85</v>
      </c>
      <c r="C89" s="7" t="s">
        <v>261</v>
      </c>
      <c r="D89" s="7">
        <v>6993473</v>
      </c>
      <c r="E89" s="7" t="s">
        <v>312</v>
      </c>
      <c r="F89" s="10">
        <f t="shared" si="1"/>
        <v>1</v>
      </c>
    </row>
    <row r="90" spans="2:6" x14ac:dyDescent="0.25">
      <c r="B90" s="7">
        <v>86</v>
      </c>
      <c r="C90" s="7" t="s">
        <v>263</v>
      </c>
      <c r="D90" s="7">
        <v>6993473</v>
      </c>
      <c r="E90" s="7" t="s">
        <v>312</v>
      </c>
      <c r="F90" s="10">
        <f t="shared" si="1"/>
        <v>1</v>
      </c>
    </row>
    <row r="91" spans="2:6" x14ac:dyDescent="0.25">
      <c r="B91" s="7">
        <v>87</v>
      </c>
      <c r="C91" s="7" t="s">
        <v>265</v>
      </c>
      <c r="D91" s="7">
        <v>6993473</v>
      </c>
      <c r="E91" s="7" t="s">
        <v>312</v>
      </c>
      <c r="F91" s="10">
        <f t="shared" si="1"/>
        <v>1</v>
      </c>
    </row>
    <row r="92" spans="2:6" x14ac:dyDescent="0.25">
      <c r="B92" s="7">
        <v>88</v>
      </c>
      <c r="C92" s="7" t="s">
        <v>267</v>
      </c>
      <c r="D92" s="7">
        <v>6993471</v>
      </c>
      <c r="E92" s="7" t="s">
        <v>313</v>
      </c>
      <c r="F92" s="10">
        <f t="shared" si="1"/>
        <v>0.99999971401905752</v>
      </c>
    </row>
    <row r="93" spans="2:6" x14ac:dyDescent="0.25">
      <c r="B93" s="7">
        <v>89</v>
      </c>
      <c r="C93" s="7" t="s">
        <v>269</v>
      </c>
      <c r="D93" s="7">
        <v>6993471</v>
      </c>
      <c r="E93" s="7" t="s">
        <v>313</v>
      </c>
      <c r="F93" s="10">
        <f t="shared" si="1"/>
        <v>0.99999971401905752</v>
      </c>
    </row>
    <row r="94" spans="2:6" x14ac:dyDescent="0.25">
      <c r="B94" s="7">
        <v>90</v>
      </c>
      <c r="C94" s="7" t="s">
        <v>271</v>
      </c>
      <c r="D94" s="7">
        <v>6993471</v>
      </c>
      <c r="E94" s="7" t="s">
        <v>313</v>
      </c>
      <c r="F94" s="10">
        <f t="shared" si="1"/>
        <v>0.99999971401905752</v>
      </c>
    </row>
    <row r="95" spans="2:6" x14ac:dyDescent="0.25">
      <c r="B95" s="7">
        <v>91</v>
      </c>
      <c r="C95" s="7" t="s">
        <v>273</v>
      </c>
      <c r="D95" s="7">
        <v>6993471</v>
      </c>
      <c r="E95" s="7" t="s">
        <v>313</v>
      </c>
      <c r="F95" s="10">
        <f t="shared" si="1"/>
        <v>0.99999971401905752</v>
      </c>
    </row>
    <row r="96" spans="2:6" x14ac:dyDescent="0.25">
      <c r="B96" s="7">
        <v>92</v>
      </c>
      <c r="C96" s="7" t="s">
        <v>275</v>
      </c>
      <c r="D96" s="7">
        <v>6993473</v>
      </c>
      <c r="E96" s="7" t="s">
        <v>312</v>
      </c>
      <c r="F96" s="10">
        <f t="shared" si="1"/>
        <v>1</v>
      </c>
    </row>
    <row r="97" spans="2:6" x14ac:dyDescent="0.25">
      <c r="B97" s="7">
        <v>93</v>
      </c>
      <c r="C97" s="7" t="s">
        <v>277</v>
      </c>
      <c r="D97" s="7">
        <v>6993473</v>
      </c>
      <c r="E97" s="7" t="s">
        <v>314</v>
      </c>
      <c r="F97" s="10">
        <f t="shared" si="1"/>
        <v>1</v>
      </c>
    </row>
    <row r="98" spans="2:6" x14ac:dyDescent="0.25">
      <c r="B98" s="7">
        <v>94</v>
      </c>
      <c r="C98" s="7" t="s">
        <v>281</v>
      </c>
      <c r="D98" s="7">
        <v>6993473</v>
      </c>
      <c r="E98" s="7" t="s">
        <v>314</v>
      </c>
      <c r="F98" s="10">
        <f t="shared" si="1"/>
        <v>1</v>
      </c>
    </row>
    <row r="99" spans="2:6" x14ac:dyDescent="0.25">
      <c r="B99" s="7">
        <v>95</v>
      </c>
      <c r="C99" s="7" t="s">
        <v>283</v>
      </c>
      <c r="D99" s="7">
        <v>6993473</v>
      </c>
      <c r="E99" s="7" t="s">
        <v>314</v>
      </c>
      <c r="F99" s="10">
        <f t="shared" si="1"/>
        <v>1</v>
      </c>
    </row>
    <row r="100" spans="2:6" x14ac:dyDescent="0.25">
      <c r="B100" s="7">
        <v>96</v>
      </c>
      <c r="C100" s="7" t="s">
        <v>287</v>
      </c>
      <c r="D100" s="7">
        <v>6993473</v>
      </c>
      <c r="E100" s="7" t="s">
        <v>314</v>
      </c>
      <c r="F100" s="10">
        <f t="shared" si="1"/>
        <v>1</v>
      </c>
    </row>
    <row r="101" spans="2:6" x14ac:dyDescent="0.25">
      <c r="B101" s="7">
        <v>97</v>
      </c>
      <c r="C101" s="7" t="s">
        <v>289</v>
      </c>
      <c r="D101" s="7">
        <v>6993473</v>
      </c>
      <c r="E101" s="7" t="s">
        <v>314</v>
      </c>
      <c r="F101" s="10">
        <f t="shared" si="1"/>
        <v>1</v>
      </c>
    </row>
    <row r="102" spans="2:6" x14ac:dyDescent="0.25">
      <c r="B102" s="7">
        <v>98</v>
      </c>
      <c r="C102" s="7" t="s">
        <v>291</v>
      </c>
      <c r="D102" s="7">
        <v>6993473</v>
      </c>
      <c r="E102" s="7" t="s">
        <v>314</v>
      </c>
      <c r="F102" s="10">
        <f t="shared" si="1"/>
        <v>1</v>
      </c>
    </row>
    <row r="103" spans="2:6" x14ac:dyDescent="0.25">
      <c r="B103" s="7">
        <v>99</v>
      </c>
      <c r="C103" s="7" t="s">
        <v>293</v>
      </c>
      <c r="D103" s="7">
        <v>6993473</v>
      </c>
      <c r="E103" s="7" t="s">
        <v>314</v>
      </c>
      <c r="F103" s="10">
        <f t="shared" si="1"/>
        <v>1</v>
      </c>
    </row>
    <row r="104" spans="2:6" x14ac:dyDescent="0.25">
      <c r="B104" s="7">
        <v>100</v>
      </c>
      <c r="C104" s="7" t="s">
        <v>295</v>
      </c>
      <c r="D104" s="7">
        <v>6993473</v>
      </c>
      <c r="E104" s="7" t="s">
        <v>314</v>
      </c>
      <c r="F104" s="10">
        <f t="shared" si="1"/>
        <v>1</v>
      </c>
    </row>
    <row r="105" spans="2:6" x14ac:dyDescent="0.25">
      <c r="B105" s="7">
        <v>101</v>
      </c>
      <c r="C105" s="7" t="s">
        <v>297</v>
      </c>
      <c r="D105" s="7">
        <v>6993473</v>
      </c>
      <c r="E105" s="7" t="s">
        <v>314</v>
      </c>
      <c r="F105" s="10">
        <f t="shared" si="1"/>
        <v>1</v>
      </c>
    </row>
    <row r="106" spans="2:6" x14ac:dyDescent="0.25">
      <c r="B106" s="7">
        <v>102</v>
      </c>
      <c r="C106" s="7" t="s">
        <v>299</v>
      </c>
      <c r="D106" s="7">
        <v>6931715</v>
      </c>
      <c r="E106" s="7" t="s">
        <v>314</v>
      </c>
      <c r="F106" s="10">
        <f t="shared" si="1"/>
        <v>0.99116919447604934</v>
      </c>
    </row>
    <row r="107" spans="2:6" x14ac:dyDescent="0.25">
      <c r="B107" s="7">
        <v>103</v>
      </c>
      <c r="C107" s="7" t="s">
        <v>301</v>
      </c>
      <c r="D107" s="7">
        <v>6993473</v>
      </c>
      <c r="E107" s="7" t="s">
        <v>314</v>
      </c>
      <c r="F107" s="10">
        <f t="shared" si="1"/>
        <v>1</v>
      </c>
    </row>
    <row r="108" spans="2:6" x14ac:dyDescent="0.25">
      <c r="B108" s="7">
        <v>104</v>
      </c>
      <c r="C108" s="7" t="s">
        <v>303</v>
      </c>
      <c r="D108" s="7">
        <v>6993473</v>
      </c>
      <c r="E108" s="7" t="s">
        <v>314</v>
      </c>
      <c r="F108" s="10">
        <f t="shared" si="1"/>
        <v>1</v>
      </c>
    </row>
    <row r="109" spans="2:6" x14ac:dyDescent="0.25">
      <c r="B109" s="7">
        <v>105</v>
      </c>
      <c r="C109" s="7" t="s">
        <v>8</v>
      </c>
      <c r="D109" s="7">
        <v>6993472</v>
      </c>
      <c r="E109" s="7" t="s">
        <v>314</v>
      </c>
      <c r="F109" s="10">
        <f t="shared" si="1"/>
        <v>0.99999985700952876</v>
      </c>
    </row>
    <row r="110" spans="2:6" x14ac:dyDescent="0.25">
      <c r="B110" s="7">
        <v>106</v>
      </c>
      <c r="C110" s="7" t="s">
        <v>13</v>
      </c>
      <c r="D110" s="7">
        <v>6993472</v>
      </c>
      <c r="E110" s="7" t="s">
        <v>314</v>
      </c>
      <c r="F110" s="10">
        <f t="shared" si="1"/>
        <v>0.99999985700952876</v>
      </c>
    </row>
    <row r="111" spans="2:6" x14ac:dyDescent="0.25">
      <c r="B111" s="7">
        <v>107</v>
      </c>
      <c r="C111" s="7" t="s">
        <v>11</v>
      </c>
      <c r="D111" s="7">
        <v>6993473</v>
      </c>
      <c r="E111" s="7" t="s">
        <v>312</v>
      </c>
      <c r="F111" s="10">
        <f t="shared" si="1"/>
        <v>1</v>
      </c>
    </row>
    <row r="112" spans="2:6" x14ac:dyDescent="0.25">
      <c r="B112" s="7">
        <v>108</v>
      </c>
      <c r="C112" s="7" t="s">
        <v>18</v>
      </c>
      <c r="D112" s="7">
        <v>6940016</v>
      </c>
      <c r="E112" s="7" t="s">
        <v>314</v>
      </c>
      <c r="F112" s="10">
        <f t="shared" si="1"/>
        <v>0.99235615837796187</v>
      </c>
    </row>
    <row r="113" spans="2:6" x14ac:dyDescent="0.25">
      <c r="B113" s="7">
        <v>109</v>
      </c>
      <c r="C113" s="7" t="s">
        <v>24</v>
      </c>
      <c r="D113" s="7">
        <v>6940016</v>
      </c>
      <c r="E113" s="7" t="s">
        <v>314</v>
      </c>
      <c r="F113" s="10">
        <f t="shared" si="1"/>
        <v>0.99235615837796187</v>
      </c>
    </row>
    <row r="114" spans="2:6" x14ac:dyDescent="0.25">
      <c r="B114" s="7">
        <v>110</v>
      </c>
      <c r="C114" s="7" t="s">
        <v>22</v>
      </c>
      <c r="D114" s="7">
        <v>6940023</v>
      </c>
      <c r="E114" s="7" t="s">
        <v>313</v>
      </c>
      <c r="F114" s="10">
        <f t="shared" si="1"/>
        <v>0.99235715931126067</v>
      </c>
    </row>
    <row r="115" spans="2:6" x14ac:dyDescent="0.25">
      <c r="B115" s="7">
        <v>111</v>
      </c>
      <c r="C115" s="7" t="s">
        <v>321</v>
      </c>
      <c r="D115" s="7">
        <v>6971767</v>
      </c>
      <c r="E115" s="7" t="s">
        <v>313</v>
      </c>
      <c r="F115" s="10">
        <f t="shared" si="1"/>
        <v>0.99689624883087413</v>
      </c>
    </row>
    <row r="116" spans="2:6" x14ac:dyDescent="0.25">
      <c r="B116" s="7">
        <v>112</v>
      </c>
      <c r="C116" s="7" t="s">
        <v>20</v>
      </c>
      <c r="D116" s="7">
        <v>6940015</v>
      </c>
      <c r="E116" s="7" t="s">
        <v>313</v>
      </c>
      <c r="F116" s="10">
        <f t="shared" si="1"/>
        <v>0.99235601538749063</v>
      </c>
    </row>
    <row r="117" spans="2:6" x14ac:dyDescent="0.25">
      <c r="B117" s="7">
        <v>113</v>
      </c>
      <c r="C117" s="7" t="s">
        <v>153</v>
      </c>
      <c r="D117" s="7">
        <v>4258017</v>
      </c>
      <c r="E117" s="7" t="s">
        <v>313</v>
      </c>
      <c r="F117" s="10">
        <f t="shared" si="1"/>
        <v>0.60885585745451509</v>
      </c>
    </row>
    <row r="118" spans="2:6" x14ac:dyDescent="0.25">
      <c r="B118" s="7">
        <v>114</v>
      </c>
      <c r="C118" s="7" t="s">
        <v>181</v>
      </c>
      <c r="D118" s="7">
        <v>5323183</v>
      </c>
      <c r="E118" s="7" t="s">
        <v>313</v>
      </c>
      <c r="F118" s="10">
        <f t="shared" si="1"/>
        <v>0.76116444576249886</v>
      </c>
    </row>
    <row r="119" spans="2:6" x14ac:dyDescent="0.25">
      <c r="B119" s="7">
        <v>115</v>
      </c>
      <c r="C119" s="7" t="s">
        <v>325</v>
      </c>
      <c r="D119" s="7">
        <v>1952916</v>
      </c>
      <c r="E119" s="7" t="s">
        <v>313</v>
      </c>
      <c r="F119" s="10">
        <f t="shared" si="1"/>
        <v>0.2792483791672607</v>
      </c>
    </row>
    <row r="120" spans="2:6" x14ac:dyDescent="0.25">
      <c r="B120" s="7">
        <v>116</v>
      </c>
      <c r="C120" s="7" t="s">
        <v>145</v>
      </c>
      <c r="D120" s="7">
        <v>4375709</v>
      </c>
      <c r="E120" s="7" t="s">
        <v>314</v>
      </c>
      <c r="F120" s="10">
        <f t="shared" si="1"/>
        <v>0.62568469199780996</v>
      </c>
    </row>
    <row r="121" spans="2:6" x14ac:dyDescent="0.25">
      <c r="B121" s="7">
        <v>117</v>
      </c>
      <c r="C121" s="7" t="s">
        <v>340</v>
      </c>
      <c r="D121" s="7">
        <v>148559</v>
      </c>
      <c r="E121" s="7" t="s">
        <v>313</v>
      </c>
      <c r="F121" s="10">
        <f t="shared" si="1"/>
        <v>2.1242521419615117E-2</v>
      </c>
    </row>
    <row r="122" spans="2:6" x14ac:dyDescent="0.25">
      <c r="B122" s="7">
        <v>118</v>
      </c>
      <c r="C122" s="7" t="s">
        <v>341</v>
      </c>
      <c r="D122" s="7">
        <v>4055</v>
      </c>
      <c r="E122" s="7" t="s">
        <v>314</v>
      </c>
      <c r="F122" s="10">
        <f t="shared" si="1"/>
        <v>5.7982636095113256E-4</v>
      </c>
    </row>
    <row r="123" spans="2:6" x14ac:dyDescent="0.25">
      <c r="B123" s="7">
        <v>119</v>
      </c>
      <c r="C123" s="7" t="s">
        <v>342</v>
      </c>
      <c r="D123" s="7">
        <v>0</v>
      </c>
      <c r="E123" s="7" t="s">
        <v>313</v>
      </c>
      <c r="F123" s="10">
        <f t="shared" si="1"/>
        <v>0</v>
      </c>
    </row>
    <row r="124" spans="2:6" x14ac:dyDescent="0.25">
      <c r="B124" s="7">
        <v>120</v>
      </c>
      <c r="C124" s="7" t="s">
        <v>169</v>
      </c>
      <c r="D124" s="7">
        <v>4609036</v>
      </c>
      <c r="E124" s="7" t="s">
        <v>313</v>
      </c>
      <c r="F124" s="10">
        <f t="shared" si="1"/>
        <v>0.65904822968502197</v>
      </c>
    </row>
    <row r="125" spans="2:6" x14ac:dyDescent="0.25">
      <c r="B125" s="7">
        <v>121</v>
      </c>
      <c r="C125" s="7" t="s">
        <v>173</v>
      </c>
      <c r="D125" s="7">
        <v>2640772</v>
      </c>
      <c r="E125" s="7" t="s">
        <v>314</v>
      </c>
      <c r="F125" s="10">
        <f t="shared" si="1"/>
        <v>0.37760523276489377</v>
      </c>
    </row>
    <row r="126" spans="2:6" x14ac:dyDescent="0.25">
      <c r="B126" s="7">
        <v>122</v>
      </c>
      <c r="C126" s="7" t="s">
        <v>175</v>
      </c>
      <c r="D126" s="7">
        <v>457336</v>
      </c>
      <c r="E126" s="7" t="s">
        <v>313</v>
      </c>
      <c r="F126" s="10">
        <f t="shared" si="1"/>
        <v>6.5394690163242217E-2</v>
      </c>
    </row>
    <row r="127" spans="2:6" x14ac:dyDescent="0.25">
      <c r="B127" s="7">
        <v>123</v>
      </c>
      <c r="C127" s="7" t="s">
        <v>177</v>
      </c>
      <c r="D127" s="7">
        <v>4605892</v>
      </c>
      <c r="E127" s="7" t="s">
        <v>314</v>
      </c>
      <c r="F127" s="10">
        <f t="shared" si="1"/>
        <v>0.65859866764338693</v>
      </c>
    </row>
    <row r="128" spans="2:6" x14ac:dyDescent="0.25">
      <c r="B128" s="7">
        <v>124</v>
      </c>
      <c r="C128" s="7" t="s">
        <v>179</v>
      </c>
      <c r="D128" s="7">
        <v>4589571</v>
      </c>
      <c r="E128" s="7" t="s">
        <v>313</v>
      </c>
      <c r="F128" s="10">
        <f t="shared" si="1"/>
        <v>0.65626492016198534</v>
      </c>
    </row>
    <row r="129" spans="2:6" x14ac:dyDescent="0.25">
      <c r="B129" s="7">
        <v>125</v>
      </c>
      <c r="C129" s="7" t="s">
        <v>192</v>
      </c>
      <c r="D129" s="7">
        <v>464073</v>
      </c>
      <c r="E129" s="7" t="s">
        <v>313</v>
      </c>
      <c r="F129" s="10">
        <f t="shared" si="1"/>
        <v>6.6358016968107267E-2</v>
      </c>
    </row>
    <row r="130" spans="2:6" x14ac:dyDescent="0.25">
      <c r="B130" s="7">
        <v>126</v>
      </c>
      <c r="C130" s="7" t="s">
        <v>194</v>
      </c>
      <c r="D130" s="7">
        <v>4265905</v>
      </c>
      <c r="E130" s="7" t="s">
        <v>313</v>
      </c>
      <c r="F130" s="10">
        <f t="shared" si="1"/>
        <v>0.60998376629179807</v>
      </c>
    </row>
    <row r="131" spans="2:6" x14ac:dyDescent="0.25">
      <c r="B131" s="7">
        <v>127</v>
      </c>
      <c r="C131" s="7" t="s">
        <v>163</v>
      </c>
      <c r="D131" s="7">
        <v>1256913</v>
      </c>
      <c r="E131" s="7" t="s">
        <v>314</v>
      </c>
      <c r="F131" s="10">
        <f t="shared" si="1"/>
        <v>0.17972658220028875</v>
      </c>
    </row>
    <row r="132" spans="2:6" x14ac:dyDescent="0.25">
      <c r="B132" s="7">
        <v>128</v>
      </c>
      <c r="C132" s="7" t="s">
        <v>315</v>
      </c>
      <c r="D132" s="7">
        <v>4379392</v>
      </c>
      <c r="E132" s="7" t="s">
        <v>313</v>
      </c>
      <c r="F132" s="10">
        <f t="shared" si="1"/>
        <v>0.62621132590345308</v>
      </c>
    </row>
    <row r="133" spans="2:6" x14ac:dyDescent="0.25">
      <c r="B133" s="7">
        <v>129</v>
      </c>
      <c r="C133" s="7" t="s">
        <v>221</v>
      </c>
      <c r="D133" s="7">
        <v>60201</v>
      </c>
      <c r="E133" s="7" t="s">
        <v>313</v>
      </c>
      <c r="F133" s="10">
        <f t="shared" ref="F133:F179" si="2">D133/$F$2</f>
        <v>8.608169360202006E-3</v>
      </c>
    </row>
    <row r="134" spans="2:6" x14ac:dyDescent="0.25">
      <c r="B134" s="7">
        <v>130</v>
      </c>
      <c r="C134" s="7" t="s">
        <v>214</v>
      </c>
      <c r="D134" s="7">
        <v>160670</v>
      </c>
      <c r="E134" s="7" t="s">
        <v>313</v>
      </c>
      <c r="F134" s="10">
        <f t="shared" si="2"/>
        <v>2.2974279017020583E-2</v>
      </c>
    </row>
    <row r="135" spans="2:6" x14ac:dyDescent="0.25">
      <c r="B135" s="7">
        <v>131</v>
      </c>
      <c r="C135" s="7" t="s">
        <v>143</v>
      </c>
      <c r="D135" s="7">
        <v>3628865</v>
      </c>
      <c r="E135" s="7" t="s">
        <v>313</v>
      </c>
      <c r="F135" s="10">
        <f t="shared" si="2"/>
        <v>0.51889311648161074</v>
      </c>
    </row>
    <row r="136" spans="2:6" x14ac:dyDescent="0.25">
      <c r="B136" s="7">
        <v>132</v>
      </c>
      <c r="C136" s="7" t="s">
        <v>220</v>
      </c>
      <c r="D136" s="7">
        <v>59850</v>
      </c>
      <c r="E136" s="7" t="s">
        <v>313</v>
      </c>
      <c r="F136" s="10">
        <f t="shared" si="2"/>
        <v>8.557979704790452E-3</v>
      </c>
    </row>
    <row r="137" spans="2:6" x14ac:dyDescent="0.25">
      <c r="B137" s="7">
        <v>133</v>
      </c>
      <c r="C137" s="7" t="s">
        <v>213</v>
      </c>
      <c r="D137" s="7">
        <v>150198</v>
      </c>
      <c r="E137" s="7" t="s">
        <v>313</v>
      </c>
      <c r="F137" s="10">
        <f t="shared" si="2"/>
        <v>2.1476882802006957E-2</v>
      </c>
    </row>
    <row r="138" spans="2:6" x14ac:dyDescent="0.25">
      <c r="B138" s="7">
        <v>134</v>
      </c>
      <c r="C138" s="7" t="s">
        <v>167</v>
      </c>
      <c r="D138" s="7">
        <v>678161</v>
      </c>
      <c r="E138" s="7" t="s">
        <v>313</v>
      </c>
      <c r="F138" s="10">
        <f t="shared" si="2"/>
        <v>9.6970560978786938E-2</v>
      </c>
    </row>
    <row r="139" spans="2:6" x14ac:dyDescent="0.25">
      <c r="B139" s="7">
        <v>135</v>
      </c>
      <c r="C139" s="7" t="s">
        <v>343</v>
      </c>
      <c r="D139" s="7">
        <v>545126</v>
      </c>
      <c r="E139" s="7" t="s">
        <v>313</v>
      </c>
      <c r="F139" s="10">
        <f t="shared" si="2"/>
        <v>7.794782363498079E-2</v>
      </c>
    </row>
    <row r="140" spans="2:6" x14ac:dyDescent="0.25">
      <c r="B140" s="7">
        <v>136</v>
      </c>
      <c r="C140" s="7" t="s">
        <v>198</v>
      </c>
      <c r="D140" s="7">
        <v>3084422</v>
      </c>
      <c r="E140" s="7" t="s">
        <v>313</v>
      </c>
      <c r="F140" s="10">
        <f t="shared" si="2"/>
        <v>0.44104295533849919</v>
      </c>
    </row>
    <row r="141" spans="2:6" x14ac:dyDescent="0.25">
      <c r="B141" s="7">
        <v>137</v>
      </c>
      <c r="C141" s="7" t="s">
        <v>200</v>
      </c>
      <c r="D141" s="7">
        <v>48</v>
      </c>
      <c r="E141" s="7" t="s">
        <v>314</v>
      </c>
      <c r="F141" s="10">
        <f t="shared" si="2"/>
        <v>6.8635426203833201E-6</v>
      </c>
    </row>
    <row r="142" spans="2:6" x14ac:dyDescent="0.25">
      <c r="B142" s="7">
        <v>138</v>
      </c>
      <c r="C142" s="7" t="s">
        <v>149</v>
      </c>
      <c r="D142" s="7">
        <v>2796852</v>
      </c>
      <c r="E142" s="7" t="s">
        <v>313</v>
      </c>
      <c r="F142" s="10">
        <f t="shared" si="2"/>
        <v>0.39992318551884021</v>
      </c>
    </row>
    <row r="143" spans="2:6" x14ac:dyDescent="0.25">
      <c r="B143" s="7">
        <v>139</v>
      </c>
      <c r="C143" s="7" t="s">
        <v>156</v>
      </c>
      <c r="D143" s="7">
        <v>59326</v>
      </c>
      <c r="E143" s="7" t="s">
        <v>313</v>
      </c>
      <c r="F143" s="10">
        <f t="shared" si="2"/>
        <v>8.4830526978512677E-3</v>
      </c>
    </row>
    <row r="144" spans="2:6" x14ac:dyDescent="0.25">
      <c r="B144" s="7">
        <v>140</v>
      </c>
      <c r="C144" s="7" t="s">
        <v>205</v>
      </c>
      <c r="D144" s="7">
        <v>3358104</v>
      </c>
      <c r="E144" s="7" t="s">
        <v>313</v>
      </c>
      <c r="F144" s="10">
        <f t="shared" si="2"/>
        <v>0.48017687349332727</v>
      </c>
    </row>
    <row r="145" spans="2:6" x14ac:dyDescent="0.25">
      <c r="B145" s="7">
        <v>141</v>
      </c>
      <c r="C145" s="7" t="s">
        <v>207</v>
      </c>
      <c r="D145" s="7">
        <v>3363334</v>
      </c>
      <c r="E145" s="7" t="s">
        <v>313</v>
      </c>
      <c r="F145" s="10">
        <f t="shared" si="2"/>
        <v>0.48092471365800654</v>
      </c>
    </row>
    <row r="146" spans="2:6" x14ac:dyDescent="0.25">
      <c r="B146" s="7">
        <v>142</v>
      </c>
      <c r="C146" s="7" t="s">
        <v>159</v>
      </c>
      <c r="D146" s="7">
        <v>57231</v>
      </c>
      <c r="E146" s="7" t="s">
        <v>313</v>
      </c>
      <c r="F146" s="10">
        <f t="shared" si="2"/>
        <v>8.1834876605657875E-3</v>
      </c>
    </row>
    <row r="147" spans="2:6" x14ac:dyDescent="0.25">
      <c r="B147" s="7">
        <v>143</v>
      </c>
      <c r="C147" s="7" t="s">
        <v>161</v>
      </c>
      <c r="D147" s="7">
        <v>212779</v>
      </c>
      <c r="E147" s="7" t="s">
        <v>313</v>
      </c>
      <c r="F147" s="10">
        <f t="shared" si="2"/>
        <v>3.0425369483802967E-2</v>
      </c>
    </row>
    <row r="148" spans="2:6" x14ac:dyDescent="0.25">
      <c r="B148" s="7">
        <v>144</v>
      </c>
      <c r="C148" s="7" t="s">
        <v>209</v>
      </c>
      <c r="D148" s="7">
        <v>3092967</v>
      </c>
      <c r="E148" s="7" t="s">
        <v>313</v>
      </c>
      <c r="F148" s="10">
        <f t="shared" si="2"/>
        <v>0.44226480891539871</v>
      </c>
    </row>
    <row r="149" spans="2:6" x14ac:dyDescent="0.25">
      <c r="B149" s="7">
        <v>145</v>
      </c>
      <c r="C149" s="7" t="s">
        <v>222</v>
      </c>
      <c r="D149" s="7">
        <v>31661</v>
      </c>
      <c r="E149" s="7" t="s">
        <v>313</v>
      </c>
      <c r="F149" s="10">
        <f t="shared" si="2"/>
        <v>4.5272213104990897E-3</v>
      </c>
    </row>
    <row r="150" spans="2:6" x14ac:dyDescent="0.25">
      <c r="B150" s="7">
        <v>146</v>
      </c>
      <c r="C150" s="7" t="s">
        <v>212</v>
      </c>
      <c r="D150" s="7">
        <v>60309</v>
      </c>
      <c r="E150" s="7" t="s">
        <v>313</v>
      </c>
      <c r="F150" s="10">
        <f t="shared" si="2"/>
        <v>8.6236123310978671E-3</v>
      </c>
    </row>
    <row r="151" spans="2:6" x14ac:dyDescent="0.25">
      <c r="B151" s="7">
        <v>147</v>
      </c>
      <c r="C151" s="7" t="s">
        <v>151</v>
      </c>
      <c r="D151" s="7">
        <v>688412</v>
      </c>
      <c r="E151" s="7" t="s">
        <v>313</v>
      </c>
      <c r="F151" s="10">
        <f t="shared" si="2"/>
        <v>9.8436356299652542E-2</v>
      </c>
    </row>
    <row r="152" spans="2:6" x14ac:dyDescent="0.25">
      <c r="B152" s="7">
        <v>148</v>
      </c>
      <c r="C152" s="7" t="s">
        <v>157</v>
      </c>
      <c r="D152" s="7">
        <v>26047</v>
      </c>
      <c r="E152" s="7" t="s">
        <v>313</v>
      </c>
      <c r="F152" s="10">
        <f t="shared" si="2"/>
        <v>3.7244728048567571E-3</v>
      </c>
    </row>
    <row r="153" spans="2:6" x14ac:dyDescent="0.25">
      <c r="B153" s="7">
        <v>149</v>
      </c>
      <c r="C153" s="7" t="s">
        <v>344</v>
      </c>
      <c r="D153" s="7">
        <v>62946</v>
      </c>
      <c r="E153" s="7" t="s">
        <v>313</v>
      </c>
      <c r="F153" s="10">
        <f t="shared" si="2"/>
        <v>9.0006782038051774E-3</v>
      </c>
    </row>
    <row r="154" spans="2:6" x14ac:dyDescent="0.25">
      <c r="B154" s="7">
        <v>150</v>
      </c>
      <c r="C154" s="7" t="s">
        <v>345</v>
      </c>
      <c r="D154" s="7">
        <v>55401</v>
      </c>
      <c r="E154" s="7" t="s">
        <v>313</v>
      </c>
      <c r="F154" s="10">
        <f t="shared" si="2"/>
        <v>7.9218150981636738E-3</v>
      </c>
    </row>
    <row r="155" spans="2:6" x14ac:dyDescent="0.25">
      <c r="B155" s="7">
        <v>151</v>
      </c>
      <c r="C155" s="7" t="s">
        <v>346</v>
      </c>
      <c r="D155" s="7">
        <v>47361</v>
      </c>
      <c r="E155" s="7" t="s">
        <v>313</v>
      </c>
      <c r="F155" s="10">
        <f t="shared" si="2"/>
        <v>6.7721717092494678E-3</v>
      </c>
    </row>
    <row r="156" spans="2:6" x14ac:dyDescent="0.25">
      <c r="B156" s="7">
        <v>152</v>
      </c>
      <c r="C156" s="7" t="s">
        <v>347</v>
      </c>
      <c r="D156" s="7">
        <v>47443</v>
      </c>
      <c r="E156" s="7" t="s">
        <v>313</v>
      </c>
      <c r="F156" s="10">
        <f t="shared" si="2"/>
        <v>6.7838969278926223E-3</v>
      </c>
    </row>
    <row r="157" spans="2:6" x14ac:dyDescent="0.25">
      <c r="B157" s="7">
        <v>153</v>
      </c>
      <c r="C157" s="7" t="s">
        <v>215</v>
      </c>
      <c r="D157" s="7">
        <v>113669</v>
      </c>
      <c r="E157" s="7" t="s">
        <v>313</v>
      </c>
      <c r="F157" s="10">
        <f t="shared" si="2"/>
        <v>1.6253583877423993E-2</v>
      </c>
    </row>
    <row r="158" spans="2:6" x14ac:dyDescent="0.25">
      <c r="B158" s="7">
        <v>154</v>
      </c>
      <c r="C158" s="7" t="s">
        <v>147</v>
      </c>
      <c r="D158" s="7">
        <v>2391318</v>
      </c>
      <c r="E158" s="7" t="s">
        <v>313</v>
      </c>
      <c r="F158" s="10">
        <f t="shared" si="2"/>
        <v>0.34193568774770416</v>
      </c>
    </row>
    <row r="159" spans="2:6" x14ac:dyDescent="0.25">
      <c r="B159" s="7">
        <v>155</v>
      </c>
      <c r="C159" s="7" t="s">
        <v>155</v>
      </c>
      <c r="D159" s="7">
        <v>883</v>
      </c>
      <c r="E159" s="7" t="s">
        <v>314</v>
      </c>
      <c r="F159" s="10">
        <f t="shared" si="2"/>
        <v>1.262605861208015E-4</v>
      </c>
    </row>
    <row r="160" spans="2:6" x14ac:dyDescent="0.25">
      <c r="B160" s="7">
        <v>156</v>
      </c>
      <c r="C160" s="7" t="s">
        <v>165</v>
      </c>
      <c r="D160" s="7">
        <v>1450834</v>
      </c>
      <c r="E160" s="7" t="s">
        <v>314</v>
      </c>
      <c r="F160" s="10">
        <f t="shared" si="2"/>
        <v>0.20745543737710861</v>
      </c>
    </row>
    <row r="161" spans="2:6" x14ac:dyDescent="0.25">
      <c r="B161" s="7">
        <v>157</v>
      </c>
      <c r="C161" s="7" t="s">
        <v>171</v>
      </c>
      <c r="D161" s="7">
        <v>2543494</v>
      </c>
      <c r="E161" s="7" t="s">
        <v>313</v>
      </c>
      <c r="F161" s="10">
        <f t="shared" si="2"/>
        <v>0.36369540570185943</v>
      </c>
    </row>
    <row r="162" spans="2:6" x14ac:dyDescent="0.25">
      <c r="B162" s="7">
        <v>158</v>
      </c>
      <c r="C162" s="7" t="s">
        <v>183</v>
      </c>
      <c r="D162" s="7">
        <v>2543003</v>
      </c>
      <c r="E162" s="7" t="s">
        <v>314</v>
      </c>
      <c r="F162" s="10">
        <f t="shared" si="2"/>
        <v>0.36362519738047178</v>
      </c>
    </row>
    <row r="163" spans="2:6" x14ac:dyDescent="0.25">
      <c r="B163" s="7">
        <v>159</v>
      </c>
      <c r="C163" s="7" t="s">
        <v>185</v>
      </c>
      <c r="D163" s="7">
        <v>2543494</v>
      </c>
      <c r="E163" s="7" t="s">
        <v>314</v>
      </c>
      <c r="F163" s="10">
        <f t="shared" si="2"/>
        <v>0.36369540570185943</v>
      </c>
    </row>
    <row r="164" spans="2:6" x14ac:dyDescent="0.25">
      <c r="B164" s="7">
        <v>160</v>
      </c>
      <c r="C164" s="7" t="s">
        <v>187</v>
      </c>
      <c r="D164" s="7">
        <v>2543494</v>
      </c>
      <c r="E164" s="7" t="s">
        <v>314</v>
      </c>
      <c r="F164" s="10">
        <f t="shared" si="2"/>
        <v>0.36369540570185943</v>
      </c>
    </row>
    <row r="165" spans="2:6" x14ac:dyDescent="0.25">
      <c r="B165" s="7">
        <v>161</v>
      </c>
      <c r="C165" s="7" t="s">
        <v>189</v>
      </c>
      <c r="D165" s="7">
        <v>2526827</v>
      </c>
      <c r="E165" s="7" t="s">
        <v>313</v>
      </c>
      <c r="F165" s="10">
        <f t="shared" si="2"/>
        <v>0.36131218351740257</v>
      </c>
    </row>
    <row r="166" spans="2:6" x14ac:dyDescent="0.25">
      <c r="B166" s="7">
        <v>162</v>
      </c>
      <c r="C166" s="7" t="s">
        <v>196</v>
      </c>
      <c r="D166" s="7">
        <v>2545553</v>
      </c>
      <c r="E166" s="7" t="s">
        <v>314</v>
      </c>
      <c r="F166" s="10">
        <f t="shared" si="2"/>
        <v>0.36398982308217964</v>
      </c>
    </row>
    <row r="167" spans="2:6" x14ac:dyDescent="0.25">
      <c r="B167" s="7">
        <v>163</v>
      </c>
      <c r="C167" s="7" t="s">
        <v>202</v>
      </c>
      <c r="D167" s="7">
        <v>44794</v>
      </c>
      <c r="E167" s="7" t="s">
        <v>313</v>
      </c>
      <c r="F167" s="10">
        <f t="shared" si="2"/>
        <v>6.4051151695302174E-3</v>
      </c>
    </row>
    <row r="168" spans="2:6" x14ac:dyDescent="0.25">
      <c r="B168" s="7">
        <v>164</v>
      </c>
      <c r="C168" s="7" t="s">
        <v>204</v>
      </c>
      <c r="D168" s="7">
        <v>2357024</v>
      </c>
      <c r="E168" s="7" t="s">
        <v>313</v>
      </c>
      <c r="F168" s="10">
        <f t="shared" si="2"/>
        <v>0.33703197252638284</v>
      </c>
    </row>
    <row r="169" spans="2:6" x14ac:dyDescent="0.25">
      <c r="B169" s="7">
        <v>165</v>
      </c>
      <c r="C169" s="7" t="s">
        <v>211</v>
      </c>
      <c r="D169" s="7">
        <v>101483</v>
      </c>
      <c r="E169" s="7" t="s">
        <v>313</v>
      </c>
      <c r="F169" s="10">
        <f t="shared" si="2"/>
        <v>1.4511101994674177E-2</v>
      </c>
    </row>
    <row r="170" spans="2:6" x14ac:dyDescent="0.25">
      <c r="B170" s="7">
        <v>166</v>
      </c>
      <c r="C170" s="7" t="s">
        <v>216</v>
      </c>
      <c r="D170" s="7">
        <v>65530</v>
      </c>
      <c r="E170" s="7" t="s">
        <v>314</v>
      </c>
      <c r="F170" s="10">
        <f t="shared" si="2"/>
        <v>9.3701655815358123E-3</v>
      </c>
    </row>
    <row r="171" spans="2:6" x14ac:dyDescent="0.25">
      <c r="B171" s="7">
        <v>167</v>
      </c>
      <c r="C171" s="7" t="s">
        <v>217</v>
      </c>
      <c r="D171" s="7">
        <v>4159</v>
      </c>
      <c r="E171" s="7" t="s">
        <v>313</v>
      </c>
      <c r="F171" s="10">
        <f t="shared" si="2"/>
        <v>5.9469736996196313E-4</v>
      </c>
    </row>
    <row r="172" spans="2:6" x14ac:dyDescent="0.25">
      <c r="B172" s="7">
        <v>168</v>
      </c>
      <c r="C172" s="7" t="s">
        <v>218</v>
      </c>
      <c r="D172" s="7">
        <v>102216</v>
      </c>
      <c r="E172" s="7" t="s">
        <v>314</v>
      </c>
      <c r="F172" s="10">
        <f t="shared" si="2"/>
        <v>1.4615914010106281E-2</v>
      </c>
    </row>
    <row r="173" spans="2:6" x14ac:dyDescent="0.25">
      <c r="B173" s="7">
        <v>169</v>
      </c>
      <c r="C173" s="7" t="s">
        <v>219</v>
      </c>
      <c r="D173" s="7">
        <v>5538</v>
      </c>
      <c r="E173" s="7" t="s">
        <v>313</v>
      </c>
      <c r="F173" s="10">
        <f t="shared" si="2"/>
        <v>7.9188122982672561E-4</v>
      </c>
    </row>
    <row r="174" spans="2:6" x14ac:dyDescent="0.25">
      <c r="B174" s="7">
        <v>170</v>
      </c>
      <c r="C174" s="7" t="s">
        <v>223</v>
      </c>
      <c r="D174" s="7">
        <v>281624</v>
      </c>
      <c r="E174" s="7" t="s">
        <v>314</v>
      </c>
      <c r="F174" s="10">
        <f t="shared" si="2"/>
        <v>4.0269548477559002E-2</v>
      </c>
    </row>
    <row r="175" spans="2:6" x14ac:dyDescent="0.25">
      <c r="B175" s="7">
        <v>171</v>
      </c>
      <c r="C175" s="7" t="s">
        <v>224</v>
      </c>
      <c r="D175" s="7">
        <v>37963</v>
      </c>
      <c r="E175" s="7" t="s">
        <v>313</v>
      </c>
      <c r="F175" s="10">
        <f t="shared" si="2"/>
        <v>5.4283472603669164E-3</v>
      </c>
    </row>
    <row r="176" spans="2:6" x14ac:dyDescent="0.25">
      <c r="B176" s="7">
        <v>172</v>
      </c>
      <c r="C176" s="7" t="s">
        <v>317</v>
      </c>
      <c r="D176" s="7">
        <v>0</v>
      </c>
      <c r="E176" s="7" t="s">
        <v>313</v>
      </c>
      <c r="F176" s="10">
        <f t="shared" si="2"/>
        <v>0</v>
      </c>
    </row>
    <row r="177" spans="2:6" x14ac:dyDescent="0.25">
      <c r="B177" s="7">
        <v>173</v>
      </c>
      <c r="C177" s="7" t="s">
        <v>318</v>
      </c>
      <c r="D177" s="7">
        <v>0</v>
      </c>
      <c r="E177" s="7" t="s">
        <v>313</v>
      </c>
      <c r="F177" s="10">
        <f t="shared" si="2"/>
        <v>0</v>
      </c>
    </row>
    <row r="178" spans="2:6" x14ac:dyDescent="0.25">
      <c r="B178" s="7">
        <v>174</v>
      </c>
      <c r="C178" s="7" t="s">
        <v>319</v>
      </c>
      <c r="D178" s="7">
        <v>0</v>
      </c>
      <c r="E178" s="7" t="s">
        <v>313</v>
      </c>
      <c r="F178" s="10">
        <f t="shared" si="2"/>
        <v>0</v>
      </c>
    </row>
    <row r="179" spans="2:6" x14ac:dyDescent="0.25">
      <c r="B179" s="7">
        <v>175</v>
      </c>
      <c r="C179" s="7" t="s">
        <v>320</v>
      </c>
      <c r="D179" s="7">
        <v>0</v>
      </c>
      <c r="E179" s="7" t="s">
        <v>313</v>
      </c>
      <c r="F179" s="10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1" sqref="B11"/>
    </sheetView>
  </sheetViews>
  <sheetFormatPr defaultRowHeight="14.4" x14ac:dyDescent="0.3"/>
  <cols>
    <col min="1" max="1" width="3.33203125" customWidth="1"/>
    <col min="2" max="2" width="29.109375" customWidth="1"/>
  </cols>
  <sheetData>
    <row r="2" spans="2:2" x14ac:dyDescent="0.3">
      <c r="B2" s="3" t="s">
        <v>332</v>
      </c>
    </row>
    <row r="3" spans="2:2" x14ac:dyDescent="0.3">
      <c r="B3" s="3" t="s">
        <v>338</v>
      </c>
    </row>
    <row r="4" spans="2:2" x14ac:dyDescent="0.3">
      <c r="B4" s="3" t="s">
        <v>330</v>
      </c>
    </row>
    <row r="5" spans="2:2" x14ac:dyDescent="0.3">
      <c r="B5" s="3" t="s">
        <v>331</v>
      </c>
    </row>
    <row r="6" spans="2:2" x14ac:dyDescent="0.3">
      <c r="B6" s="3" t="s">
        <v>333</v>
      </c>
    </row>
    <row r="7" spans="2:2" x14ac:dyDescent="0.3">
      <c r="B7" s="3" t="s">
        <v>335</v>
      </c>
    </row>
    <row r="8" spans="2:2" x14ac:dyDescent="0.3">
      <c r="B8" s="3" t="s">
        <v>328</v>
      </c>
    </row>
    <row r="9" spans="2:2" x14ac:dyDescent="0.3">
      <c r="B9" s="3" t="s">
        <v>329</v>
      </c>
    </row>
    <row r="10" spans="2:2" x14ac:dyDescent="0.3">
      <c r="B10" s="3" t="s">
        <v>334</v>
      </c>
    </row>
    <row r="11" spans="2:2" x14ac:dyDescent="0.3">
      <c r="B11" s="3" t="s">
        <v>336</v>
      </c>
    </row>
    <row r="12" spans="2:2" x14ac:dyDescent="0.3">
      <c r="B12" s="3" t="s">
        <v>337</v>
      </c>
    </row>
    <row r="13" spans="2:2" x14ac:dyDescent="0.3">
      <c r="B13" s="3"/>
    </row>
  </sheetData>
  <sortState ref="B2:B13">
    <sortCondition ref="B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Complete</vt:lpstr>
      <vt:lpstr>Catalogo oficial</vt:lpstr>
      <vt:lpstr>Dados</vt:lpstr>
      <vt:lpstr>Opcoes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Penna Ceravolo Soares</dc:creator>
  <cp:lastModifiedBy>Filipe Penna Ceravolo Soares</cp:lastModifiedBy>
  <dcterms:created xsi:type="dcterms:W3CDTF">2023-08-23T08:11:13Z</dcterms:created>
  <dcterms:modified xsi:type="dcterms:W3CDTF">2023-10-23T02:46:07Z</dcterms:modified>
</cp:coreProperties>
</file>