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\Documents\03. Poli\01. Poli\01. TCC\03. Planilhas\"/>
    </mc:Choice>
  </mc:AlternateContent>
  <bookViews>
    <workbookView xWindow="0" yWindow="0" windowWidth="23040" windowHeight="9972"/>
  </bookViews>
  <sheets>
    <sheet name="Catalogo oficial" sheetId="1" r:id="rId1"/>
    <sheet name="Opcoes" sheetId="4" r:id="rId2"/>
    <sheet name="SP2020" sheetId="2" r:id="rId3"/>
    <sheet name="Plan1" sheetId="5" r:id="rId4"/>
    <sheet name="PE2004" sheetId="3" r:id="rId5"/>
  </sheets>
  <definedNames>
    <definedName name="_xlnm._FilterDatabase" localSheetId="0" hidden="1">'Catalogo oficial'!$B$5:$U$169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6" i="1"/>
  <c r="C5" i="5" l="1"/>
  <c r="C14" i="5"/>
  <c r="C17" i="5"/>
  <c r="C13" i="5"/>
  <c r="C15" i="5"/>
  <c r="C16" i="5"/>
  <c r="C12" i="5"/>
  <c r="B18" i="5"/>
  <c r="C8" i="5"/>
  <c r="C7" i="5"/>
  <c r="C6" i="5"/>
  <c r="C4" i="5"/>
  <c r="C3" i="5"/>
  <c r="B9" i="5"/>
  <c r="R7" i="1" l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6" i="1"/>
  <c r="S6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6" i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3" i="3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6" i="1"/>
  <c r="O6" i="1" s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M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U161" i="1" l="1"/>
  <c r="U121" i="1"/>
  <c r="U158" i="1"/>
  <c r="U138" i="1"/>
  <c r="U118" i="1"/>
  <c r="U98" i="1"/>
  <c r="U78" i="1"/>
  <c r="U58" i="1"/>
  <c r="U38" i="1"/>
  <c r="U18" i="1"/>
  <c r="U21" i="1"/>
  <c r="U91" i="1"/>
  <c r="U46" i="1"/>
  <c r="U141" i="1"/>
  <c r="U156" i="1"/>
  <c r="U136" i="1"/>
  <c r="U116" i="1"/>
  <c r="U26" i="1"/>
  <c r="U103" i="1"/>
  <c r="U83" i="1"/>
  <c r="U47" i="1"/>
  <c r="U99" i="1"/>
  <c r="U96" i="1"/>
  <c r="U55" i="1"/>
  <c r="U35" i="1"/>
  <c r="U39" i="1"/>
  <c r="U159" i="1"/>
  <c r="U60" i="1"/>
  <c r="U148" i="1"/>
  <c r="U119" i="1"/>
  <c r="U147" i="1"/>
  <c r="U127" i="1"/>
  <c r="U107" i="1"/>
  <c r="U87" i="1"/>
  <c r="U67" i="1"/>
  <c r="U27" i="1"/>
  <c r="U7" i="1"/>
  <c r="U86" i="1"/>
  <c r="U120" i="1"/>
  <c r="U59" i="1"/>
  <c r="U79" i="1"/>
  <c r="U19" i="1"/>
  <c r="U40" i="1"/>
  <c r="U139" i="1"/>
  <c r="U101" i="1"/>
  <c r="U140" i="1"/>
  <c r="U137" i="1"/>
  <c r="U97" i="1"/>
  <c r="U77" i="1"/>
  <c r="U37" i="1"/>
  <c r="U17" i="1"/>
  <c r="U100" i="1"/>
  <c r="U20" i="1"/>
  <c r="U157" i="1"/>
  <c r="U117" i="1"/>
  <c r="U57" i="1"/>
  <c r="U76" i="1"/>
  <c r="U56" i="1"/>
  <c r="U36" i="1"/>
  <c r="U16" i="1"/>
  <c r="U15" i="1"/>
  <c r="U128" i="1"/>
  <c r="U108" i="1"/>
  <c r="U88" i="1"/>
  <c r="U68" i="1"/>
  <c r="U48" i="1"/>
  <c r="U28" i="1"/>
  <c r="U8" i="1"/>
  <c r="U41" i="1"/>
  <c r="U146" i="1"/>
  <c r="U106" i="1"/>
  <c r="U125" i="1"/>
  <c r="U105" i="1"/>
  <c r="U85" i="1"/>
  <c r="U65" i="1"/>
  <c r="U45" i="1"/>
  <c r="U25" i="1"/>
  <c r="U126" i="1"/>
  <c r="U66" i="1"/>
  <c r="U160" i="1"/>
  <c r="U80" i="1"/>
  <c r="U111" i="1"/>
  <c r="U155" i="1"/>
  <c r="U131" i="1"/>
  <c r="U134" i="1"/>
  <c r="U94" i="1"/>
  <c r="U54" i="1"/>
  <c r="U34" i="1"/>
  <c r="U153" i="1"/>
  <c r="U133" i="1"/>
  <c r="U113" i="1"/>
  <c r="U93" i="1"/>
  <c r="U73" i="1"/>
  <c r="U53" i="1"/>
  <c r="U33" i="1"/>
  <c r="U13" i="1"/>
  <c r="U151" i="1"/>
  <c r="U152" i="1"/>
  <c r="U132" i="1"/>
  <c r="U112" i="1"/>
  <c r="U92" i="1"/>
  <c r="U72" i="1"/>
  <c r="U52" i="1"/>
  <c r="U32" i="1"/>
  <c r="U12" i="1"/>
  <c r="U11" i="1"/>
  <c r="U115" i="1"/>
  <c r="U114" i="1"/>
  <c r="U74" i="1"/>
  <c r="U14" i="1"/>
  <c r="U150" i="1"/>
  <c r="U130" i="1"/>
  <c r="U110" i="1"/>
  <c r="U90" i="1"/>
  <c r="U70" i="1"/>
  <c r="U50" i="1"/>
  <c r="U30" i="1"/>
  <c r="U10" i="1"/>
  <c r="U23" i="1"/>
  <c r="U75" i="1"/>
  <c r="U149" i="1"/>
  <c r="U69" i="1"/>
  <c r="U43" i="1"/>
  <c r="U89" i="1"/>
  <c r="U49" i="1"/>
  <c r="U51" i="1"/>
  <c r="U6" i="1"/>
  <c r="U145" i="1"/>
  <c r="U61" i="1"/>
  <c r="U135" i="1"/>
  <c r="U154" i="1"/>
  <c r="U109" i="1"/>
  <c r="U9" i="1"/>
  <c r="U164" i="1"/>
  <c r="U144" i="1"/>
  <c r="U124" i="1"/>
  <c r="U104" i="1"/>
  <c r="U84" i="1"/>
  <c r="U64" i="1"/>
  <c r="U44" i="1"/>
  <c r="U24" i="1"/>
  <c r="U63" i="1"/>
  <c r="U95" i="1"/>
  <c r="U129" i="1"/>
  <c r="U29" i="1"/>
  <c r="U31" i="1"/>
  <c r="U163" i="1"/>
  <c r="U143" i="1"/>
  <c r="U123" i="1"/>
  <c r="U71" i="1"/>
  <c r="U162" i="1"/>
  <c r="U142" i="1"/>
  <c r="U122" i="1"/>
  <c r="U102" i="1"/>
  <c r="U82" i="1"/>
  <c r="U62" i="1"/>
  <c r="U42" i="1"/>
  <c r="U22" i="1"/>
  <c r="U81" i="1"/>
</calcChain>
</file>

<file path=xl/sharedStrings.xml><?xml version="1.0" encoding="utf-8"?>
<sst xmlns="http://schemas.openxmlformats.org/spreadsheetml/2006/main" count="1579" uniqueCount="414">
  <si>
    <t>TIPOBITO</t>
  </si>
  <si>
    <t>int8</t>
  </si>
  <si>
    <t>Tipo do óbito:1: óbito fetal2: óbito não fetal</t>
  </si>
  <si>
    <t>def_tipo_obito</t>
  </si>
  <si>
    <t>text</t>
  </si>
  <si>
    <t>Tipo de óbito (Nominal, com as seguintes classificações: Fetal e Não Fetal)</t>
  </si>
  <si>
    <t>DTOBITO</t>
  </si>
  <si>
    <t>Data do óbito, no formato ddmmaaaa</t>
  </si>
  <si>
    <t>data_obito</t>
  </si>
  <si>
    <t>date</t>
  </si>
  <si>
    <t>Data de ocorrência do óbito</t>
  </si>
  <si>
    <t>ano_obito</t>
  </si>
  <si>
    <t>Ano do óbito</t>
  </si>
  <si>
    <t>dia_semana_obito</t>
  </si>
  <si>
    <t>Dia da semana em que ocorreu o óbito</t>
  </si>
  <si>
    <t>NATURAL</t>
  </si>
  <si>
    <t>DTNASC</t>
  </si>
  <si>
    <t>Data de nascimento do falecido no formato ddmmaaaa</t>
  </si>
  <si>
    <t>data_nasc</t>
  </si>
  <si>
    <t>Data de nascimento</t>
  </si>
  <si>
    <t>idade_obito_calculado</t>
  </si>
  <si>
    <t>Idade do óbito calculado utilizando a data de óbito e a data denascimento</t>
  </si>
  <si>
    <t>ano_nasc</t>
  </si>
  <si>
    <t>Ano do nascimento</t>
  </si>
  <si>
    <t>dia_semana_nasc</t>
  </si>
  <si>
    <t>Dia da semana em que ocorreu o nascimento</t>
  </si>
  <si>
    <t>IDADE</t>
  </si>
  <si>
    <t>int4</t>
  </si>
  <si>
    <t>Idade, composto de dois subcampos. O primeiro, de 1dígito, indica a unidade da idade, conforme a tabela aseguir. O segundo, de dois dígitos, indica a quantidade deunidades:0: Idade ignorada, o segundo subcampo e1: Horas, o segundo subcampo varia de 01 a 232: Dias, o segundo subcampo varia de 01 a 293: Meses, o segundo subcampo varia de 01 a 114: Anos, o segundo subcampo varia de 00 a 995: Anos (mais de 100 anos), o segundo subcampo varia de0 a 99, exemplos:000: Idade ignorada020: 20 minutos103: 3 horas204: 4 dias305: 5 meses400: menor de 1 ano, mas não se sabe o numero de horas,dias ou meses410: 10 anos505: 105 anos</t>
  </si>
  <si>
    <t>idade_obito_anos</t>
  </si>
  <si>
    <t>Idade do óbito (em anos) informada na declaração de óbito</t>
  </si>
  <si>
    <t>idade_obito_meses</t>
  </si>
  <si>
    <t>Idade do óbito (em meses) informada na declaração de óbito</t>
  </si>
  <si>
    <t>idade_obito_dias</t>
  </si>
  <si>
    <t>Idade do óbito (em dias) informada na declaração de óbito</t>
  </si>
  <si>
    <t>idade_obito_horas</t>
  </si>
  <si>
    <t>Idade do óbito (em horas) informada na declaração de óbito</t>
  </si>
  <si>
    <t>idade_obito_mins</t>
  </si>
  <si>
    <t>Idade do óbito (em minutos) informada na declaração de óbito</t>
  </si>
  <si>
    <t>SEXO</t>
  </si>
  <si>
    <t>Sexo, conforme a tabela:0: Ignorado1: Masculino2: Feminino</t>
  </si>
  <si>
    <t>def_sexo</t>
  </si>
  <si>
    <t>Sexo (Nominal, com as seguintes classificações: Masculino; Feminino; Ignorado)</t>
  </si>
  <si>
    <t>RACACOR</t>
  </si>
  <si>
    <t>Raça/Cor:1: Branca2: Preta3: Amarela4: Parda5: Indígena</t>
  </si>
  <si>
    <t>def_raca_cor</t>
  </si>
  <si>
    <t>Raça/cor (Nominal, com as seguintes classificações: Branca; Preta; Amarela; Parda; Indígena)</t>
  </si>
  <si>
    <t>ESTCIV</t>
  </si>
  <si>
    <t>Estado civil, conforme a tabela:1: Solteiro2: Casado3: Viúvo4: Separado judicialmente5: União consensual (versões anteriores)9: Ignorado</t>
  </si>
  <si>
    <t>def_est_civil</t>
  </si>
  <si>
    <t>Estado civil (Nominal, com as seguintes classificações: Solteiro;Casado; Viúvo; Separado Judicialmente/divorciado; União Estável;Ignorado)</t>
  </si>
  <si>
    <t>ESC</t>
  </si>
  <si>
    <t>Escolaridade, Anos de estudo concluídos:1: Nenhuma2: 1 a 3 anos3: 4 a 7 anos4: 8 a 11 anos5: 12 e mais9: Ignorado</t>
  </si>
  <si>
    <t>def_escol</t>
  </si>
  <si>
    <t>Escolaridade (Nominal, com as seguintes classificações: Nenhuma; de 1 a 3 anos; de 4 a 7 anos; de 8 a 11 anos; 12 e mais; Ignorado)</t>
  </si>
  <si>
    <t>OCUP</t>
  </si>
  <si>
    <t>Ocupação, conforme a Classificação Brasileira deOcupações (CBO-2002)</t>
  </si>
  <si>
    <t>CODMUNRES</t>
  </si>
  <si>
    <t>Município de residência do falecido, conforme códigos IBGE</t>
  </si>
  <si>
    <t>LOCOCOR</t>
  </si>
  <si>
    <t>Local de ocorrência do óbito, conforme a tabela:9: Ignorado1: Hospital2: Outro estab saúde3: Domicílio4: Via Pública5: Outros</t>
  </si>
  <si>
    <t>def_loc_ocor</t>
  </si>
  <si>
    <t>Local de ocorrência do óbito (Nominal, com as seguintes classificações: Hospital; Outros estabelecimentos de saúde; Domicílio; Via pública; Outros; Ignorado)</t>
  </si>
  <si>
    <t>CODMUNOCOR</t>
  </si>
  <si>
    <t>Município de ocorrência do óbito, conforme códigos IBGE</t>
  </si>
  <si>
    <t>IDADEMAE</t>
  </si>
  <si>
    <t>Idade da mãe em anos</t>
  </si>
  <si>
    <t>ESCMAE</t>
  </si>
  <si>
    <t>Escolaridade da mãe, Anos de estudo concluídos:1: Nenhuma2: 1 a 3 anos3: 4 a 7 anos4: 8 a 11 anos5: 12 e mais9: Ignorado</t>
  </si>
  <si>
    <t>def_escol_mae</t>
  </si>
  <si>
    <t>Escolaridade da mãe (Nominal, com as seguintes classificações: Nenhuma; de 1 a 3 anos; de 4 a 7 anos; de 8 a 11 anos; 12 e mais; Ignorado)</t>
  </si>
  <si>
    <t>OCUPMAE</t>
  </si>
  <si>
    <t>Ocupação da mãe, conforme codificação de OCUPAÇÃO</t>
  </si>
  <si>
    <t>QTDFILVIVO</t>
  </si>
  <si>
    <t>Número de filhos vivos</t>
  </si>
  <si>
    <t>QTDFILMORT</t>
  </si>
  <si>
    <t>Número de filhos mortos, ignorados, não incluindo opróprio</t>
  </si>
  <si>
    <t>GRAVIDEZ</t>
  </si>
  <si>
    <t>Tipo de gravidez, conforme a tabela:9: Ignorado1: Única2: Dupla3: Tripla e mais</t>
  </si>
  <si>
    <t>def_gravidez</t>
  </si>
  <si>
    <t>Tipo de gravidez (Nominal, com as seguintes classificações: Única; Dupla; Tripla e mais; Ignorada)</t>
  </si>
  <si>
    <t>GESTACAO</t>
  </si>
  <si>
    <t>Semanas de gestação, conforme a tabela:9: Ignorado1: Menos de 22 semanas2: 22 a 27 semanas3: 28 a 31 semanas4: 32 a 36 semanas5: 37 a 41 semanas6: 42 semanas e mais</t>
  </si>
  <si>
    <t>def_gestacao</t>
  </si>
  <si>
    <t>Semanas de gestação (Nominal, com as seguintes classificações: Ignorado; Menos de 22 semanas; 22 a 27 semanas; 28 a 31 semanas; 32 a 36 semanas; 37 a 41 semanas; 42 semanas e mais)</t>
  </si>
  <si>
    <t>PARTO</t>
  </si>
  <si>
    <t>Tipo de parto, conforme a tabela:9: Ignorado1: Vaginal2: Cesáreo</t>
  </si>
  <si>
    <t>def_parto</t>
  </si>
  <si>
    <t>Tipo de parto (Nominal, com as seguintes classificações: Vaginal;Cesáreo; Ignorado)</t>
  </si>
  <si>
    <t>OBITOPARTO</t>
  </si>
  <si>
    <t>Morte em relação ao parto, conforme tabela:9: Ignorado1: Antes2: Durante3: Depois</t>
  </si>
  <si>
    <t>def_obito_parto</t>
  </si>
  <si>
    <t>Indicação de como foi a morte em relação ao parto (Nominal, com as seguintes classificações: Antes; Durante; Depois; Ignorado)</t>
  </si>
  <si>
    <t>PESO</t>
  </si>
  <si>
    <t>Peso ao nascer, em gramas</t>
  </si>
  <si>
    <t>OBITOGRAV</t>
  </si>
  <si>
    <t>Morte durante a Gravidez conforme tabela:9: Ignorado1: Sim2: Não</t>
  </si>
  <si>
    <t>def_obito_grav</t>
  </si>
  <si>
    <t>Indicação de ocorrência do óbito durante a gravidez (Nominal, com as seguintes classificações: Sim; Não; Ignorado)</t>
  </si>
  <si>
    <t>OBITOPUERP</t>
  </si>
  <si>
    <t>Morte durante o puerpério, conforme tabela:9: Ignorado1: Sim, até 42 dias2: Sim, de 43 dias a 01 ano3: Não</t>
  </si>
  <si>
    <t>def_obito_puerp</t>
  </si>
  <si>
    <t>Indicação de óbito no puerpério (Nominal, com as seguintesclassificações: Sim, até 42 dias após o parto; Sim, de 43 dias a 01 anos; Não; Ignorado)</t>
  </si>
  <si>
    <t>ASSISTMED</t>
  </si>
  <si>
    <t>Indica se houve assistência medica, conforme a tabela:9: Ignorado1: Com assistência2: Sem assistência</t>
  </si>
  <si>
    <t>def_assist_med</t>
  </si>
  <si>
    <t>Assistência médica (Nominal, com as seguintes classificações: Com assistência; Sem assistência; Ignorado)</t>
  </si>
  <si>
    <t>EXAME</t>
  </si>
  <si>
    <t>Indica se houve exame complementar, conforme a tabela:9: Ignorado1: Sim2: Não</t>
  </si>
  <si>
    <t>def_exame</t>
  </si>
  <si>
    <t>Indicação de realização de exame (Nominal, com as seguintesclassificações: Sim; Não; Ignorado)</t>
  </si>
  <si>
    <t>CIRURGIA</t>
  </si>
  <si>
    <t>Indica se houve cirurgia, conforme a tabela:9: Ignorado1: Sim2: Não</t>
  </si>
  <si>
    <t>def_cirurgia</t>
  </si>
  <si>
    <t>Indica se houve cirurgia (Nominal, com as seguintesclassificações: Sim; Não; Ignorado)</t>
  </si>
  <si>
    <t>NECROPSIA</t>
  </si>
  <si>
    <t>Indica se houve necrópsia, conforme a tabela:9: Ignorado1: Sim2: Não</t>
  </si>
  <si>
    <t>def_necropsia</t>
  </si>
  <si>
    <t>Confirmação do diagnóstico por necrópsia (Nominal, com as seguintes classificações: Sim; Não; Ignorado)</t>
  </si>
  <si>
    <t>CAUSABAS</t>
  </si>
  <si>
    <t>Causa básica, conforme a Classificação Internacional de Doença (CID), 10a. Revisão</t>
  </si>
  <si>
    <t>LINHAA</t>
  </si>
  <si>
    <t>Linha A do atestado, conforme a Classificação Internacional de Doença (CID), 10a. Revisão</t>
  </si>
  <si>
    <t>LINHAB</t>
  </si>
  <si>
    <t>Linha B do atestado, conforme a Classificação Internacional de Doença (CID), 10a. Revisão</t>
  </si>
  <si>
    <t>LINHAC</t>
  </si>
  <si>
    <t>Linha C do atestado, conforme a Classificação Internacional de Doença (CID), 10a. Revisão</t>
  </si>
  <si>
    <t>LINHAD</t>
  </si>
  <si>
    <t>Linha D do atestado, conforme a Classificação Internacional de Doença (CID), 10a. Revisão</t>
  </si>
  <si>
    <t>LINHAII</t>
  </si>
  <si>
    <t>Linha II do atestado, conforme a Classificação Internacional de Doença (CID), 10a. Revisão</t>
  </si>
  <si>
    <t>CIRCOBITO</t>
  </si>
  <si>
    <t>Indica o tipo de acidente, se cabível:9: Ignorado1: Acidente2: Suicídio3: Homicídio4: Outros</t>
  </si>
  <si>
    <t>def_circ_obito</t>
  </si>
  <si>
    <t>Indicação da provável circunstância de morte não natural (Nominal, com as seguintes classificações: Acidente; Suicídio; Homicídio; Outros; Ignorado)</t>
  </si>
  <si>
    <t>ACIDTRAB</t>
  </si>
  <si>
    <t>Indica se foi acidente de trabalho, conforme a tabela:9: Ignorado1: Sim2: Não</t>
  </si>
  <si>
    <t>def_acid_trab</t>
  </si>
  <si>
    <t>Indicação de ocorrência de acidente de trabalho (Nominal, com as seguintes classificações: Sim; Não; Ignorado)</t>
  </si>
  <si>
    <t>FONTE</t>
  </si>
  <si>
    <t>Fonte da informação, conforme a tabela:9: Ignorado1: Boletim de Ocorrência2: Hospital3: Família4: Outra</t>
  </si>
  <si>
    <t>def_fonte</t>
  </si>
  <si>
    <t>Fonte de informação (Nominal, com as seguintes classificações: Boletim de Ocorrência; Hospital; Família; Outra; Ignorado)</t>
  </si>
  <si>
    <t>ORIGEM</t>
  </si>
  <si>
    <t>Sem descrição</t>
  </si>
  <si>
    <t>HORAOBITO</t>
  </si>
  <si>
    <t>Horário do óbito</t>
  </si>
  <si>
    <t>CODMUNNATU</t>
  </si>
  <si>
    <t>Código do município de naturalidade do falecido</t>
  </si>
  <si>
    <t>ESC2010</t>
  </si>
  <si>
    <t>Escolaridade 2010. Valores: 0 – Sem escolaridade; 1 – FundamentalI (1a a 4a série); 2 – Fundamental II (5a a 8a série); 3 – Médio(antigo 2o Grau); 4 – Superior incompleto; 5 – Superior completo; 9– Ignorado.</t>
  </si>
  <si>
    <t>SERIESCFAL</t>
  </si>
  <si>
    <t>Série escolar do falecido. Valores de 1 a 8.</t>
  </si>
  <si>
    <t>CODESTAB</t>
  </si>
  <si>
    <t>Código do estabelecimento</t>
  </si>
  <si>
    <t>ESTABDESCR</t>
  </si>
  <si>
    <t>ESCMAE2010</t>
  </si>
  <si>
    <t>SERIESCMAE</t>
  </si>
  <si>
    <t>Série escolar da mãe. Valores de 1 a 8.</t>
  </si>
  <si>
    <t>SEMAGESTAC</t>
  </si>
  <si>
    <t>Semanas de gestação</t>
  </si>
  <si>
    <t>TPMORTEOCO</t>
  </si>
  <si>
    <t>Informar quando a morte ocorreu: 1 – na gravidez; 2 – no parto; 3– no aborto; 4 – até 42 dias após o parto; 5 – de 43 dias a 1 anoapós o parto; 8 – não ocorreu nestes períodos; 9 – ignorado.</t>
  </si>
  <si>
    <t>CB_PRE</t>
  </si>
  <si>
    <t>Causa selecionada sem re-seleção (novo SCB)</t>
  </si>
  <si>
    <t>CRM</t>
  </si>
  <si>
    <t>No do CRM</t>
  </si>
  <si>
    <t>COMUNSVOIM</t>
  </si>
  <si>
    <t>Código do município do SVO ou do IML</t>
  </si>
  <si>
    <t>DTATESTADO</t>
  </si>
  <si>
    <t>Data do Atestado</t>
  </si>
  <si>
    <t>NUMEROLOTE</t>
  </si>
  <si>
    <t>Número do lote</t>
  </si>
  <si>
    <t>TPPOS</t>
  </si>
  <si>
    <t>Óbito investigado 1-Sim, 2- Não</t>
  </si>
  <si>
    <t>DTINVESTIG</t>
  </si>
  <si>
    <t>Data de investigação</t>
  </si>
  <si>
    <t>CAUSABAS_O</t>
  </si>
  <si>
    <t>Causa básica original, a primeira informação que entra nosistema</t>
  </si>
  <si>
    <t>DTCADASTRO</t>
  </si>
  <si>
    <t>Data de cadastro do registro no sistema</t>
  </si>
  <si>
    <t>ATESTANTE</t>
  </si>
  <si>
    <t>Indica se o médico que assina atendeu o paciente:1: Sim2: Substituto3: IML4: SVO5: Outros</t>
  </si>
  <si>
    <t>STCODIFICA</t>
  </si>
  <si>
    <t>Status de instalação: se codificadora (valor: S) ou não (valor: N)</t>
  </si>
  <si>
    <t>CODIFICADO</t>
  </si>
  <si>
    <t>Se estiver codificado (valor: S) ou não (valor: N)</t>
  </si>
  <si>
    <t>VERSAOSIST</t>
  </si>
  <si>
    <t>Versão do sistema</t>
  </si>
  <si>
    <t>VERSAOSCB</t>
  </si>
  <si>
    <t>float8</t>
  </si>
  <si>
    <t>Versão do seletor de causa básica</t>
  </si>
  <si>
    <t>FONTEINV</t>
  </si>
  <si>
    <t>Fonte de investigação:1: Comitê de Morte Materna e/ou Infantil2: Visita domiciliar / Entrevista família3: Estab Saúde / Prontuário4: Relacion com outros bancos de dados5: S V O6: I M L7: Outra fonte8: Múltiplas fontes9: Ignorado</t>
  </si>
  <si>
    <t>DTRECEBIM</t>
  </si>
  <si>
    <t>Data de recebimento no nível central, data da última atualização do registro</t>
  </si>
  <si>
    <t>ATESTADO</t>
  </si>
  <si>
    <t>CIDs informado no atestado</t>
  </si>
  <si>
    <t>DTRECORIGA</t>
  </si>
  <si>
    <t>Data do recebimento original: dd mm aaaa</t>
  </si>
  <si>
    <t>CAUSAMAT</t>
  </si>
  <si>
    <t>Causa externa associada a uma causa materna</t>
  </si>
  <si>
    <t>ESCMAEAGR1</t>
  </si>
  <si>
    <t>Escolaridade 2010 agregada. Valores: 00 – Sem Escolaridade; 01 –Fundamental I Incompleto; 02 – Fundamental I Completo; 03 –Fundamental II Incompleto; 04 – Fundamental II Completo; 05 –Ensino Médio Incompleto; 06 – Ensino Médio Completo; 07 –Superior Incompleto; 08 – Superior Completo; 09 – Ignorado; 10 –Fundamental I Incompleto ou Inespecífico; 11 – Fundamental IIIncompleto ou Inespecífico; 12 – Ensino Médio Incompleto ouInespecífico.</t>
  </si>
  <si>
    <t>ESCFALAGR1</t>
  </si>
  <si>
    <t>STDOEPIDEM</t>
  </si>
  <si>
    <t>Status de DO Epidemiológica. Valores: 1 – SIM; 0 – NÃO.</t>
  </si>
  <si>
    <t>STDONOVA</t>
  </si>
  <si>
    <t>Status de DO Nova. Valores: 1 – SIM; 0 – NÃO.</t>
  </si>
  <si>
    <t>DIFDATA</t>
  </si>
  <si>
    <t>Diferença entre a data de óbito e data do recebimento original daDO ([DTOBITO] – [DTRECORIG])</t>
  </si>
  <si>
    <t>NUDIASOBCO</t>
  </si>
  <si>
    <t>NUDIASOBIN</t>
  </si>
  <si>
    <t>DTCADINV</t>
  </si>
  <si>
    <t>TPOBITOCOR</t>
  </si>
  <si>
    <t>DTCONINV</t>
  </si>
  <si>
    <t>FONTES</t>
  </si>
  <si>
    <t>TPRESGINFO</t>
  </si>
  <si>
    <t>TPNIVELINV</t>
  </si>
  <si>
    <t>NUDIASINF</t>
  </si>
  <si>
    <t>DTCADINF</t>
  </si>
  <si>
    <t>MORTEPARTO</t>
  </si>
  <si>
    <t>DTCONCASO</t>
  </si>
  <si>
    <t>FONTESINF</t>
  </si>
  <si>
    <t>ALTCAUSA</t>
  </si>
  <si>
    <t>res_MUNNOME</t>
  </si>
  <si>
    <t>Nome (acentuado, maiúsculas e minúsculas) do Município (padrão DOS, página de código 850) de residência da pessoa que foi à óbito</t>
  </si>
  <si>
    <t>res_MUNNOMEX</t>
  </si>
  <si>
    <t>Nome (sem acentos, em maiúsculas) do Município de residência da pessoa que foi à óbito</t>
  </si>
  <si>
    <t>res_AMAZONIA</t>
  </si>
  <si>
    <t>Indica (S ou N) se o município de residência da pessoa que foi à óbito faz parte da Amazônia Legal (conforme IBGE)</t>
  </si>
  <si>
    <t>res_FRONTEIRA</t>
  </si>
  <si>
    <t>Indica (S ou N) se o município de residência da pessoa que foi à óbito faz parte da faixa de fronteira (conforme IBGE)</t>
  </si>
  <si>
    <t>res_CAPITAL</t>
  </si>
  <si>
    <t>Indica (S ou N) se o município de residência da pessoa que foi à óbito é capital da UF</t>
  </si>
  <si>
    <t>res_MSAUDCOD</t>
  </si>
  <si>
    <t>Código da Macrorregional de Saúde a que o Município de residência da pessoa que foi à óbito pertence</t>
  </si>
  <si>
    <t>res_RSAUDCOD</t>
  </si>
  <si>
    <t>Código da Regional de Saúde a que o Município de residência da pessoa que foi à óbito pertence</t>
  </si>
  <si>
    <t>res_CSAUDCOD</t>
  </si>
  <si>
    <t>Código da Microrregional de Saúde a que o Município de residência da pessoa que foi à óbito pertence</t>
  </si>
  <si>
    <t>res_LATITUDE</t>
  </si>
  <si>
    <t>Latitude da sede do Município de residência da pessoa que foi à óbito</t>
  </si>
  <si>
    <t>res_LONGITUDE</t>
  </si>
  <si>
    <t>Longitude da sede do Município de residência da pessoa que foi à óbito</t>
  </si>
  <si>
    <t>res_ALTITUDE</t>
  </si>
  <si>
    <t>Altitude, em metros, da sede do Município de residência da pessoa que foi à óbito</t>
  </si>
  <si>
    <t>res_AREA</t>
  </si>
  <si>
    <t>Área, em quilômetros quadrados, do Município de residência da pessoa que foi à óbito, segundo a Resolução 05, de 10/12/2002, do IBGE</t>
  </si>
  <si>
    <t>res_codigo_adotado</t>
  </si>
  <si>
    <t>Armazena o código atribuído ao município de residência da pessoa que foi à óbito, tratando os casos em que múltiplos códigos tenham sido utilizados para um mesmo município ao longo do tempo</t>
  </si>
  <si>
    <t>ocor_MUNNOME</t>
  </si>
  <si>
    <t>Nome (acentuado, maiúsculas e minúsculas) do Município (padrão DOS, página de código 850) de ocorrência do óbito</t>
  </si>
  <si>
    <t>ocor_MUNNOMEX</t>
  </si>
  <si>
    <t>Nome (sem acentos, em maiúsculas) do Município de ocorrência do óbito</t>
  </si>
  <si>
    <t>ocor_AMAZONIA</t>
  </si>
  <si>
    <t>Indica (S ou N) se o município de ocorrência do óbito faz parte da Amazônia Legal (conforme IBGE)</t>
  </si>
  <si>
    <t>ocor_FRONTEIRA</t>
  </si>
  <si>
    <t>Indica (S ou N) se o município de ocorrência do óbito faz parte da faixa de fronteira (conforme IBGE)</t>
  </si>
  <si>
    <t>ocor_CAPITAL</t>
  </si>
  <si>
    <t>Indica (S ou N) se o município de ocorrência do óbito é capital da UF</t>
  </si>
  <si>
    <t>ocor_MSAUDCOD</t>
  </si>
  <si>
    <t>Código da Macrorregional de Saúde a que o Município de ocorrência do óbito pertence</t>
  </si>
  <si>
    <t>ocor_RSAUDCOD</t>
  </si>
  <si>
    <t>Código da Regional de Saúde a que o Município de ocorrência do óbito pertence</t>
  </si>
  <si>
    <t>ocor_CSAUDCOD</t>
  </si>
  <si>
    <t>Código da Microrregional de Saúde a que o Município de ocorrência do óbito pertence</t>
  </si>
  <si>
    <t>ocor_LATITUDE</t>
  </si>
  <si>
    <t>Latitude da sede do Município de ocorrência do óbito</t>
  </si>
  <si>
    <t>ocor_LONGITUDE</t>
  </si>
  <si>
    <t>Longitude da sede do Município de ocorrência do óbito</t>
  </si>
  <si>
    <t>ocor_ALTITUDE</t>
  </si>
  <si>
    <t>Altitude, em metros, da sede do Município de ocorrência do óbito</t>
  </si>
  <si>
    <t>ocor_AREA</t>
  </si>
  <si>
    <t>Área, em quilômetros quadrados, do Município de ocorrência do óbito, segundo a Resolução 05, de 10/12/2002, do IBGE</t>
  </si>
  <si>
    <t>ocor_codigo_adotado</t>
  </si>
  <si>
    <t>Armazena o código atribuído ao município de ocorrência do óbito, tratando os casos em que múltiplos códigos tenham sido utilizados para um mesmo município ao longo do tempo</t>
  </si>
  <si>
    <t>res_SIGLA_UF</t>
  </si>
  <si>
    <t>Sigla da unidade da federação de residência da pessoa que foi à óbito</t>
  </si>
  <si>
    <t>res_CODIGO_UF</t>
  </si>
  <si>
    <t>Código IBGE da Unidade da Federação de residência da pessoa que foi à óbito</t>
  </si>
  <si>
    <t>res_NOME_UF</t>
  </si>
  <si>
    <t>Nome da unidade da federação de residência da pessoa que foi à óbito</t>
  </si>
  <si>
    <t>ocor_SIGLA_UF</t>
  </si>
  <si>
    <t>Sigla da unidade da federação de ocorrência do óbito</t>
  </si>
  <si>
    <t>ocor_CODIGO_UF</t>
  </si>
  <si>
    <t>Código IBGE da Unidade da Federação de ocorrência do óbito</t>
  </si>
  <si>
    <t>ocor_NOME_UF</t>
  </si>
  <si>
    <t>Nome da unidade da federação de ocorrência do óbito</t>
  </si>
  <si>
    <t>res_REGIAO</t>
  </si>
  <si>
    <t>Nome da região da unidade da federação de residência do falecido</t>
  </si>
  <si>
    <t>ocor_REGIAO</t>
  </si>
  <si>
    <t>Nome da região da unidade da federação de ocorrência do óbito</t>
  </si>
  <si>
    <t>causabas_capitulo</t>
  </si>
  <si>
    <t>Capítulo CID-10 da causa base do óbito</t>
  </si>
  <si>
    <t>causabas_grupo</t>
  </si>
  <si>
    <t>Grupo CID-10 da causa base do óbito</t>
  </si>
  <si>
    <t>causabas_categoria</t>
  </si>
  <si>
    <t>Categoria CID-10 da causa base do óbito</t>
  </si>
  <si>
    <t>causabas_subcategoria</t>
  </si>
  <si>
    <t>Subcategoria CID-10 da causa base do óbito</t>
  </si>
  <si>
    <t>res_coordenadas</t>
  </si>
  <si>
    <t>Coordenadas do município de residência da pessoa que foi à óbito</t>
  </si>
  <si>
    <t>ocor_coordenadas</t>
  </si>
  <si>
    <t>Coordenadas do município de ocorrência do óbito</t>
  </si>
  <si>
    <t>Coluna</t>
  </si>
  <si>
    <t>Tipo</t>
  </si>
  <si>
    <t>Descrição</t>
  </si>
  <si>
    <t>Null counts</t>
  </si>
  <si>
    <t>fonte: https://pcdas.icict.fiocruz.br/conjunto-de-dados/sistema-de-informacoes-de-mortalidade-sim/dicionario-de-variaveis/</t>
  </si>
  <si>
    <t>#</t>
  </si>
  <si>
    <t>Column</t>
  </si>
  <si>
    <t>Non-Null Count</t>
  </si>
  <si>
    <t>Dtype</t>
  </si>
  <si>
    <t>int64</t>
  </si>
  <si>
    <t>float64</t>
  </si>
  <si>
    <t>112332 non-null</t>
  </si>
  <si>
    <t>0 non-null</t>
  </si>
  <si>
    <t>4932 non-null</t>
  </si>
  <si>
    <t>4876 non-null</t>
  </si>
  <si>
    <t>2599 non-null</t>
  </si>
  <si>
    <t>4472 non-null</t>
  </si>
  <si>
    <t>4941 non-null</t>
  </si>
  <si>
    <t>4859 non-null</t>
  </si>
  <si>
    <t>4985 non-null</t>
  </si>
  <si>
    <t>4949 non-null</t>
  </si>
  <si>
    <t>21861 non-null</t>
  </si>
  <si>
    <t>object</t>
  </si>
  <si>
    <t>257351 non-null</t>
  </si>
  <si>
    <t>150074 non-null</t>
  </si>
  <si>
    <t>61039 non-null</t>
  </si>
  <si>
    <t>167092 non-null</t>
  </si>
  <si>
    <t>51032 non-null</t>
  </si>
  <si>
    <t>206965 non-null</t>
  </si>
  <si>
    <t>48589 non-null</t>
  </si>
  <si>
    <t>348791 non-null</t>
  </si>
  <si>
    <t>321300 non-null</t>
  </si>
  <si>
    <t>49717 non-null</t>
  </si>
  <si>
    <t>268844 non-null</t>
  </si>
  <si>
    <t>15 non-null</t>
  </si>
  <si>
    <t>11091 non-null</t>
  </si>
  <si>
    <t>11182 non-null</t>
  </si>
  <si>
    <t>11084 non-null</t>
  </si>
  <si>
    <t>4060 non-null</t>
  </si>
  <si>
    <t>463 non-null</t>
  </si>
  <si>
    <t>11189 non-null</t>
  </si>
  <si>
    <t>3716 non-null</t>
  </si>
  <si>
    <t>3892 non-null</t>
  </si>
  <si>
    <t>CONTADOR</t>
  </si>
  <si>
    <t>Count</t>
  </si>
  <si>
    <t>349635 non-null</t>
  </si>
  <si>
    <t>336894 non-null</t>
  </si>
  <si>
    <t>344071 non-null</t>
  </si>
  <si>
    <t>333404 non-null</t>
  </si>
  <si>
    <t>348929 non-null</t>
  </si>
  <si>
    <t>349174 non-null</t>
  </si>
  <si>
    <t>1533 non-null</t>
  </si>
  <si>
    <t>2760 non-null</t>
  </si>
  <si>
    <t>796 non-null</t>
  </si>
  <si>
    <t>369 non-null</t>
  </si>
  <si>
    <t>332703 non-null</t>
  </si>
  <si>
    <t>309433 non-null</t>
  </si>
  <si>
    <t>278527 non-null</t>
  </si>
  <si>
    <t>339393 non-null</t>
  </si>
  <si>
    <t>349306 non-null</t>
  </si>
  <si>
    <t>349404 non-null</t>
  </si>
  <si>
    <t>349555 non-null</t>
  </si>
  <si>
    <t>348131 non-null</t>
  </si>
  <si>
    <t>res_ANOEXT</t>
  </si>
  <si>
    <t>res_SUCESSOR</t>
  </si>
  <si>
    <t>ocor_ANOEXT</t>
  </si>
  <si>
    <t>ocor_SUCESSOR</t>
  </si>
  <si>
    <t>349631 non-null</t>
  </si>
  <si>
    <t>idade_obito</t>
  </si>
  <si>
    <t>%</t>
  </si>
  <si>
    <t>Null counts %</t>
  </si>
  <si>
    <t>Disponibilidade dados</t>
  </si>
  <si>
    <t>x</t>
  </si>
  <si>
    <t>&gt;&gt; Catálogo de variáveis</t>
  </si>
  <si>
    <t>&gt;&gt; SP2020</t>
  </si>
  <si>
    <t/>
  </si>
  <si>
    <t>&gt;&gt; PE2004</t>
  </si>
  <si>
    <t>contador</t>
  </si>
  <si>
    <t>CODBAIRES</t>
  </si>
  <si>
    <t>UFINFORM</t>
  </si>
  <si>
    <t>Non-Null %</t>
  </si>
  <si>
    <t>Naturalidade, conforme a tabela de países. Se for brasileiro, porém, o primeiro dígito contém 8 e os demais o código da UF de naturalidade</t>
  </si>
  <si>
    <t>Disponibilidade dados ambos</t>
  </si>
  <si>
    <t>Analise</t>
  </si>
  <si>
    <t>Não fará falta</t>
  </si>
  <si>
    <t>Pena</t>
  </si>
  <si>
    <t>Tipo dado</t>
  </si>
  <si>
    <t>Obito.Causa</t>
  </si>
  <si>
    <t>Obito.Data</t>
  </si>
  <si>
    <t>Falecido.Origem</t>
  </si>
  <si>
    <t>Falecido.Saúde</t>
  </si>
  <si>
    <t>Falecido.Familia</t>
  </si>
  <si>
    <t>Falecido.SocioEconomico</t>
  </si>
  <si>
    <t>Obito.Local</t>
  </si>
  <si>
    <t>Obito.AssistMedica</t>
  </si>
  <si>
    <t>Obito.Necropsia</t>
  </si>
  <si>
    <t>Obito.Origem</t>
  </si>
  <si>
    <t>Falecido.GestacaoParto</t>
  </si>
  <si>
    <t>Amarela</t>
  </si>
  <si>
    <t>Branca</t>
  </si>
  <si>
    <t>Ignorado</t>
  </si>
  <si>
    <t>Indígena</t>
  </si>
  <si>
    <t>Parda</t>
  </si>
  <si>
    <t>Preta</t>
  </si>
  <si>
    <t>SP 2020</t>
  </si>
  <si>
    <t>Maiuscula</t>
  </si>
  <si>
    <t>&gt;&gt; SP completo</t>
  </si>
  <si>
    <t>Colunas</t>
  </si>
  <si>
    <t>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</si>
</sst>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/>
    <xf numFmtId="0" fontId="5" fillId="0" borderId="0" xfId="0" applyFont="1"/>
    <xf numFmtId="0" fontId="1" fillId="3" borderId="0" xfId="0" applyFont="1" applyFill="1"/>
    <xf numFmtId="9" fontId="2" fillId="0" borderId="1" xfId="1" applyFont="1" applyBorder="1"/>
    <xf numFmtId="9" fontId="1" fillId="0" borderId="1" xfId="1" applyNumberFormat="1" applyFont="1" applyFill="1" applyBorder="1" applyAlignment="1">
      <alignment vertical="center" wrapText="1"/>
    </xf>
    <xf numFmtId="0" fontId="6" fillId="0" borderId="0" xfId="0" applyFont="1"/>
    <xf numFmtId="0" fontId="2" fillId="0" borderId="0" xfId="0" quotePrefix="1" applyFont="1"/>
    <xf numFmtId="0" fontId="2" fillId="0" borderId="1" xfId="0" applyFont="1" applyBorder="1" applyAlignment="1">
      <alignment vertical="center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Fill="1" applyBorder="1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69"/>
  <sheetViews>
    <sheetView showGridLines="0" tabSelected="1" topLeftCell="A151" workbookViewId="0">
      <selection activeCell="C159" sqref="C159"/>
    </sheetView>
  </sheetViews>
  <sheetFormatPr defaultRowHeight="13.2" outlineLevelCol="1" x14ac:dyDescent="0.25"/>
  <cols>
    <col min="1" max="1" width="3.33203125" style="1" customWidth="1"/>
    <col min="2" max="2" width="7.5546875" style="1" customWidth="1"/>
    <col min="3" max="3" width="21.44140625" style="1" customWidth="1"/>
    <col min="4" max="4" width="7" style="1" customWidth="1"/>
    <col min="5" max="5" width="64.44140625" style="1" customWidth="1"/>
    <col min="6" max="6" width="19" style="1" customWidth="1"/>
    <col min="7" max="7" width="12.88671875" style="1" bestFit="1" customWidth="1"/>
    <col min="8" max="8" width="3.33203125" style="1" customWidth="1" outlineLevel="1"/>
    <col min="9" max="9" width="20.44140625" style="1" customWidth="1" outlineLevel="1"/>
    <col min="10" max="11" width="12.88671875" style="1" customWidth="1" outlineLevel="1"/>
    <col min="12" max="12" width="3.33203125" style="1" customWidth="1"/>
    <col min="13" max="13" width="14" style="1" bestFit="1" customWidth="1"/>
    <col min="14" max="14" width="14" style="1" customWidth="1"/>
    <col min="15" max="15" width="19" style="1" bestFit="1" customWidth="1"/>
    <col min="16" max="16" width="3.33203125" style="1" customWidth="1"/>
    <col min="17" max="17" width="10.88671875" style="1" bestFit="1" customWidth="1"/>
    <col min="18" max="18" width="12" style="1" bestFit="1" customWidth="1"/>
    <col min="19" max="19" width="19" style="1" bestFit="1" customWidth="1"/>
    <col min="20" max="20" width="3.33203125" style="1" customWidth="1"/>
    <col min="21" max="21" width="25" style="1" bestFit="1" customWidth="1"/>
    <col min="22" max="22" width="11.88671875" style="1" bestFit="1" customWidth="1"/>
    <col min="23" max="16384" width="8.88671875" style="1"/>
  </cols>
  <sheetData>
    <row r="2" spans="2:22" x14ac:dyDescent="0.25">
      <c r="B2" s="9" t="s">
        <v>378</v>
      </c>
      <c r="I2" s="9" t="s">
        <v>411</v>
      </c>
      <c r="M2" s="9" t="s">
        <v>379</v>
      </c>
      <c r="Q2" s="9" t="s">
        <v>381</v>
      </c>
    </row>
    <row r="3" spans="2:22" x14ac:dyDescent="0.25">
      <c r="B3" s="5" t="s">
        <v>309</v>
      </c>
      <c r="C3" s="10"/>
      <c r="E3" s="10"/>
      <c r="F3" s="10"/>
      <c r="G3" s="10"/>
      <c r="H3" s="10"/>
      <c r="I3" s="10"/>
      <c r="J3" s="10"/>
      <c r="K3" s="10"/>
      <c r="L3" s="10" t="s">
        <v>380</v>
      </c>
    </row>
    <row r="4" spans="2:22" x14ac:dyDescent="0.25">
      <c r="B4" s="5"/>
    </row>
    <row r="5" spans="2:22" ht="12.6" customHeight="1" x14ac:dyDescent="0.25">
      <c r="B5" s="2" t="s">
        <v>349</v>
      </c>
      <c r="C5" s="2" t="s">
        <v>305</v>
      </c>
      <c r="D5" s="2" t="s">
        <v>306</v>
      </c>
      <c r="E5" s="2" t="s">
        <v>307</v>
      </c>
      <c r="F5" s="2" t="s">
        <v>391</v>
      </c>
      <c r="G5" s="2" t="s">
        <v>410</v>
      </c>
      <c r="H5" s="1" t="s">
        <v>377</v>
      </c>
      <c r="I5" s="2" t="s">
        <v>412</v>
      </c>
      <c r="J5" s="2" t="s">
        <v>413</v>
      </c>
      <c r="K5" s="2" t="s">
        <v>410</v>
      </c>
      <c r="L5" s="1" t="s">
        <v>377</v>
      </c>
      <c r="M5" s="6" t="s">
        <v>308</v>
      </c>
      <c r="N5" s="6" t="s">
        <v>375</v>
      </c>
      <c r="O5" s="6" t="s">
        <v>376</v>
      </c>
      <c r="P5" s="1" t="s">
        <v>377</v>
      </c>
      <c r="Q5" s="6" t="s">
        <v>308</v>
      </c>
      <c r="R5" s="6" t="s">
        <v>375</v>
      </c>
      <c r="S5" s="6" t="s">
        <v>376</v>
      </c>
      <c r="T5" s="1" t="s">
        <v>377</v>
      </c>
      <c r="U5" s="6" t="s">
        <v>387</v>
      </c>
      <c r="V5" s="6" t="s">
        <v>388</v>
      </c>
    </row>
    <row r="6" spans="2:22" x14ac:dyDescent="0.25">
      <c r="B6" s="3">
        <f>0</f>
        <v>0</v>
      </c>
      <c r="C6" s="3" t="s">
        <v>0</v>
      </c>
      <c r="D6" s="3" t="s">
        <v>1</v>
      </c>
      <c r="E6" s="3" t="s">
        <v>2</v>
      </c>
      <c r="F6" s="3" t="s">
        <v>392</v>
      </c>
      <c r="G6" s="3" t="b">
        <f>EXACT(C6,UPPER(C6))</f>
        <v>1</v>
      </c>
      <c r="H6" s="14"/>
      <c r="I6" s="3" t="s">
        <v>143</v>
      </c>
      <c r="J6" s="3">
        <f>IFERROR(MATCH(I6,$C$6:$C$164,0),-1)</f>
        <v>71</v>
      </c>
      <c r="K6" s="3" t="b">
        <f>EXACT(I6,UPPER(I6))</f>
        <v>1</v>
      </c>
      <c r="M6" s="3" t="str">
        <f>INDEX('SP2020'!D:D,MATCH('Catalogo oficial'!C6,'SP2020'!C:C,0),1)</f>
        <v>349635 non-null</v>
      </c>
      <c r="N6" s="8">
        <f>INDEX('SP2020'!G:G,MATCH('Catalogo oficial'!C6,'SP2020'!C:C,0),1)</f>
        <v>1</v>
      </c>
      <c r="O6" s="3">
        <f>IF(N6&gt;0.5, 1, 0)</f>
        <v>1</v>
      </c>
      <c r="Q6" s="11">
        <f>INDEX('PE2004'!D:D,MATCH('Catalogo oficial'!C6,'PE2004'!C:C,0),1)</f>
        <v>53560</v>
      </c>
      <c r="R6" s="8">
        <f>INDEX('PE2004'!F:F,MATCH('Catalogo oficial'!C6,'PE2004'!C:C,0),1)</f>
        <v>1</v>
      </c>
      <c r="S6" s="3">
        <f>IF(R6&gt;0.5, 1, 0)</f>
        <v>1</v>
      </c>
      <c r="U6" s="11">
        <f>IFERROR(O6*S6, 0)</f>
        <v>1</v>
      </c>
    </row>
    <row r="7" spans="2:22" x14ac:dyDescent="0.25">
      <c r="B7" s="3">
        <f>B6+1</f>
        <v>1</v>
      </c>
      <c r="C7" s="3" t="s">
        <v>3</v>
      </c>
      <c r="D7" s="3" t="s">
        <v>4</v>
      </c>
      <c r="E7" s="3" t="s">
        <v>5</v>
      </c>
      <c r="F7" s="3" t="s">
        <v>392</v>
      </c>
      <c r="G7" s="3" t="b">
        <f t="shared" ref="G7:G70" si="0">EXACT(C7,UPPER(C7))</f>
        <v>0</v>
      </c>
      <c r="H7" s="14"/>
      <c r="I7" s="3" t="s">
        <v>0</v>
      </c>
      <c r="J7" s="3">
        <f t="shared" ref="J7:J70" si="1">IFERROR(MATCH(I7,$C$6:$C$164,0),-1)</f>
        <v>1</v>
      </c>
      <c r="K7" s="3" t="b">
        <f t="shared" ref="K7:K70" si="2">EXACT(I7,UPPER(I7))</f>
        <v>1</v>
      </c>
      <c r="M7" s="3" t="str">
        <f>INDEX('SP2020'!D:D,MATCH('Catalogo oficial'!C7,'SP2020'!C:C,0),1)</f>
        <v>349635 non-null</v>
      </c>
      <c r="N7" s="8">
        <f>INDEX('SP2020'!G:G,MATCH('Catalogo oficial'!C7,'SP2020'!C:C,0),1)</f>
        <v>1</v>
      </c>
      <c r="O7" s="3">
        <f t="shared" ref="O7:O70" si="3">IF(N7&gt;0.5, 1, 0)</f>
        <v>1</v>
      </c>
      <c r="Q7" s="11">
        <f>INDEX('PE2004'!D:D,MATCH('Catalogo oficial'!C7,'PE2004'!C:C,0),1)</f>
        <v>53560</v>
      </c>
      <c r="R7" s="8">
        <f>INDEX('PE2004'!F:F,MATCH('Catalogo oficial'!C7,'PE2004'!C:C,0),1)</f>
        <v>1</v>
      </c>
      <c r="S7" s="3">
        <f t="shared" ref="S7:S70" si="4">IF(R7&gt;0.5, 1, 0)</f>
        <v>1</v>
      </c>
      <c r="U7" s="11">
        <f t="shared" ref="U7:U70" si="5">IFERROR(O7*S7, 0)</f>
        <v>1</v>
      </c>
    </row>
    <row r="8" spans="2:22" x14ac:dyDescent="0.25">
      <c r="B8" s="3">
        <f t="shared" ref="B8:B71" si="6">B7+1</f>
        <v>2</v>
      </c>
      <c r="C8" s="3" t="s">
        <v>6</v>
      </c>
      <c r="D8" s="3" t="s">
        <v>4</v>
      </c>
      <c r="E8" s="3" t="s">
        <v>7</v>
      </c>
      <c r="F8" s="3" t="s">
        <v>393</v>
      </c>
      <c r="G8" s="3" t="b">
        <f t="shared" si="0"/>
        <v>1</v>
      </c>
      <c r="H8" s="14"/>
      <c r="I8" s="3" t="s">
        <v>6</v>
      </c>
      <c r="J8" s="3">
        <f t="shared" si="1"/>
        <v>3</v>
      </c>
      <c r="K8" s="3" t="b">
        <f t="shared" si="2"/>
        <v>1</v>
      </c>
      <c r="M8" s="3" t="str">
        <f>INDEX('SP2020'!D:D,MATCH('Catalogo oficial'!C8,'SP2020'!C:C,0),1)</f>
        <v>349635 non-null</v>
      </c>
      <c r="N8" s="8">
        <f>INDEX('SP2020'!G:G,MATCH('Catalogo oficial'!C8,'SP2020'!C:C,0),1)</f>
        <v>1</v>
      </c>
      <c r="O8" s="3">
        <f t="shared" si="3"/>
        <v>1</v>
      </c>
      <c r="Q8" s="11">
        <f>INDEX('PE2004'!D:D,MATCH('Catalogo oficial'!C8,'PE2004'!C:C,0),1)</f>
        <v>53560</v>
      </c>
      <c r="R8" s="8">
        <f>INDEX('PE2004'!F:F,MATCH('Catalogo oficial'!C8,'PE2004'!C:C,0),1)</f>
        <v>1</v>
      </c>
      <c r="S8" s="3">
        <f t="shared" si="4"/>
        <v>1</v>
      </c>
      <c r="U8" s="11">
        <f t="shared" si="5"/>
        <v>1</v>
      </c>
    </row>
    <row r="9" spans="2:22" x14ac:dyDescent="0.25">
      <c r="B9" s="3">
        <f t="shared" si="6"/>
        <v>3</v>
      </c>
      <c r="C9" s="3" t="s">
        <v>8</v>
      </c>
      <c r="D9" s="3" t="s">
        <v>9</v>
      </c>
      <c r="E9" s="3" t="s">
        <v>10</v>
      </c>
      <c r="F9" s="3" t="s">
        <v>393</v>
      </c>
      <c r="G9" s="3" t="b">
        <f t="shared" si="0"/>
        <v>0</v>
      </c>
      <c r="H9" s="14"/>
      <c r="I9" s="3" t="s">
        <v>145</v>
      </c>
      <c r="J9" s="3">
        <f t="shared" si="1"/>
        <v>72</v>
      </c>
      <c r="K9" s="3" t="b">
        <f t="shared" si="2"/>
        <v>1</v>
      </c>
      <c r="M9" s="3" t="str">
        <f>INDEX('SP2020'!D:D,MATCH('Catalogo oficial'!C9,'SP2020'!C:C,0),1)</f>
        <v>349635 non-null</v>
      </c>
      <c r="N9" s="8">
        <f>INDEX('SP2020'!G:G,MATCH('Catalogo oficial'!C9,'SP2020'!C:C,0),1)</f>
        <v>1</v>
      </c>
      <c r="O9" s="3">
        <f t="shared" si="3"/>
        <v>1</v>
      </c>
      <c r="Q9" s="11">
        <f>INDEX('PE2004'!D:D,MATCH('Catalogo oficial'!C9,'PE2004'!C:C,0),1)</f>
        <v>53560</v>
      </c>
      <c r="R9" s="8">
        <f>INDEX('PE2004'!F:F,MATCH('Catalogo oficial'!C9,'PE2004'!C:C,0),1)</f>
        <v>1</v>
      </c>
      <c r="S9" s="3">
        <f t="shared" si="4"/>
        <v>1</v>
      </c>
      <c r="U9" s="11">
        <f t="shared" si="5"/>
        <v>1</v>
      </c>
    </row>
    <row r="10" spans="2:22" x14ac:dyDescent="0.25">
      <c r="B10" s="3">
        <f t="shared" si="6"/>
        <v>4</v>
      </c>
      <c r="C10" s="3" t="s">
        <v>11</v>
      </c>
      <c r="D10" s="3" t="s">
        <v>1</v>
      </c>
      <c r="E10" s="3" t="s">
        <v>12</v>
      </c>
      <c r="F10" s="3" t="s">
        <v>393</v>
      </c>
      <c r="G10" s="3" t="b">
        <f t="shared" si="0"/>
        <v>0</v>
      </c>
      <c r="H10" s="14"/>
      <c r="I10" s="3" t="s">
        <v>15</v>
      </c>
      <c r="J10" s="3">
        <f t="shared" si="1"/>
        <v>7</v>
      </c>
      <c r="K10" s="3" t="b">
        <f t="shared" si="2"/>
        <v>1</v>
      </c>
      <c r="M10" s="3" t="str">
        <f>INDEX('SP2020'!D:D,MATCH('Catalogo oficial'!C10,'SP2020'!C:C,0),1)</f>
        <v>349635 non-null</v>
      </c>
      <c r="N10" s="8">
        <f>INDEX('SP2020'!G:G,MATCH('Catalogo oficial'!C10,'SP2020'!C:C,0),1)</f>
        <v>1</v>
      </c>
      <c r="O10" s="3">
        <f t="shared" si="3"/>
        <v>1</v>
      </c>
      <c r="Q10" s="11">
        <f>INDEX('PE2004'!D:D,MATCH('Catalogo oficial'!C10,'PE2004'!C:C,0),1)</f>
        <v>53560</v>
      </c>
      <c r="R10" s="8">
        <f>INDEX('PE2004'!F:F,MATCH('Catalogo oficial'!C10,'PE2004'!C:C,0),1)</f>
        <v>1</v>
      </c>
      <c r="S10" s="3">
        <f t="shared" si="4"/>
        <v>1</v>
      </c>
      <c r="U10" s="11">
        <f t="shared" si="5"/>
        <v>1</v>
      </c>
    </row>
    <row r="11" spans="2:22" x14ac:dyDescent="0.25">
      <c r="B11" s="3">
        <f t="shared" si="6"/>
        <v>5</v>
      </c>
      <c r="C11" s="3" t="s">
        <v>13</v>
      </c>
      <c r="D11" s="3" t="s">
        <v>4</v>
      </c>
      <c r="E11" s="3" t="s">
        <v>14</v>
      </c>
      <c r="F11" s="3" t="s">
        <v>393</v>
      </c>
      <c r="G11" s="3" t="b">
        <f t="shared" si="0"/>
        <v>0</v>
      </c>
      <c r="H11" s="14"/>
      <c r="I11" s="3" t="s">
        <v>147</v>
      </c>
      <c r="J11" s="3">
        <f t="shared" si="1"/>
        <v>73</v>
      </c>
      <c r="K11" s="3" t="b">
        <f t="shared" si="2"/>
        <v>1</v>
      </c>
      <c r="M11" s="3" t="str">
        <f>INDEX('SP2020'!D:D,MATCH('Catalogo oficial'!C11,'SP2020'!C:C,0),1)</f>
        <v>349635 non-null</v>
      </c>
      <c r="N11" s="8">
        <f>INDEX('SP2020'!G:G,MATCH('Catalogo oficial'!C11,'SP2020'!C:C,0),1)</f>
        <v>1</v>
      </c>
      <c r="O11" s="3">
        <f t="shared" si="3"/>
        <v>1</v>
      </c>
      <c r="Q11" s="11">
        <f>INDEX('PE2004'!D:D,MATCH('Catalogo oficial'!C11,'PE2004'!C:C,0),1)</f>
        <v>53560</v>
      </c>
      <c r="R11" s="8">
        <f>INDEX('PE2004'!F:F,MATCH('Catalogo oficial'!C11,'PE2004'!C:C,0),1)</f>
        <v>1</v>
      </c>
      <c r="S11" s="3">
        <f t="shared" si="4"/>
        <v>1</v>
      </c>
      <c r="U11" s="11">
        <f t="shared" si="5"/>
        <v>1</v>
      </c>
    </row>
    <row r="12" spans="2:22" ht="26.4" x14ac:dyDescent="0.25">
      <c r="B12" s="3">
        <f t="shared" si="6"/>
        <v>6</v>
      </c>
      <c r="C12" s="3" t="s">
        <v>15</v>
      </c>
      <c r="D12" s="3" t="s">
        <v>1</v>
      </c>
      <c r="E12" s="3" t="s">
        <v>386</v>
      </c>
      <c r="F12" s="3" t="s">
        <v>394</v>
      </c>
      <c r="G12" s="3" t="b">
        <f t="shared" si="0"/>
        <v>1</v>
      </c>
      <c r="H12" s="14"/>
      <c r="I12" s="3" t="s">
        <v>16</v>
      </c>
      <c r="J12" s="3">
        <f t="shared" si="1"/>
        <v>8</v>
      </c>
      <c r="K12" s="3" t="b">
        <f t="shared" si="2"/>
        <v>1</v>
      </c>
      <c r="M12" s="3" t="str">
        <f>INDEX('SP2020'!D:D,MATCH('Catalogo oficial'!C12,'SP2020'!C:C,0),1)</f>
        <v>344071 non-null</v>
      </c>
      <c r="N12" s="8">
        <f>INDEX('SP2020'!G:G,MATCH('Catalogo oficial'!C12,'SP2020'!C:C,0),1)</f>
        <v>0.98408626138687494</v>
      </c>
      <c r="O12" s="3">
        <f t="shared" si="3"/>
        <v>1</v>
      </c>
      <c r="Q12" s="11">
        <f>INDEX('PE2004'!D:D,MATCH('Catalogo oficial'!C12,'PE2004'!C:C,0),1)</f>
        <v>45180</v>
      </c>
      <c r="R12" s="8">
        <f>INDEX('PE2004'!F:F,MATCH('Catalogo oficial'!C12,'PE2004'!C:C,0),1)</f>
        <v>0.84353995519044067</v>
      </c>
      <c r="S12" s="3">
        <f t="shared" si="4"/>
        <v>1</v>
      </c>
      <c r="U12" s="11">
        <f t="shared" si="5"/>
        <v>1</v>
      </c>
    </row>
    <row r="13" spans="2:22" x14ac:dyDescent="0.25">
      <c r="B13" s="3">
        <f t="shared" si="6"/>
        <v>7</v>
      </c>
      <c r="C13" s="3" t="s">
        <v>16</v>
      </c>
      <c r="D13" s="3" t="s">
        <v>4</v>
      </c>
      <c r="E13" s="3" t="s">
        <v>17</v>
      </c>
      <c r="F13" s="3" t="s">
        <v>395</v>
      </c>
      <c r="G13" s="3" t="b">
        <f t="shared" si="0"/>
        <v>1</v>
      </c>
      <c r="H13" s="14"/>
      <c r="I13" s="3" t="s">
        <v>26</v>
      </c>
      <c r="J13" s="3">
        <f t="shared" si="1"/>
        <v>13</v>
      </c>
      <c r="K13" s="3" t="b">
        <f t="shared" si="2"/>
        <v>1</v>
      </c>
      <c r="M13" s="3" t="str">
        <f>INDEX('SP2020'!D:D,MATCH('Catalogo oficial'!C13,'SP2020'!C:C,0),1)</f>
        <v>348929 non-null</v>
      </c>
      <c r="N13" s="8">
        <f>INDEX('SP2020'!G:G,MATCH('Catalogo oficial'!C13,'SP2020'!C:C,0),1)</f>
        <v>0.99798075135498443</v>
      </c>
      <c r="O13" s="3">
        <f t="shared" si="3"/>
        <v>1</v>
      </c>
      <c r="Q13" s="11">
        <f>INDEX('PE2004'!D:D,MATCH('Catalogo oficial'!C13,'PE2004'!C:C,0),1)</f>
        <v>52812</v>
      </c>
      <c r="R13" s="8">
        <f>INDEX('PE2004'!F:F,MATCH('Catalogo oficial'!C13,'PE2004'!C:C,0),1)</f>
        <v>0.98603435399551909</v>
      </c>
      <c r="S13" s="3">
        <f t="shared" si="4"/>
        <v>1</v>
      </c>
      <c r="U13" s="11">
        <f t="shared" si="5"/>
        <v>1</v>
      </c>
    </row>
    <row r="14" spans="2:22" x14ac:dyDescent="0.25">
      <c r="B14" s="3">
        <f t="shared" si="6"/>
        <v>8</v>
      </c>
      <c r="C14" s="3" t="s">
        <v>18</v>
      </c>
      <c r="D14" s="3" t="s">
        <v>9</v>
      </c>
      <c r="E14" s="3" t="s">
        <v>19</v>
      </c>
      <c r="F14" s="3" t="s">
        <v>395</v>
      </c>
      <c r="G14" s="3" t="b">
        <f t="shared" si="0"/>
        <v>0</v>
      </c>
      <c r="H14" s="14"/>
      <c r="I14" s="3" t="s">
        <v>29</v>
      </c>
      <c r="J14" s="3">
        <f t="shared" si="1"/>
        <v>14</v>
      </c>
      <c r="K14" s="3" t="b">
        <f t="shared" si="2"/>
        <v>0</v>
      </c>
      <c r="M14" s="3" t="str">
        <f>INDEX('SP2020'!D:D,MATCH('Catalogo oficial'!C14,'SP2020'!C:C,0),1)</f>
        <v>348929 non-null</v>
      </c>
      <c r="N14" s="8">
        <f>INDEX('SP2020'!G:G,MATCH('Catalogo oficial'!C14,'SP2020'!C:C,0),1)</f>
        <v>0.99798075135498443</v>
      </c>
      <c r="O14" s="3">
        <f t="shared" si="3"/>
        <v>1</v>
      </c>
      <c r="Q14" s="11">
        <f>INDEX('PE2004'!D:D,MATCH('Catalogo oficial'!C14,'PE2004'!C:C,0),1)</f>
        <v>52809</v>
      </c>
      <c r="R14" s="8">
        <f>INDEX('PE2004'!F:F,MATCH('Catalogo oficial'!C14,'PE2004'!C:C,0),1)</f>
        <v>0.98597834204630319</v>
      </c>
      <c r="S14" s="3">
        <f t="shared" si="4"/>
        <v>1</v>
      </c>
      <c r="U14" s="11">
        <f t="shared" si="5"/>
        <v>1</v>
      </c>
    </row>
    <row r="15" spans="2:22" x14ac:dyDescent="0.25">
      <c r="B15" s="3">
        <f t="shared" si="6"/>
        <v>9</v>
      </c>
      <c r="C15" s="3" t="s">
        <v>20</v>
      </c>
      <c r="D15" s="3" t="s">
        <v>1</v>
      </c>
      <c r="E15" s="3" t="s">
        <v>21</v>
      </c>
      <c r="F15" s="3" t="s">
        <v>395</v>
      </c>
      <c r="G15" s="3" t="b">
        <f t="shared" si="0"/>
        <v>0</v>
      </c>
      <c r="H15" s="14"/>
      <c r="I15" s="3" t="s">
        <v>31</v>
      </c>
      <c r="J15" s="3">
        <f t="shared" si="1"/>
        <v>15</v>
      </c>
      <c r="K15" s="3" t="b">
        <f t="shared" si="2"/>
        <v>0</v>
      </c>
      <c r="M15" s="3" t="str">
        <f>INDEX('SP2020'!D:D,MATCH('Catalogo oficial'!C15,'SP2020'!C:C,0),1)</f>
        <v>348929 non-null</v>
      </c>
      <c r="N15" s="8">
        <f>INDEX('SP2020'!G:G,MATCH('Catalogo oficial'!C15,'SP2020'!C:C,0),1)</f>
        <v>0.99798075135498443</v>
      </c>
      <c r="O15" s="3">
        <f t="shared" si="3"/>
        <v>1</v>
      </c>
      <c r="Q15" s="11">
        <f>INDEX('PE2004'!D:D,MATCH('Catalogo oficial'!C15,'PE2004'!C:C,0),1)</f>
        <v>52809</v>
      </c>
      <c r="R15" s="8">
        <f>INDEX('PE2004'!F:F,MATCH('Catalogo oficial'!C15,'PE2004'!C:C,0),1)</f>
        <v>0.98597834204630319</v>
      </c>
      <c r="S15" s="3">
        <f t="shared" si="4"/>
        <v>1</v>
      </c>
      <c r="U15" s="11">
        <f t="shared" si="5"/>
        <v>1</v>
      </c>
    </row>
    <row r="16" spans="2:22" x14ac:dyDescent="0.25">
      <c r="B16" s="3">
        <f t="shared" si="6"/>
        <v>10</v>
      </c>
      <c r="C16" s="3" t="s">
        <v>22</v>
      </c>
      <c r="D16" s="3" t="s">
        <v>1</v>
      </c>
      <c r="E16" s="3" t="s">
        <v>23</v>
      </c>
      <c r="F16" s="3" t="s">
        <v>395</v>
      </c>
      <c r="G16" s="3" t="b">
        <f t="shared" si="0"/>
        <v>0</v>
      </c>
      <c r="H16" s="14"/>
      <c r="I16" s="3" t="s">
        <v>33</v>
      </c>
      <c r="J16" s="3">
        <f t="shared" si="1"/>
        <v>16</v>
      </c>
      <c r="K16" s="3" t="b">
        <f t="shared" si="2"/>
        <v>0</v>
      </c>
      <c r="M16" s="3" t="str">
        <f>INDEX('SP2020'!D:D,MATCH('Catalogo oficial'!C16,'SP2020'!C:C,0),1)</f>
        <v>348929 non-null</v>
      </c>
      <c r="N16" s="8">
        <f>INDEX('SP2020'!G:G,MATCH('Catalogo oficial'!C16,'SP2020'!C:C,0),1)</f>
        <v>0.99798075135498443</v>
      </c>
      <c r="O16" s="3">
        <f t="shared" si="3"/>
        <v>1</v>
      </c>
      <c r="Q16" s="11">
        <f>INDEX('PE2004'!D:D,MATCH('Catalogo oficial'!C16,'PE2004'!C:C,0),1)</f>
        <v>52812</v>
      </c>
      <c r="R16" s="8">
        <f>INDEX('PE2004'!F:F,MATCH('Catalogo oficial'!C16,'PE2004'!C:C,0),1)</f>
        <v>0.98603435399551909</v>
      </c>
      <c r="S16" s="3">
        <f t="shared" si="4"/>
        <v>1</v>
      </c>
      <c r="U16" s="11">
        <f t="shared" si="5"/>
        <v>1</v>
      </c>
    </row>
    <row r="17" spans="2:22" x14ac:dyDescent="0.25">
      <c r="B17" s="3">
        <f t="shared" si="6"/>
        <v>11</v>
      </c>
      <c r="C17" s="3" t="s">
        <v>24</v>
      </c>
      <c r="D17" s="3" t="s">
        <v>4</v>
      </c>
      <c r="E17" s="3" t="s">
        <v>25</v>
      </c>
      <c r="F17" s="3" t="s">
        <v>395</v>
      </c>
      <c r="G17" s="3" t="b">
        <f t="shared" si="0"/>
        <v>0</v>
      </c>
      <c r="H17" s="14"/>
      <c r="I17" s="3" t="s">
        <v>35</v>
      </c>
      <c r="J17" s="3">
        <f t="shared" si="1"/>
        <v>17</v>
      </c>
      <c r="K17" s="3" t="b">
        <f t="shared" si="2"/>
        <v>0</v>
      </c>
      <c r="M17" s="3" t="str">
        <f>INDEX('SP2020'!D:D,MATCH('Catalogo oficial'!C17,'SP2020'!C:C,0),1)</f>
        <v>348929 non-null</v>
      </c>
      <c r="N17" s="8">
        <f>INDEX('SP2020'!G:G,MATCH('Catalogo oficial'!C17,'SP2020'!C:C,0),1)</f>
        <v>0.99798075135498443</v>
      </c>
      <c r="O17" s="3">
        <f t="shared" si="3"/>
        <v>1</v>
      </c>
      <c r="Q17" s="11">
        <f>INDEX('PE2004'!D:D,MATCH('Catalogo oficial'!C17,'PE2004'!C:C,0),1)</f>
        <v>52809</v>
      </c>
      <c r="R17" s="8">
        <f>INDEX('PE2004'!F:F,MATCH('Catalogo oficial'!C17,'PE2004'!C:C,0),1)</f>
        <v>0.98597834204630319</v>
      </c>
      <c r="S17" s="3">
        <f t="shared" si="4"/>
        <v>1</v>
      </c>
      <c r="U17" s="11">
        <f t="shared" si="5"/>
        <v>1</v>
      </c>
    </row>
    <row r="18" spans="2:22" ht="132" x14ac:dyDescent="0.25">
      <c r="B18" s="3">
        <f t="shared" si="6"/>
        <v>12</v>
      </c>
      <c r="C18" s="3" t="s">
        <v>26</v>
      </c>
      <c r="D18" s="3" t="s">
        <v>27</v>
      </c>
      <c r="E18" s="3" t="s">
        <v>28</v>
      </c>
      <c r="F18" s="3" t="s">
        <v>395</v>
      </c>
      <c r="G18" s="3" t="b">
        <f t="shared" si="0"/>
        <v>1</v>
      </c>
      <c r="H18" s="14"/>
      <c r="I18" s="3" t="s">
        <v>37</v>
      </c>
      <c r="J18" s="3">
        <f t="shared" si="1"/>
        <v>18</v>
      </c>
      <c r="K18" s="3" t="b">
        <f t="shared" si="2"/>
        <v>0</v>
      </c>
      <c r="M18" s="3" t="str">
        <f>INDEX('SP2020'!D:D,MATCH('Catalogo oficial'!C18,'SP2020'!C:C,0),1)</f>
        <v>349635 non-null</v>
      </c>
      <c r="N18" s="8">
        <f>INDEX('SP2020'!G:G,MATCH('Catalogo oficial'!C18,'SP2020'!C:C,0),1)</f>
        <v>1</v>
      </c>
      <c r="O18" s="3">
        <f t="shared" si="3"/>
        <v>1</v>
      </c>
      <c r="Q18" s="11">
        <f>INDEX('PE2004'!D:D,MATCH('Catalogo oficial'!C18,'PE2004'!C:C,0),1)</f>
        <v>53560</v>
      </c>
      <c r="R18" s="8">
        <f>INDEX('PE2004'!F:F,MATCH('Catalogo oficial'!C18,'PE2004'!C:C,0),1)</f>
        <v>1</v>
      </c>
      <c r="S18" s="3">
        <f t="shared" si="4"/>
        <v>1</v>
      </c>
      <c r="U18" s="11">
        <f t="shared" si="5"/>
        <v>1</v>
      </c>
    </row>
    <row r="19" spans="2:22" x14ac:dyDescent="0.25">
      <c r="B19" s="3">
        <f t="shared" si="6"/>
        <v>13</v>
      </c>
      <c r="C19" s="3" t="s">
        <v>29</v>
      </c>
      <c r="D19" s="3" t="s">
        <v>1</v>
      </c>
      <c r="E19" s="3" t="s">
        <v>30</v>
      </c>
      <c r="F19" s="3" t="s">
        <v>395</v>
      </c>
      <c r="G19" s="3" t="b">
        <f t="shared" si="0"/>
        <v>0</v>
      </c>
      <c r="H19" s="14"/>
      <c r="I19" s="3" t="s">
        <v>39</v>
      </c>
      <c r="J19" s="3">
        <f t="shared" si="1"/>
        <v>19</v>
      </c>
      <c r="K19" s="3" t="b">
        <f t="shared" si="2"/>
        <v>1</v>
      </c>
      <c r="M19" s="3" t="str">
        <f>INDEX('SP2020'!D:D,MATCH('Catalogo oficial'!C19,'SP2020'!C:C,0),1)</f>
        <v>349174 non-null</v>
      </c>
      <c r="N19" s="8">
        <f>INDEX('SP2020'!G:G,MATCH('Catalogo oficial'!C19,'SP2020'!C:C,0),1)</f>
        <v>0.99868148211706498</v>
      </c>
      <c r="O19" s="3">
        <f t="shared" si="3"/>
        <v>1</v>
      </c>
      <c r="Q19" s="11">
        <f>INDEX('PE2004'!D:D,MATCH('Catalogo oficial'!C19,'PE2004'!C:C,0),1)</f>
        <v>53476</v>
      </c>
      <c r="R19" s="8">
        <f>INDEX('PE2004'!F:F,MATCH('Catalogo oficial'!C19,'PE2004'!C:C,0),1)</f>
        <v>0.99843166542195672</v>
      </c>
      <c r="S19" s="3">
        <f t="shared" si="4"/>
        <v>1</v>
      </c>
      <c r="U19" s="11">
        <f t="shared" si="5"/>
        <v>1</v>
      </c>
    </row>
    <row r="20" spans="2:22" x14ac:dyDescent="0.25">
      <c r="B20" s="3">
        <f t="shared" si="6"/>
        <v>14</v>
      </c>
      <c r="C20" s="3" t="s">
        <v>31</v>
      </c>
      <c r="D20" s="3" t="s">
        <v>1</v>
      </c>
      <c r="E20" s="3" t="s">
        <v>32</v>
      </c>
      <c r="F20" s="3" t="s">
        <v>395</v>
      </c>
      <c r="G20" s="3" t="b">
        <f t="shared" si="0"/>
        <v>0</v>
      </c>
      <c r="H20" s="14"/>
      <c r="I20" s="3" t="s">
        <v>43</v>
      </c>
      <c r="J20" s="3">
        <f t="shared" si="1"/>
        <v>21</v>
      </c>
      <c r="K20" s="3" t="b">
        <f t="shared" si="2"/>
        <v>1</v>
      </c>
      <c r="M20" s="3" t="str">
        <f>INDEX('SP2020'!D:D,MATCH('Catalogo oficial'!C20,'SP2020'!C:C,0),1)</f>
        <v>1533 non-null</v>
      </c>
      <c r="N20" s="8">
        <f>INDEX('SP2020'!G:G,MATCH('Catalogo oficial'!C20,'SP2020'!C:C,0),1)</f>
        <v>4.3845724827319922E-3</v>
      </c>
      <c r="O20" s="3">
        <f t="shared" si="3"/>
        <v>0</v>
      </c>
      <c r="Q20" s="11">
        <f>INDEX('PE2004'!D:D,MATCH('Catalogo oficial'!C20,'PE2004'!C:C,0),1)</f>
        <v>1347</v>
      </c>
      <c r="R20" s="8">
        <f>INDEX('PE2004'!F:F,MATCH('Catalogo oficial'!C20,'PE2004'!C:C,0),1)</f>
        <v>2.5149365197908887E-2</v>
      </c>
      <c r="S20" s="3">
        <f t="shared" si="4"/>
        <v>0</v>
      </c>
      <c r="U20" s="11">
        <f t="shared" si="5"/>
        <v>0</v>
      </c>
      <c r="V20" s="11" t="s">
        <v>389</v>
      </c>
    </row>
    <row r="21" spans="2:22" x14ac:dyDescent="0.25">
      <c r="B21" s="3">
        <f t="shared" si="6"/>
        <v>15</v>
      </c>
      <c r="C21" s="3" t="s">
        <v>33</v>
      </c>
      <c r="D21" s="3" t="s">
        <v>1</v>
      </c>
      <c r="E21" s="3" t="s">
        <v>34</v>
      </c>
      <c r="F21" s="3" t="s">
        <v>395</v>
      </c>
      <c r="G21" s="3" t="b">
        <f t="shared" si="0"/>
        <v>0</v>
      </c>
      <c r="H21" s="14"/>
      <c r="I21" s="3" t="s">
        <v>47</v>
      </c>
      <c r="J21" s="3">
        <f t="shared" si="1"/>
        <v>23</v>
      </c>
      <c r="K21" s="3" t="b">
        <f t="shared" si="2"/>
        <v>1</v>
      </c>
      <c r="M21" s="3" t="str">
        <f>INDEX('SP2020'!D:D,MATCH('Catalogo oficial'!C21,'SP2020'!C:C,0),1)</f>
        <v>2760 non-null</v>
      </c>
      <c r="N21" s="8">
        <f>INDEX('SP2020'!G:G,MATCH('Catalogo oficial'!C21,'SP2020'!C:C,0),1)</f>
        <v>7.8939465442532924E-3</v>
      </c>
      <c r="O21" s="3">
        <f t="shared" si="3"/>
        <v>0</v>
      </c>
      <c r="Q21" s="11">
        <f>INDEX('PE2004'!D:D,MATCH('Catalogo oficial'!C21,'PE2004'!C:C,0),1)</f>
        <v>1149</v>
      </c>
      <c r="R21" s="8">
        <f>INDEX('PE2004'!F:F,MATCH('Catalogo oficial'!C21,'PE2004'!C:C,0),1)</f>
        <v>2.145257654966393E-2</v>
      </c>
      <c r="S21" s="3">
        <f t="shared" si="4"/>
        <v>0</v>
      </c>
      <c r="U21" s="11">
        <f t="shared" si="5"/>
        <v>0</v>
      </c>
      <c r="V21" s="11" t="s">
        <v>389</v>
      </c>
    </row>
    <row r="22" spans="2:22" x14ac:dyDescent="0.25">
      <c r="B22" s="3">
        <f t="shared" si="6"/>
        <v>16</v>
      </c>
      <c r="C22" s="3" t="s">
        <v>35</v>
      </c>
      <c r="D22" s="3" t="s">
        <v>1</v>
      </c>
      <c r="E22" s="3" t="s">
        <v>36</v>
      </c>
      <c r="F22" s="3" t="s">
        <v>395</v>
      </c>
      <c r="G22" s="3" t="b">
        <f t="shared" si="0"/>
        <v>0</v>
      </c>
      <c r="H22" s="14"/>
      <c r="I22" s="3" t="s">
        <v>51</v>
      </c>
      <c r="J22" s="3">
        <f t="shared" si="1"/>
        <v>25</v>
      </c>
      <c r="K22" s="3" t="b">
        <f t="shared" si="2"/>
        <v>1</v>
      </c>
      <c r="M22" s="3" t="str">
        <f>INDEX('SP2020'!D:D,MATCH('Catalogo oficial'!C22,'SP2020'!C:C,0),1)</f>
        <v>796 non-null</v>
      </c>
      <c r="N22" s="8">
        <f>INDEX('SP2020'!G:G,MATCH('Catalogo oficial'!C22,'SP2020'!C:C,0),1)</f>
        <v>2.2766599453716016E-3</v>
      </c>
      <c r="O22" s="3">
        <f t="shared" si="3"/>
        <v>0</v>
      </c>
      <c r="Q22" s="11">
        <f>INDEX('PE2004'!D:D,MATCH('Catalogo oficial'!C22,'PE2004'!C:C,0),1)</f>
        <v>689</v>
      </c>
      <c r="R22" s="8">
        <f>INDEX('PE2004'!F:F,MATCH('Catalogo oficial'!C22,'PE2004'!C:C,0),1)</f>
        <v>1.2864077669902912E-2</v>
      </c>
      <c r="S22" s="3">
        <f t="shared" si="4"/>
        <v>0</v>
      </c>
      <c r="U22" s="11">
        <f t="shared" si="5"/>
        <v>0</v>
      </c>
      <c r="V22" s="11" t="s">
        <v>389</v>
      </c>
    </row>
    <row r="23" spans="2:22" x14ac:dyDescent="0.25">
      <c r="B23" s="3">
        <f t="shared" si="6"/>
        <v>17</v>
      </c>
      <c r="C23" s="3" t="s">
        <v>37</v>
      </c>
      <c r="D23" s="3" t="s">
        <v>1</v>
      </c>
      <c r="E23" s="3" t="s">
        <v>38</v>
      </c>
      <c r="F23" s="3" t="s">
        <v>395</v>
      </c>
      <c r="G23" s="3" t="b">
        <f t="shared" si="0"/>
        <v>0</v>
      </c>
      <c r="H23" s="14"/>
      <c r="I23" s="3" t="s">
        <v>149</v>
      </c>
      <c r="J23" s="3">
        <f t="shared" si="1"/>
        <v>74</v>
      </c>
      <c r="K23" s="3" t="b">
        <f t="shared" si="2"/>
        <v>1</v>
      </c>
      <c r="M23" s="3" t="str">
        <f>INDEX('SP2020'!D:D,MATCH('Catalogo oficial'!C23,'SP2020'!C:C,0),1)</f>
        <v>369 non-null</v>
      </c>
      <c r="N23" s="8">
        <f>INDEX('SP2020'!G:G,MATCH('Catalogo oficial'!C23,'SP2020'!C:C,0),1)</f>
        <v>1.055386331459951E-3</v>
      </c>
      <c r="O23" s="3">
        <f t="shared" si="3"/>
        <v>0</v>
      </c>
      <c r="Q23" s="11">
        <f>INDEX('PE2004'!D:D,MATCH('Catalogo oficial'!C23,'PE2004'!C:C,0),1)</f>
        <v>210</v>
      </c>
      <c r="R23" s="8">
        <f>INDEX('PE2004'!F:F,MATCH('Catalogo oficial'!C23,'PE2004'!C:C,0),1)</f>
        <v>3.9208364451082901E-3</v>
      </c>
      <c r="S23" s="3">
        <f t="shared" si="4"/>
        <v>0</v>
      </c>
      <c r="U23" s="11">
        <f t="shared" si="5"/>
        <v>0</v>
      </c>
      <c r="V23" s="11" t="s">
        <v>389</v>
      </c>
    </row>
    <row r="24" spans="2:22" x14ac:dyDescent="0.25">
      <c r="B24" s="3">
        <f t="shared" si="6"/>
        <v>18</v>
      </c>
      <c r="C24" s="3" t="s">
        <v>39</v>
      </c>
      <c r="D24" s="3" t="s">
        <v>1</v>
      </c>
      <c r="E24" s="3" t="s">
        <v>40</v>
      </c>
      <c r="F24" s="3" t="s">
        <v>394</v>
      </c>
      <c r="G24" s="3" t="b">
        <f t="shared" si="0"/>
        <v>1</v>
      </c>
      <c r="H24" s="14"/>
      <c r="I24" s="3" t="s">
        <v>151</v>
      </c>
      <c r="J24" s="3">
        <f t="shared" si="1"/>
        <v>75</v>
      </c>
      <c r="K24" s="3" t="b">
        <f t="shared" si="2"/>
        <v>1</v>
      </c>
      <c r="M24" s="3" t="str">
        <f>INDEX('SP2020'!D:D,MATCH('Catalogo oficial'!C24,'SP2020'!C:C,0),1)</f>
        <v>349635 non-null</v>
      </c>
      <c r="N24" s="8">
        <f>INDEX('SP2020'!G:G,MATCH('Catalogo oficial'!C24,'SP2020'!C:C,0),1)</f>
        <v>1</v>
      </c>
      <c r="O24" s="3">
        <f t="shared" si="3"/>
        <v>1</v>
      </c>
      <c r="Q24" s="11">
        <f>INDEX('PE2004'!D:D,MATCH('Catalogo oficial'!C24,'PE2004'!C:C,0),1)</f>
        <v>53560</v>
      </c>
      <c r="R24" s="8">
        <f>INDEX('PE2004'!F:F,MATCH('Catalogo oficial'!C24,'PE2004'!C:C,0),1)</f>
        <v>1</v>
      </c>
      <c r="S24" s="3">
        <f t="shared" si="4"/>
        <v>1</v>
      </c>
      <c r="U24" s="11">
        <f t="shared" si="5"/>
        <v>1</v>
      </c>
    </row>
    <row r="25" spans="2:22" ht="26.4" x14ac:dyDescent="0.25">
      <c r="B25" s="3">
        <f t="shared" si="6"/>
        <v>19</v>
      </c>
      <c r="C25" s="3" t="s">
        <v>41</v>
      </c>
      <c r="D25" s="3" t="s">
        <v>4</v>
      </c>
      <c r="E25" s="3" t="s">
        <v>42</v>
      </c>
      <c r="F25" s="3" t="s">
        <v>394</v>
      </c>
      <c r="G25" s="3" t="b">
        <f t="shared" si="0"/>
        <v>0</v>
      </c>
      <c r="H25" s="14"/>
      <c r="I25" s="3" t="s">
        <v>55</v>
      </c>
      <c r="J25" s="3">
        <f t="shared" si="1"/>
        <v>27</v>
      </c>
      <c r="K25" s="3" t="b">
        <f t="shared" si="2"/>
        <v>1</v>
      </c>
      <c r="M25" s="3" t="str">
        <f>INDEX('SP2020'!D:D,MATCH('Catalogo oficial'!C25,'SP2020'!C:C,0),1)</f>
        <v>349635 non-null</v>
      </c>
      <c r="N25" s="8">
        <f>INDEX('SP2020'!G:G,MATCH('Catalogo oficial'!C25,'SP2020'!C:C,0),1)</f>
        <v>1</v>
      </c>
      <c r="O25" s="3">
        <f t="shared" si="3"/>
        <v>1</v>
      </c>
      <c r="Q25" s="11">
        <f>INDEX('PE2004'!D:D,MATCH('Catalogo oficial'!C25,'PE2004'!C:C,0),1)</f>
        <v>53560</v>
      </c>
      <c r="R25" s="8">
        <f>INDEX('PE2004'!F:F,MATCH('Catalogo oficial'!C25,'PE2004'!C:C,0),1)</f>
        <v>1</v>
      </c>
      <c r="S25" s="3">
        <f t="shared" si="4"/>
        <v>1</v>
      </c>
      <c r="U25" s="11">
        <f t="shared" si="5"/>
        <v>1</v>
      </c>
    </row>
    <row r="26" spans="2:22" x14ac:dyDescent="0.25">
      <c r="B26" s="3">
        <f t="shared" si="6"/>
        <v>20</v>
      </c>
      <c r="C26" s="3" t="s">
        <v>43</v>
      </c>
      <c r="D26" s="3" t="s">
        <v>1</v>
      </c>
      <c r="E26" s="3" t="s">
        <v>44</v>
      </c>
      <c r="F26" s="3" t="s">
        <v>394</v>
      </c>
      <c r="G26" s="3" t="b">
        <f t="shared" si="0"/>
        <v>1</v>
      </c>
      <c r="H26" s="14"/>
      <c r="I26" s="3" t="s">
        <v>57</v>
      </c>
      <c r="J26" s="3">
        <f t="shared" si="1"/>
        <v>28</v>
      </c>
      <c r="K26" s="3" t="b">
        <f t="shared" si="2"/>
        <v>1</v>
      </c>
      <c r="M26" s="3" t="str">
        <f>INDEX('SP2020'!D:D,MATCH('Catalogo oficial'!C26,'SP2020'!C:C,0),1)</f>
        <v>349635 non-null</v>
      </c>
      <c r="N26" s="8">
        <f>INDEX('SP2020'!G:G,MATCH('Catalogo oficial'!C26,'SP2020'!C:C,0),1)</f>
        <v>1</v>
      </c>
      <c r="O26" s="3">
        <f t="shared" si="3"/>
        <v>1</v>
      </c>
      <c r="Q26" s="11">
        <f>INDEX('PE2004'!D:D,MATCH('Catalogo oficial'!C26,'PE2004'!C:C,0),1)</f>
        <v>53560</v>
      </c>
      <c r="R26" s="8">
        <f>INDEX('PE2004'!F:F,MATCH('Catalogo oficial'!C26,'PE2004'!C:C,0),1)</f>
        <v>1</v>
      </c>
      <c r="S26" s="3">
        <f t="shared" si="4"/>
        <v>1</v>
      </c>
      <c r="U26" s="11">
        <f t="shared" si="5"/>
        <v>1</v>
      </c>
    </row>
    <row r="27" spans="2:22" ht="26.4" x14ac:dyDescent="0.25">
      <c r="B27" s="3">
        <f t="shared" si="6"/>
        <v>21</v>
      </c>
      <c r="C27" s="3" t="s">
        <v>45</v>
      </c>
      <c r="D27" s="3" t="s">
        <v>4</v>
      </c>
      <c r="E27" s="3" t="s">
        <v>46</v>
      </c>
      <c r="F27" s="3" t="s">
        <v>394</v>
      </c>
      <c r="G27" s="3" t="b">
        <f t="shared" si="0"/>
        <v>0</v>
      </c>
      <c r="H27" s="14"/>
      <c r="I27" s="3" t="s">
        <v>59</v>
      </c>
      <c r="J27" s="3">
        <f t="shared" si="1"/>
        <v>29</v>
      </c>
      <c r="K27" s="3" t="b">
        <f t="shared" si="2"/>
        <v>1</v>
      </c>
      <c r="M27" s="3" t="str">
        <f>INDEX('SP2020'!D:D,MATCH('Catalogo oficial'!C27,'SP2020'!C:C,0),1)</f>
        <v>349635 non-null</v>
      </c>
      <c r="N27" s="8">
        <f>INDEX('SP2020'!G:G,MATCH('Catalogo oficial'!C27,'SP2020'!C:C,0),1)</f>
        <v>1</v>
      </c>
      <c r="O27" s="3">
        <f t="shared" si="3"/>
        <v>1</v>
      </c>
      <c r="Q27" s="11">
        <f>INDEX('PE2004'!D:D,MATCH('Catalogo oficial'!C27,'PE2004'!C:C,0),1)</f>
        <v>53560</v>
      </c>
      <c r="R27" s="8">
        <f>INDEX('PE2004'!F:F,MATCH('Catalogo oficial'!C27,'PE2004'!C:C,0),1)</f>
        <v>1</v>
      </c>
      <c r="S27" s="3">
        <f t="shared" si="4"/>
        <v>1</v>
      </c>
      <c r="U27" s="11">
        <f t="shared" si="5"/>
        <v>1</v>
      </c>
    </row>
    <row r="28" spans="2:22" ht="26.4" x14ac:dyDescent="0.25">
      <c r="B28" s="3">
        <f t="shared" si="6"/>
        <v>22</v>
      </c>
      <c r="C28" s="3" t="s">
        <v>47</v>
      </c>
      <c r="D28" s="3" t="s">
        <v>1</v>
      </c>
      <c r="E28" s="3" t="s">
        <v>48</v>
      </c>
      <c r="F28" s="3" t="s">
        <v>396</v>
      </c>
      <c r="G28" s="3" t="b">
        <f t="shared" si="0"/>
        <v>1</v>
      </c>
      <c r="H28" s="14"/>
      <c r="I28" s="3" t="s">
        <v>153</v>
      </c>
      <c r="J28" s="3">
        <f t="shared" si="1"/>
        <v>76</v>
      </c>
      <c r="K28" s="3" t="b">
        <f t="shared" si="2"/>
        <v>1</v>
      </c>
      <c r="M28" s="3" t="str">
        <f>INDEX('SP2020'!D:D,MATCH('Catalogo oficial'!C28,'SP2020'!C:C,0),1)</f>
        <v>349635 non-null</v>
      </c>
      <c r="N28" s="8">
        <f>INDEX('SP2020'!G:G,MATCH('Catalogo oficial'!C28,'SP2020'!C:C,0),1)</f>
        <v>1</v>
      </c>
      <c r="O28" s="3">
        <f t="shared" si="3"/>
        <v>1</v>
      </c>
      <c r="Q28" s="11">
        <f>INDEX('PE2004'!D:D,MATCH('Catalogo oficial'!C28,'PE2004'!C:C,0),1)</f>
        <v>53560</v>
      </c>
      <c r="R28" s="8">
        <f>INDEX('PE2004'!F:F,MATCH('Catalogo oficial'!C28,'PE2004'!C:C,0),1)</f>
        <v>1</v>
      </c>
      <c r="S28" s="3">
        <f t="shared" si="4"/>
        <v>1</v>
      </c>
      <c r="U28" s="11">
        <f t="shared" si="5"/>
        <v>1</v>
      </c>
    </row>
    <row r="29" spans="2:22" ht="26.4" x14ac:dyDescent="0.25">
      <c r="B29" s="3">
        <f t="shared" si="6"/>
        <v>23</v>
      </c>
      <c r="C29" s="3" t="s">
        <v>49</v>
      </c>
      <c r="D29" s="3" t="s">
        <v>4</v>
      </c>
      <c r="E29" s="3" t="s">
        <v>50</v>
      </c>
      <c r="F29" s="3" t="s">
        <v>396</v>
      </c>
      <c r="G29" s="3" t="b">
        <f t="shared" si="0"/>
        <v>0</v>
      </c>
      <c r="H29" s="14"/>
      <c r="I29" s="3" t="s">
        <v>155</v>
      </c>
      <c r="J29" s="3">
        <f t="shared" si="1"/>
        <v>77</v>
      </c>
      <c r="K29" s="3" t="b">
        <f t="shared" si="2"/>
        <v>1</v>
      </c>
      <c r="M29" s="3" t="str">
        <f>INDEX('SP2020'!D:D,MATCH('Catalogo oficial'!C29,'SP2020'!C:C,0),1)</f>
        <v>349635 non-null</v>
      </c>
      <c r="N29" s="8">
        <f>INDEX('SP2020'!G:G,MATCH('Catalogo oficial'!C29,'SP2020'!C:C,0),1)</f>
        <v>1</v>
      </c>
      <c r="O29" s="3">
        <f t="shared" si="3"/>
        <v>1</v>
      </c>
      <c r="Q29" s="11">
        <f>INDEX('PE2004'!D:D,MATCH('Catalogo oficial'!C29,'PE2004'!C:C,0),1)</f>
        <v>53560</v>
      </c>
      <c r="R29" s="8">
        <f>INDEX('PE2004'!F:F,MATCH('Catalogo oficial'!C29,'PE2004'!C:C,0),1)</f>
        <v>1</v>
      </c>
      <c r="S29" s="3">
        <f t="shared" si="4"/>
        <v>1</v>
      </c>
      <c r="U29" s="11">
        <f t="shared" si="5"/>
        <v>1</v>
      </c>
    </row>
    <row r="30" spans="2:22" ht="26.4" x14ac:dyDescent="0.25">
      <c r="B30" s="3">
        <f t="shared" si="6"/>
        <v>24</v>
      </c>
      <c r="C30" s="3" t="s">
        <v>51</v>
      </c>
      <c r="D30" s="3" t="s">
        <v>1</v>
      </c>
      <c r="E30" s="3" t="s">
        <v>52</v>
      </c>
      <c r="F30" s="3" t="s">
        <v>397</v>
      </c>
      <c r="G30" s="3" t="b">
        <f t="shared" si="0"/>
        <v>1</v>
      </c>
      <c r="H30" s="14"/>
      <c r="I30" s="3" t="s">
        <v>63</v>
      </c>
      <c r="J30" s="3">
        <f t="shared" si="1"/>
        <v>31</v>
      </c>
      <c r="K30" s="3" t="b">
        <f t="shared" si="2"/>
        <v>1</v>
      </c>
      <c r="M30" s="3" t="str">
        <f>INDEX('SP2020'!D:D,MATCH('Catalogo oficial'!C30,'SP2020'!C:C,0),1)</f>
        <v>349635 non-null</v>
      </c>
      <c r="N30" s="8">
        <f>INDEX('SP2020'!G:G,MATCH('Catalogo oficial'!C30,'SP2020'!C:C,0),1)</f>
        <v>1</v>
      </c>
      <c r="O30" s="3">
        <f t="shared" si="3"/>
        <v>1</v>
      </c>
      <c r="Q30" s="11">
        <f>INDEX('PE2004'!D:D,MATCH('Catalogo oficial'!C30,'PE2004'!C:C,0),1)</f>
        <v>53560</v>
      </c>
      <c r="R30" s="8">
        <f>INDEX('PE2004'!F:F,MATCH('Catalogo oficial'!C30,'PE2004'!C:C,0),1)</f>
        <v>1</v>
      </c>
      <c r="S30" s="3">
        <f t="shared" si="4"/>
        <v>1</v>
      </c>
      <c r="U30" s="11">
        <f t="shared" si="5"/>
        <v>1</v>
      </c>
    </row>
    <row r="31" spans="2:22" ht="26.4" x14ac:dyDescent="0.25">
      <c r="B31" s="3">
        <f t="shared" si="6"/>
        <v>25</v>
      </c>
      <c r="C31" s="3" t="s">
        <v>53</v>
      </c>
      <c r="D31" s="3" t="s">
        <v>4</v>
      </c>
      <c r="E31" s="3" t="s">
        <v>54</v>
      </c>
      <c r="F31" s="3" t="s">
        <v>397</v>
      </c>
      <c r="G31" s="3" t="b">
        <f t="shared" si="0"/>
        <v>0</v>
      </c>
      <c r="H31" s="14"/>
      <c r="I31" s="3" t="s">
        <v>65</v>
      </c>
      <c r="J31" s="3">
        <f t="shared" si="1"/>
        <v>32</v>
      </c>
      <c r="K31" s="3" t="b">
        <f t="shared" si="2"/>
        <v>1</v>
      </c>
      <c r="M31" s="3" t="str">
        <f>INDEX('SP2020'!D:D,MATCH('Catalogo oficial'!C31,'SP2020'!C:C,0),1)</f>
        <v>349635 non-null</v>
      </c>
      <c r="N31" s="8">
        <f>INDEX('SP2020'!G:G,MATCH('Catalogo oficial'!C31,'SP2020'!C:C,0),1)</f>
        <v>1</v>
      </c>
      <c r="O31" s="3">
        <f t="shared" si="3"/>
        <v>1</v>
      </c>
      <c r="Q31" s="11">
        <f>INDEX('PE2004'!D:D,MATCH('Catalogo oficial'!C31,'PE2004'!C:C,0),1)</f>
        <v>53560</v>
      </c>
      <c r="R31" s="8">
        <f>INDEX('PE2004'!F:F,MATCH('Catalogo oficial'!C31,'PE2004'!C:C,0),1)</f>
        <v>1</v>
      </c>
      <c r="S31" s="3">
        <f t="shared" si="4"/>
        <v>1</v>
      </c>
      <c r="U31" s="11">
        <f t="shared" si="5"/>
        <v>1</v>
      </c>
    </row>
    <row r="32" spans="2:22" ht="26.4" x14ac:dyDescent="0.25">
      <c r="B32" s="3">
        <f t="shared" si="6"/>
        <v>26</v>
      </c>
      <c r="C32" s="3" t="s">
        <v>55</v>
      </c>
      <c r="D32" s="3" t="s">
        <v>1</v>
      </c>
      <c r="E32" s="3" t="s">
        <v>56</v>
      </c>
      <c r="F32" s="3" t="s">
        <v>397</v>
      </c>
      <c r="G32" s="3" t="b">
        <f t="shared" si="0"/>
        <v>1</v>
      </c>
      <c r="H32" s="14"/>
      <c r="I32" s="3" t="s">
        <v>67</v>
      </c>
      <c r="J32" s="3">
        <f t="shared" si="1"/>
        <v>33</v>
      </c>
      <c r="K32" s="3" t="b">
        <f t="shared" si="2"/>
        <v>1</v>
      </c>
      <c r="M32" s="3" t="str">
        <f>INDEX('SP2020'!D:D,MATCH('Catalogo oficial'!C32,'SP2020'!C:C,0),1)</f>
        <v>309433 non-null</v>
      </c>
      <c r="N32" s="8">
        <f>INDEX('SP2020'!G:G,MATCH('Catalogo oficial'!C32,'SP2020'!C:C,0),1)</f>
        <v>0.88501723225649609</v>
      </c>
      <c r="O32" s="3">
        <f t="shared" si="3"/>
        <v>1</v>
      </c>
      <c r="Q32" s="11">
        <f>INDEX('PE2004'!D:D,MATCH('Catalogo oficial'!C32,'PE2004'!C:C,0),1)</f>
        <v>43852</v>
      </c>
      <c r="R32" s="8">
        <f>INDEX('PE2004'!F:F,MATCH('Catalogo oficial'!C32,'PE2004'!C:C,0),1)</f>
        <v>0.8187453323375653</v>
      </c>
      <c r="S32" s="3">
        <f t="shared" si="4"/>
        <v>1</v>
      </c>
      <c r="U32" s="11">
        <f t="shared" si="5"/>
        <v>1</v>
      </c>
    </row>
    <row r="33" spans="2:22" ht="26.4" x14ac:dyDescent="0.25">
      <c r="B33" s="3">
        <f t="shared" si="6"/>
        <v>27</v>
      </c>
      <c r="C33" s="3" t="s">
        <v>57</v>
      </c>
      <c r="D33" s="3" t="s">
        <v>1</v>
      </c>
      <c r="E33" s="3" t="s">
        <v>58</v>
      </c>
      <c r="F33" s="3" t="s">
        <v>397</v>
      </c>
      <c r="G33" s="3" t="b">
        <f t="shared" si="0"/>
        <v>1</v>
      </c>
      <c r="H33" s="14"/>
      <c r="I33" s="3" t="s">
        <v>156</v>
      </c>
      <c r="J33" s="3">
        <f t="shared" si="1"/>
        <v>78</v>
      </c>
      <c r="K33" s="3" t="b">
        <f t="shared" si="2"/>
        <v>1</v>
      </c>
      <c r="M33" s="3" t="str">
        <f>INDEX('SP2020'!D:D,MATCH('Catalogo oficial'!C33,'SP2020'!C:C,0),1)</f>
        <v>349635 non-null</v>
      </c>
      <c r="N33" s="8">
        <f>INDEX('SP2020'!G:G,MATCH('Catalogo oficial'!C33,'SP2020'!C:C,0),1)</f>
        <v>1</v>
      </c>
      <c r="O33" s="3">
        <f t="shared" si="3"/>
        <v>1</v>
      </c>
      <c r="Q33" s="11">
        <f>INDEX('PE2004'!D:D,MATCH('Catalogo oficial'!C33,'PE2004'!C:C,0),1)</f>
        <v>53560</v>
      </c>
      <c r="R33" s="8">
        <f>INDEX('PE2004'!F:F,MATCH('Catalogo oficial'!C33,'PE2004'!C:C,0),1)</f>
        <v>1</v>
      </c>
      <c r="S33" s="3">
        <f t="shared" si="4"/>
        <v>1</v>
      </c>
      <c r="U33" s="11">
        <f t="shared" si="5"/>
        <v>1</v>
      </c>
    </row>
    <row r="34" spans="2:22" ht="26.4" x14ac:dyDescent="0.25">
      <c r="B34" s="3">
        <f t="shared" si="6"/>
        <v>28</v>
      </c>
      <c r="C34" s="3" t="s">
        <v>59</v>
      </c>
      <c r="D34" s="3" t="s">
        <v>1</v>
      </c>
      <c r="E34" s="3" t="s">
        <v>60</v>
      </c>
      <c r="F34" s="3" t="s">
        <v>398</v>
      </c>
      <c r="G34" s="3" t="b">
        <f t="shared" si="0"/>
        <v>1</v>
      </c>
      <c r="H34" s="14"/>
      <c r="I34" s="3" t="s">
        <v>157</v>
      </c>
      <c r="J34" s="3">
        <f t="shared" si="1"/>
        <v>79</v>
      </c>
      <c r="K34" s="3" t="b">
        <f t="shared" si="2"/>
        <v>1</v>
      </c>
      <c r="M34" s="3" t="str">
        <f>INDEX('SP2020'!D:D,MATCH('Catalogo oficial'!C34,'SP2020'!C:C,0),1)</f>
        <v>349635 non-null</v>
      </c>
      <c r="N34" s="8">
        <f>INDEX('SP2020'!G:G,MATCH('Catalogo oficial'!C34,'SP2020'!C:C,0),1)</f>
        <v>1</v>
      </c>
      <c r="O34" s="3">
        <f t="shared" si="3"/>
        <v>1</v>
      </c>
      <c r="Q34" s="11">
        <f>INDEX('PE2004'!D:D,MATCH('Catalogo oficial'!C34,'PE2004'!C:C,0),1)</f>
        <v>53560</v>
      </c>
      <c r="R34" s="8">
        <f>INDEX('PE2004'!F:F,MATCH('Catalogo oficial'!C34,'PE2004'!C:C,0),1)</f>
        <v>1</v>
      </c>
      <c r="S34" s="3">
        <f t="shared" si="4"/>
        <v>1</v>
      </c>
      <c r="U34" s="11">
        <f t="shared" si="5"/>
        <v>1</v>
      </c>
    </row>
    <row r="35" spans="2:22" ht="39.6" x14ac:dyDescent="0.25">
      <c r="B35" s="3">
        <f t="shared" si="6"/>
        <v>29</v>
      </c>
      <c r="C35" s="3" t="s">
        <v>61</v>
      </c>
      <c r="D35" s="3" t="s">
        <v>4</v>
      </c>
      <c r="E35" s="3" t="s">
        <v>62</v>
      </c>
      <c r="F35" s="3" t="s">
        <v>398</v>
      </c>
      <c r="G35" s="3" t="b">
        <f t="shared" si="0"/>
        <v>0</v>
      </c>
      <c r="H35" s="14"/>
      <c r="I35" s="3" t="s">
        <v>71</v>
      </c>
      <c r="J35" s="3">
        <f t="shared" si="1"/>
        <v>35</v>
      </c>
      <c r="K35" s="3" t="b">
        <f t="shared" si="2"/>
        <v>1</v>
      </c>
      <c r="M35" s="3" t="str">
        <f>INDEX('SP2020'!D:D,MATCH('Catalogo oficial'!C35,'SP2020'!C:C,0),1)</f>
        <v>349635 non-null</v>
      </c>
      <c r="N35" s="8">
        <f>INDEX('SP2020'!G:G,MATCH('Catalogo oficial'!C35,'SP2020'!C:C,0),1)</f>
        <v>1</v>
      </c>
      <c r="O35" s="3">
        <f t="shared" si="3"/>
        <v>1</v>
      </c>
      <c r="Q35" s="11">
        <f>INDEX('PE2004'!D:D,MATCH('Catalogo oficial'!C35,'PE2004'!C:C,0),1)</f>
        <v>53560</v>
      </c>
      <c r="R35" s="8">
        <f>INDEX('PE2004'!F:F,MATCH('Catalogo oficial'!C35,'PE2004'!C:C,0),1)</f>
        <v>1</v>
      </c>
      <c r="S35" s="3">
        <f t="shared" si="4"/>
        <v>1</v>
      </c>
      <c r="U35" s="11">
        <f t="shared" si="5"/>
        <v>1</v>
      </c>
    </row>
    <row r="36" spans="2:22" x14ac:dyDescent="0.25">
      <c r="B36" s="3">
        <f t="shared" si="6"/>
        <v>30</v>
      </c>
      <c r="C36" s="3" t="s">
        <v>63</v>
      </c>
      <c r="D36" s="3" t="s">
        <v>1</v>
      </c>
      <c r="E36" s="3" t="s">
        <v>64</v>
      </c>
      <c r="F36" s="3" t="s">
        <v>398</v>
      </c>
      <c r="G36" s="3" t="b">
        <f t="shared" si="0"/>
        <v>1</v>
      </c>
      <c r="H36" s="14"/>
      <c r="I36" s="3" t="s">
        <v>73</v>
      </c>
      <c r="J36" s="3">
        <f t="shared" si="1"/>
        <v>36</v>
      </c>
      <c r="K36" s="3" t="b">
        <f t="shared" si="2"/>
        <v>1</v>
      </c>
      <c r="M36" s="3" t="str">
        <f>INDEX('SP2020'!D:D,MATCH('Catalogo oficial'!C36,'SP2020'!C:C,0),1)</f>
        <v>349635 non-null</v>
      </c>
      <c r="N36" s="8">
        <f>INDEX('SP2020'!G:G,MATCH('Catalogo oficial'!C36,'SP2020'!C:C,0),1)</f>
        <v>1</v>
      </c>
      <c r="O36" s="3">
        <f t="shared" si="3"/>
        <v>1</v>
      </c>
      <c r="Q36" s="11">
        <f>INDEX('PE2004'!D:D,MATCH('Catalogo oficial'!C36,'PE2004'!C:C,0),1)</f>
        <v>53560</v>
      </c>
      <c r="R36" s="8">
        <f>INDEX('PE2004'!F:F,MATCH('Catalogo oficial'!C36,'PE2004'!C:C,0),1)</f>
        <v>1</v>
      </c>
      <c r="S36" s="3">
        <f t="shared" si="4"/>
        <v>1</v>
      </c>
      <c r="U36" s="11">
        <f t="shared" si="5"/>
        <v>1</v>
      </c>
    </row>
    <row r="37" spans="2:22" x14ac:dyDescent="0.25">
      <c r="B37" s="3">
        <f t="shared" si="6"/>
        <v>31</v>
      </c>
      <c r="C37" s="3" t="s">
        <v>65</v>
      </c>
      <c r="D37" s="3" t="s">
        <v>1</v>
      </c>
      <c r="E37" s="3" t="s">
        <v>66</v>
      </c>
      <c r="F37" s="3" t="s">
        <v>396</v>
      </c>
      <c r="G37" s="3" t="b">
        <f t="shared" si="0"/>
        <v>1</v>
      </c>
      <c r="H37" s="14"/>
      <c r="I37" s="3" t="s">
        <v>75</v>
      </c>
      <c r="J37" s="3">
        <f t="shared" si="1"/>
        <v>37</v>
      </c>
      <c r="K37" s="3" t="b">
        <f t="shared" si="2"/>
        <v>1</v>
      </c>
      <c r="M37" s="3" t="str">
        <f>INDEX('SP2020'!D:D,MATCH('Catalogo oficial'!C37,'SP2020'!C:C,0),1)</f>
        <v>4932 non-null</v>
      </c>
      <c r="N37" s="8">
        <f>INDEX('SP2020'!G:G,MATCH('Catalogo oficial'!C37,'SP2020'!C:C,0),1)</f>
        <v>1.4106139259513492E-2</v>
      </c>
      <c r="O37" s="3">
        <f t="shared" si="3"/>
        <v>0</v>
      </c>
      <c r="Q37" s="11">
        <f>INDEX('PE2004'!D:D,MATCH('Catalogo oficial'!C37,'PE2004'!C:C,0),1)</f>
        <v>2764</v>
      </c>
      <c r="R37" s="8">
        <f>INDEX('PE2004'!F:F,MATCH('Catalogo oficial'!C37,'PE2004'!C:C,0),1)</f>
        <v>5.1605675877520539E-2</v>
      </c>
      <c r="S37" s="3">
        <f t="shared" si="4"/>
        <v>0</v>
      </c>
      <c r="U37" s="11">
        <f t="shared" si="5"/>
        <v>0</v>
      </c>
      <c r="V37" s="1" t="s">
        <v>390</v>
      </c>
    </row>
    <row r="38" spans="2:22" ht="26.4" x14ac:dyDescent="0.25">
      <c r="B38" s="3">
        <f t="shared" si="6"/>
        <v>32</v>
      </c>
      <c r="C38" s="3" t="s">
        <v>67</v>
      </c>
      <c r="D38" s="3" t="s">
        <v>1</v>
      </c>
      <c r="E38" s="3" t="s">
        <v>68</v>
      </c>
      <c r="F38" s="3" t="s">
        <v>396</v>
      </c>
      <c r="G38" s="3" t="b">
        <f t="shared" si="0"/>
        <v>1</v>
      </c>
      <c r="H38" s="14"/>
      <c r="I38" s="3" t="s">
        <v>77</v>
      </c>
      <c r="J38" s="3">
        <f t="shared" si="1"/>
        <v>38</v>
      </c>
      <c r="K38" s="3" t="b">
        <f t="shared" si="2"/>
        <v>1</v>
      </c>
      <c r="M38" s="3" t="str">
        <f>INDEX('SP2020'!D:D,MATCH('Catalogo oficial'!C38,'SP2020'!C:C,0),1)</f>
        <v>349635 non-null</v>
      </c>
      <c r="N38" s="8">
        <f>INDEX('SP2020'!G:G,MATCH('Catalogo oficial'!C38,'SP2020'!C:C,0),1)</f>
        <v>1</v>
      </c>
      <c r="O38" s="3">
        <f t="shared" si="3"/>
        <v>1</v>
      </c>
      <c r="Q38" s="11">
        <f>INDEX('PE2004'!D:D,MATCH('Catalogo oficial'!C38,'PE2004'!C:C,0),1)</f>
        <v>53560</v>
      </c>
      <c r="R38" s="8">
        <f>INDEX('PE2004'!F:F,MATCH('Catalogo oficial'!C38,'PE2004'!C:C,0),1)</f>
        <v>1</v>
      </c>
      <c r="S38" s="3">
        <f t="shared" si="4"/>
        <v>1</v>
      </c>
      <c r="U38" s="11">
        <f t="shared" si="5"/>
        <v>1</v>
      </c>
    </row>
    <row r="39" spans="2:22" ht="26.4" x14ac:dyDescent="0.25">
      <c r="B39" s="3">
        <f t="shared" si="6"/>
        <v>33</v>
      </c>
      <c r="C39" s="3" t="s">
        <v>69</v>
      </c>
      <c r="D39" s="3" t="s">
        <v>4</v>
      </c>
      <c r="E39" s="3" t="s">
        <v>70</v>
      </c>
      <c r="F39" s="3" t="s">
        <v>396</v>
      </c>
      <c r="G39" s="3" t="b">
        <f t="shared" si="0"/>
        <v>0</v>
      </c>
      <c r="H39" s="14"/>
      <c r="I39" s="3" t="s">
        <v>159</v>
      </c>
      <c r="J39" s="3">
        <f t="shared" si="1"/>
        <v>80</v>
      </c>
      <c r="K39" s="3" t="b">
        <f t="shared" si="2"/>
        <v>1</v>
      </c>
      <c r="M39" s="3" t="str">
        <f>INDEX('SP2020'!D:D,MATCH('Catalogo oficial'!C39,'SP2020'!C:C,0),1)</f>
        <v>349635 non-null</v>
      </c>
      <c r="N39" s="8">
        <f>INDEX('SP2020'!G:G,MATCH('Catalogo oficial'!C39,'SP2020'!C:C,0),1)</f>
        <v>1</v>
      </c>
      <c r="O39" s="3">
        <f t="shared" si="3"/>
        <v>1</v>
      </c>
      <c r="Q39" s="11">
        <f>INDEX('PE2004'!D:D,MATCH('Catalogo oficial'!C39,'PE2004'!C:C,0),1)</f>
        <v>53560</v>
      </c>
      <c r="R39" s="8">
        <f>INDEX('PE2004'!F:F,MATCH('Catalogo oficial'!C39,'PE2004'!C:C,0),1)</f>
        <v>1</v>
      </c>
      <c r="S39" s="3">
        <f t="shared" si="4"/>
        <v>1</v>
      </c>
      <c r="U39" s="11">
        <f t="shared" si="5"/>
        <v>1</v>
      </c>
    </row>
    <row r="40" spans="2:22" x14ac:dyDescent="0.25">
      <c r="B40" s="3">
        <f t="shared" si="6"/>
        <v>34</v>
      </c>
      <c r="C40" s="3" t="s">
        <v>71</v>
      </c>
      <c r="D40" s="3" t="s">
        <v>1</v>
      </c>
      <c r="E40" s="3" t="s">
        <v>72</v>
      </c>
      <c r="F40" s="3" t="s">
        <v>396</v>
      </c>
      <c r="G40" s="3" t="b">
        <f t="shared" si="0"/>
        <v>1</v>
      </c>
      <c r="H40" s="14"/>
      <c r="I40" s="3" t="s">
        <v>81</v>
      </c>
      <c r="J40" s="3">
        <f t="shared" si="1"/>
        <v>40</v>
      </c>
      <c r="K40" s="3" t="b">
        <f t="shared" si="2"/>
        <v>1</v>
      </c>
      <c r="M40" s="3" t="str">
        <f>INDEX('SP2020'!D:D,MATCH('Catalogo oficial'!C40,'SP2020'!C:C,0),1)</f>
        <v>4472 non-null</v>
      </c>
      <c r="N40" s="8">
        <f>INDEX('SP2020'!G:G,MATCH('Catalogo oficial'!C40,'SP2020'!C:C,0),1)</f>
        <v>1.2790481502137943E-2</v>
      </c>
      <c r="O40" s="3">
        <f t="shared" si="3"/>
        <v>0</v>
      </c>
      <c r="Q40" s="11">
        <f>INDEX('PE2004'!D:D,MATCH('Catalogo oficial'!C40,'PE2004'!C:C,0),1)</f>
        <v>2447</v>
      </c>
      <c r="R40" s="8">
        <f>INDEX('PE2004'!F:F,MATCH('Catalogo oficial'!C40,'PE2004'!C:C,0),1)</f>
        <v>4.568707991038088E-2</v>
      </c>
      <c r="S40" s="3">
        <f t="shared" si="4"/>
        <v>0</v>
      </c>
      <c r="U40" s="11">
        <f t="shared" si="5"/>
        <v>0</v>
      </c>
      <c r="V40" s="1" t="s">
        <v>390</v>
      </c>
    </row>
    <row r="41" spans="2:22" x14ac:dyDescent="0.25">
      <c r="B41" s="3">
        <f t="shared" si="6"/>
        <v>35</v>
      </c>
      <c r="C41" s="3" t="s">
        <v>73</v>
      </c>
      <c r="D41" s="3" t="s">
        <v>1</v>
      </c>
      <c r="E41" s="3" t="s">
        <v>74</v>
      </c>
      <c r="F41" s="3" t="s">
        <v>396</v>
      </c>
      <c r="G41" s="3" t="b">
        <f t="shared" si="0"/>
        <v>1</v>
      </c>
      <c r="H41" s="14"/>
      <c r="I41" s="3" t="s">
        <v>85</v>
      </c>
      <c r="J41" s="3">
        <f t="shared" si="1"/>
        <v>42</v>
      </c>
      <c r="K41" s="3" t="b">
        <f t="shared" si="2"/>
        <v>1</v>
      </c>
      <c r="M41" s="3" t="str">
        <f>INDEX('SP2020'!D:D,MATCH('Catalogo oficial'!C41,'SP2020'!C:C,0),1)</f>
        <v>4941 non-null</v>
      </c>
      <c r="N41" s="8">
        <f>INDEX('SP2020'!G:G,MATCH('Catalogo oficial'!C41,'SP2020'!C:C,0),1)</f>
        <v>1.4131880389549101E-2</v>
      </c>
      <c r="O41" s="3">
        <f t="shared" si="3"/>
        <v>0</v>
      </c>
      <c r="Q41" s="11">
        <f>INDEX('PE2004'!D:D,MATCH('Catalogo oficial'!C41,'PE2004'!C:C,0),1)</f>
        <v>2615</v>
      </c>
      <c r="R41" s="8">
        <f>INDEX('PE2004'!F:F,MATCH('Catalogo oficial'!C41,'PE2004'!C:C,0),1)</f>
        <v>4.8823749066467512E-2</v>
      </c>
      <c r="S41" s="3">
        <f t="shared" si="4"/>
        <v>0</v>
      </c>
      <c r="U41" s="11">
        <f t="shared" si="5"/>
        <v>0</v>
      </c>
      <c r="V41" s="1" t="s">
        <v>390</v>
      </c>
    </row>
    <row r="42" spans="2:22" x14ac:dyDescent="0.25">
      <c r="B42" s="3">
        <f t="shared" si="6"/>
        <v>36</v>
      </c>
      <c r="C42" s="3" t="s">
        <v>75</v>
      </c>
      <c r="D42" s="3" t="s">
        <v>1</v>
      </c>
      <c r="E42" s="3" t="s">
        <v>76</v>
      </c>
      <c r="F42" s="3" t="s">
        <v>396</v>
      </c>
      <c r="G42" s="3" t="b">
        <f t="shared" si="0"/>
        <v>1</v>
      </c>
      <c r="H42" s="14"/>
      <c r="I42" s="3" t="s">
        <v>89</v>
      </c>
      <c r="J42" s="3">
        <f t="shared" si="1"/>
        <v>44</v>
      </c>
      <c r="K42" s="3" t="b">
        <f t="shared" si="2"/>
        <v>1</v>
      </c>
      <c r="M42" s="3" t="str">
        <f>INDEX('SP2020'!D:D,MATCH('Catalogo oficial'!C42,'SP2020'!C:C,0),1)</f>
        <v>4859 non-null</v>
      </c>
      <c r="N42" s="8">
        <f>INDEX('SP2020'!G:G,MATCH('Catalogo oficial'!C42,'SP2020'!C:C,0),1)</f>
        <v>1.3897350093669112E-2</v>
      </c>
      <c r="O42" s="3">
        <f t="shared" si="3"/>
        <v>0</v>
      </c>
      <c r="Q42" s="11">
        <f>INDEX('PE2004'!D:D,MATCH('Catalogo oficial'!C42,'PE2004'!C:C,0),1)</f>
        <v>2436</v>
      </c>
      <c r="R42" s="8">
        <f>INDEX('PE2004'!F:F,MATCH('Catalogo oficial'!C42,'PE2004'!C:C,0),1)</f>
        <v>4.5481702763256159E-2</v>
      </c>
      <c r="S42" s="3">
        <f t="shared" si="4"/>
        <v>0</v>
      </c>
      <c r="U42" s="11">
        <f t="shared" si="5"/>
        <v>0</v>
      </c>
      <c r="V42" s="1" t="s">
        <v>390</v>
      </c>
    </row>
    <row r="43" spans="2:22" ht="26.4" x14ac:dyDescent="0.25">
      <c r="B43" s="3">
        <f t="shared" si="6"/>
        <v>37</v>
      </c>
      <c r="C43" s="3" t="s">
        <v>77</v>
      </c>
      <c r="D43" s="3" t="s">
        <v>1</v>
      </c>
      <c r="E43" s="3" t="s">
        <v>78</v>
      </c>
      <c r="F43" s="3" t="s">
        <v>402</v>
      </c>
      <c r="G43" s="3" t="b">
        <f t="shared" si="0"/>
        <v>1</v>
      </c>
      <c r="H43" s="14"/>
      <c r="I43" s="3" t="s">
        <v>93</v>
      </c>
      <c r="J43" s="3">
        <f t="shared" si="1"/>
        <v>46</v>
      </c>
      <c r="K43" s="3" t="b">
        <f t="shared" si="2"/>
        <v>1</v>
      </c>
      <c r="M43" s="3" t="str">
        <f>INDEX('SP2020'!D:D,MATCH('Catalogo oficial'!C43,'SP2020'!C:C,0),1)</f>
        <v>349635 non-null</v>
      </c>
      <c r="N43" s="8">
        <f>INDEX('SP2020'!G:G,MATCH('Catalogo oficial'!C43,'SP2020'!C:C,0),1)</f>
        <v>1</v>
      </c>
      <c r="O43" s="3">
        <f t="shared" si="3"/>
        <v>1</v>
      </c>
      <c r="Q43" s="11">
        <f>INDEX('PE2004'!D:D,MATCH('Catalogo oficial'!C43,'PE2004'!C:C,0),1)</f>
        <v>53560</v>
      </c>
      <c r="R43" s="8">
        <f>INDEX('PE2004'!F:F,MATCH('Catalogo oficial'!C43,'PE2004'!C:C,0),1)</f>
        <v>1</v>
      </c>
      <c r="S43" s="3">
        <f t="shared" si="4"/>
        <v>1</v>
      </c>
      <c r="U43" s="11">
        <f t="shared" si="5"/>
        <v>1</v>
      </c>
    </row>
    <row r="44" spans="2:22" ht="26.4" x14ac:dyDescent="0.25">
      <c r="B44" s="3">
        <f t="shared" si="6"/>
        <v>38</v>
      </c>
      <c r="C44" s="3" t="s">
        <v>79</v>
      </c>
      <c r="D44" s="3" t="s">
        <v>4</v>
      </c>
      <c r="E44" s="3" t="s">
        <v>80</v>
      </c>
      <c r="F44" s="3" t="s">
        <v>402</v>
      </c>
      <c r="G44" s="3" t="b">
        <f t="shared" si="0"/>
        <v>0</v>
      </c>
      <c r="H44" s="14"/>
      <c r="I44" s="3" t="s">
        <v>161</v>
      </c>
      <c r="J44" s="3">
        <f t="shared" si="1"/>
        <v>81</v>
      </c>
      <c r="K44" s="3" t="b">
        <f t="shared" si="2"/>
        <v>1</v>
      </c>
      <c r="M44" s="3" t="str">
        <f>INDEX('SP2020'!D:D,MATCH('Catalogo oficial'!C44,'SP2020'!C:C,0),1)</f>
        <v>349635 non-null</v>
      </c>
      <c r="N44" s="8">
        <f>INDEX('SP2020'!G:G,MATCH('Catalogo oficial'!C44,'SP2020'!C:C,0),1)</f>
        <v>1</v>
      </c>
      <c r="O44" s="3">
        <f t="shared" si="3"/>
        <v>1</v>
      </c>
      <c r="Q44" s="11">
        <f>INDEX('PE2004'!D:D,MATCH('Catalogo oficial'!C44,'PE2004'!C:C,0),1)</f>
        <v>53560</v>
      </c>
      <c r="R44" s="8">
        <f>INDEX('PE2004'!F:F,MATCH('Catalogo oficial'!C44,'PE2004'!C:C,0),1)</f>
        <v>1</v>
      </c>
      <c r="S44" s="3">
        <f t="shared" si="4"/>
        <v>1</v>
      </c>
      <c r="U44" s="11">
        <f t="shared" si="5"/>
        <v>1</v>
      </c>
    </row>
    <row r="45" spans="2:22" ht="39.6" x14ac:dyDescent="0.25">
      <c r="B45" s="3">
        <f t="shared" si="6"/>
        <v>39</v>
      </c>
      <c r="C45" s="3" t="s">
        <v>81</v>
      </c>
      <c r="D45" s="3" t="s">
        <v>1</v>
      </c>
      <c r="E45" s="3" t="s">
        <v>82</v>
      </c>
      <c r="F45" s="3" t="s">
        <v>402</v>
      </c>
      <c r="G45" s="3" t="b">
        <f t="shared" si="0"/>
        <v>1</v>
      </c>
      <c r="H45" s="14"/>
      <c r="I45" s="3" t="s">
        <v>95</v>
      </c>
      <c r="J45" s="3">
        <f t="shared" si="1"/>
        <v>47</v>
      </c>
      <c r="K45" s="3" t="b">
        <f t="shared" si="2"/>
        <v>1</v>
      </c>
      <c r="M45" s="3" t="str">
        <f>INDEX('SP2020'!D:D,MATCH('Catalogo oficial'!C45,'SP2020'!C:C,0),1)</f>
        <v>349635 non-null</v>
      </c>
      <c r="N45" s="8">
        <f>INDEX('SP2020'!G:G,MATCH('Catalogo oficial'!C45,'SP2020'!C:C,0),1)</f>
        <v>1</v>
      </c>
      <c r="O45" s="3">
        <f t="shared" si="3"/>
        <v>1</v>
      </c>
      <c r="Q45" s="11">
        <f>INDEX('PE2004'!D:D,MATCH('Catalogo oficial'!C45,'PE2004'!C:C,0),1)</f>
        <v>53560</v>
      </c>
      <c r="R45" s="8">
        <f>INDEX('PE2004'!F:F,MATCH('Catalogo oficial'!C45,'PE2004'!C:C,0),1)</f>
        <v>1</v>
      </c>
      <c r="S45" s="3">
        <f t="shared" si="4"/>
        <v>1</v>
      </c>
      <c r="U45" s="11">
        <f t="shared" si="5"/>
        <v>1</v>
      </c>
    </row>
    <row r="46" spans="2:22" ht="39.6" x14ac:dyDescent="0.25">
      <c r="B46" s="3">
        <f t="shared" si="6"/>
        <v>40</v>
      </c>
      <c r="C46" s="3" t="s">
        <v>83</v>
      </c>
      <c r="D46" s="3" t="s">
        <v>4</v>
      </c>
      <c r="E46" s="3" t="s">
        <v>84</v>
      </c>
      <c r="F46" s="3" t="s">
        <v>402</v>
      </c>
      <c r="G46" s="3" t="b">
        <f t="shared" si="0"/>
        <v>0</v>
      </c>
      <c r="H46" s="14"/>
      <c r="I46" s="3" t="s">
        <v>99</v>
      </c>
      <c r="J46" s="3">
        <f t="shared" si="1"/>
        <v>49</v>
      </c>
      <c r="K46" s="3" t="b">
        <f t="shared" si="2"/>
        <v>1</v>
      </c>
      <c r="M46" s="3" t="str">
        <f>INDEX('SP2020'!D:D,MATCH('Catalogo oficial'!C46,'SP2020'!C:C,0),1)</f>
        <v>349635 non-null</v>
      </c>
      <c r="N46" s="8">
        <f>INDEX('SP2020'!G:G,MATCH('Catalogo oficial'!C46,'SP2020'!C:C,0),1)</f>
        <v>1</v>
      </c>
      <c r="O46" s="3">
        <f t="shared" si="3"/>
        <v>1</v>
      </c>
      <c r="Q46" s="11">
        <f>INDEX('PE2004'!D:D,MATCH('Catalogo oficial'!C46,'PE2004'!C:C,0),1)</f>
        <v>53560</v>
      </c>
      <c r="R46" s="8">
        <f>INDEX('PE2004'!F:F,MATCH('Catalogo oficial'!C46,'PE2004'!C:C,0),1)</f>
        <v>1</v>
      </c>
      <c r="S46" s="3">
        <f t="shared" si="4"/>
        <v>1</v>
      </c>
      <c r="U46" s="11">
        <f t="shared" si="5"/>
        <v>1</v>
      </c>
    </row>
    <row r="47" spans="2:22" ht="26.4" x14ac:dyDescent="0.25">
      <c r="B47" s="3">
        <f t="shared" si="6"/>
        <v>41</v>
      </c>
      <c r="C47" s="3" t="s">
        <v>85</v>
      </c>
      <c r="D47" s="3" t="s">
        <v>1</v>
      </c>
      <c r="E47" s="3" t="s">
        <v>86</v>
      </c>
      <c r="F47" s="3" t="s">
        <v>402</v>
      </c>
      <c r="G47" s="3" t="b">
        <f t="shared" si="0"/>
        <v>1</v>
      </c>
      <c r="H47" s="14"/>
      <c r="I47" s="3" t="s">
        <v>103</v>
      </c>
      <c r="J47" s="3">
        <f t="shared" si="1"/>
        <v>51</v>
      </c>
      <c r="K47" s="3" t="b">
        <f t="shared" si="2"/>
        <v>1</v>
      </c>
      <c r="M47" s="3" t="str">
        <f>INDEX('SP2020'!D:D,MATCH('Catalogo oficial'!C47,'SP2020'!C:C,0),1)</f>
        <v>349635 non-null</v>
      </c>
      <c r="N47" s="8">
        <f>INDEX('SP2020'!G:G,MATCH('Catalogo oficial'!C47,'SP2020'!C:C,0),1)</f>
        <v>1</v>
      </c>
      <c r="O47" s="3">
        <f t="shared" si="3"/>
        <v>1</v>
      </c>
      <c r="Q47" s="11">
        <f>INDEX('PE2004'!D:D,MATCH('Catalogo oficial'!C47,'PE2004'!C:C,0),1)</f>
        <v>53560</v>
      </c>
      <c r="R47" s="8">
        <f>INDEX('PE2004'!F:F,MATCH('Catalogo oficial'!C47,'PE2004'!C:C,0),1)</f>
        <v>1</v>
      </c>
      <c r="S47" s="3">
        <f t="shared" si="4"/>
        <v>1</v>
      </c>
      <c r="U47" s="11">
        <f t="shared" si="5"/>
        <v>1</v>
      </c>
    </row>
    <row r="48" spans="2:22" ht="26.4" x14ac:dyDescent="0.25">
      <c r="B48" s="3">
        <f t="shared" si="6"/>
        <v>42</v>
      </c>
      <c r="C48" s="3" t="s">
        <v>87</v>
      </c>
      <c r="D48" s="3" t="s">
        <v>4</v>
      </c>
      <c r="E48" s="3" t="s">
        <v>88</v>
      </c>
      <c r="F48" s="3" t="s">
        <v>402</v>
      </c>
      <c r="G48" s="3" t="b">
        <f t="shared" si="0"/>
        <v>0</v>
      </c>
      <c r="H48" s="14"/>
      <c r="I48" s="3" t="s">
        <v>107</v>
      </c>
      <c r="J48" s="3">
        <f t="shared" si="1"/>
        <v>53</v>
      </c>
      <c r="K48" s="3" t="b">
        <f t="shared" si="2"/>
        <v>1</v>
      </c>
      <c r="M48" s="3" t="str">
        <f>INDEX('SP2020'!D:D,MATCH('Catalogo oficial'!C48,'SP2020'!C:C,0),1)</f>
        <v>349635 non-null</v>
      </c>
      <c r="N48" s="8">
        <f>INDEX('SP2020'!G:G,MATCH('Catalogo oficial'!C48,'SP2020'!C:C,0),1)</f>
        <v>1</v>
      </c>
      <c r="O48" s="3">
        <f t="shared" si="3"/>
        <v>1</v>
      </c>
      <c r="Q48" s="11">
        <f>INDEX('PE2004'!D:D,MATCH('Catalogo oficial'!C48,'PE2004'!C:C,0),1)</f>
        <v>53560</v>
      </c>
      <c r="R48" s="8">
        <f>INDEX('PE2004'!F:F,MATCH('Catalogo oficial'!C48,'PE2004'!C:C,0),1)</f>
        <v>1</v>
      </c>
      <c r="S48" s="3">
        <f t="shared" si="4"/>
        <v>1</v>
      </c>
      <c r="U48" s="11">
        <f t="shared" si="5"/>
        <v>1</v>
      </c>
    </row>
    <row r="49" spans="2:22" ht="26.4" x14ac:dyDescent="0.25">
      <c r="B49" s="3">
        <f t="shared" si="6"/>
        <v>43</v>
      </c>
      <c r="C49" s="3" t="s">
        <v>89</v>
      </c>
      <c r="D49" s="3" t="s">
        <v>1</v>
      </c>
      <c r="E49" s="3" t="s">
        <v>90</v>
      </c>
      <c r="F49" s="3" t="s">
        <v>392</v>
      </c>
      <c r="G49" s="3" t="b">
        <f t="shared" si="0"/>
        <v>1</v>
      </c>
      <c r="H49" s="14"/>
      <c r="I49" s="3" t="s">
        <v>111</v>
      </c>
      <c r="J49" s="3">
        <f t="shared" si="1"/>
        <v>55</v>
      </c>
      <c r="K49" s="3" t="b">
        <f t="shared" si="2"/>
        <v>1</v>
      </c>
      <c r="M49" s="3" t="str">
        <f>INDEX('SP2020'!D:D,MATCH('Catalogo oficial'!C49,'SP2020'!C:C,0),1)</f>
        <v>349635 non-null</v>
      </c>
      <c r="N49" s="8">
        <f>INDEX('SP2020'!G:G,MATCH('Catalogo oficial'!C49,'SP2020'!C:C,0),1)</f>
        <v>1</v>
      </c>
      <c r="O49" s="3">
        <f t="shared" si="3"/>
        <v>1</v>
      </c>
      <c r="Q49" s="11">
        <f>INDEX('PE2004'!D:D,MATCH('Catalogo oficial'!C49,'PE2004'!C:C,0),1)</f>
        <v>53560</v>
      </c>
      <c r="R49" s="8">
        <f>INDEX('PE2004'!F:F,MATCH('Catalogo oficial'!C49,'PE2004'!C:C,0),1)</f>
        <v>1</v>
      </c>
      <c r="S49" s="3">
        <f t="shared" si="4"/>
        <v>1</v>
      </c>
      <c r="U49" s="11">
        <f t="shared" si="5"/>
        <v>1</v>
      </c>
    </row>
    <row r="50" spans="2:22" ht="26.4" x14ac:dyDescent="0.25">
      <c r="B50" s="3">
        <f t="shared" si="6"/>
        <v>44</v>
      </c>
      <c r="C50" s="3" t="s">
        <v>91</v>
      </c>
      <c r="D50" s="3" t="s">
        <v>4</v>
      </c>
      <c r="E50" s="3" t="s">
        <v>92</v>
      </c>
      <c r="F50" s="3" t="s">
        <v>392</v>
      </c>
      <c r="G50" s="3" t="b">
        <f t="shared" si="0"/>
        <v>0</v>
      </c>
      <c r="H50" s="14"/>
      <c r="I50" s="3" t="s">
        <v>115</v>
      </c>
      <c r="J50" s="3">
        <f t="shared" si="1"/>
        <v>57</v>
      </c>
      <c r="K50" s="3" t="b">
        <f t="shared" si="2"/>
        <v>1</v>
      </c>
      <c r="M50" s="3" t="str">
        <f>INDEX('SP2020'!D:D,MATCH('Catalogo oficial'!C50,'SP2020'!C:C,0),1)</f>
        <v>349635 non-null</v>
      </c>
      <c r="N50" s="8">
        <f>INDEX('SP2020'!G:G,MATCH('Catalogo oficial'!C50,'SP2020'!C:C,0),1)</f>
        <v>1</v>
      </c>
      <c r="O50" s="3">
        <f t="shared" si="3"/>
        <v>1</v>
      </c>
      <c r="Q50" s="11">
        <f>INDEX('PE2004'!D:D,MATCH('Catalogo oficial'!C50,'PE2004'!C:C,0),1)</f>
        <v>53560</v>
      </c>
      <c r="R50" s="8">
        <f>INDEX('PE2004'!F:F,MATCH('Catalogo oficial'!C50,'PE2004'!C:C,0),1)</f>
        <v>1</v>
      </c>
      <c r="S50" s="3">
        <f t="shared" si="4"/>
        <v>1</v>
      </c>
      <c r="U50" s="11">
        <f t="shared" si="5"/>
        <v>1</v>
      </c>
    </row>
    <row r="51" spans="2:22" ht="26.4" x14ac:dyDescent="0.25">
      <c r="B51" s="3">
        <f t="shared" si="6"/>
        <v>45</v>
      </c>
      <c r="C51" s="3" t="s">
        <v>93</v>
      </c>
      <c r="D51" s="3" t="s">
        <v>1</v>
      </c>
      <c r="E51" s="3" t="s">
        <v>94</v>
      </c>
      <c r="F51" s="3" t="s">
        <v>402</v>
      </c>
      <c r="G51" s="3" t="b">
        <f t="shared" si="0"/>
        <v>1</v>
      </c>
      <c r="H51" s="14"/>
      <c r="I51" s="3" t="s">
        <v>121</v>
      </c>
      <c r="J51" s="3">
        <f t="shared" si="1"/>
        <v>60</v>
      </c>
      <c r="K51" s="3" t="b">
        <f t="shared" si="2"/>
        <v>1</v>
      </c>
      <c r="M51" s="3" t="str">
        <f>INDEX('SP2020'!D:D,MATCH('Catalogo oficial'!C51,'SP2020'!C:C,0),1)</f>
        <v>4949 non-null</v>
      </c>
      <c r="N51" s="8">
        <f>INDEX('SP2020'!G:G,MATCH('Catalogo oficial'!C51,'SP2020'!C:C,0),1)</f>
        <v>1.4154761394025198E-2</v>
      </c>
      <c r="O51" s="3">
        <f t="shared" si="3"/>
        <v>0</v>
      </c>
      <c r="Q51" s="11">
        <f>INDEX('PE2004'!D:D,MATCH('Catalogo oficial'!C51,'PE2004'!C:C,0),1)</f>
        <v>2717</v>
      </c>
      <c r="R51" s="8">
        <f>INDEX('PE2004'!F:F,MATCH('Catalogo oficial'!C51,'PE2004'!C:C,0),1)</f>
        <v>5.0728155339805826E-2</v>
      </c>
      <c r="S51" s="3">
        <f t="shared" si="4"/>
        <v>0</v>
      </c>
      <c r="U51" s="11">
        <f t="shared" si="5"/>
        <v>0</v>
      </c>
      <c r="V51" s="1" t="s">
        <v>389</v>
      </c>
    </row>
    <row r="52" spans="2:22" x14ac:dyDescent="0.25">
      <c r="B52" s="3">
        <f t="shared" si="6"/>
        <v>46</v>
      </c>
      <c r="C52" s="3" t="s">
        <v>95</v>
      </c>
      <c r="D52" s="3" t="s">
        <v>1</v>
      </c>
      <c r="E52" s="3" t="s">
        <v>96</v>
      </c>
      <c r="F52" s="3" t="s">
        <v>392</v>
      </c>
      <c r="G52" s="3" t="b">
        <f t="shared" si="0"/>
        <v>1</v>
      </c>
      <c r="H52" s="14"/>
      <c r="I52" s="3" t="s">
        <v>123</v>
      </c>
      <c r="J52" s="3">
        <f t="shared" si="1"/>
        <v>61</v>
      </c>
      <c r="K52" s="3" t="b">
        <f t="shared" si="2"/>
        <v>1</v>
      </c>
      <c r="M52" s="3" t="str">
        <f>INDEX('SP2020'!D:D,MATCH('Catalogo oficial'!C52,'SP2020'!C:C,0),1)</f>
        <v>349635 non-null</v>
      </c>
      <c r="N52" s="8">
        <f>INDEX('SP2020'!G:G,MATCH('Catalogo oficial'!C52,'SP2020'!C:C,0),1)</f>
        <v>1</v>
      </c>
      <c r="O52" s="3">
        <f t="shared" si="3"/>
        <v>1</v>
      </c>
      <c r="Q52" s="11">
        <f>INDEX('PE2004'!D:D,MATCH('Catalogo oficial'!C52,'PE2004'!C:C,0),1)</f>
        <v>53560</v>
      </c>
      <c r="R52" s="8">
        <f>INDEX('PE2004'!F:F,MATCH('Catalogo oficial'!C52,'PE2004'!C:C,0),1)</f>
        <v>1</v>
      </c>
      <c r="S52" s="3">
        <f t="shared" si="4"/>
        <v>1</v>
      </c>
      <c r="U52" s="11">
        <f t="shared" si="5"/>
        <v>1</v>
      </c>
    </row>
    <row r="53" spans="2:22" ht="26.4" x14ac:dyDescent="0.25">
      <c r="B53" s="3">
        <f t="shared" si="6"/>
        <v>47</v>
      </c>
      <c r="C53" s="3" t="s">
        <v>97</v>
      </c>
      <c r="D53" s="3" t="s">
        <v>4</v>
      </c>
      <c r="E53" s="3" t="s">
        <v>98</v>
      </c>
      <c r="F53" s="3" t="s">
        <v>392</v>
      </c>
      <c r="G53" s="3" t="b">
        <f t="shared" si="0"/>
        <v>0</v>
      </c>
      <c r="H53" s="14"/>
      <c r="I53" s="3" t="s">
        <v>125</v>
      </c>
      <c r="J53" s="3">
        <f t="shared" si="1"/>
        <v>62</v>
      </c>
      <c r="K53" s="3" t="b">
        <f t="shared" si="2"/>
        <v>1</v>
      </c>
      <c r="M53" s="3" t="str">
        <f>INDEX('SP2020'!D:D,MATCH('Catalogo oficial'!C53,'SP2020'!C:C,0),1)</f>
        <v>349635 non-null</v>
      </c>
      <c r="N53" s="8">
        <f>INDEX('SP2020'!G:G,MATCH('Catalogo oficial'!C53,'SP2020'!C:C,0),1)</f>
        <v>1</v>
      </c>
      <c r="O53" s="3">
        <f t="shared" si="3"/>
        <v>1</v>
      </c>
      <c r="Q53" s="11">
        <f>INDEX('PE2004'!D:D,MATCH('Catalogo oficial'!C53,'PE2004'!C:C,0),1)</f>
        <v>53560</v>
      </c>
      <c r="R53" s="8">
        <f>INDEX('PE2004'!F:F,MATCH('Catalogo oficial'!C53,'PE2004'!C:C,0),1)</f>
        <v>1</v>
      </c>
      <c r="S53" s="3">
        <f t="shared" si="4"/>
        <v>1</v>
      </c>
      <c r="U53" s="11">
        <f t="shared" si="5"/>
        <v>1</v>
      </c>
    </row>
    <row r="54" spans="2:22" ht="26.4" x14ac:dyDescent="0.25">
      <c r="B54" s="3">
        <f t="shared" si="6"/>
        <v>48</v>
      </c>
      <c r="C54" s="3" t="s">
        <v>99</v>
      </c>
      <c r="D54" s="3" t="s">
        <v>1</v>
      </c>
      <c r="E54" s="3" t="s">
        <v>100</v>
      </c>
      <c r="F54" s="3" t="s">
        <v>392</v>
      </c>
      <c r="G54" s="3" t="b">
        <f t="shared" si="0"/>
        <v>1</v>
      </c>
      <c r="H54" s="14"/>
      <c r="I54" s="3" t="s">
        <v>127</v>
      </c>
      <c r="J54" s="3">
        <f t="shared" si="1"/>
        <v>63</v>
      </c>
      <c r="K54" s="3" t="b">
        <f t="shared" si="2"/>
        <v>1</v>
      </c>
      <c r="M54" s="3" t="str">
        <f>INDEX('SP2020'!D:D,MATCH('Catalogo oficial'!C54,'SP2020'!C:C,0),1)</f>
        <v>349635 non-null</v>
      </c>
      <c r="N54" s="8">
        <f>INDEX('SP2020'!G:G,MATCH('Catalogo oficial'!C54,'SP2020'!C:C,0),1)</f>
        <v>1</v>
      </c>
      <c r="O54" s="3">
        <f t="shared" si="3"/>
        <v>1</v>
      </c>
      <c r="Q54" s="11">
        <f>INDEX('PE2004'!D:D,MATCH('Catalogo oficial'!C54,'PE2004'!C:C,0),1)</f>
        <v>53560</v>
      </c>
      <c r="R54" s="8">
        <f>INDEX('PE2004'!F:F,MATCH('Catalogo oficial'!C54,'PE2004'!C:C,0),1)</f>
        <v>1</v>
      </c>
      <c r="S54" s="3">
        <f t="shared" si="4"/>
        <v>1</v>
      </c>
      <c r="U54" s="11">
        <f t="shared" si="5"/>
        <v>1</v>
      </c>
    </row>
    <row r="55" spans="2:22" ht="26.4" x14ac:dyDescent="0.25">
      <c r="B55" s="3">
        <f t="shared" si="6"/>
        <v>49</v>
      </c>
      <c r="C55" s="3" t="s">
        <v>101</v>
      </c>
      <c r="D55" s="3" t="s">
        <v>4</v>
      </c>
      <c r="E55" s="3" t="s">
        <v>102</v>
      </c>
      <c r="F55" s="3" t="s">
        <v>392</v>
      </c>
      <c r="G55" s="3" t="b">
        <f t="shared" si="0"/>
        <v>0</v>
      </c>
      <c r="H55" s="14"/>
      <c r="I55" s="3" t="s">
        <v>129</v>
      </c>
      <c r="J55" s="3">
        <f t="shared" si="1"/>
        <v>64</v>
      </c>
      <c r="K55" s="3" t="b">
        <f t="shared" si="2"/>
        <v>1</v>
      </c>
      <c r="M55" s="3" t="str">
        <f>INDEX('SP2020'!D:D,MATCH('Catalogo oficial'!C55,'SP2020'!C:C,0),1)</f>
        <v>349635 non-null</v>
      </c>
      <c r="N55" s="8">
        <f>INDEX('SP2020'!G:G,MATCH('Catalogo oficial'!C55,'SP2020'!C:C,0),1)</f>
        <v>1</v>
      </c>
      <c r="O55" s="3">
        <f t="shared" si="3"/>
        <v>1</v>
      </c>
      <c r="Q55" s="11">
        <f>INDEX('PE2004'!D:D,MATCH('Catalogo oficial'!C55,'PE2004'!C:C,0),1)</f>
        <v>53560</v>
      </c>
      <c r="R55" s="8">
        <f>INDEX('PE2004'!F:F,MATCH('Catalogo oficial'!C55,'PE2004'!C:C,0),1)</f>
        <v>1</v>
      </c>
      <c r="S55" s="3">
        <f t="shared" si="4"/>
        <v>1</v>
      </c>
      <c r="U55" s="11">
        <f t="shared" si="5"/>
        <v>1</v>
      </c>
    </row>
    <row r="56" spans="2:22" ht="26.4" x14ac:dyDescent="0.25">
      <c r="B56" s="3">
        <f t="shared" si="6"/>
        <v>50</v>
      </c>
      <c r="C56" s="3" t="s">
        <v>103</v>
      </c>
      <c r="D56" s="3" t="s">
        <v>1</v>
      </c>
      <c r="E56" s="3" t="s">
        <v>104</v>
      </c>
      <c r="F56" s="3" t="s">
        <v>399</v>
      </c>
      <c r="G56" s="3" t="b">
        <f t="shared" si="0"/>
        <v>1</v>
      </c>
      <c r="H56" s="14"/>
      <c r="I56" s="3" t="s">
        <v>119</v>
      </c>
      <c r="J56" s="3">
        <f t="shared" si="1"/>
        <v>59</v>
      </c>
      <c r="K56" s="3" t="b">
        <f t="shared" si="2"/>
        <v>1</v>
      </c>
      <c r="M56" s="3" t="str">
        <f>INDEX('SP2020'!D:D,MATCH('Catalogo oficial'!C56,'SP2020'!C:C,0),1)</f>
        <v>349635 non-null</v>
      </c>
      <c r="N56" s="8">
        <f>INDEX('SP2020'!G:G,MATCH('Catalogo oficial'!C56,'SP2020'!C:C,0),1)</f>
        <v>1</v>
      </c>
      <c r="O56" s="3">
        <f t="shared" si="3"/>
        <v>1</v>
      </c>
      <c r="Q56" s="11">
        <f>INDEX('PE2004'!D:D,MATCH('Catalogo oficial'!C56,'PE2004'!C:C,0),1)</f>
        <v>53560</v>
      </c>
      <c r="R56" s="8">
        <f>INDEX('PE2004'!F:F,MATCH('Catalogo oficial'!C56,'PE2004'!C:C,0),1)</f>
        <v>1</v>
      </c>
      <c r="S56" s="3">
        <f t="shared" si="4"/>
        <v>1</v>
      </c>
      <c r="U56" s="11">
        <f t="shared" si="5"/>
        <v>1</v>
      </c>
    </row>
    <row r="57" spans="2:22" ht="26.4" x14ac:dyDescent="0.25">
      <c r="B57" s="3">
        <f t="shared" si="6"/>
        <v>51</v>
      </c>
      <c r="C57" s="3" t="s">
        <v>105</v>
      </c>
      <c r="D57" s="3" t="s">
        <v>4</v>
      </c>
      <c r="E57" s="3" t="s">
        <v>106</v>
      </c>
      <c r="F57" s="3" t="s">
        <v>399</v>
      </c>
      <c r="G57" s="3" t="b">
        <f t="shared" si="0"/>
        <v>0</v>
      </c>
      <c r="H57" s="14"/>
      <c r="I57" s="3" t="s">
        <v>163</v>
      </c>
      <c r="J57" s="3">
        <f t="shared" si="1"/>
        <v>82</v>
      </c>
      <c r="K57" s="3" t="b">
        <f t="shared" si="2"/>
        <v>1</v>
      </c>
      <c r="M57" s="3" t="str">
        <f>INDEX('SP2020'!D:D,MATCH('Catalogo oficial'!C57,'SP2020'!C:C,0),1)</f>
        <v>349635 non-null</v>
      </c>
      <c r="N57" s="8">
        <f>INDEX('SP2020'!G:G,MATCH('Catalogo oficial'!C57,'SP2020'!C:C,0),1)</f>
        <v>1</v>
      </c>
      <c r="O57" s="3">
        <f t="shared" si="3"/>
        <v>1</v>
      </c>
      <c r="Q57" s="11">
        <f>INDEX('PE2004'!D:D,MATCH('Catalogo oficial'!C57,'PE2004'!C:C,0),1)</f>
        <v>53560</v>
      </c>
      <c r="R57" s="8">
        <f>INDEX('PE2004'!F:F,MATCH('Catalogo oficial'!C57,'PE2004'!C:C,0),1)</f>
        <v>1</v>
      </c>
      <c r="S57" s="3">
        <f t="shared" si="4"/>
        <v>1</v>
      </c>
      <c r="U57" s="11">
        <f t="shared" si="5"/>
        <v>1</v>
      </c>
    </row>
    <row r="58" spans="2:22" ht="26.4" x14ac:dyDescent="0.25">
      <c r="B58" s="3">
        <f t="shared" si="6"/>
        <v>52</v>
      </c>
      <c r="C58" s="3" t="s">
        <v>107</v>
      </c>
      <c r="D58" s="3" t="s">
        <v>1</v>
      </c>
      <c r="E58" s="3" t="s">
        <v>108</v>
      </c>
      <c r="F58" s="3" t="s">
        <v>399</v>
      </c>
      <c r="G58" s="3" t="b">
        <f t="shared" si="0"/>
        <v>1</v>
      </c>
      <c r="H58" s="14"/>
      <c r="I58" s="3" t="s">
        <v>167</v>
      </c>
      <c r="J58" s="3">
        <f t="shared" si="1"/>
        <v>84</v>
      </c>
      <c r="K58" s="3" t="b">
        <f t="shared" si="2"/>
        <v>1</v>
      </c>
      <c r="M58" s="3" t="str">
        <f>INDEX('SP2020'!D:D,MATCH('Catalogo oficial'!C58,'SP2020'!C:C,0),1)</f>
        <v>349635 non-null</v>
      </c>
      <c r="N58" s="8">
        <f>INDEX('SP2020'!G:G,MATCH('Catalogo oficial'!C58,'SP2020'!C:C,0),1)</f>
        <v>1</v>
      </c>
      <c r="O58" s="3">
        <f t="shared" si="3"/>
        <v>1</v>
      </c>
      <c r="Q58" s="11">
        <f>INDEX('PE2004'!D:D,MATCH('Catalogo oficial'!C58,'PE2004'!C:C,0),1)</f>
        <v>53560</v>
      </c>
      <c r="R58" s="8">
        <f>INDEX('PE2004'!F:F,MATCH('Catalogo oficial'!C58,'PE2004'!C:C,0),1)</f>
        <v>1</v>
      </c>
      <c r="S58" s="3">
        <f t="shared" si="4"/>
        <v>1</v>
      </c>
      <c r="U58" s="11">
        <f t="shared" si="5"/>
        <v>1</v>
      </c>
    </row>
    <row r="59" spans="2:22" ht="26.4" x14ac:dyDescent="0.25">
      <c r="B59" s="3">
        <f t="shared" si="6"/>
        <v>53</v>
      </c>
      <c r="C59" s="3" t="s">
        <v>109</v>
      </c>
      <c r="D59" s="3" t="s">
        <v>4</v>
      </c>
      <c r="E59" s="3" t="s">
        <v>110</v>
      </c>
      <c r="F59" s="3" t="s">
        <v>399</v>
      </c>
      <c r="G59" s="3" t="b">
        <f t="shared" si="0"/>
        <v>0</v>
      </c>
      <c r="H59" s="14"/>
      <c r="I59" s="3" t="s">
        <v>169</v>
      </c>
      <c r="J59" s="3">
        <f t="shared" si="1"/>
        <v>85</v>
      </c>
      <c r="K59" s="3" t="b">
        <f t="shared" si="2"/>
        <v>1</v>
      </c>
      <c r="M59" s="3" t="str">
        <f>INDEX('SP2020'!D:D,MATCH('Catalogo oficial'!C59,'SP2020'!C:C,0),1)</f>
        <v>349635 non-null</v>
      </c>
      <c r="N59" s="8">
        <f>INDEX('SP2020'!G:G,MATCH('Catalogo oficial'!C59,'SP2020'!C:C,0),1)</f>
        <v>1</v>
      </c>
      <c r="O59" s="3">
        <f t="shared" si="3"/>
        <v>1</v>
      </c>
      <c r="Q59" s="11">
        <f>INDEX('PE2004'!D:D,MATCH('Catalogo oficial'!C59,'PE2004'!C:C,0),1)</f>
        <v>53560</v>
      </c>
      <c r="R59" s="8">
        <f>INDEX('PE2004'!F:F,MATCH('Catalogo oficial'!C59,'PE2004'!C:C,0),1)</f>
        <v>1</v>
      </c>
      <c r="S59" s="3">
        <f t="shared" si="4"/>
        <v>1</v>
      </c>
      <c r="U59" s="11">
        <f t="shared" si="5"/>
        <v>1</v>
      </c>
    </row>
    <row r="60" spans="2:22" x14ac:dyDescent="0.25">
      <c r="B60" s="3">
        <f t="shared" si="6"/>
        <v>54</v>
      </c>
      <c r="C60" s="3" t="s">
        <v>111</v>
      </c>
      <c r="D60" s="3" t="s">
        <v>1</v>
      </c>
      <c r="E60" s="3" t="s">
        <v>112</v>
      </c>
      <c r="F60" s="3" t="s">
        <v>399</v>
      </c>
      <c r="G60" s="3" t="b">
        <f t="shared" si="0"/>
        <v>1</v>
      </c>
      <c r="H60" s="14"/>
      <c r="I60" s="3" t="s">
        <v>131</v>
      </c>
      <c r="J60" s="3">
        <f t="shared" si="1"/>
        <v>65</v>
      </c>
      <c r="K60" s="3" t="b">
        <f t="shared" si="2"/>
        <v>1</v>
      </c>
      <c r="M60" s="3" t="str">
        <f>INDEX('SP2020'!D:D,MATCH('Catalogo oficial'!C60,'SP2020'!C:C,0),1)</f>
        <v>349635 non-null</v>
      </c>
      <c r="N60" s="8">
        <f>INDEX('SP2020'!G:G,MATCH('Catalogo oficial'!C60,'SP2020'!C:C,0),1)</f>
        <v>1</v>
      </c>
      <c r="O60" s="3">
        <f t="shared" si="3"/>
        <v>1</v>
      </c>
      <c r="Q60" s="11">
        <f>INDEX('PE2004'!D:D,MATCH('Catalogo oficial'!C60,'PE2004'!C:C,0),1)</f>
        <v>53560</v>
      </c>
      <c r="R60" s="8">
        <f>INDEX('PE2004'!F:F,MATCH('Catalogo oficial'!C60,'PE2004'!C:C,0),1)</f>
        <v>1</v>
      </c>
      <c r="S60" s="3">
        <f t="shared" si="4"/>
        <v>1</v>
      </c>
      <c r="U60" s="11">
        <f t="shared" si="5"/>
        <v>1</v>
      </c>
    </row>
    <row r="61" spans="2:22" ht="26.4" x14ac:dyDescent="0.25">
      <c r="B61" s="3">
        <f t="shared" si="6"/>
        <v>55</v>
      </c>
      <c r="C61" s="3" t="s">
        <v>113</v>
      </c>
      <c r="D61" s="3" t="s">
        <v>4</v>
      </c>
      <c r="E61" s="3" t="s">
        <v>114</v>
      </c>
      <c r="F61" s="3" t="s">
        <v>399</v>
      </c>
      <c r="G61" s="3" t="b">
        <f t="shared" si="0"/>
        <v>0</v>
      </c>
      <c r="H61" s="14"/>
      <c r="I61" s="3" t="s">
        <v>135</v>
      </c>
      <c r="J61" s="3">
        <f t="shared" si="1"/>
        <v>67</v>
      </c>
      <c r="K61" s="3" t="b">
        <f t="shared" si="2"/>
        <v>1</v>
      </c>
      <c r="M61" s="3" t="str">
        <f>INDEX('SP2020'!D:D,MATCH('Catalogo oficial'!C61,'SP2020'!C:C,0),1)</f>
        <v>349635 non-null</v>
      </c>
      <c r="N61" s="8">
        <f>INDEX('SP2020'!G:G,MATCH('Catalogo oficial'!C61,'SP2020'!C:C,0),1)</f>
        <v>1</v>
      </c>
      <c r="O61" s="3">
        <f t="shared" si="3"/>
        <v>1</v>
      </c>
      <c r="Q61" s="11">
        <f>INDEX('PE2004'!D:D,MATCH('Catalogo oficial'!C61,'PE2004'!C:C,0),1)</f>
        <v>53560</v>
      </c>
      <c r="R61" s="8">
        <f>INDEX('PE2004'!F:F,MATCH('Catalogo oficial'!C61,'PE2004'!C:C,0),1)</f>
        <v>1</v>
      </c>
      <c r="S61" s="3">
        <f t="shared" si="4"/>
        <v>1</v>
      </c>
      <c r="U61" s="11">
        <f t="shared" si="5"/>
        <v>1</v>
      </c>
    </row>
    <row r="62" spans="2:22" x14ac:dyDescent="0.25">
      <c r="B62" s="3">
        <f t="shared" si="6"/>
        <v>56</v>
      </c>
      <c r="C62" s="3" t="s">
        <v>115</v>
      </c>
      <c r="D62" s="3" t="s">
        <v>1</v>
      </c>
      <c r="E62" s="3" t="s">
        <v>116</v>
      </c>
      <c r="F62" s="3" t="s">
        <v>400</v>
      </c>
      <c r="G62" s="3" t="b">
        <f t="shared" si="0"/>
        <v>1</v>
      </c>
      <c r="H62" s="14"/>
      <c r="I62" s="3" t="s">
        <v>139</v>
      </c>
      <c r="J62" s="3">
        <f t="shared" si="1"/>
        <v>69</v>
      </c>
      <c r="K62" s="3" t="b">
        <f t="shared" si="2"/>
        <v>1</v>
      </c>
      <c r="M62" s="3" t="str">
        <f>INDEX('SP2020'!D:D,MATCH('Catalogo oficial'!C62,'SP2020'!C:C,0),1)</f>
        <v>349635 non-null</v>
      </c>
      <c r="N62" s="8">
        <f>INDEX('SP2020'!G:G,MATCH('Catalogo oficial'!C62,'SP2020'!C:C,0),1)</f>
        <v>1</v>
      </c>
      <c r="O62" s="3">
        <f t="shared" si="3"/>
        <v>1</v>
      </c>
      <c r="Q62" s="11">
        <f>INDEX('PE2004'!D:D,MATCH('Catalogo oficial'!C62,'PE2004'!C:C,0),1)</f>
        <v>53560</v>
      </c>
      <c r="R62" s="8">
        <f>INDEX('PE2004'!F:F,MATCH('Catalogo oficial'!C62,'PE2004'!C:C,0),1)</f>
        <v>1</v>
      </c>
      <c r="S62" s="3">
        <f t="shared" si="4"/>
        <v>1</v>
      </c>
      <c r="U62" s="11">
        <f t="shared" si="5"/>
        <v>1</v>
      </c>
    </row>
    <row r="63" spans="2:22" ht="26.4" x14ac:dyDescent="0.25">
      <c r="B63" s="3">
        <f t="shared" si="6"/>
        <v>57</v>
      </c>
      <c r="C63" s="3" t="s">
        <v>117</v>
      </c>
      <c r="D63" s="3" t="s">
        <v>4</v>
      </c>
      <c r="E63" s="3" t="s">
        <v>118</v>
      </c>
      <c r="F63" s="3" t="s">
        <v>400</v>
      </c>
      <c r="G63" s="3" t="b">
        <f t="shared" si="0"/>
        <v>0</v>
      </c>
      <c r="H63" s="14"/>
      <c r="I63" s="3" t="s">
        <v>171</v>
      </c>
      <c r="J63" s="3">
        <f t="shared" si="1"/>
        <v>86</v>
      </c>
      <c r="K63" s="3" t="b">
        <f t="shared" si="2"/>
        <v>1</v>
      </c>
      <c r="M63" s="3" t="str">
        <f>INDEX('SP2020'!D:D,MATCH('Catalogo oficial'!C63,'SP2020'!C:C,0),1)</f>
        <v>349635 non-null</v>
      </c>
      <c r="N63" s="8">
        <f>INDEX('SP2020'!G:G,MATCH('Catalogo oficial'!C63,'SP2020'!C:C,0),1)</f>
        <v>1</v>
      </c>
      <c r="O63" s="3">
        <f t="shared" si="3"/>
        <v>1</v>
      </c>
      <c r="Q63" s="11">
        <f>INDEX('PE2004'!D:D,MATCH('Catalogo oficial'!C63,'PE2004'!C:C,0),1)</f>
        <v>53560</v>
      </c>
      <c r="R63" s="8">
        <f>INDEX('PE2004'!F:F,MATCH('Catalogo oficial'!C63,'PE2004'!C:C,0),1)</f>
        <v>1</v>
      </c>
      <c r="S63" s="3">
        <f t="shared" si="4"/>
        <v>1</v>
      </c>
      <c r="U63" s="11">
        <f t="shared" si="5"/>
        <v>1</v>
      </c>
    </row>
    <row r="64" spans="2:22" ht="26.4" x14ac:dyDescent="0.25">
      <c r="B64" s="3">
        <f t="shared" si="6"/>
        <v>58</v>
      </c>
      <c r="C64" s="3" t="s">
        <v>119</v>
      </c>
      <c r="D64" s="3" t="s">
        <v>4</v>
      </c>
      <c r="E64" s="3" t="s">
        <v>120</v>
      </c>
      <c r="F64" s="3" t="s">
        <v>392</v>
      </c>
      <c r="G64" s="3" t="b">
        <f t="shared" si="0"/>
        <v>1</v>
      </c>
      <c r="H64" s="14"/>
      <c r="I64" s="3" t="s">
        <v>173</v>
      </c>
      <c r="J64" s="3">
        <f t="shared" si="1"/>
        <v>87</v>
      </c>
      <c r="K64" s="3" t="b">
        <f t="shared" si="2"/>
        <v>1</v>
      </c>
      <c r="M64" s="3" t="str">
        <f>INDEX('SP2020'!D:D,MATCH('Catalogo oficial'!C64,'SP2020'!C:C,0),1)</f>
        <v>349635 non-null</v>
      </c>
      <c r="N64" s="8">
        <f>INDEX('SP2020'!G:G,MATCH('Catalogo oficial'!C64,'SP2020'!C:C,0),1)</f>
        <v>1</v>
      </c>
      <c r="O64" s="3">
        <f t="shared" si="3"/>
        <v>1</v>
      </c>
      <c r="Q64" s="11">
        <f>INDEX('PE2004'!D:D,MATCH('Catalogo oficial'!C64,'PE2004'!C:C,0),1)</f>
        <v>53560</v>
      </c>
      <c r="R64" s="8">
        <f>INDEX('PE2004'!F:F,MATCH('Catalogo oficial'!C64,'PE2004'!C:C,0),1)</f>
        <v>1</v>
      </c>
      <c r="S64" s="3">
        <f t="shared" si="4"/>
        <v>1</v>
      </c>
      <c r="U64" s="11">
        <f t="shared" si="5"/>
        <v>1</v>
      </c>
    </row>
    <row r="65" spans="2:21" ht="26.4" x14ac:dyDescent="0.25">
      <c r="B65" s="3">
        <f t="shared" si="6"/>
        <v>59</v>
      </c>
      <c r="C65" s="3" t="s">
        <v>121</v>
      </c>
      <c r="D65" s="3" t="s">
        <v>4</v>
      </c>
      <c r="E65" s="3" t="s">
        <v>122</v>
      </c>
      <c r="F65" s="3" t="s">
        <v>392</v>
      </c>
      <c r="G65" s="3" t="b">
        <f t="shared" si="0"/>
        <v>1</v>
      </c>
      <c r="H65" s="14"/>
      <c r="I65" s="3" t="s">
        <v>175</v>
      </c>
      <c r="J65" s="3">
        <f t="shared" si="1"/>
        <v>88</v>
      </c>
      <c r="K65" s="3" t="b">
        <f t="shared" si="2"/>
        <v>1</v>
      </c>
      <c r="M65" s="3" t="str">
        <f>INDEX('SP2020'!D:D,MATCH('Catalogo oficial'!C65,'SP2020'!C:C,0),1)</f>
        <v>339393 non-null</v>
      </c>
      <c r="N65" s="8">
        <f>INDEX('SP2020'!G:G,MATCH('Catalogo oficial'!C65,'SP2020'!C:C,0),1)</f>
        <v>0.97070659401947745</v>
      </c>
      <c r="O65" s="3">
        <f t="shared" si="3"/>
        <v>1</v>
      </c>
      <c r="Q65" s="11">
        <f>INDEX('PE2004'!D:D,MATCH('Catalogo oficial'!C65,'PE2004'!C:C,0),1)</f>
        <v>52608</v>
      </c>
      <c r="R65" s="8">
        <f>INDEX('PE2004'!F:F,MATCH('Catalogo oficial'!C65,'PE2004'!C:C,0),1)</f>
        <v>0.98222554144884244</v>
      </c>
      <c r="S65" s="3">
        <f t="shared" si="4"/>
        <v>1</v>
      </c>
      <c r="U65" s="11">
        <f t="shared" si="5"/>
        <v>1</v>
      </c>
    </row>
    <row r="66" spans="2:21" ht="26.4" x14ac:dyDescent="0.25">
      <c r="B66" s="3">
        <f t="shared" si="6"/>
        <v>60</v>
      </c>
      <c r="C66" s="3" t="s">
        <v>123</v>
      </c>
      <c r="D66" s="3" t="s">
        <v>4</v>
      </c>
      <c r="E66" s="3" t="s">
        <v>124</v>
      </c>
      <c r="F66" s="3" t="s">
        <v>392</v>
      </c>
      <c r="G66" s="3" t="b">
        <f t="shared" si="0"/>
        <v>1</v>
      </c>
      <c r="H66" s="14"/>
      <c r="I66" s="3" t="s">
        <v>177</v>
      </c>
      <c r="J66" s="3">
        <f t="shared" si="1"/>
        <v>89</v>
      </c>
      <c r="K66" s="3" t="b">
        <f t="shared" si="2"/>
        <v>1</v>
      </c>
      <c r="M66" s="3" t="str">
        <f>INDEX('SP2020'!D:D,MATCH('Catalogo oficial'!C66,'SP2020'!C:C,0),1)</f>
        <v>257351 non-null</v>
      </c>
      <c r="N66" s="8">
        <f>INDEX('SP2020'!G:G,MATCH('Catalogo oficial'!C66,'SP2020'!C:C,0),1)</f>
        <v>0.73605617286598879</v>
      </c>
      <c r="O66" s="3">
        <f t="shared" si="3"/>
        <v>1</v>
      </c>
      <c r="Q66" s="11">
        <f>INDEX('PE2004'!D:D,MATCH('Catalogo oficial'!C66,'PE2004'!C:C,0),1)</f>
        <v>39283</v>
      </c>
      <c r="R66" s="8">
        <f>INDEX('PE2004'!F:F,MATCH('Catalogo oficial'!C66,'PE2004'!C:C,0),1)</f>
        <v>0.7334391336818521</v>
      </c>
      <c r="S66" s="3">
        <f t="shared" si="4"/>
        <v>1</v>
      </c>
      <c r="U66" s="11">
        <f t="shared" si="5"/>
        <v>1</v>
      </c>
    </row>
    <row r="67" spans="2:21" ht="26.4" x14ac:dyDescent="0.25">
      <c r="B67" s="3">
        <f t="shared" si="6"/>
        <v>61</v>
      </c>
      <c r="C67" s="3" t="s">
        <v>125</v>
      </c>
      <c r="D67" s="3" t="s">
        <v>4</v>
      </c>
      <c r="E67" s="3" t="s">
        <v>126</v>
      </c>
      <c r="F67" s="3" t="s">
        <v>392</v>
      </c>
      <c r="G67" s="3" t="b">
        <f t="shared" si="0"/>
        <v>1</v>
      </c>
      <c r="H67" s="14"/>
      <c r="I67" s="3" t="s">
        <v>179</v>
      </c>
      <c r="J67" s="3">
        <f t="shared" si="1"/>
        <v>90</v>
      </c>
      <c r="K67" s="3" t="b">
        <f t="shared" si="2"/>
        <v>1</v>
      </c>
      <c r="M67" s="3" t="str">
        <f>INDEX('SP2020'!D:D,MATCH('Catalogo oficial'!C67,'SP2020'!C:C,0),1)</f>
        <v>150074 non-null</v>
      </c>
      <c r="N67" s="8">
        <f>INDEX('SP2020'!G:G,MATCH('Catalogo oficial'!C67,'SP2020'!C:C,0),1)</f>
        <v>0.42923048321821328</v>
      </c>
      <c r="O67" s="3">
        <f t="shared" si="3"/>
        <v>0</v>
      </c>
      <c r="Q67" s="11">
        <f>INDEX('PE2004'!D:D,MATCH('Catalogo oficial'!C67,'PE2004'!C:C,0),1)</f>
        <v>26930</v>
      </c>
      <c r="R67" s="8">
        <f>INDEX('PE2004'!F:F,MATCH('Catalogo oficial'!C67,'PE2004'!C:C,0),1)</f>
        <v>0.50280059746079164</v>
      </c>
      <c r="S67" s="3">
        <f t="shared" si="4"/>
        <v>1</v>
      </c>
      <c r="U67" s="11">
        <f t="shared" si="5"/>
        <v>0</v>
      </c>
    </row>
    <row r="68" spans="2:21" ht="26.4" x14ac:dyDescent="0.25">
      <c r="B68" s="3">
        <f t="shared" si="6"/>
        <v>62</v>
      </c>
      <c r="C68" s="3" t="s">
        <v>127</v>
      </c>
      <c r="D68" s="3" t="s">
        <v>4</v>
      </c>
      <c r="E68" s="3" t="s">
        <v>128</v>
      </c>
      <c r="F68" s="3" t="s">
        <v>392</v>
      </c>
      <c r="G68" s="3" t="b">
        <f t="shared" si="0"/>
        <v>1</v>
      </c>
      <c r="H68" s="14"/>
      <c r="I68" s="3" t="s">
        <v>181</v>
      </c>
      <c r="J68" s="3">
        <f t="shared" si="1"/>
        <v>91</v>
      </c>
      <c r="K68" s="3" t="b">
        <f t="shared" si="2"/>
        <v>1</v>
      </c>
      <c r="M68" s="3" t="str">
        <f>INDEX('SP2020'!D:D,MATCH('Catalogo oficial'!C68,'SP2020'!C:C,0),1)</f>
        <v>61039 non-null</v>
      </c>
      <c r="N68" s="8">
        <f>INDEX('SP2020'!G:G,MATCH('Catalogo oficial'!C68,'SP2020'!C:C,0),1)</f>
        <v>0.17457920402705679</v>
      </c>
      <c r="O68" s="3">
        <f t="shared" si="3"/>
        <v>0</v>
      </c>
      <c r="Q68" s="11">
        <f>INDEX('PE2004'!D:D,MATCH('Catalogo oficial'!C68,'PE2004'!C:C,0),1)</f>
        <v>12945</v>
      </c>
      <c r="R68" s="8">
        <f>INDEX('PE2004'!F:F,MATCH('Catalogo oficial'!C68,'PE2004'!C:C,0),1)</f>
        <v>0.24169156086631816</v>
      </c>
      <c r="S68" s="3">
        <f t="shared" si="4"/>
        <v>0</v>
      </c>
      <c r="U68" s="11">
        <f t="shared" si="5"/>
        <v>0</v>
      </c>
    </row>
    <row r="69" spans="2:21" ht="26.4" x14ac:dyDescent="0.25">
      <c r="B69" s="3">
        <f t="shared" si="6"/>
        <v>63</v>
      </c>
      <c r="C69" s="3" t="s">
        <v>129</v>
      </c>
      <c r="D69" s="3" t="s">
        <v>4</v>
      </c>
      <c r="E69" s="3" t="s">
        <v>130</v>
      </c>
      <c r="F69" s="3" t="s">
        <v>392</v>
      </c>
      <c r="G69" s="3" t="b">
        <f t="shared" si="0"/>
        <v>1</v>
      </c>
      <c r="H69" s="14"/>
      <c r="I69" s="3" t="s">
        <v>183</v>
      </c>
      <c r="J69" s="3">
        <f t="shared" si="1"/>
        <v>92</v>
      </c>
      <c r="K69" s="3" t="b">
        <f t="shared" si="2"/>
        <v>1</v>
      </c>
      <c r="M69" s="3" t="str">
        <f>INDEX('SP2020'!D:D,MATCH('Catalogo oficial'!C69,'SP2020'!C:C,0),1)</f>
        <v>167092 non-null</v>
      </c>
      <c r="N69" s="8">
        <f>INDEX('SP2020'!G:G,MATCH('Catalogo oficial'!C69,'SP2020'!C:C,0),1)</f>
        <v>0.47790409998998956</v>
      </c>
      <c r="O69" s="3">
        <f t="shared" si="3"/>
        <v>0</v>
      </c>
      <c r="Q69" s="11">
        <f>INDEX('PE2004'!D:D,MATCH('Catalogo oficial'!C69,'PE2004'!C:C,0),1)</f>
        <v>13414</v>
      </c>
      <c r="R69" s="8">
        <f>INDEX('PE2004'!F:F,MATCH('Catalogo oficial'!C69,'PE2004'!C:C,0),1)</f>
        <v>0.25044809559372666</v>
      </c>
      <c r="S69" s="3">
        <f t="shared" si="4"/>
        <v>0</v>
      </c>
      <c r="U69" s="11">
        <f t="shared" si="5"/>
        <v>0</v>
      </c>
    </row>
    <row r="70" spans="2:21" ht="26.4" x14ac:dyDescent="0.25">
      <c r="B70" s="3">
        <f t="shared" si="6"/>
        <v>64</v>
      </c>
      <c r="C70" s="3" t="s">
        <v>131</v>
      </c>
      <c r="D70" s="3" t="s">
        <v>1</v>
      </c>
      <c r="E70" s="3" t="s">
        <v>132</v>
      </c>
      <c r="F70" s="3" t="s">
        <v>392</v>
      </c>
      <c r="G70" s="3" t="b">
        <f t="shared" si="0"/>
        <v>1</v>
      </c>
      <c r="H70" s="14"/>
      <c r="I70" s="3" t="s">
        <v>185</v>
      </c>
      <c r="J70" s="3">
        <f t="shared" si="1"/>
        <v>93</v>
      </c>
      <c r="K70" s="3" t="b">
        <f t="shared" si="2"/>
        <v>1</v>
      </c>
      <c r="M70" s="3" t="str">
        <f>INDEX('SP2020'!D:D,MATCH('Catalogo oficial'!C70,'SP2020'!C:C,0),1)</f>
        <v>349635 non-null</v>
      </c>
      <c r="N70" s="8">
        <f>INDEX('SP2020'!G:G,MATCH('Catalogo oficial'!C70,'SP2020'!C:C,0),1)</f>
        <v>1</v>
      </c>
      <c r="O70" s="3">
        <f t="shared" si="3"/>
        <v>1</v>
      </c>
      <c r="Q70" s="11">
        <f>INDEX('PE2004'!D:D,MATCH('Catalogo oficial'!C70,'PE2004'!C:C,0),1)</f>
        <v>53560</v>
      </c>
      <c r="R70" s="8">
        <f>INDEX('PE2004'!F:F,MATCH('Catalogo oficial'!C70,'PE2004'!C:C,0),1)</f>
        <v>1</v>
      </c>
      <c r="S70" s="3">
        <f t="shared" si="4"/>
        <v>1</v>
      </c>
      <c r="U70" s="11">
        <f t="shared" si="5"/>
        <v>1</v>
      </c>
    </row>
    <row r="71" spans="2:21" ht="26.4" x14ac:dyDescent="0.25">
      <c r="B71" s="3">
        <f t="shared" si="6"/>
        <v>65</v>
      </c>
      <c r="C71" s="3" t="s">
        <v>133</v>
      </c>
      <c r="D71" s="3" t="s">
        <v>4</v>
      </c>
      <c r="E71" s="3" t="s">
        <v>134</v>
      </c>
      <c r="F71" s="3" t="s">
        <v>392</v>
      </c>
      <c r="G71" s="3" t="b">
        <f t="shared" ref="G71:G134" si="7">EXACT(C71,UPPER(C71))</f>
        <v>0</v>
      </c>
      <c r="H71" s="14"/>
      <c r="I71" s="3" t="s">
        <v>187</v>
      </c>
      <c r="J71" s="3">
        <f t="shared" ref="J71:J134" si="8">IFERROR(MATCH(I71,$C$6:$C$164,0),-1)</f>
        <v>94</v>
      </c>
      <c r="K71" s="3" t="b">
        <f t="shared" ref="K71:K134" si="9">EXACT(I71,UPPER(I71))</f>
        <v>1</v>
      </c>
      <c r="M71" s="3" t="str">
        <f>INDEX('SP2020'!D:D,MATCH('Catalogo oficial'!C71,'SP2020'!C:C,0),1)</f>
        <v>349635 non-null</v>
      </c>
      <c r="N71" s="8">
        <f>INDEX('SP2020'!G:G,MATCH('Catalogo oficial'!C71,'SP2020'!C:C,0),1)</f>
        <v>1</v>
      </c>
      <c r="O71" s="3">
        <f t="shared" ref="O71:O134" si="10">IF(N71&gt;0.5, 1, 0)</f>
        <v>1</v>
      </c>
      <c r="Q71" s="11">
        <f>INDEX('PE2004'!D:D,MATCH('Catalogo oficial'!C71,'PE2004'!C:C,0),1)</f>
        <v>53560</v>
      </c>
      <c r="R71" s="8">
        <f>INDEX('PE2004'!F:F,MATCH('Catalogo oficial'!C71,'PE2004'!C:C,0),1)</f>
        <v>1</v>
      </c>
      <c r="S71" s="3">
        <f t="shared" ref="S71:S134" si="11">IF(R71&gt;0.5, 1, 0)</f>
        <v>1</v>
      </c>
      <c r="U71" s="11">
        <f t="shared" ref="U71:U134" si="12">IFERROR(O71*S71, 0)</f>
        <v>1</v>
      </c>
    </row>
    <row r="72" spans="2:21" ht="26.4" x14ac:dyDescent="0.25">
      <c r="B72" s="3">
        <f t="shared" ref="B72:B135" si="13">B71+1</f>
        <v>66</v>
      </c>
      <c r="C72" s="3" t="s">
        <v>135</v>
      </c>
      <c r="D72" s="3" t="s">
        <v>1</v>
      </c>
      <c r="E72" s="3" t="s">
        <v>136</v>
      </c>
      <c r="F72" s="3" t="s">
        <v>392</v>
      </c>
      <c r="G72" s="3" t="b">
        <f t="shared" si="7"/>
        <v>1</v>
      </c>
      <c r="H72" s="14"/>
      <c r="I72" s="3" t="s">
        <v>189</v>
      </c>
      <c r="J72" s="3">
        <f t="shared" si="8"/>
        <v>95</v>
      </c>
      <c r="K72" s="3" t="b">
        <f t="shared" si="9"/>
        <v>1</v>
      </c>
      <c r="M72" s="3" t="str">
        <f>INDEX('SP2020'!D:D,MATCH('Catalogo oficial'!C72,'SP2020'!C:C,0),1)</f>
        <v>349635 non-null</v>
      </c>
      <c r="N72" s="8">
        <f>INDEX('SP2020'!G:G,MATCH('Catalogo oficial'!C72,'SP2020'!C:C,0),1)</f>
        <v>1</v>
      </c>
      <c r="O72" s="3">
        <f t="shared" si="10"/>
        <v>1</v>
      </c>
      <c r="Q72" s="11">
        <f>INDEX('PE2004'!D:D,MATCH('Catalogo oficial'!C72,'PE2004'!C:C,0),1)</f>
        <v>53560</v>
      </c>
      <c r="R72" s="8">
        <f>INDEX('PE2004'!F:F,MATCH('Catalogo oficial'!C72,'PE2004'!C:C,0),1)</f>
        <v>1</v>
      </c>
      <c r="S72" s="3">
        <f t="shared" si="11"/>
        <v>1</v>
      </c>
      <c r="U72" s="11">
        <f t="shared" si="12"/>
        <v>1</v>
      </c>
    </row>
    <row r="73" spans="2:21" ht="26.4" x14ac:dyDescent="0.25">
      <c r="B73" s="3">
        <f t="shared" si="13"/>
        <v>67</v>
      </c>
      <c r="C73" s="3" t="s">
        <v>137</v>
      </c>
      <c r="D73" s="3" t="s">
        <v>4</v>
      </c>
      <c r="E73" s="3" t="s">
        <v>138</v>
      </c>
      <c r="F73" s="3" t="s">
        <v>392</v>
      </c>
      <c r="G73" s="3" t="b">
        <f t="shared" si="7"/>
        <v>0</v>
      </c>
      <c r="H73" s="14"/>
      <c r="I73" s="3" t="s">
        <v>192</v>
      </c>
      <c r="J73" s="3">
        <f t="shared" si="8"/>
        <v>96</v>
      </c>
      <c r="K73" s="3" t="b">
        <f t="shared" si="9"/>
        <v>1</v>
      </c>
      <c r="M73" s="3" t="str">
        <f>INDEX('SP2020'!D:D,MATCH('Catalogo oficial'!C73,'SP2020'!C:C,0),1)</f>
        <v>349635 non-null</v>
      </c>
      <c r="N73" s="8">
        <f>INDEX('SP2020'!G:G,MATCH('Catalogo oficial'!C73,'SP2020'!C:C,0),1)</f>
        <v>1</v>
      </c>
      <c r="O73" s="3">
        <f t="shared" si="10"/>
        <v>1</v>
      </c>
      <c r="Q73" s="11">
        <f>INDEX('PE2004'!D:D,MATCH('Catalogo oficial'!C73,'PE2004'!C:C,0),1)</f>
        <v>53560</v>
      </c>
      <c r="R73" s="8">
        <f>INDEX('PE2004'!F:F,MATCH('Catalogo oficial'!C73,'PE2004'!C:C,0),1)</f>
        <v>1</v>
      </c>
      <c r="S73" s="3">
        <f t="shared" si="11"/>
        <v>1</v>
      </c>
      <c r="U73" s="11">
        <f t="shared" si="12"/>
        <v>1</v>
      </c>
    </row>
    <row r="74" spans="2:21" ht="26.4" x14ac:dyDescent="0.25">
      <c r="B74" s="3">
        <f t="shared" si="13"/>
        <v>68</v>
      </c>
      <c r="C74" s="3" t="s">
        <v>139</v>
      </c>
      <c r="D74" s="3" t="s">
        <v>1</v>
      </c>
      <c r="E74" s="3" t="s">
        <v>140</v>
      </c>
      <c r="F74" s="3" t="s">
        <v>401</v>
      </c>
      <c r="G74" s="3" t="b">
        <f t="shared" si="7"/>
        <v>1</v>
      </c>
      <c r="H74" s="14"/>
      <c r="I74" s="3" t="s">
        <v>194</v>
      </c>
      <c r="J74" s="3">
        <f t="shared" si="8"/>
        <v>97</v>
      </c>
      <c r="K74" s="3" t="b">
        <f t="shared" si="9"/>
        <v>1</v>
      </c>
      <c r="M74" s="3" t="str">
        <f>INDEX('SP2020'!D:D,MATCH('Catalogo oficial'!C74,'SP2020'!C:C,0),1)</f>
        <v>349635 non-null</v>
      </c>
      <c r="N74" s="8">
        <f>INDEX('SP2020'!G:G,MATCH('Catalogo oficial'!C74,'SP2020'!C:C,0),1)</f>
        <v>1</v>
      </c>
      <c r="O74" s="3">
        <f t="shared" si="10"/>
        <v>1</v>
      </c>
      <c r="Q74" s="11">
        <f>INDEX('PE2004'!D:D,MATCH('Catalogo oficial'!C74,'PE2004'!C:C,0),1)</f>
        <v>53560</v>
      </c>
      <c r="R74" s="8">
        <f>INDEX('PE2004'!F:F,MATCH('Catalogo oficial'!C74,'PE2004'!C:C,0),1)</f>
        <v>1</v>
      </c>
      <c r="S74" s="3">
        <f t="shared" si="11"/>
        <v>1</v>
      </c>
      <c r="U74" s="11">
        <f t="shared" si="12"/>
        <v>1</v>
      </c>
    </row>
    <row r="75" spans="2:21" ht="26.4" x14ac:dyDescent="0.25">
      <c r="B75" s="3">
        <f t="shared" si="13"/>
        <v>69</v>
      </c>
      <c r="C75" s="3" t="s">
        <v>141</v>
      </c>
      <c r="D75" s="3" t="s">
        <v>4</v>
      </c>
      <c r="E75" s="3" t="s">
        <v>142</v>
      </c>
      <c r="F75" s="3" t="s">
        <v>401</v>
      </c>
      <c r="G75" s="3" t="b">
        <f t="shared" si="7"/>
        <v>0</v>
      </c>
      <c r="H75" s="14"/>
      <c r="I75" s="3" t="s">
        <v>196</v>
      </c>
      <c r="J75" s="3">
        <f t="shared" si="8"/>
        <v>98</v>
      </c>
      <c r="K75" s="3" t="b">
        <f t="shared" si="9"/>
        <v>1</v>
      </c>
      <c r="M75" s="3" t="str">
        <f>INDEX('SP2020'!D:D,MATCH('Catalogo oficial'!C75,'SP2020'!C:C,0),1)</f>
        <v>349635 non-null</v>
      </c>
      <c r="N75" s="8">
        <f>INDEX('SP2020'!G:G,MATCH('Catalogo oficial'!C75,'SP2020'!C:C,0),1)</f>
        <v>1</v>
      </c>
      <c r="O75" s="3">
        <f t="shared" si="10"/>
        <v>1</v>
      </c>
      <c r="Q75" s="11">
        <f>INDEX('PE2004'!D:D,MATCH('Catalogo oficial'!C75,'PE2004'!C:C,0),1)</f>
        <v>53560</v>
      </c>
      <c r="R75" s="8">
        <f>INDEX('PE2004'!F:F,MATCH('Catalogo oficial'!C75,'PE2004'!C:C,0),1)</f>
        <v>1</v>
      </c>
      <c r="S75" s="3">
        <f t="shared" si="11"/>
        <v>1</v>
      </c>
      <c r="U75" s="11">
        <f t="shared" si="12"/>
        <v>1</v>
      </c>
    </row>
    <row r="76" spans="2:21" x14ac:dyDescent="0.25">
      <c r="B76" s="3">
        <f t="shared" si="13"/>
        <v>70</v>
      </c>
      <c r="C76" s="3" t="s">
        <v>143</v>
      </c>
      <c r="D76" s="3" t="s">
        <v>1</v>
      </c>
      <c r="E76" s="3" t="s">
        <v>144</v>
      </c>
      <c r="F76" s="3"/>
      <c r="G76" s="3" t="b">
        <f t="shared" si="7"/>
        <v>1</v>
      </c>
      <c r="H76" s="14"/>
      <c r="I76" s="3" t="s">
        <v>198</v>
      </c>
      <c r="J76" s="3">
        <f t="shared" si="8"/>
        <v>99</v>
      </c>
      <c r="K76" s="3" t="b">
        <f t="shared" si="9"/>
        <v>1</v>
      </c>
      <c r="M76" s="3" t="str">
        <f>INDEX('SP2020'!D:D,MATCH('Catalogo oficial'!C76,'SP2020'!C:C,0),1)</f>
        <v>349635 non-null</v>
      </c>
      <c r="N76" s="8">
        <f>INDEX('SP2020'!G:G,MATCH('Catalogo oficial'!C76,'SP2020'!C:C,0),1)</f>
        <v>1</v>
      </c>
      <c r="O76" s="3">
        <f t="shared" si="10"/>
        <v>1</v>
      </c>
      <c r="Q76" s="11" t="e">
        <f>INDEX('PE2004'!D:D,MATCH('Catalogo oficial'!C76,'PE2004'!C:C,0),1)</f>
        <v>#N/A</v>
      </c>
      <c r="R76" s="8" t="e">
        <f>INDEX('PE2004'!F:F,MATCH('Catalogo oficial'!C76,'PE2004'!C:C,0),1)</f>
        <v>#N/A</v>
      </c>
      <c r="S76" s="3" t="e">
        <f t="shared" si="11"/>
        <v>#N/A</v>
      </c>
      <c r="U76" s="11">
        <f t="shared" si="12"/>
        <v>0</v>
      </c>
    </row>
    <row r="77" spans="2:21" x14ac:dyDescent="0.25">
      <c r="B77" s="3">
        <f t="shared" si="13"/>
        <v>71</v>
      </c>
      <c r="C77" s="3" t="s">
        <v>145</v>
      </c>
      <c r="D77" s="3" t="s">
        <v>4</v>
      </c>
      <c r="E77" s="3" t="s">
        <v>146</v>
      </c>
      <c r="F77" s="3" t="s">
        <v>393</v>
      </c>
      <c r="G77" s="3" t="b">
        <f t="shared" si="7"/>
        <v>1</v>
      </c>
      <c r="H77" s="14"/>
      <c r="I77" s="3" t="s">
        <v>200</v>
      </c>
      <c r="J77" s="3">
        <f t="shared" si="8"/>
        <v>100</v>
      </c>
      <c r="K77" s="3" t="b">
        <f t="shared" si="9"/>
        <v>1</v>
      </c>
      <c r="M77" s="3" t="str">
        <f>INDEX('SP2020'!D:D,MATCH('Catalogo oficial'!C77,'SP2020'!C:C,0),1)</f>
        <v>336894 non-null</v>
      </c>
      <c r="N77" s="8">
        <f>INDEX('SP2020'!G:G,MATCH('Catalogo oficial'!C77,'SP2020'!C:C,0),1)</f>
        <v>0.96355914024625677</v>
      </c>
      <c r="O77" s="3">
        <f t="shared" si="10"/>
        <v>1</v>
      </c>
      <c r="Q77" s="11" t="e">
        <f>INDEX('PE2004'!D:D,MATCH('Catalogo oficial'!C77,'PE2004'!C:C,0),1)</f>
        <v>#N/A</v>
      </c>
      <c r="R77" s="8" t="e">
        <f>INDEX('PE2004'!F:F,MATCH('Catalogo oficial'!C77,'PE2004'!C:C,0),1)</f>
        <v>#N/A</v>
      </c>
      <c r="S77" s="3" t="e">
        <f t="shared" si="11"/>
        <v>#N/A</v>
      </c>
      <c r="U77" s="11">
        <f t="shared" si="12"/>
        <v>0</v>
      </c>
    </row>
    <row r="78" spans="2:21" x14ac:dyDescent="0.25">
      <c r="B78" s="3">
        <f t="shared" si="13"/>
        <v>72</v>
      </c>
      <c r="C78" s="3" t="s">
        <v>147</v>
      </c>
      <c r="D78" s="3" t="s">
        <v>1</v>
      </c>
      <c r="E78" s="3" t="s">
        <v>148</v>
      </c>
      <c r="F78" s="3" t="s">
        <v>398</v>
      </c>
      <c r="G78" s="3" t="b">
        <f t="shared" si="7"/>
        <v>1</v>
      </c>
      <c r="H78" s="14"/>
      <c r="I78" s="3" t="s">
        <v>202</v>
      </c>
      <c r="J78" s="3">
        <f t="shared" si="8"/>
        <v>101</v>
      </c>
      <c r="K78" s="3" t="b">
        <f t="shared" si="9"/>
        <v>1</v>
      </c>
      <c r="M78" s="3" t="str">
        <f>INDEX('SP2020'!D:D,MATCH('Catalogo oficial'!C78,'SP2020'!C:C,0),1)</f>
        <v>333404 non-null</v>
      </c>
      <c r="N78" s="8">
        <f>INDEX('SP2020'!G:G,MATCH('Catalogo oficial'!C78,'SP2020'!C:C,0),1)</f>
        <v>0.95357730204355973</v>
      </c>
      <c r="O78" s="3">
        <f t="shared" si="10"/>
        <v>1</v>
      </c>
      <c r="Q78" s="11" t="e">
        <f>INDEX('PE2004'!D:D,MATCH('Catalogo oficial'!C78,'PE2004'!C:C,0),1)</f>
        <v>#N/A</v>
      </c>
      <c r="R78" s="8" t="e">
        <f>INDEX('PE2004'!F:F,MATCH('Catalogo oficial'!C78,'PE2004'!C:C,0),1)</f>
        <v>#N/A</v>
      </c>
      <c r="S78" s="3" t="e">
        <f t="shared" si="11"/>
        <v>#N/A</v>
      </c>
      <c r="U78" s="11">
        <f t="shared" si="12"/>
        <v>0</v>
      </c>
    </row>
    <row r="79" spans="2:21" ht="39.6" x14ac:dyDescent="0.25">
      <c r="B79" s="3">
        <f t="shared" si="13"/>
        <v>73</v>
      </c>
      <c r="C79" s="3" t="s">
        <v>149</v>
      </c>
      <c r="D79" s="3" t="s">
        <v>1</v>
      </c>
      <c r="E79" s="3" t="s">
        <v>150</v>
      </c>
      <c r="F79" s="3" t="s">
        <v>397</v>
      </c>
      <c r="G79" s="3" t="b">
        <f t="shared" si="7"/>
        <v>1</v>
      </c>
      <c r="H79" s="14"/>
      <c r="I79" s="3" t="s">
        <v>204</v>
      </c>
      <c r="J79" s="3">
        <f t="shared" si="8"/>
        <v>102</v>
      </c>
      <c r="K79" s="3" t="b">
        <f t="shared" si="9"/>
        <v>1</v>
      </c>
      <c r="M79" s="3" t="str">
        <f>INDEX('SP2020'!D:D,MATCH('Catalogo oficial'!C79,'SP2020'!C:C,0),1)</f>
        <v>332703 non-null</v>
      </c>
      <c r="N79" s="8">
        <f>INDEX('SP2020'!G:G,MATCH('Catalogo oficial'!C79,'SP2020'!C:C,0),1)</f>
        <v>0.95157235402634177</v>
      </c>
      <c r="O79" s="3">
        <f t="shared" si="10"/>
        <v>1</v>
      </c>
      <c r="Q79" s="11" t="e">
        <f>INDEX('PE2004'!D:D,MATCH('Catalogo oficial'!C79,'PE2004'!C:C,0),1)</f>
        <v>#N/A</v>
      </c>
      <c r="R79" s="8" t="e">
        <f>INDEX('PE2004'!F:F,MATCH('Catalogo oficial'!C79,'PE2004'!C:C,0),1)</f>
        <v>#N/A</v>
      </c>
      <c r="S79" s="3" t="e">
        <f t="shared" si="11"/>
        <v>#N/A</v>
      </c>
      <c r="U79" s="11">
        <f t="shared" si="12"/>
        <v>0</v>
      </c>
    </row>
    <row r="80" spans="2:21" ht="26.4" x14ac:dyDescent="0.25">
      <c r="B80" s="3">
        <f t="shared" si="13"/>
        <v>74</v>
      </c>
      <c r="C80" s="3" t="s">
        <v>151</v>
      </c>
      <c r="D80" s="3" t="s">
        <v>1</v>
      </c>
      <c r="E80" s="3" t="s">
        <v>152</v>
      </c>
      <c r="F80" s="3" t="s">
        <v>397</v>
      </c>
      <c r="G80" s="3" t="b">
        <f t="shared" si="7"/>
        <v>1</v>
      </c>
      <c r="H80" s="14"/>
      <c r="I80" s="3" t="s">
        <v>205</v>
      </c>
      <c r="J80" s="3">
        <f t="shared" si="8"/>
        <v>103</v>
      </c>
      <c r="K80" s="3" t="b">
        <f t="shared" si="9"/>
        <v>1</v>
      </c>
      <c r="M80" s="3" t="str">
        <f>INDEX('SP2020'!D:D,MATCH('Catalogo oficial'!C80,'SP2020'!C:C,0),1)</f>
        <v>112332 non-null</v>
      </c>
      <c r="N80" s="8">
        <f>INDEX('SP2020'!G:G,MATCH('Catalogo oficial'!C80,'SP2020'!C:C,0),1)</f>
        <v>0.32128362435110902</v>
      </c>
      <c r="O80" s="3">
        <f t="shared" si="10"/>
        <v>0</v>
      </c>
      <c r="Q80" s="11" t="e">
        <f>INDEX('PE2004'!D:D,MATCH('Catalogo oficial'!C80,'PE2004'!C:C,0),1)</f>
        <v>#N/A</v>
      </c>
      <c r="R80" s="8" t="e">
        <f>INDEX('PE2004'!F:F,MATCH('Catalogo oficial'!C80,'PE2004'!C:C,0),1)</f>
        <v>#N/A</v>
      </c>
      <c r="S80" s="3" t="e">
        <f t="shared" si="11"/>
        <v>#N/A</v>
      </c>
      <c r="U80" s="11">
        <f t="shared" si="12"/>
        <v>0</v>
      </c>
    </row>
    <row r="81" spans="2:21" x14ac:dyDescent="0.25">
      <c r="B81" s="3">
        <f t="shared" si="13"/>
        <v>75</v>
      </c>
      <c r="C81" s="3" t="s">
        <v>153</v>
      </c>
      <c r="D81" s="3" t="s">
        <v>4</v>
      </c>
      <c r="E81" s="3" t="s">
        <v>154</v>
      </c>
      <c r="F81" s="3" t="s">
        <v>398</v>
      </c>
      <c r="G81" s="3" t="b">
        <f t="shared" si="7"/>
        <v>1</v>
      </c>
      <c r="H81" s="14"/>
      <c r="I81" s="3" t="s">
        <v>207</v>
      </c>
      <c r="J81" s="3">
        <f t="shared" si="8"/>
        <v>104</v>
      </c>
      <c r="K81" s="3" t="b">
        <f t="shared" si="9"/>
        <v>1</v>
      </c>
      <c r="M81" s="3" t="str">
        <f>INDEX('SP2020'!D:D,MATCH('Catalogo oficial'!C81,'SP2020'!C:C,0),1)</f>
        <v>278527 non-null</v>
      </c>
      <c r="N81" s="8">
        <f>INDEX('SP2020'!G:G,MATCH('Catalogo oficial'!C81,'SP2020'!C:C,0),1)</f>
        <v>0.79662219171421622</v>
      </c>
      <c r="O81" s="3">
        <f t="shared" si="10"/>
        <v>1</v>
      </c>
      <c r="Q81" s="11">
        <f>INDEX('PE2004'!D:D,MATCH('Catalogo oficial'!C81,'PE2004'!C:C,0),1)</f>
        <v>31439</v>
      </c>
      <c r="R81" s="8">
        <f>INDEX('PE2004'!F:F,MATCH('Catalogo oficial'!C81,'PE2004'!C:C,0),1)</f>
        <v>0.58698655713218817</v>
      </c>
      <c r="S81" s="3">
        <f t="shared" si="11"/>
        <v>1</v>
      </c>
      <c r="U81" s="11">
        <f t="shared" si="12"/>
        <v>1</v>
      </c>
    </row>
    <row r="82" spans="2:21" x14ac:dyDescent="0.25">
      <c r="B82" s="3">
        <f t="shared" si="13"/>
        <v>76</v>
      </c>
      <c r="C82" s="3" t="s">
        <v>155</v>
      </c>
      <c r="D82" s="3" t="s">
        <v>4</v>
      </c>
      <c r="E82" s="3" t="s">
        <v>144</v>
      </c>
      <c r="F82" s="3" t="s">
        <v>398</v>
      </c>
      <c r="G82" s="3" t="b">
        <f t="shared" si="7"/>
        <v>1</v>
      </c>
      <c r="H82" s="14"/>
      <c r="I82" s="3" t="s">
        <v>209</v>
      </c>
      <c r="J82" s="3">
        <f t="shared" si="8"/>
        <v>105</v>
      </c>
      <c r="K82" s="3" t="b">
        <f t="shared" si="9"/>
        <v>1</v>
      </c>
      <c r="M82" s="3" t="str">
        <f>INDEX('SP2020'!D:D,MATCH('Catalogo oficial'!C82,'SP2020'!C:C,0),1)</f>
        <v>0 non-null</v>
      </c>
      <c r="N82" s="8">
        <f>INDEX('SP2020'!G:G,MATCH('Catalogo oficial'!C82,'SP2020'!C:C,0),1)</f>
        <v>0</v>
      </c>
      <c r="O82" s="3">
        <f t="shared" si="10"/>
        <v>0</v>
      </c>
      <c r="Q82" s="11" t="e">
        <f>INDEX('PE2004'!D:D,MATCH('Catalogo oficial'!C82,'PE2004'!C:C,0),1)</f>
        <v>#N/A</v>
      </c>
      <c r="R82" s="8" t="e">
        <f>INDEX('PE2004'!F:F,MATCH('Catalogo oficial'!C82,'PE2004'!C:C,0),1)</f>
        <v>#N/A</v>
      </c>
      <c r="S82" s="3" t="e">
        <f t="shared" si="11"/>
        <v>#N/A</v>
      </c>
      <c r="U82" s="11">
        <f t="shared" si="12"/>
        <v>0</v>
      </c>
    </row>
    <row r="83" spans="2:21" ht="39.6" x14ac:dyDescent="0.25">
      <c r="B83" s="3">
        <f t="shared" si="13"/>
        <v>77</v>
      </c>
      <c r="C83" s="3" t="s">
        <v>156</v>
      </c>
      <c r="D83" s="3" t="s">
        <v>1</v>
      </c>
      <c r="E83" s="3" t="s">
        <v>150</v>
      </c>
      <c r="F83" s="3" t="s">
        <v>397</v>
      </c>
      <c r="G83" s="3" t="b">
        <f t="shared" si="7"/>
        <v>1</v>
      </c>
      <c r="H83" s="14"/>
      <c r="I83" s="3" t="s">
        <v>211</v>
      </c>
      <c r="J83" s="3">
        <f t="shared" si="8"/>
        <v>106</v>
      </c>
      <c r="K83" s="3" t="b">
        <f t="shared" si="9"/>
        <v>1</v>
      </c>
      <c r="M83" s="3" t="str">
        <f>INDEX('SP2020'!D:D,MATCH('Catalogo oficial'!C83,'SP2020'!C:C,0),1)</f>
        <v>4876 non-null</v>
      </c>
      <c r="N83" s="8">
        <f>INDEX('SP2020'!G:G,MATCH('Catalogo oficial'!C83,'SP2020'!C:C,0),1)</f>
        <v>1.3945972228180817E-2</v>
      </c>
      <c r="O83" s="3">
        <f t="shared" si="10"/>
        <v>0</v>
      </c>
      <c r="Q83" s="11" t="e">
        <f>INDEX('PE2004'!D:D,MATCH('Catalogo oficial'!C83,'PE2004'!C:C,0),1)</f>
        <v>#N/A</v>
      </c>
      <c r="R83" s="8" t="e">
        <f>INDEX('PE2004'!F:F,MATCH('Catalogo oficial'!C83,'PE2004'!C:C,0),1)</f>
        <v>#N/A</v>
      </c>
      <c r="S83" s="3" t="e">
        <f t="shared" si="11"/>
        <v>#N/A</v>
      </c>
      <c r="U83" s="11">
        <f t="shared" si="12"/>
        <v>0</v>
      </c>
    </row>
    <row r="84" spans="2:21" x14ac:dyDescent="0.25">
      <c r="B84" s="3">
        <f t="shared" si="13"/>
        <v>78</v>
      </c>
      <c r="C84" s="3" t="s">
        <v>157</v>
      </c>
      <c r="D84" s="3" t="s">
        <v>1</v>
      </c>
      <c r="E84" s="3" t="s">
        <v>158</v>
      </c>
      <c r="F84" s="3" t="s">
        <v>396</v>
      </c>
      <c r="G84" s="3" t="b">
        <f t="shared" si="7"/>
        <v>1</v>
      </c>
      <c r="H84" s="14"/>
      <c r="I84" s="3" t="s">
        <v>212</v>
      </c>
      <c r="J84" s="3">
        <f t="shared" si="8"/>
        <v>107</v>
      </c>
      <c r="K84" s="3" t="b">
        <f t="shared" si="9"/>
        <v>1</v>
      </c>
      <c r="M84" s="3" t="str">
        <f>INDEX('SP2020'!D:D,MATCH('Catalogo oficial'!C84,'SP2020'!C:C,0),1)</f>
        <v>2599 non-null</v>
      </c>
      <c r="N84" s="8">
        <f>INDEX('SP2020'!G:G,MATCH('Catalogo oficial'!C84,'SP2020'!C:C,0),1)</f>
        <v>7.4334663291718509E-3</v>
      </c>
      <c r="O84" s="3">
        <f t="shared" si="10"/>
        <v>0</v>
      </c>
      <c r="Q84" s="11" t="e">
        <f>INDEX('PE2004'!D:D,MATCH('Catalogo oficial'!C84,'PE2004'!C:C,0),1)</f>
        <v>#N/A</v>
      </c>
      <c r="R84" s="8" t="e">
        <f>INDEX('PE2004'!F:F,MATCH('Catalogo oficial'!C84,'PE2004'!C:C,0),1)</f>
        <v>#N/A</v>
      </c>
      <c r="S84" s="3" t="e">
        <f t="shared" si="11"/>
        <v>#N/A</v>
      </c>
      <c r="U84" s="11">
        <f t="shared" si="12"/>
        <v>0</v>
      </c>
    </row>
    <row r="85" spans="2:21" ht="26.4" x14ac:dyDescent="0.25">
      <c r="B85" s="3">
        <f t="shared" si="13"/>
        <v>79</v>
      </c>
      <c r="C85" s="3" t="s">
        <v>159</v>
      </c>
      <c r="D85" s="3" t="s">
        <v>1</v>
      </c>
      <c r="E85" s="3" t="s">
        <v>160</v>
      </c>
      <c r="F85" s="3" t="s">
        <v>402</v>
      </c>
      <c r="G85" s="3" t="b">
        <f t="shared" si="7"/>
        <v>1</v>
      </c>
      <c r="H85" s="14"/>
      <c r="I85" s="3" t="s">
        <v>213</v>
      </c>
      <c r="J85" s="3">
        <f t="shared" si="8"/>
        <v>108</v>
      </c>
      <c r="K85" s="3" t="b">
        <f t="shared" si="9"/>
        <v>1</v>
      </c>
      <c r="M85" s="3" t="str">
        <f>INDEX('SP2020'!D:D,MATCH('Catalogo oficial'!C85,'SP2020'!C:C,0),1)</f>
        <v>4985 non-null</v>
      </c>
      <c r="N85" s="8">
        <f>INDEX('SP2020'!G:G,MATCH('Catalogo oficial'!C85,'SP2020'!C:C,0),1)</f>
        <v>1.4257725914167633E-2</v>
      </c>
      <c r="O85" s="3">
        <f t="shared" si="10"/>
        <v>0</v>
      </c>
      <c r="Q85" s="11" t="e">
        <f>INDEX('PE2004'!D:D,MATCH('Catalogo oficial'!C85,'PE2004'!C:C,0),1)</f>
        <v>#N/A</v>
      </c>
      <c r="R85" s="8" t="e">
        <f>INDEX('PE2004'!F:F,MATCH('Catalogo oficial'!C85,'PE2004'!C:C,0),1)</f>
        <v>#N/A</v>
      </c>
      <c r="S85" s="3" t="e">
        <f t="shared" si="11"/>
        <v>#N/A</v>
      </c>
      <c r="U85" s="11">
        <f t="shared" si="12"/>
        <v>0</v>
      </c>
    </row>
    <row r="86" spans="2:21" ht="39.6" x14ac:dyDescent="0.25">
      <c r="B86" s="3">
        <f t="shared" si="13"/>
        <v>80</v>
      </c>
      <c r="C86" s="3" t="s">
        <v>161</v>
      </c>
      <c r="D86" s="3" t="s">
        <v>1</v>
      </c>
      <c r="E86" s="3" t="s">
        <v>162</v>
      </c>
      <c r="F86" s="3" t="s">
        <v>402</v>
      </c>
      <c r="G86" s="3" t="b">
        <f t="shared" si="7"/>
        <v>1</v>
      </c>
      <c r="H86" s="14"/>
      <c r="I86" s="3" t="s">
        <v>214</v>
      </c>
      <c r="J86" s="3">
        <f t="shared" si="8"/>
        <v>109</v>
      </c>
      <c r="K86" s="3" t="b">
        <f t="shared" si="9"/>
        <v>1</v>
      </c>
      <c r="M86" s="3" t="str">
        <f>INDEX('SP2020'!D:D,MATCH('Catalogo oficial'!C86,'SP2020'!C:C,0),1)</f>
        <v>21861 non-null</v>
      </c>
      <c r="N86" s="8">
        <f>INDEX('SP2020'!G:G,MATCH('Catalogo oficial'!C86,'SP2020'!C:C,0),1)</f>
        <v>6.2525204856493197E-2</v>
      </c>
      <c r="O86" s="3">
        <f t="shared" si="10"/>
        <v>0</v>
      </c>
      <c r="Q86" s="11" t="e">
        <f>INDEX('PE2004'!D:D,MATCH('Catalogo oficial'!C86,'PE2004'!C:C,0),1)</f>
        <v>#N/A</v>
      </c>
      <c r="R86" s="8" t="e">
        <f>INDEX('PE2004'!F:F,MATCH('Catalogo oficial'!C86,'PE2004'!C:C,0),1)</f>
        <v>#N/A</v>
      </c>
      <c r="S86" s="3" t="e">
        <f t="shared" si="11"/>
        <v>#N/A</v>
      </c>
      <c r="U86" s="11">
        <f t="shared" si="12"/>
        <v>0</v>
      </c>
    </row>
    <row r="87" spans="2:21" x14ac:dyDescent="0.25">
      <c r="B87" s="3">
        <f t="shared" si="13"/>
        <v>81</v>
      </c>
      <c r="C87" s="3" t="s">
        <v>163</v>
      </c>
      <c r="D87" s="3" t="s">
        <v>4</v>
      </c>
      <c r="E87" s="3" t="s">
        <v>164</v>
      </c>
      <c r="F87" s="3"/>
      <c r="G87" s="3" t="b">
        <f t="shared" si="7"/>
        <v>1</v>
      </c>
      <c r="H87" s="14"/>
      <c r="I87" s="3" t="s">
        <v>215</v>
      </c>
      <c r="J87" s="3">
        <f t="shared" si="8"/>
        <v>110</v>
      </c>
      <c r="K87" s="3" t="b">
        <f t="shared" si="9"/>
        <v>1</v>
      </c>
      <c r="M87" s="3" t="str">
        <f>INDEX('SP2020'!D:D,MATCH('Catalogo oficial'!C87,'SP2020'!C:C,0),1)</f>
        <v>0 non-null</v>
      </c>
      <c r="N87" s="8">
        <f>INDEX('SP2020'!G:G,MATCH('Catalogo oficial'!C87,'SP2020'!C:C,0),1)</f>
        <v>0</v>
      </c>
      <c r="O87" s="3">
        <f t="shared" si="10"/>
        <v>0</v>
      </c>
      <c r="Q87" s="11" t="e">
        <f>INDEX('PE2004'!D:D,MATCH('Catalogo oficial'!C87,'PE2004'!C:C,0),1)</f>
        <v>#N/A</v>
      </c>
      <c r="R87" s="8" t="e">
        <f>INDEX('PE2004'!F:F,MATCH('Catalogo oficial'!C87,'PE2004'!C:C,0),1)</f>
        <v>#N/A</v>
      </c>
      <c r="S87" s="3" t="e">
        <f t="shared" si="11"/>
        <v>#N/A</v>
      </c>
      <c r="U87" s="11">
        <f t="shared" si="12"/>
        <v>0</v>
      </c>
    </row>
    <row r="88" spans="2:21" x14ac:dyDescent="0.25">
      <c r="B88" s="3">
        <f t="shared" si="13"/>
        <v>82</v>
      </c>
      <c r="C88" s="3" t="s">
        <v>165</v>
      </c>
      <c r="D88" s="3" t="s">
        <v>1</v>
      </c>
      <c r="E88" s="3" t="s">
        <v>166</v>
      </c>
      <c r="F88" s="3" t="s">
        <v>399</v>
      </c>
      <c r="G88" s="3" t="b">
        <f t="shared" si="7"/>
        <v>1</v>
      </c>
      <c r="H88" s="14"/>
      <c r="I88" s="3" t="s">
        <v>216</v>
      </c>
      <c r="J88" s="3">
        <f t="shared" si="8"/>
        <v>111</v>
      </c>
      <c r="K88" s="3" t="b">
        <f t="shared" si="9"/>
        <v>1</v>
      </c>
      <c r="M88" s="3" t="e">
        <f>INDEX('SP2020'!D:D,MATCH('Catalogo oficial'!C88,'SP2020'!C:C,0),1)</f>
        <v>#N/A</v>
      </c>
      <c r="N88" s="8" t="e">
        <f>INDEX('SP2020'!G:G,MATCH('Catalogo oficial'!C88,'SP2020'!C:C,0),1)</f>
        <v>#N/A</v>
      </c>
      <c r="O88" s="3" t="e">
        <f t="shared" si="10"/>
        <v>#N/A</v>
      </c>
      <c r="Q88" s="11" t="e">
        <f>INDEX('PE2004'!D:D,MATCH('Catalogo oficial'!C88,'PE2004'!C:C,0),1)</f>
        <v>#N/A</v>
      </c>
      <c r="R88" s="8" t="e">
        <f>INDEX('PE2004'!F:F,MATCH('Catalogo oficial'!C88,'PE2004'!C:C,0),1)</f>
        <v>#N/A</v>
      </c>
      <c r="S88" s="3" t="e">
        <f t="shared" si="11"/>
        <v>#N/A</v>
      </c>
      <c r="U88" s="11">
        <f t="shared" si="12"/>
        <v>0</v>
      </c>
    </row>
    <row r="89" spans="2:21" x14ac:dyDescent="0.25">
      <c r="B89" s="3">
        <f t="shared" si="13"/>
        <v>83</v>
      </c>
      <c r="C89" s="3" t="s">
        <v>167</v>
      </c>
      <c r="D89" s="3" t="s">
        <v>1</v>
      </c>
      <c r="E89" s="3" t="s">
        <v>168</v>
      </c>
      <c r="F89" s="3" t="s">
        <v>400</v>
      </c>
      <c r="G89" s="3" t="b">
        <f t="shared" si="7"/>
        <v>1</v>
      </c>
      <c r="H89" s="14"/>
      <c r="I89" s="3" t="s">
        <v>217</v>
      </c>
      <c r="J89" s="3">
        <f t="shared" si="8"/>
        <v>112</v>
      </c>
      <c r="K89" s="3" t="b">
        <f t="shared" si="9"/>
        <v>1</v>
      </c>
      <c r="M89" s="3" t="str">
        <f>INDEX('SP2020'!D:D,MATCH('Catalogo oficial'!C89,'SP2020'!C:C,0),1)</f>
        <v>51032 non-null</v>
      </c>
      <c r="N89" s="8">
        <f>INDEX('SP2020'!G:G,MATCH('Catalogo oficial'!C89,'SP2020'!C:C,0),1)</f>
        <v>0.14595792755301959</v>
      </c>
      <c r="O89" s="3">
        <f t="shared" si="10"/>
        <v>0</v>
      </c>
      <c r="Q89" s="11" t="e">
        <f>INDEX('PE2004'!D:D,MATCH('Catalogo oficial'!C89,'PE2004'!C:C,0),1)</f>
        <v>#N/A</v>
      </c>
      <c r="R89" s="8" t="e">
        <f>INDEX('PE2004'!F:F,MATCH('Catalogo oficial'!C89,'PE2004'!C:C,0),1)</f>
        <v>#N/A</v>
      </c>
      <c r="S89" s="3" t="e">
        <f t="shared" si="11"/>
        <v>#N/A</v>
      </c>
      <c r="U89" s="11">
        <f t="shared" si="12"/>
        <v>0</v>
      </c>
    </row>
    <row r="90" spans="2:21" x14ac:dyDescent="0.25">
      <c r="B90" s="3">
        <f t="shared" si="13"/>
        <v>84</v>
      </c>
      <c r="C90" s="3" t="s">
        <v>169</v>
      </c>
      <c r="D90" s="3" t="s">
        <v>4</v>
      </c>
      <c r="E90" s="3" t="s">
        <v>170</v>
      </c>
      <c r="F90" s="3" t="s">
        <v>393</v>
      </c>
      <c r="G90" s="3" t="b">
        <f t="shared" si="7"/>
        <v>1</v>
      </c>
      <c r="H90" s="14"/>
      <c r="I90" s="3" t="s">
        <v>218</v>
      </c>
      <c r="J90" s="3">
        <f t="shared" si="8"/>
        <v>113</v>
      </c>
      <c r="K90" s="3" t="b">
        <f t="shared" si="9"/>
        <v>1</v>
      </c>
      <c r="M90" s="3" t="str">
        <f>INDEX('SP2020'!D:D,MATCH('Catalogo oficial'!C90,'SP2020'!C:C,0),1)</f>
        <v>349306 non-null</v>
      </c>
      <c r="N90" s="8">
        <f>INDEX('SP2020'!G:G,MATCH('Catalogo oficial'!C90,'SP2020'!C:C,0),1)</f>
        <v>0.99905901869092051</v>
      </c>
      <c r="O90" s="3">
        <f t="shared" si="10"/>
        <v>1</v>
      </c>
      <c r="Q90" s="11" t="e">
        <f>INDEX('PE2004'!D:D,MATCH('Catalogo oficial'!C90,'PE2004'!C:C,0),1)</f>
        <v>#N/A</v>
      </c>
      <c r="R90" s="8" t="e">
        <f>INDEX('PE2004'!F:F,MATCH('Catalogo oficial'!C90,'PE2004'!C:C,0),1)</f>
        <v>#N/A</v>
      </c>
      <c r="S90" s="3" t="e">
        <f t="shared" si="11"/>
        <v>#N/A</v>
      </c>
      <c r="U90" s="11">
        <f t="shared" si="12"/>
        <v>0</v>
      </c>
    </row>
    <row r="91" spans="2:21" x14ac:dyDescent="0.25">
      <c r="B91" s="3">
        <f t="shared" si="13"/>
        <v>85</v>
      </c>
      <c r="C91" s="3" t="s">
        <v>171</v>
      </c>
      <c r="D91" s="3" t="s">
        <v>1</v>
      </c>
      <c r="E91" s="3" t="s">
        <v>172</v>
      </c>
      <c r="F91" s="3" t="s">
        <v>400</v>
      </c>
      <c r="G91" s="3" t="b">
        <f t="shared" si="7"/>
        <v>1</v>
      </c>
      <c r="H91" s="14"/>
      <c r="I91" s="3" t="s">
        <v>219</v>
      </c>
      <c r="J91" s="3">
        <f t="shared" si="8"/>
        <v>114</v>
      </c>
      <c r="K91" s="3" t="b">
        <f t="shared" si="9"/>
        <v>1</v>
      </c>
      <c r="M91" s="3" t="str">
        <f>INDEX('SP2020'!D:D,MATCH('Catalogo oficial'!C91,'SP2020'!C:C,0),1)</f>
        <v>349635 non-null</v>
      </c>
      <c r="N91" s="8">
        <f>INDEX('SP2020'!G:G,MATCH('Catalogo oficial'!C91,'SP2020'!C:C,0),1)</f>
        <v>1</v>
      </c>
      <c r="O91" s="3">
        <f t="shared" si="10"/>
        <v>1</v>
      </c>
      <c r="Q91" s="11" t="e">
        <f>INDEX('PE2004'!D:D,MATCH('Catalogo oficial'!C91,'PE2004'!C:C,0),1)</f>
        <v>#N/A</v>
      </c>
      <c r="R91" s="8" t="e">
        <f>INDEX('PE2004'!F:F,MATCH('Catalogo oficial'!C91,'PE2004'!C:C,0),1)</f>
        <v>#N/A</v>
      </c>
      <c r="S91" s="3" t="e">
        <f t="shared" si="11"/>
        <v>#N/A</v>
      </c>
      <c r="U91" s="11">
        <f t="shared" si="12"/>
        <v>0</v>
      </c>
    </row>
    <row r="92" spans="2:21" x14ac:dyDescent="0.25">
      <c r="B92" s="3">
        <f t="shared" si="13"/>
        <v>86</v>
      </c>
      <c r="C92" s="3" t="s">
        <v>173</v>
      </c>
      <c r="D92" s="3" t="s">
        <v>4</v>
      </c>
      <c r="E92" s="3" t="s">
        <v>174</v>
      </c>
      <c r="F92" s="3" t="s">
        <v>400</v>
      </c>
      <c r="G92" s="3" t="b">
        <f t="shared" si="7"/>
        <v>1</v>
      </c>
      <c r="H92" s="14"/>
      <c r="I92" s="3" t="s">
        <v>220</v>
      </c>
      <c r="J92" s="3">
        <f t="shared" si="8"/>
        <v>115</v>
      </c>
      <c r="K92" s="3" t="b">
        <f t="shared" si="9"/>
        <v>1</v>
      </c>
      <c r="M92" s="3" t="str">
        <f>INDEX('SP2020'!D:D,MATCH('Catalogo oficial'!C92,'SP2020'!C:C,0),1)</f>
        <v>206965 non-null</v>
      </c>
      <c r="N92" s="8">
        <f>INDEX('SP2020'!G:G,MATCH('Catalogo oficial'!C92,'SP2020'!C:C,0),1)</f>
        <v>0.59194588642441404</v>
      </c>
      <c r="O92" s="3">
        <f t="shared" si="10"/>
        <v>1</v>
      </c>
      <c r="Q92" s="11" t="e">
        <f>INDEX('PE2004'!D:D,MATCH('Catalogo oficial'!C92,'PE2004'!C:C,0),1)</f>
        <v>#N/A</v>
      </c>
      <c r="R92" s="8" t="e">
        <f>INDEX('PE2004'!F:F,MATCH('Catalogo oficial'!C92,'PE2004'!C:C,0),1)</f>
        <v>#N/A</v>
      </c>
      <c r="S92" s="3" t="e">
        <f t="shared" si="11"/>
        <v>#N/A</v>
      </c>
      <c r="U92" s="11">
        <f t="shared" si="12"/>
        <v>0</v>
      </c>
    </row>
    <row r="93" spans="2:21" x14ac:dyDescent="0.25">
      <c r="B93" s="3">
        <f t="shared" si="13"/>
        <v>87</v>
      </c>
      <c r="C93" s="3" t="s">
        <v>175</v>
      </c>
      <c r="D93" s="3" t="s">
        <v>4</v>
      </c>
      <c r="E93" s="3" t="s">
        <v>176</v>
      </c>
      <c r="F93" s="3" t="s">
        <v>400</v>
      </c>
      <c r="G93" s="3" t="b">
        <f t="shared" si="7"/>
        <v>1</v>
      </c>
      <c r="H93" s="14"/>
      <c r="I93" s="3" t="s">
        <v>221</v>
      </c>
      <c r="J93" s="3">
        <f t="shared" si="8"/>
        <v>116</v>
      </c>
      <c r="K93" s="3" t="b">
        <f t="shared" si="9"/>
        <v>1</v>
      </c>
      <c r="M93" s="3" t="str">
        <f>INDEX('SP2020'!D:D,MATCH('Catalogo oficial'!C93,'SP2020'!C:C,0),1)</f>
        <v>48589 non-null</v>
      </c>
      <c r="N93" s="8">
        <f>INDEX('SP2020'!G:G,MATCH('Catalogo oficial'!C93,'SP2020'!C:C,0),1)</f>
        <v>0.13897064081113161</v>
      </c>
      <c r="O93" s="3">
        <f t="shared" si="10"/>
        <v>0</v>
      </c>
      <c r="Q93" s="11" t="e">
        <f>INDEX('PE2004'!D:D,MATCH('Catalogo oficial'!C93,'PE2004'!C:C,0),1)</f>
        <v>#N/A</v>
      </c>
      <c r="R93" s="8" t="e">
        <f>INDEX('PE2004'!F:F,MATCH('Catalogo oficial'!C93,'PE2004'!C:C,0),1)</f>
        <v>#N/A</v>
      </c>
      <c r="S93" s="3" t="e">
        <f t="shared" si="11"/>
        <v>#N/A</v>
      </c>
      <c r="U93" s="11">
        <f t="shared" si="12"/>
        <v>0</v>
      </c>
    </row>
    <row r="94" spans="2:21" x14ac:dyDescent="0.25">
      <c r="B94" s="3">
        <f t="shared" si="13"/>
        <v>88</v>
      </c>
      <c r="C94" s="3" t="s">
        <v>177</v>
      </c>
      <c r="D94" s="3" t="s">
        <v>4</v>
      </c>
      <c r="E94" s="3" t="s">
        <v>178</v>
      </c>
      <c r="F94" s="3" t="s">
        <v>392</v>
      </c>
      <c r="G94" s="3" t="b">
        <f t="shared" si="7"/>
        <v>1</v>
      </c>
      <c r="H94" s="14"/>
      <c r="I94" s="3" t="s">
        <v>222</v>
      </c>
      <c r="J94" s="3">
        <f t="shared" si="8"/>
        <v>117</v>
      </c>
      <c r="K94" s="3" t="b">
        <f t="shared" si="9"/>
        <v>1</v>
      </c>
      <c r="M94" s="3" t="str">
        <f>INDEX('SP2020'!D:D,MATCH('Catalogo oficial'!C94,'SP2020'!C:C,0),1)</f>
        <v>348791 non-null</v>
      </c>
      <c r="N94" s="8">
        <f>INDEX('SP2020'!G:G,MATCH('Catalogo oficial'!C94,'SP2020'!C:C,0),1)</f>
        <v>0.99758605402777178</v>
      </c>
      <c r="O94" s="3">
        <f t="shared" si="10"/>
        <v>1</v>
      </c>
      <c r="Q94" s="11" t="e">
        <f>INDEX('PE2004'!D:D,MATCH('Catalogo oficial'!C94,'PE2004'!C:C,0),1)</f>
        <v>#N/A</v>
      </c>
      <c r="R94" s="8" t="e">
        <f>INDEX('PE2004'!F:F,MATCH('Catalogo oficial'!C94,'PE2004'!C:C,0),1)</f>
        <v>#N/A</v>
      </c>
      <c r="S94" s="3" t="e">
        <f t="shared" si="11"/>
        <v>#N/A</v>
      </c>
      <c r="U94" s="11">
        <f t="shared" si="12"/>
        <v>0</v>
      </c>
    </row>
    <row r="95" spans="2:21" x14ac:dyDescent="0.25">
      <c r="B95" s="3">
        <f t="shared" si="13"/>
        <v>89</v>
      </c>
      <c r="C95" s="3" t="s">
        <v>179</v>
      </c>
      <c r="D95" s="3" t="s">
        <v>4</v>
      </c>
      <c r="E95" s="3" t="s">
        <v>180</v>
      </c>
      <c r="F95" s="3" t="s">
        <v>393</v>
      </c>
      <c r="G95" s="3" t="b">
        <f t="shared" si="7"/>
        <v>1</v>
      </c>
      <c r="H95" s="14"/>
      <c r="I95" s="3" t="s">
        <v>223</v>
      </c>
      <c r="J95" s="3">
        <f t="shared" si="8"/>
        <v>118</v>
      </c>
      <c r="K95" s="3" t="b">
        <f t="shared" si="9"/>
        <v>1</v>
      </c>
      <c r="M95" s="3" t="str">
        <f>INDEX('SP2020'!D:D,MATCH('Catalogo oficial'!C95,'SP2020'!C:C,0),1)</f>
        <v>349404 non-null</v>
      </c>
      <c r="N95" s="8">
        <f>INDEX('SP2020'!G:G,MATCH('Catalogo oficial'!C95,'SP2020'!C:C,0),1)</f>
        <v>0.99933931099575268</v>
      </c>
      <c r="O95" s="3">
        <f t="shared" si="10"/>
        <v>1</v>
      </c>
      <c r="Q95" s="11" t="e">
        <f>INDEX('PE2004'!D:D,MATCH('Catalogo oficial'!C95,'PE2004'!C:C,0),1)</f>
        <v>#N/A</v>
      </c>
      <c r="R95" s="8" t="e">
        <f>INDEX('PE2004'!F:F,MATCH('Catalogo oficial'!C95,'PE2004'!C:C,0),1)</f>
        <v>#N/A</v>
      </c>
      <c r="S95" s="3" t="e">
        <f t="shared" si="11"/>
        <v>#N/A</v>
      </c>
      <c r="U95" s="11">
        <f t="shared" si="12"/>
        <v>0</v>
      </c>
    </row>
    <row r="96" spans="2:21" ht="26.4" x14ac:dyDescent="0.25">
      <c r="B96" s="3">
        <f t="shared" si="13"/>
        <v>90</v>
      </c>
      <c r="C96" s="3" t="s">
        <v>181</v>
      </c>
      <c r="D96" s="3" t="s">
        <v>1</v>
      </c>
      <c r="E96" s="3" t="s">
        <v>182</v>
      </c>
      <c r="F96" s="3" t="s">
        <v>399</v>
      </c>
      <c r="G96" s="3" t="b">
        <f t="shared" si="7"/>
        <v>1</v>
      </c>
      <c r="H96" s="14"/>
      <c r="I96" s="3" t="s">
        <v>224</v>
      </c>
      <c r="J96" s="3">
        <f t="shared" si="8"/>
        <v>119</v>
      </c>
      <c r="K96" s="3" t="b">
        <f t="shared" si="9"/>
        <v>1</v>
      </c>
      <c r="M96" s="3" t="str">
        <f>INDEX('SP2020'!D:D,MATCH('Catalogo oficial'!C96,'SP2020'!C:C,0),1)</f>
        <v>321300 non-null</v>
      </c>
      <c r="N96" s="8">
        <f>INDEX('SP2020'!G:G,MATCH('Catalogo oficial'!C96,'SP2020'!C:C,0),1)</f>
        <v>0.91895834227122575</v>
      </c>
      <c r="O96" s="3">
        <f t="shared" si="10"/>
        <v>1</v>
      </c>
      <c r="Q96" s="11">
        <f>INDEX('PE2004'!D:D,MATCH('Catalogo oficial'!C96,'PE2004'!C:C,0),1)</f>
        <v>45680</v>
      </c>
      <c r="R96" s="8">
        <f>INDEX('PE2004'!F:F,MATCH('Catalogo oficial'!C96,'PE2004'!C:C,0),1)</f>
        <v>0.85287528005974611</v>
      </c>
      <c r="S96" s="3">
        <f t="shared" si="11"/>
        <v>1</v>
      </c>
      <c r="U96" s="11">
        <f t="shared" si="12"/>
        <v>1</v>
      </c>
    </row>
    <row r="97" spans="2:21" x14ac:dyDescent="0.25">
      <c r="B97" s="3">
        <f t="shared" si="13"/>
        <v>91</v>
      </c>
      <c r="C97" s="3" t="s">
        <v>183</v>
      </c>
      <c r="D97" s="3" t="s">
        <v>4</v>
      </c>
      <c r="E97" s="3" t="s">
        <v>184</v>
      </c>
      <c r="F97" s="3" t="s">
        <v>399</v>
      </c>
      <c r="G97" s="3" t="b">
        <f t="shared" si="7"/>
        <v>1</v>
      </c>
      <c r="H97" s="14"/>
      <c r="I97" s="3" t="s">
        <v>348</v>
      </c>
      <c r="J97" s="3">
        <f t="shared" si="8"/>
        <v>-1</v>
      </c>
      <c r="K97" s="3" t="b">
        <f t="shared" si="9"/>
        <v>1</v>
      </c>
      <c r="M97" s="3" t="str">
        <f>INDEX('SP2020'!D:D,MATCH('Catalogo oficial'!C97,'SP2020'!C:C,0),1)</f>
        <v>349555 non-null</v>
      </c>
      <c r="N97" s="8">
        <f>INDEX('SP2020'!G:G,MATCH('Catalogo oficial'!C97,'SP2020'!C:C,0),1)</f>
        <v>0.99977118995523906</v>
      </c>
      <c r="O97" s="3">
        <f t="shared" si="10"/>
        <v>1</v>
      </c>
      <c r="Q97" s="11" t="e">
        <f>INDEX('PE2004'!D:D,MATCH('Catalogo oficial'!C97,'PE2004'!C:C,0),1)</f>
        <v>#N/A</v>
      </c>
      <c r="R97" s="8" t="e">
        <f>INDEX('PE2004'!F:F,MATCH('Catalogo oficial'!C97,'PE2004'!C:C,0),1)</f>
        <v>#N/A</v>
      </c>
      <c r="S97" s="3" t="e">
        <f t="shared" si="11"/>
        <v>#N/A</v>
      </c>
      <c r="U97" s="11">
        <f t="shared" si="12"/>
        <v>0</v>
      </c>
    </row>
    <row r="98" spans="2:21" x14ac:dyDescent="0.25">
      <c r="B98" s="3">
        <f t="shared" si="13"/>
        <v>92</v>
      </c>
      <c r="C98" s="3" t="s">
        <v>185</v>
      </c>
      <c r="D98" s="3" t="s">
        <v>4</v>
      </c>
      <c r="E98" s="3" t="s">
        <v>186</v>
      </c>
      <c r="F98" s="3" t="s">
        <v>399</v>
      </c>
      <c r="G98" s="3" t="b">
        <f t="shared" si="7"/>
        <v>1</v>
      </c>
      <c r="H98" s="14"/>
      <c r="I98" s="3" t="s">
        <v>3</v>
      </c>
      <c r="J98" s="3">
        <f t="shared" si="8"/>
        <v>2</v>
      </c>
      <c r="K98" s="3" t="b">
        <f t="shared" si="9"/>
        <v>0</v>
      </c>
      <c r="M98" s="3" t="str">
        <f>INDEX('SP2020'!D:D,MATCH('Catalogo oficial'!C98,'SP2020'!C:C,0),1)</f>
        <v>349635 non-null</v>
      </c>
      <c r="N98" s="8">
        <f>INDEX('SP2020'!G:G,MATCH('Catalogo oficial'!C98,'SP2020'!C:C,0),1)</f>
        <v>1</v>
      </c>
      <c r="O98" s="3">
        <f t="shared" si="10"/>
        <v>1</v>
      </c>
      <c r="Q98" s="11" t="e">
        <f>INDEX('PE2004'!D:D,MATCH('Catalogo oficial'!C98,'PE2004'!C:C,0),1)</f>
        <v>#N/A</v>
      </c>
      <c r="R98" s="8" t="e">
        <f>INDEX('PE2004'!F:F,MATCH('Catalogo oficial'!C98,'PE2004'!C:C,0),1)</f>
        <v>#N/A</v>
      </c>
      <c r="S98" s="3" t="e">
        <f t="shared" si="11"/>
        <v>#N/A</v>
      </c>
      <c r="U98" s="11">
        <f t="shared" si="12"/>
        <v>0</v>
      </c>
    </row>
    <row r="99" spans="2:21" x14ac:dyDescent="0.25">
      <c r="B99" s="3">
        <f t="shared" si="13"/>
        <v>93</v>
      </c>
      <c r="C99" s="3" t="s">
        <v>187</v>
      </c>
      <c r="D99" s="3" t="s">
        <v>4</v>
      </c>
      <c r="E99" s="3" t="s">
        <v>188</v>
      </c>
      <c r="F99" s="3" t="s">
        <v>401</v>
      </c>
      <c r="G99" s="3" t="b">
        <f t="shared" si="7"/>
        <v>1</v>
      </c>
      <c r="H99" s="14"/>
      <c r="I99" s="3" t="s">
        <v>41</v>
      </c>
      <c r="J99" s="3">
        <f t="shared" si="8"/>
        <v>20</v>
      </c>
      <c r="K99" s="3" t="b">
        <f t="shared" si="9"/>
        <v>0</v>
      </c>
      <c r="M99" s="3" t="str">
        <f>INDEX('SP2020'!D:D,MATCH('Catalogo oficial'!C99,'SP2020'!C:C,0),1)</f>
        <v>349635 non-null</v>
      </c>
      <c r="N99" s="8">
        <f>INDEX('SP2020'!G:G,MATCH('Catalogo oficial'!C99,'SP2020'!C:C,0),1)</f>
        <v>1</v>
      </c>
      <c r="O99" s="3">
        <f t="shared" si="10"/>
        <v>1</v>
      </c>
      <c r="Q99" s="11" t="e">
        <f>INDEX('PE2004'!D:D,MATCH('Catalogo oficial'!C99,'PE2004'!C:C,0),1)</f>
        <v>#N/A</v>
      </c>
      <c r="R99" s="8" t="e">
        <f>INDEX('PE2004'!F:F,MATCH('Catalogo oficial'!C99,'PE2004'!C:C,0),1)</f>
        <v>#N/A</v>
      </c>
      <c r="S99" s="3" t="e">
        <f t="shared" si="11"/>
        <v>#N/A</v>
      </c>
      <c r="U99" s="11">
        <f t="shared" si="12"/>
        <v>0</v>
      </c>
    </row>
    <row r="100" spans="2:21" x14ac:dyDescent="0.25">
      <c r="B100" s="3">
        <f t="shared" si="13"/>
        <v>94</v>
      </c>
      <c r="C100" s="3" t="s">
        <v>189</v>
      </c>
      <c r="D100" s="3" t="s">
        <v>190</v>
      </c>
      <c r="E100" s="3" t="s">
        <v>191</v>
      </c>
      <c r="F100" s="3" t="s">
        <v>401</v>
      </c>
      <c r="G100" s="3" t="b">
        <f t="shared" si="7"/>
        <v>1</v>
      </c>
      <c r="H100" s="14"/>
      <c r="I100" s="3" t="s">
        <v>45</v>
      </c>
      <c r="J100" s="3">
        <f t="shared" si="8"/>
        <v>22</v>
      </c>
      <c r="K100" s="3" t="b">
        <f t="shared" si="9"/>
        <v>0</v>
      </c>
      <c r="M100" s="3" t="str">
        <f>INDEX('SP2020'!D:D,MATCH('Catalogo oficial'!C100,'SP2020'!C:C,0),1)</f>
        <v>348131 non-null</v>
      </c>
      <c r="N100" s="8">
        <f>INDEX('SP2020'!G:G,MATCH('Catalogo oficial'!C100,'SP2020'!C:C,0),1)</f>
        <v>0.99569837115849391</v>
      </c>
      <c r="O100" s="3">
        <f t="shared" si="10"/>
        <v>1</v>
      </c>
      <c r="Q100" s="11" t="e">
        <f>INDEX('PE2004'!D:D,MATCH('Catalogo oficial'!C100,'PE2004'!C:C,0),1)</f>
        <v>#N/A</v>
      </c>
      <c r="R100" s="8" t="e">
        <f>INDEX('PE2004'!F:F,MATCH('Catalogo oficial'!C100,'PE2004'!C:C,0),1)</f>
        <v>#N/A</v>
      </c>
      <c r="S100" s="3" t="e">
        <f t="shared" si="11"/>
        <v>#N/A</v>
      </c>
      <c r="U100" s="11">
        <f t="shared" si="12"/>
        <v>0</v>
      </c>
    </row>
    <row r="101" spans="2:21" ht="52.8" x14ac:dyDescent="0.25">
      <c r="B101" s="3">
        <f t="shared" si="13"/>
        <v>95</v>
      </c>
      <c r="C101" s="3" t="s">
        <v>192</v>
      </c>
      <c r="D101" s="3" t="s">
        <v>1</v>
      </c>
      <c r="E101" s="3" t="s">
        <v>193</v>
      </c>
      <c r="F101" s="3" t="s">
        <v>399</v>
      </c>
      <c r="G101" s="3" t="b">
        <f t="shared" si="7"/>
        <v>1</v>
      </c>
      <c r="H101" s="14"/>
      <c r="I101" s="3" t="s">
        <v>49</v>
      </c>
      <c r="J101" s="3">
        <f t="shared" si="8"/>
        <v>24</v>
      </c>
      <c r="K101" s="3" t="b">
        <f t="shared" si="9"/>
        <v>0</v>
      </c>
      <c r="M101" s="3" t="str">
        <f>INDEX('SP2020'!D:D,MATCH('Catalogo oficial'!C101,'SP2020'!C:C,0),1)</f>
        <v>49717 non-null</v>
      </c>
      <c r="N101" s="8">
        <f>INDEX('SP2020'!G:G,MATCH('Catalogo oficial'!C101,'SP2020'!C:C,0),1)</f>
        <v>0.14219686244226121</v>
      </c>
      <c r="O101" s="3">
        <f t="shared" si="10"/>
        <v>0</v>
      </c>
      <c r="Q101" s="11" t="e">
        <f>INDEX('PE2004'!D:D,MATCH('Catalogo oficial'!C101,'PE2004'!C:C,0),1)</f>
        <v>#N/A</v>
      </c>
      <c r="R101" s="8" t="e">
        <f>INDEX('PE2004'!F:F,MATCH('Catalogo oficial'!C101,'PE2004'!C:C,0),1)</f>
        <v>#N/A</v>
      </c>
      <c r="S101" s="3" t="e">
        <f t="shared" si="11"/>
        <v>#N/A</v>
      </c>
      <c r="U101" s="11">
        <f t="shared" si="12"/>
        <v>0</v>
      </c>
    </row>
    <row r="102" spans="2:21" x14ac:dyDescent="0.25">
      <c r="B102" s="3">
        <f t="shared" si="13"/>
        <v>96</v>
      </c>
      <c r="C102" s="3" t="s">
        <v>194</v>
      </c>
      <c r="D102" s="3" t="s">
        <v>4</v>
      </c>
      <c r="E102" s="3" t="s">
        <v>195</v>
      </c>
      <c r="F102" s="3" t="s">
        <v>393</v>
      </c>
      <c r="G102" s="3" t="b">
        <f t="shared" si="7"/>
        <v>1</v>
      </c>
      <c r="H102" s="14"/>
      <c r="I102" s="3" t="s">
        <v>53</v>
      </c>
      <c r="J102" s="3">
        <f t="shared" si="8"/>
        <v>26</v>
      </c>
      <c r="K102" s="3" t="b">
        <f t="shared" si="9"/>
        <v>0</v>
      </c>
      <c r="M102" s="3" t="str">
        <f>INDEX('SP2020'!D:D,MATCH('Catalogo oficial'!C102,'SP2020'!C:C,0),1)</f>
        <v>268844 non-null</v>
      </c>
      <c r="N102" s="8">
        <f>INDEX('SP2020'!G:G,MATCH('Catalogo oficial'!C102,'SP2020'!C:C,0),1)</f>
        <v>0.76892759592146098</v>
      </c>
      <c r="O102" s="3">
        <f t="shared" si="10"/>
        <v>1</v>
      </c>
      <c r="Q102" s="11" t="e">
        <f>INDEX('PE2004'!D:D,MATCH('Catalogo oficial'!C102,'PE2004'!C:C,0),1)</f>
        <v>#N/A</v>
      </c>
      <c r="R102" s="8" t="e">
        <f>INDEX('PE2004'!F:F,MATCH('Catalogo oficial'!C102,'PE2004'!C:C,0),1)</f>
        <v>#N/A</v>
      </c>
      <c r="S102" s="3" t="e">
        <f t="shared" si="11"/>
        <v>#N/A</v>
      </c>
      <c r="U102" s="11">
        <f t="shared" si="12"/>
        <v>0</v>
      </c>
    </row>
    <row r="103" spans="2:21" x14ac:dyDescent="0.25">
      <c r="B103" s="3">
        <f t="shared" si="13"/>
        <v>97</v>
      </c>
      <c r="C103" s="3" t="s">
        <v>196</v>
      </c>
      <c r="D103" s="3" t="s">
        <v>4</v>
      </c>
      <c r="E103" s="3" t="s">
        <v>197</v>
      </c>
      <c r="F103" s="3" t="s">
        <v>401</v>
      </c>
      <c r="G103" s="3" t="b">
        <f t="shared" si="7"/>
        <v>1</v>
      </c>
      <c r="H103" s="14"/>
      <c r="I103" s="3" t="s">
        <v>61</v>
      </c>
      <c r="J103" s="3">
        <f t="shared" si="8"/>
        <v>30</v>
      </c>
      <c r="K103" s="3" t="b">
        <f t="shared" si="9"/>
        <v>0</v>
      </c>
      <c r="M103" s="3" t="str">
        <f>INDEX('SP2020'!D:D,MATCH('Catalogo oficial'!C103,'SP2020'!C:C,0),1)</f>
        <v>349635 non-null</v>
      </c>
      <c r="N103" s="8">
        <f>INDEX('SP2020'!G:G,MATCH('Catalogo oficial'!C103,'SP2020'!C:C,0),1)</f>
        <v>1</v>
      </c>
      <c r="O103" s="3">
        <f t="shared" si="10"/>
        <v>1</v>
      </c>
      <c r="Q103" s="11" t="e">
        <f>INDEX('PE2004'!D:D,MATCH('Catalogo oficial'!C103,'PE2004'!C:C,0),1)</f>
        <v>#N/A</v>
      </c>
      <c r="R103" s="8" t="e">
        <f>INDEX('PE2004'!F:F,MATCH('Catalogo oficial'!C103,'PE2004'!C:C,0),1)</f>
        <v>#N/A</v>
      </c>
      <c r="S103" s="3" t="e">
        <f t="shared" si="11"/>
        <v>#N/A</v>
      </c>
      <c r="U103" s="11">
        <f t="shared" si="12"/>
        <v>0</v>
      </c>
    </row>
    <row r="104" spans="2:21" x14ac:dyDescent="0.25">
      <c r="B104" s="3">
        <f t="shared" si="13"/>
        <v>98</v>
      </c>
      <c r="C104" s="3" t="s">
        <v>198</v>
      </c>
      <c r="D104" s="3" t="s">
        <v>4</v>
      </c>
      <c r="E104" s="3" t="s">
        <v>199</v>
      </c>
      <c r="F104" s="3" t="s">
        <v>401</v>
      </c>
      <c r="G104" s="3" t="b">
        <f t="shared" si="7"/>
        <v>1</v>
      </c>
      <c r="H104" s="14"/>
      <c r="I104" s="3" t="s">
        <v>69</v>
      </c>
      <c r="J104" s="3">
        <f t="shared" si="8"/>
        <v>34</v>
      </c>
      <c r="K104" s="3" t="b">
        <f t="shared" si="9"/>
        <v>0</v>
      </c>
      <c r="M104" s="3" t="str">
        <f>INDEX('SP2020'!D:D,MATCH('Catalogo oficial'!C104,'SP2020'!C:C,0),1)</f>
        <v>349635 non-null</v>
      </c>
      <c r="N104" s="8">
        <f>INDEX('SP2020'!G:G,MATCH('Catalogo oficial'!C104,'SP2020'!C:C,0),1)</f>
        <v>1</v>
      </c>
      <c r="O104" s="3">
        <f t="shared" si="10"/>
        <v>1</v>
      </c>
      <c r="Q104" s="11" t="e">
        <f>INDEX('PE2004'!D:D,MATCH('Catalogo oficial'!C104,'PE2004'!C:C,0),1)</f>
        <v>#N/A</v>
      </c>
      <c r="R104" s="8" t="e">
        <f>INDEX('PE2004'!F:F,MATCH('Catalogo oficial'!C104,'PE2004'!C:C,0),1)</f>
        <v>#N/A</v>
      </c>
      <c r="S104" s="3" t="e">
        <f t="shared" si="11"/>
        <v>#N/A</v>
      </c>
      <c r="U104" s="11">
        <f t="shared" si="12"/>
        <v>0</v>
      </c>
    </row>
    <row r="105" spans="2:21" x14ac:dyDescent="0.25">
      <c r="B105" s="3">
        <f t="shared" si="13"/>
        <v>99</v>
      </c>
      <c r="C105" s="3" t="s">
        <v>200</v>
      </c>
      <c r="D105" s="3" t="s">
        <v>4</v>
      </c>
      <c r="E105" s="3" t="s">
        <v>201</v>
      </c>
      <c r="F105" s="3" t="s">
        <v>392</v>
      </c>
      <c r="G105" s="3" t="b">
        <f t="shared" si="7"/>
        <v>1</v>
      </c>
      <c r="H105" s="14"/>
      <c r="I105" s="3" t="s">
        <v>79</v>
      </c>
      <c r="J105" s="3">
        <f t="shared" si="8"/>
        <v>39</v>
      </c>
      <c r="K105" s="3" t="b">
        <f t="shared" si="9"/>
        <v>0</v>
      </c>
      <c r="M105" s="3" t="str">
        <f>INDEX('SP2020'!D:D,MATCH('Catalogo oficial'!C105,'SP2020'!C:C,0),1)</f>
        <v>15 non-null</v>
      </c>
      <c r="N105" s="8">
        <f>INDEX('SP2020'!G:G,MATCH('Catalogo oficial'!C105,'SP2020'!C:C,0),1)</f>
        <v>4.2901883392680941E-5</v>
      </c>
      <c r="O105" s="3">
        <f t="shared" si="10"/>
        <v>0</v>
      </c>
      <c r="Q105" s="11" t="e">
        <f>INDEX('PE2004'!D:D,MATCH('Catalogo oficial'!C105,'PE2004'!C:C,0),1)</f>
        <v>#N/A</v>
      </c>
      <c r="R105" s="8" t="e">
        <f>INDEX('PE2004'!F:F,MATCH('Catalogo oficial'!C105,'PE2004'!C:C,0),1)</f>
        <v>#N/A</v>
      </c>
      <c r="S105" s="3" t="e">
        <f t="shared" si="11"/>
        <v>#N/A</v>
      </c>
      <c r="U105" s="11">
        <f t="shared" si="12"/>
        <v>0</v>
      </c>
    </row>
    <row r="106" spans="2:21" ht="92.4" x14ac:dyDescent="0.25">
      <c r="B106" s="3">
        <f t="shared" si="13"/>
        <v>100</v>
      </c>
      <c r="C106" s="3" t="s">
        <v>202</v>
      </c>
      <c r="D106" s="3" t="s">
        <v>4</v>
      </c>
      <c r="E106" s="3" t="s">
        <v>203</v>
      </c>
      <c r="F106" s="3" t="s">
        <v>397</v>
      </c>
      <c r="G106" s="3" t="b">
        <f t="shared" si="7"/>
        <v>1</v>
      </c>
      <c r="H106" s="14"/>
      <c r="I106" s="3" t="s">
        <v>83</v>
      </c>
      <c r="J106" s="3">
        <f t="shared" si="8"/>
        <v>41</v>
      </c>
      <c r="K106" s="3" t="b">
        <f t="shared" si="9"/>
        <v>0</v>
      </c>
      <c r="M106" s="3" t="str">
        <f>INDEX('SP2020'!D:D,MATCH('Catalogo oficial'!C106,'SP2020'!C:C,0),1)</f>
        <v>4876 non-null</v>
      </c>
      <c r="N106" s="8">
        <f>INDEX('SP2020'!G:G,MATCH('Catalogo oficial'!C106,'SP2020'!C:C,0),1)</f>
        <v>1.3945972228180817E-2</v>
      </c>
      <c r="O106" s="3">
        <f t="shared" si="10"/>
        <v>0</v>
      </c>
      <c r="Q106" s="11" t="e">
        <f>INDEX('PE2004'!D:D,MATCH('Catalogo oficial'!C106,'PE2004'!C:C,0),1)</f>
        <v>#N/A</v>
      </c>
      <c r="R106" s="8" t="e">
        <f>INDEX('PE2004'!F:F,MATCH('Catalogo oficial'!C106,'PE2004'!C:C,0),1)</f>
        <v>#N/A</v>
      </c>
      <c r="S106" s="3" t="e">
        <f t="shared" si="11"/>
        <v>#N/A</v>
      </c>
      <c r="U106" s="11">
        <f t="shared" si="12"/>
        <v>0</v>
      </c>
    </row>
    <row r="107" spans="2:21" ht="92.4" x14ac:dyDescent="0.25">
      <c r="B107" s="3">
        <f t="shared" si="13"/>
        <v>101</v>
      </c>
      <c r="C107" s="3" t="s">
        <v>204</v>
      </c>
      <c r="D107" s="3" t="s">
        <v>4</v>
      </c>
      <c r="E107" s="3" t="s">
        <v>203</v>
      </c>
      <c r="F107" s="3" t="s">
        <v>397</v>
      </c>
      <c r="G107" s="3" t="b">
        <f t="shared" si="7"/>
        <v>1</v>
      </c>
      <c r="H107" s="14"/>
      <c r="I107" s="3" t="s">
        <v>87</v>
      </c>
      <c r="J107" s="3">
        <f t="shared" si="8"/>
        <v>43</v>
      </c>
      <c r="K107" s="3" t="b">
        <f t="shared" si="9"/>
        <v>0</v>
      </c>
      <c r="M107" s="3" t="str">
        <f>INDEX('SP2020'!D:D,MATCH('Catalogo oficial'!C107,'SP2020'!C:C,0),1)</f>
        <v>332703 non-null</v>
      </c>
      <c r="N107" s="8">
        <f>INDEX('SP2020'!G:G,MATCH('Catalogo oficial'!C107,'SP2020'!C:C,0),1)</f>
        <v>0.95157235402634177</v>
      </c>
      <c r="O107" s="3">
        <f t="shared" si="10"/>
        <v>1</v>
      </c>
      <c r="Q107" s="11" t="e">
        <f>INDEX('PE2004'!D:D,MATCH('Catalogo oficial'!C107,'PE2004'!C:C,0),1)</f>
        <v>#N/A</v>
      </c>
      <c r="R107" s="8" t="e">
        <f>INDEX('PE2004'!F:F,MATCH('Catalogo oficial'!C107,'PE2004'!C:C,0),1)</f>
        <v>#N/A</v>
      </c>
      <c r="S107" s="3" t="e">
        <f t="shared" si="11"/>
        <v>#N/A</v>
      </c>
      <c r="U107" s="11">
        <f t="shared" si="12"/>
        <v>0</v>
      </c>
    </row>
    <row r="108" spans="2:21" x14ac:dyDescent="0.25">
      <c r="B108" s="3">
        <f t="shared" si="13"/>
        <v>102</v>
      </c>
      <c r="C108" s="3" t="s">
        <v>205</v>
      </c>
      <c r="D108" s="3" t="s">
        <v>1</v>
      </c>
      <c r="E108" s="3" t="s">
        <v>206</v>
      </c>
      <c r="F108" s="3" t="s">
        <v>392</v>
      </c>
      <c r="G108" s="3" t="b">
        <f t="shared" si="7"/>
        <v>1</v>
      </c>
      <c r="H108" s="14"/>
      <c r="I108" s="3" t="s">
        <v>91</v>
      </c>
      <c r="J108" s="3">
        <f t="shared" si="8"/>
        <v>45</v>
      </c>
      <c r="K108" s="3" t="b">
        <f t="shared" si="9"/>
        <v>0</v>
      </c>
      <c r="M108" s="3" t="str">
        <f>INDEX('SP2020'!D:D,MATCH('Catalogo oficial'!C108,'SP2020'!C:C,0),1)</f>
        <v>349635 non-null</v>
      </c>
      <c r="N108" s="8">
        <f>INDEX('SP2020'!G:G,MATCH('Catalogo oficial'!C108,'SP2020'!C:C,0),1)</f>
        <v>1</v>
      </c>
      <c r="O108" s="3">
        <f t="shared" si="10"/>
        <v>1</v>
      </c>
      <c r="Q108" s="11" t="e">
        <f>INDEX('PE2004'!D:D,MATCH('Catalogo oficial'!C108,'PE2004'!C:C,0),1)</f>
        <v>#N/A</v>
      </c>
      <c r="R108" s="8" t="e">
        <f>INDEX('PE2004'!F:F,MATCH('Catalogo oficial'!C108,'PE2004'!C:C,0),1)</f>
        <v>#N/A</v>
      </c>
      <c r="S108" s="3" t="e">
        <f t="shared" si="11"/>
        <v>#N/A</v>
      </c>
      <c r="U108" s="11">
        <f t="shared" si="12"/>
        <v>0</v>
      </c>
    </row>
    <row r="109" spans="2:21" x14ac:dyDescent="0.25">
      <c r="B109" s="3">
        <f t="shared" si="13"/>
        <v>103</v>
      </c>
      <c r="C109" s="3" t="s">
        <v>207</v>
      </c>
      <c r="D109" s="3" t="s">
        <v>1</v>
      </c>
      <c r="E109" s="3" t="s">
        <v>208</v>
      </c>
      <c r="F109" s="3" t="s">
        <v>392</v>
      </c>
      <c r="G109" s="3" t="b">
        <f t="shared" si="7"/>
        <v>1</v>
      </c>
      <c r="H109" s="14"/>
      <c r="I109" s="3" t="s">
        <v>97</v>
      </c>
      <c r="J109" s="3">
        <f t="shared" si="8"/>
        <v>48</v>
      </c>
      <c r="K109" s="3" t="b">
        <f t="shared" si="9"/>
        <v>0</v>
      </c>
      <c r="M109" s="3" t="str">
        <f>INDEX('SP2020'!D:D,MATCH('Catalogo oficial'!C109,'SP2020'!C:C,0),1)</f>
        <v>349635 non-null</v>
      </c>
      <c r="N109" s="8">
        <f>INDEX('SP2020'!G:G,MATCH('Catalogo oficial'!C109,'SP2020'!C:C,0),1)</f>
        <v>1</v>
      </c>
      <c r="O109" s="3">
        <f t="shared" si="10"/>
        <v>1</v>
      </c>
      <c r="Q109" s="11" t="e">
        <f>INDEX('PE2004'!D:D,MATCH('Catalogo oficial'!C109,'PE2004'!C:C,0),1)</f>
        <v>#N/A</v>
      </c>
      <c r="R109" s="8" t="e">
        <f>INDEX('PE2004'!F:F,MATCH('Catalogo oficial'!C109,'PE2004'!C:C,0),1)</f>
        <v>#N/A</v>
      </c>
      <c r="S109" s="3" t="e">
        <f t="shared" si="11"/>
        <v>#N/A</v>
      </c>
      <c r="U109" s="11">
        <f t="shared" si="12"/>
        <v>0</v>
      </c>
    </row>
    <row r="110" spans="2:21" ht="26.4" x14ac:dyDescent="0.25">
      <c r="B110" s="3">
        <f t="shared" si="13"/>
        <v>104</v>
      </c>
      <c r="C110" s="3" t="s">
        <v>209</v>
      </c>
      <c r="D110" s="3" t="s">
        <v>4</v>
      </c>
      <c r="E110" s="3" t="s">
        <v>210</v>
      </c>
      <c r="F110" s="3" t="s">
        <v>401</v>
      </c>
      <c r="G110" s="3" t="b">
        <f t="shared" si="7"/>
        <v>1</v>
      </c>
      <c r="H110" s="14"/>
      <c r="I110" s="3" t="s">
        <v>101</v>
      </c>
      <c r="J110" s="3">
        <f t="shared" si="8"/>
        <v>50</v>
      </c>
      <c r="K110" s="3" t="b">
        <f t="shared" si="9"/>
        <v>0</v>
      </c>
      <c r="M110" s="3" t="str">
        <f>INDEX('SP2020'!D:D,MATCH('Catalogo oficial'!C110,'SP2020'!C:C,0),1)</f>
        <v>349635 non-null</v>
      </c>
      <c r="N110" s="8">
        <f>INDEX('SP2020'!G:G,MATCH('Catalogo oficial'!C110,'SP2020'!C:C,0),1)</f>
        <v>1</v>
      </c>
      <c r="O110" s="3">
        <f t="shared" si="10"/>
        <v>1</v>
      </c>
      <c r="Q110" s="11" t="e">
        <f>INDEX('PE2004'!D:D,MATCH('Catalogo oficial'!C110,'PE2004'!C:C,0),1)</f>
        <v>#N/A</v>
      </c>
      <c r="R110" s="8" t="e">
        <f>INDEX('PE2004'!F:F,MATCH('Catalogo oficial'!C110,'PE2004'!C:C,0),1)</f>
        <v>#N/A</v>
      </c>
      <c r="S110" s="3" t="e">
        <f t="shared" si="11"/>
        <v>#N/A</v>
      </c>
      <c r="U110" s="11">
        <f t="shared" si="12"/>
        <v>0</v>
      </c>
    </row>
    <row r="111" spans="2:21" x14ac:dyDescent="0.25">
      <c r="B111" s="3">
        <f t="shared" si="13"/>
        <v>105</v>
      </c>
      <c r="C111" s="3" t="s">
        <v>211</v>
      </c>
      <c r="D111" s="3" t="s">
        <v>4</v>
      </c>
      <c r="E111" s="3" t="s">
        <v>144</v>
      </c>
      <c r="F111" s="3"/>
      <c r="G111" s="3" t="b">
        <f t="shared" si="7"/>
        <v>1</v>
      </c>
      <c r="H111" s="14"/>
      <c r="I111" s="3" t="s">
        <v>105</v>
      </c>
      <c r="J111" s="3">
        <f t="shared" si="8"/>
        <v>52</v>
      </c>
      <c r="K111" s="3" t="b">
        <f t="shared" si="9"/>
        <v>0</v>
      </c>
      <c r="M111" s="3" t="str">
        <f>INDEX('SP2020'!D:D,MATCH('Catalogo oficial'!C111,'SP2020'!C:C,0),1)</f>
        <v>11091 non-null</v>
      </c>
      <c r="N111" s="8">
        <f>INDEX('SP2020'!G:G,MATCH('Catalogo oficial'!C111,'SP2020'!C:C,0),1)</f>
        <v>3.1721652580548286E-2</v>
      </c>
      <c r="O111" s="3">
        <f t="shared" si="10"/>
        <v>0</v>
      </c>
      <c r="Q111" s="11" t="e">
        <f>INDEX('PE2004'!D:D,MATCH('Catalogo oficial'!C111,'PE2004'!C:C,0),1)</f>
        <v>#N/A</v>
      </c>
      <c r="R111" s="8" t="e">
        <f>INDEX('PE2004'!F:F,MATCH('Catalogo oficial'!C111,'PE2004'!C:C,0),1)</f>
        <v>#N/A</v>
      </c>
      <c r="S111" s="3" t="e">
        <f t="shared" si="11"/>
        <v>#N/A</v>
      </c>
      <c r="U111" s="11">
        <f t="shared" si="12"/>
        <v>0</v>
      </c>
    </row>
    <row r="112" spans="2:21" x14ac:dyDescent="0.25">
      <c r="B112" s="3">
        <f t="shared" si="13"/>
        <v>106</v>
      </c>
      <c r="C112" s="3" t="s">
        <v>212</v>
      </c>
      <c r="D112" s="3" t="s">
        <v>4</v>
      </c>
      <c r="E112" s="3" t="s">
        <v>144</v>
      </c>
      <c r="F112" s="3"/>
      <c r="G112" s="3" t="b">
        <f t="shared" si="7"/>
        <v>1</v>
      </c>
      <c r="H112" s="14"/>
      <c r="I112" s="3" t="s">
        <v>109</v>
      </c>
      <c r="J112" s="3">
        <f t="shared" si="8"/>
        <v>54</v>
      </c>
      <c r="K112" s="3" t="b">
        <f t="shared" si="9"/>
        <v>0</v>
      </c>
      <c r="M112" s="3" t="str">
        <f>INDEX('SP2020'!D:D,MATCH('Catalogo oficial'!C112,'SP2020'!C:C,0),1)</f>
        <v>0 non-null</v>
      </c>
      <c r="N112" s="8">
        <f>INDEX('SP2020'!G:G,MATCH('Catalogo oficial'!C112,'SP2020'!C:C,0),1)</f>
        <v>0</v>
      </c>
      <c r="O112" s="3">
        <f t="shared" si="10"/>
        <v>0</v>
      </c>
      <c r="Q112" s="11" t="e">
        <f>INDEX('PE2004'!D:D,MATCH('Catalogo oficial'!C112,'PE2004'!C:C,0),1)</f>
        <v>#N/A</v>
      </c>
      <c r="R112" s="8" t="e">
        <f>INDEX('PE2004'!F:F,MATCH('Catalogo oficial'!C112,'PE2004'!C:C,0),1)</f>
        <v>#N/A</v>
      </c>
      <c r="S112" s="3" t="e">
        <f t="shared" si="11"/>
        <v>#N/A</v>
      </c>
      <c r="U112" s="11">
        <f t="shared" si="12"/>
        <v>0</v>
      </c>
    </row>
    <row r="113" spans="2:21" x14ac:dyDescent="0.25">
      <c r="B113" s="3">
        <f t="shared" si="13"/>
        <v>107</v>
      </c>
      <c r="C113" s="3" t="s">
        <v>213</v>
      </c>
      <c r="D113" s="3" t="s">
        <v>4</v>
      </c>
      <c r="E113" s="3" t="s">
        <v>144</v>
      </c>
      <c r="F113" s="3"/>
      <c r="G113" s="3" t="b">
        <f t="shared" si="7"/>
        <v>1</v>
      </c>
      <c r="H113" s="14"/>
      <c r="I113" s="3" t="s">
        <v>113</v>
      </c>
      <c r="J113" s="3">
        <f t="shared" si="8"/>
        <v>56</v>
      </c>
      <c r="K113" s="3" t="b">
        <f t="shared" si="9"/>
        <v>0</v>
      </c>
      <c r="M113" s="3" t="str">
        <f>INDEX('SP2020'!D:D,MATCH('Catalogo oficial'!C113,'SP2020'!C:C,0),1)</f>
        <v>11182 non-null</v>
      </c>
      <c r="N113" s="8">
        <f>INDEX('SP2020'!G:G,MATCH('Catalogo oficial'!C113,'SP2020'!C:C,0),1)</f>
        <v>3.1981924006463887E-2</v>
      </c>
      <c r="O113" s="3">
        <f t="shared" si="10"/>
        <v>0</v>
      </c>
      <c r="Q113" s="11" t="e">
        <f>INDEX('PE2004'!D:D,MATCH('Catalogo oficial'!C113,'PE2004'!C:C,0),1)</f>
        <v>#N/A</v>
      </c>
      <c r="R113" s="8" t="e">
        <f>INDEX('PE2004'!F:F,MATCH('Catalogo oficial'!C113,'PE2004'!C:C,0),1)</f>
        <v>#N/A</v>
      </c>
      <c r="S113" s="3" t="e">
        <f t="shared" si="11"/>
        <v>#N/A</v>
      </c>
      <c r="U113" s="11">
        <f t="shared" si="12"/>
        <v>0</v>
      </c>
    </row>
    <row r="114" spans="2:21" x14ac:dyDescent="0.25">
      <c r="B114" s="3">
        <f t="shared" si="13"/>
        <v>108</v>
      </c>
      <c r="C114" s="3" t="s">
        <v>214</v>
      </c>
      <c r="D114" s="3" t="s">
        <v>1</v>
      </c>
      <c r="E114" s="3" t="s">
        <v>144</v>
      </c>
      <c r="F114" s="3"/>
      <c r="G114" s="3" t="b">
        <f t="shared" si="7"/>
        <v>1</v>
      </c>
      <c r="H114" s="14"/>
      <c r="I114" s="3" t="s">
        <v>117</v>
      </c>
      <c r="J114" s="3">
        <f t="shared" si="8"/>
        <v>58</v>
      </c>
      <c r="K114" s="3" t="b">
        <f t="shared" si="9"/>
        <v>0</v>
      </c>
      <c r="M114" s="3" t="str">
        <f>INDEX('SP2020'!D:D,MATCH('Catalogo oficial'!C114,'SP2020'!C:C,0),1)</f>
        <v>11182 non-null</v>
      </c>
      <c r="N114" s="8">
        <f>INDEX('SP2020'!G:G,MATCH('Catalogo oficial'!C114,'SP2020'!C:C,0),1)</f>
        <v>3.1981924006463887E-2</v>
      </c>
      <c r="O114" s="3">
        <f t="shared" si="10"/>
        <v>0</v>
      </c>
      <c r="Q114" s="11" t="e">
        <f>INDEX('PE2004'!D:D,MATCH('Catalogo oficial'!C114,'PE2004'!C:C,0),1)</f>
        <v>#N/A</v>
      </c>
      <c r="R114" s="8" t="e">
        <f>INDEX('PE2004'!F:F,MATCH('Catalogo oficial'!C114,'PE2004'!C:C,0),1)</f>
        <v>#N/A</v>
      </c>
      <c r="S114" s="3" t="e">
        <f t="shared" si="11"/>
        <v>#N/A</v>
      </c>
      <c r="U114" s="11">
        <f t="shared" si="12"/>
        <v>0</v>
      </c>
    </row>
    <row r="115" spans="2:21" x14ac:dyDescent="0.25">
      <c r="B115" s="3">
        <f t="shared" si="13"/>
        <v>109</v>
      </c>
      <c r="C115" s="3" t="s">
        <v>215</v>
      </c>
      <c r="D115" s="3" t="s">
        <v>4</v>
      </c>
      <c r="E115" s="3" t="s">
        <v>144</v>
      </c>
      <c r="F115" s="3"/>
      <c r="G115" s="3" t="b">
        <f t="shared" si="7"/>
        <v>1</v>
      </c>
      <c r="H115" s="14"/>
      <c r="I115" s="3" t="s">
        <v>133</v>
      </c>
      <c r="J115" s="3">
        <f t="shared" si="8"/>
        <v>66</v>
      </c>
      <c r="K115" s="3" t="b">
        <f t="shared" si="9"/>
        <v>0</v>
      </c>
      <c r="M115" s="3" t="str">
        <f>INDEX('SP2020'!D:D,MATCH('Catalogo oficial'!C115,'SP2020'!C:C,0),1)</f>
        <v>11084 non-null</v>
      </c>
      <c r="N115" s="8">
        <f>INDEX('SP2020'!G:G,MATCH('Catalogo oficial'!C115,'SP2020'!C:C,0),1)</f>
        <v>3.1701631701631705E-2</v>
      </c>
      <c r="O115" s="3">
        <f t="shared" si="10"/>
        <v>0</v>
      </c>
      <c r="Q115" s="11" t="e">
        <f>INDEX('PE2004'!D:D,MATCH('Catalogo oficial'!C115,'PE2004'!C:C,0),1)</f>
        <v>#N/A</v>
      </c>
      <c r="R115" s="8" t="e">
        <f>INDEX('PE2004'!F:F,MATCH('Catalogo oficial'!C115,'PE2004'!C:C,0),1)</f>
        <v>#N/A</v>
      </c>
      <c r="S115" s="3" t="e">
        <f t="shared" si="11"/>
        <v>#N/A</v>
      </c>
      <c r="U115" s="11">
        <f t="shared" si="12"/>
        <v>0</v>
      </c>
    </row>
    <row r="116" spans="2:21" x14ac:dyDescent="0.25">
      <c r="B116" s="3">
        <f t="shared" si="13"/>
        <v>110</v>
      </c>
      <c r="C116" s="3" t="s">
        <v>216</v>
      </c>
      <c r="D116" s="3" t="s">
        <v>4</v>
      </c>
      <c r="E116" s="3" t="s">
        <v>144</v>
      </c>
      <c r="F116" s="3"/>
      <c r="G116" s="3" t="b">
        <f t="shared" si="7"/>
        <v>1</v>
      </c>
      <c r="H116" s="14"/>
      <c r="I116" s="3" t="s">
        <v>137</v>
      </c>
      <c r="J116" s="3">
        <f t="shared" si="8"/>
        <v>68</v>
      </c>
      <c r="K116" s="3" t="b">
        <f t="shared" si="9"/>
        <v>0</v>
      </c>
      <c r="M116" s="3" t="str">
        <f>INDEX('SP2020'!D:D,MATCH('Catalogo oficial'!C116,'SP2020'!C:C,0),1)</f>
        <v>4060 non-null</v>
      </c>
      <c r="N116" s="8">
        <f>INDEX('SP2020'!G:G,MATCH('Catalogo oficial'!C116,'SP2020'!C:C,0),1)</f>
        <v>1.1612109771618974E-2</v>
      </c>
      <c r="O116" s="3">
        <f t="shared" si="10"/>
        <v>0</v>
      </c>
      <c r="Q116" s="11" t="e">
        <f>INDEX('PE2004'!D:D,MATCH('Catalogo oficial'!C116,'PE2004'!C:C,0),1)</f>
        <v>#N/A</v>
      </c>
      <c r="R116" s="8" t="e">
        <f>INDEX('PE2004'!F:F,MATCH('Catalogo oficial'!C116,'PE2004'!C:C,0),1)</f>
        <v>#N/A</v>
      </c>
      <c r="S116" s="3" t="e">
        <f t="shared" si="11"/>
        <v>#N/A</v>
      </c>
      <c r="U116" s="11">
        <f t="shared" si="12"/>
        <v>0</v>
      </c>
    </row>
    <row r="117" spans="2:21" x14ac:dyDescent="0.25">
      <c r="B117" s="3">
        <f t="shared" si="13"/>
        <v>111</v>
      </c>
      <c r="C117" s="3" t="s">
        <v>217</v>
      </c>
      <c r="D117" s="3" t="s">
        <v>1</v>
      </c>
      <c r="E117" s="3" t="s">
        <v>144</v>
      </c>
      <c r="F117" s="3"/>
      <c r="G117" s="3" t="b">
        <f t="shared" si="7"/>
        <v>1</v>
      </c>
      <c r="H117" s="14"/>
      <c r="I117" s="3" t="s">
        <v>141</v>
      </c>
      <c r="J117" s="3">
        <f t="shared" si="8"/>
        <v>70</v>
      </c>
      <c r="K117" s="3" t="b">
        <f t="shared" si="9"/>
        <v>0</v>
      </c>
      <c r="M117" s="3" t="str">
        <f>INDEX('SP2020'!D:D,MATCH('Catalogo oficial'!C117,'SP2020'!C:C,0),1)</f>
        <v>463 non-null</v>
      </c>
      <c r="N117" s="8">
        <f>INDEX('SP2020'!G:G,MATCH('Catalogo oficial'!C117,'SP2020'!C:C,0),1)</f>
        <v>1.324238134054085E-3</v>
      </c>
      <c r="O117" s="3">
        <f t="shared" si="10"/>
        <v>0</v>
      </c>
      <c r="Q117" s="11" t="e">
        <f>INDEX('PE2004'!D:D,MATCH('Catalogo oficial'!C117,'PE2004'!C:C,0),1)</f>
        <v>#N/A</v>
      </c>
      <c r="R117" s="8" t="e">
        <f>INDEX('PE2004'!F:F,MATCH('Catalogo oficial'!C117,'PE2004'!C:C,0),1)</f>
        <v>#N/A</v>
      </c>
      <c r="S117" s="3" t="e">
        <f t="shared" si="11"/>
        <v>#N/A</v>
      </c>
      <c r="U117" s="11">
        <f t="shared" si="12"/>
        <v>0</v>
      </c>
    </row>
    <row r="118" spans="2:21" x14ac:dyDescent="0.25">
      <c r="B118" s="3">
        <f t="shared" si="13"/>
        <v>112</v>
      </c>
      <c r="C118" s="3" t="s">
        <v>218</v>
      </c>
      <c r="D118" s="3" t="s">
        <v>4</v>
      </c>
      <c r="E118" s="3" t="s">
        <v>144</v>
      </c>
      <c r="F118" s="3"/>
      <c r="G118" s="3" t="b">
        <f t="shared" si="7"/>
        <v>1</v>
      </c>
      <c r="H118" s="14"/>
      <c r="I118" s="3" t="s">
        <v>225</v>
      </c>
      <c r="J118" s="3">
        <f t="shared" si="8"/>
        <v>120</v>
      </c>
      <c r="K118" s="3" t="b">
        <f t="shared" si="9"/>
        <v>0</v>
      </c>
      <c r="M118" s="3" t="str">
        <f>INDEX('SP2020'!D:D,MATCH('Catalogo oficial'!C118,'SP2020'!C:C,0),1)</f>
        <v>11189 non-null</v>
      </c>
      <c r="N118" s="8">
        <f>INDEX('SP2020'!G:G,MATCH('Catalogo oficial'!C118,'SP2020'!C:C,0),1)</f>
        <v>3.2001944885380468E-2</v>
      </c>
      <c r="O118" s="3">
        <f t="shared" si="10"/>
        <v>0</v>
      </c>
      <c r="Q118" s="11" t="e">
        <f>INDEX('PE2004'!D:D,MATCH('Catalogo oficial'!C118,'PE2004'!C:C,0),1)</f>
        <v>#N/A</v>
      </c>
      <c r="R118" s="8" t="e">
        <f>INDEX('PE2004'!F:F,MATCH('Catalogo oficial'!C118,'PE2004'!C:C,0),1)</f>
        <v>#N/A</v>
      </c>
      <c r="S118" s="3" t="e">
        <f t="shared" si="11"/>
        <v>#N/A</v>
      </c>
      <c r="U118" s="11">
        <f t="shared" si="12"/>
        <v>0</v>
      </c>
    </row>
    <row r="119" spans="2:21" x14ac:dyDescent="0.25">
      <c r="B119" s="3">
        <f t="shared" si="13"/>
        <v>113</v>
      </c>
      <c r="C119" s="3" t="s">
        <v>219</v>
      </c>
      <c r="D119" s="3" t="s">
        <v>4</v>
      </c>
      <c r="E119" s="3" t="s">
        <v>144</v>
      </c>
      <c r="F119" s="3"/>
      <c r="G119" s="3" t="b">
        <f t="shared" si="7"/>
        <v>1</v>
      </c>
      <c r="H119" s="14"/>
      <c r="I119" s="3" t="s">
        <v>227</v>
      </c>
      <c r="J119" s="3">
        <f t="shared" si="8"/>
        <v>121</v>
      </c>
      <c r="K119" s="3" t="b">
        <f t="shared" si="9"/>
        <v>0</v>
      </c>
      <c r="M119" s="3" t="str">
        <f>INDEX('SP2020'!D:D,MATCH('Catalogo oficial'!C119,'SP2020'!C:C,0),1)</f>
        <v>0 non-null</v>
      </c>
      <c r="N119" s="8">
        <f>INDEX('SP2020'!G:G,MATCH('Catalogo oficial'!C119,'SP2020'!C:C,0),1)</f>
        <v>0</v>
      </c>
      <c r="O119" s="3">
        <f t="shared" si="10"/>
        <v>0</v>
      </c>
      <c r="Q119" s="11" t="e">
        <f>INDEX('PE2004'!D:D,MATCH('Catalogo oficial'!C119,'PE2004'!C:C,0),1)</f>
        <v>#N/A</v>
      </c>
      <c r="R119" s="8" t="e">
        <f>INDEX('PE2004'!F:F,MATCH('Catalogo oficial'!C119,'PE2004'!C:C,0),1)</f>
        <v>#N/A</v>
      </c>
      <c r="S119" s="3" t="e">
        <f t="shared" si="11"/>
        <v>#N/A</v>
      </c>
      <c r="U119" s="11">
        <f t="shared" si="12"/>
        <v>0</v>
      </c>
    </row>
    <row r="120" spans="2:21" x14ac:dyDescent="0.25">
      <c r="B120" s="3">
        <f t="shared" si="13"/>
        <v>114</v>
      </c>
      <c r="C120" s="3" t="s">
        <v>220</v>
      </c>
      <c r="D120" s="3" t="s">
        <v>4</v>
      </c>
      <c r="E120" s="3" t="s">
        <v>144</v>
      </c>
      <c r="F120" s="3"/>
      <c r="G120" s="3" t="b">
        <f t="shared" si="7"/>
        <v>1</v>
      </c>
      <c r="H120" s="14"/>
      <c r="I120" s="3" t="s">
        <v>229</v>
      </c>
      <c r="J120" s="3">
        <f t="shared" si="8"/>
        <v>122</v>
      </c>
      <c r="K120" s="3" t="b">
        <f t="shared" si="9"/>
        <v>0</v>
      </c>
      <c r="M120" s="3" t="str">
        <f>INDEX('SP2020'!D:D,MATCH('Catalogo oficial'!C120,'SP2020'!C:C,0),1)</f>
        <v>4060 non-null</v>
      </c>
      <c r="N120" s="8">
        <f>INDEX('SP2020'!G:G,MATCH('Catalogo oficial'!C120,'SP2020'!C:C,0),1)</f>
        <v>1.1612109771618974E-2</v>
      </c>
      <c r="O120" s="3">
        <f t="shared" si="10"/>
        <v>0</v>
      </c>
      <c r="Q120" s="11" t="e">
        <f>INDEX('PE2004'!D:D,MATCH('Catalogo oficial'!C120,'PE2004'!C:C,0),1)</f>
        <v>#N/A</v>
      </c>
      <c r="R120" s="8" t="e">
        <f>INDEX('PE2004'!F:F,MATCH('Catalogo oficial'!C120,'PE2004'!C:C,0),1)</f>
        <v>#N/A</v>
      </c>
      <c r="S120" s="3" t="e">
        <f t="shared" si="11"/>
        <v>#N/A</v>
      </c>
      <c r="U120" s="11">
        <f t="shared" si="12"/>
        <v>0</v>
      </c>
    </row>
    <row r="121" spans="2:21" x14ac:dyDescent="0.25">
      <c r="B121" s="3">
        <f t="shared" si="13"/>
        <v>115</v>
      </c>
      <c r="C121" s="3" t="s">
        <v>221</v>
      </c>
      <c r="D121" s="3" t="s">
        <v>1</v>
      </c>
      <c r="E121" s="3" t="s">
        <v>144</v>
      </c>
      <c r="F121" s="3"/>
      <c r="G121" s="3" t="b">
        <f t="shared" si="7"/>
        <v>1</v>
      </c>
      <c r="H121" s="14"/>
      <c r="I121" s="3" t="s">
        <v>231</v>
      </c>
      <c r="J121" s="3">
        <f t="shared" si="8"/>
        <v>123</v>
      </c>
      <c r="K121" s="3" t="b">
        <f t="shared" si="9"/>
        <v>0</v>
      </c>
      <c r="M121" s="3" t="str">
        <f>INDEX('SP2020'!D:D,MATCH('Catalogo oficial'!C121,'SP2020'!C:C,0),1)</f>
        <v>4060 non-null</v>
      </c>
      <c r="N121" s="8">
        <f>INDEX('SP2020'!G:G,MATCH('Catalogo oficial'!C121,'SP2020'!C:C,0),1)</f>
        <v>1.1612109771618974E-2</v>
      </c>
      <c r="O121" s="3">
        <f t="shared" si="10"/>
        <v>0</v>
      </c>
      <c r="Q121" s="11" t="e">
        <f>INDEX('PE2004'!D:D,MATCH('Catalogo oficial'!C121,'PE2004'!C:C,0),1)</f>
        <v>#N/A</v>
      </c>
      <c r="R121" s="8" t="e">
        <f>INDEX('PE2004'!F:F,MATCH('Catalogo oficial'!C121,'PE2004'!C:C,0),1)</f>
        <v>#N/A</v>
      </c>
      <c r="S121" s="3" t="e">
        <f t="shared" si="11"/>
        <v>#N/A</v>
      </c>
      <c r="U121" s="11">
        <f t="shared" si="12"/>
        <v>0</v>
      </c>
    </row>
    <row r="122" spans="2:21" x14ac:dyDescent="0.25">
      <c r="B122" s="3">
        <f t="shared" si="13"/>
        <v>116</v>
      </c>
      <c r="C122" s="3" t="s">
        <v>222</v>
      </c>
      <c r="D122" s="3" t="s">
        <v>4</v>
      </c>
      <c r="E122" s="3" t="s">
        <v>144</v>
      </c>
      <c r="F122" s="3"/>
      <c r="G122" s="3" t="b">
        <f t="shared" si="7"/>
        <v>1</v>
      </c>
      <c r="H122" s="14"/>
      <c r="I122" s="3" t="s">
        <v>233</v>
      </c>
      <c r="J122" s="3">
        <f t="shared" si="8"/>
        <v>124</v>
      </c>
      <c r="K122" s="3" t="b">
        <f t="shared" si="9"/>
        <v>0</v>
      </c>
      <c r="M122" s="3" t="str">
        <f>INDEX('SP2020'!D:D,MATCH('Catalogo oficial'!C122,'SP2020'!C:C,0),1)</f>
        <v>3716 non-null</v>
      </c>
      <c r="N122" s="8">
        <f>INDEX('SP2020'!G:G,MATCH('Catalogo oficial'!C122,'SP2020'!C:C,0),1)</f>
        <v>1.0628226579146825E-2</v>
      </c>
      <c r="O122" s="3">
        <f t="shared" si="10"/>
        <v>0</v>
      </c>
      <c r="Q122" s="11" t="e">
        <f>INDEX('PE2004'!D:D,MATCH('Catalogo oficial'!C122,'PE2004'!C:C,0),1)</f>
        <v>#N/A</v>
      </c>
      <c r="R122" s="8" t="e">
        <f>INDEX('PE2004'!F:F,MATCH('Catalogo oficial'!C122,'PE2004'!C:C,0),1)</f>
        <v>#N/A</v>
      </c>
      <c r="S122" s="3" t="e">
        <f t="shared" si="11"/>
        <v>#N/A</v>
      </c>
      <c r="U122" s="11">
        <f t="shared" si="12"/>
        <v>0</v>
      </c>
    </row>
    <row r="123" spans="2:21" x14ac:dyDescent="0.25">
      <c r="B123" s="3">
        <f t="shared" si="13"/>
        <v>117</v>
      </c>
      <c r="C123" s="3" t="s">
        <v>223</v>
      </c>
      <c r="D123" s="3" t="s">
        <v>4</v>
      </c>
      <c r="E123" s="3" t="s">
        <v>144</v>
      </c>
      <c r="F123" s="3"/>
      <c r="G123" s="3" t="b">
        <f t="shared" si="7"/>
        <v>1</v>
      </c>
      <c r="H123" s="14"/>
      <c r="I123" s="3" t="s">
        <v>279</v>
      </c>
      <c r="J123" s="3">
        <f t="shared" si="8"/>
        <v>147</v>
      </c>
      <c r="K123" s="3" t="b">
        <f t="shared" si="9"/>
        <v>0</v>
      </c>
      <c r="M123" s="3" t="str">
        <f>INDEX('SP2020'!D:D,MATCH('Catalogo oficial'!C123,'SP2020'!C:C,0),1)</f>
        <v>0 non-null</v>
      </c>
      <c r="N123" s="8">
        <f>INDEX('SP2020'!G:G,MATCH('Catalogo oficial'!C123,'SP2020'!C:C,0),1)</f>
        <v>0</v>
      </c>
      <c r="O123" s="3">
        <f t="shared" si="10"/>
        <v>0</v>
      </c>
      <c r="Q123" s="11" t="e">
        <f>INDEX('PE2004'!D:D,MATCH('Catalogo oficial'!C123,'PE2004'!C:C,0),1)</f>
        <v>#N/A</v>
      </c>
      <c r="R123" s="8" t="e">
        <f>INDEX('PE2004'!F:F,MATCH('Catalogo oficial'!C123,'PE2004'!C:C,0),1)</f>
        <v>#N/A</v>
      </c>
      <c r="S123" s="3" t="e">
        <f t="shared" si="11"/>
        <v>#N/A</v>
      </c>
      <c r="U123" s="11">
        <f t="shared" si="12"/>
        <v>0</v>
      </c>
    </row>
    <row r="124" spans="2:21" x14ac:dyDescent="0.25">
      <c r="B124" s="3">
        <f t="shared" si="13"/>
        <v>118</v>
      </c>
      <c r="C124" s="3" t="s">
        <v>224</v>
      </c>
      <c r="D124" s="3" t="s">
        <v>1</v>
      </c>
      <c r="E124" s="3" t="s">
        <v>144</v>
      </c>
      <c r="F124" s="3"/>
      <c r="G124" s="3" t="b">
        <f t="shared" si="7"/>
        <v>1</v>
      </c>
      <c r="H124" s="14"/>
      <c r="I124" s="3" t="s">
        <v>235</v>
      </c>
      <c r="J124" s="3">
        <f t="shared" si="8"/>
        <v>125</v>
      </c>
      <c r="K124" s="3" t="b">
        <f t="shared" si="9"/>
        <v>0</v>
      </c>
      <c r="M124" s="3" t="str">
        <f>INDEX('SP2020'!D:D,MATCH('Catalogo oficial'!C124,'SP2020'!C:C,0),1)</f>
        <v>3892 non-null</v>
      </c>
      <c r="N124" s="8">
        <f>INDEX('SP2020'!G:G,MATCH('Catalogo oficial'!C124,'SP2020'!C:C,0),1)</f>
        <v>1.1131608677620948E-2</v>
      </c>
      <c r="O124" s="3">
        <f t="shared" si="10"/>
        <v>0</v>
      </c>
      <c r="Q124" s="11" t="e">
        <f>INDEX('PE2004'!D:D,MATCH('Catalogo oficial'!C124,'PE2004'!C:C,0),1)</f>
        <v>#N/A</v>
      </c>
      <c r="R124" s="8" t="e">
        <f>INDEX('PE2004'!F:F,MATCH('Catalogo oficial'!C124,'PE2004'!C:C,0),1)</f>
        <v>#N/A</v>
      </c>
      <c r="S124" s="3" t="e">
        <f t="shared" si="11"/>
        <v>#N/A</v>
      </c>
      <c r="U124" s="11">
        <f t="shared" si="12"/>
        <v>0</v>
      </c>
    </row>
    <row r="125" spans="2:21" ht="26.4" x14ac:dyDescent="0.25">
      <c r="B125" s="3">
        <f t="shared" si="13"/>
        <v>119</v>
      </c>
      <c r="C125" s="3" t="s">
        <v>225</v>
      </c>
      <c r="D125" s="3" t="s">
        <v>4</v>
      </c>
      <c r="E125" s="3" t="s">
        <v>226</v>
      </c>
      <c r="F125" s="3" t="s">
        <v>397</v>
      </c>
      <c r="G125" s="3" t="b">
        <f t="shared" si="7"/>
        <v>0</v>
      </c>
      <c r="H125" s="14"/>
      <c r="I125" s="3" t="s">
        <v>237</v>
      </c>
      <c r="J125" s="3">
        <f t="shared" si="8"/>
        <v>126</v>
      </c>
      <c r="K125" s="3" t="b">
        <f t="shared" si="9"/>
        <v>0</v>
      </c>
      <c r="M125" s="3" t="str">
        <f>INDEX('SP2020'!D:D,MATCH('Catalogo oficial'!C125,'SP2020'!C:C,0),1)</f>
        <v>349635 non-null</v>
      </c>
      <c r="N125" s="8">
        <f>INDEX('SP2020'!G:G,MATCH('Catalogo oficial'!C125,'SP2020'!C:C,0),1)</f>
        <v>1</v>
      </c>
      <c r="O125" s="3">
        <f t="shared" si="10"/>
        <v>1</v>
      </c>
      <c r="Q125" s="11">
        <f>INDEX('PE2004'!D:D,MATCH('Catalogo oficial'!C125,'PE2004'!C:C,0),1)</f>
        <v>53560</v>
      </c>
      <c r="R125" s="8">
        <f>INDEX('PE2004'!F:F,MATCH('Catalogo oficial'!C125,'PE2004'!C:C,0),1)</f>
        <v>1</v>
      </c>
      <c r="S125" s="3">
        <f t="shared" si="11"/>
        <v>1</v>
      </c>
      <c r="U125" s="11">
        <f t="shared" si="12"/>
        <v>1</v>
      </c>
    </row>
    <row r="126" spans="2:21" ht="26.4" x14ac:dyDescent="0.25">
      <c r="B126" s="3">
        <f t="shared" si="13"/>
        <v>120</v>
      </c>
      <c r="C126" s="3" t="s">
        <v>227</v>
      </c>
      <c r="D126" s="3" t="s">
        <v>4</v>
      </c>
      <c r="E126" s="3" t="s">
        <v>228</v>
      </c>
      <c r="F126" s="3" t="s">
        <v>394</v>
      </c>
      <c r="G126" s="3" t="b">
        <f t="shared" si="7"/>
        <v>0</v>
      </c>
      <c r="H126" s="14"/>
      <c r="I126" s="3" t="s">
        <v>239</v>
      </c>
      <c r="J126" s="3">
        <f t="shared" si="8"/>
        <v>127</v>
      </c>
      <c r="K126" s="3" t="b">
        <f t="shared" si="9"/>
        <v>0</v>
      </c>
      <c r="M126" s="3" t="str">
        <f>INDEX('SP2020'!D:D,MATCH('Catalogo oficial'!C126,'SP2020'!C:C,0),1)</f>
        <v>349635 non-null</v>
      </c>
      <c r="N126" s="8">
        <f>INDEX('SP2020'!G:G,MATCH('Catalogo oficial'!C126,'SP2020'!C:C,0),1)</f>
        <v>1</v>
      </c>
      <c r="O126" s="3">
        <f t="shared" si="10"/>
        <v>1</v>
      </c>
      <c r="Q126" s="11">
        <f>INDEX('PE2004'!D:D,MATCH('Catalogo oficial'!C126,'PE2004'!C:C,0),1)</f>
        <v>53560</v>
      </c>
      <c r="R126" s="8">
        <f>INDEX('PE2004'!F:F,MATCH('Catalogo oficial'!C126,'PE2004'!C:C,0),1)</f>
        <v>1</v>
      </c>
      <c r="S126" s="3">
        <f t="shared" si="11"/>
        <v>1</v>
      </c>
      <c r="U126" s="11">
        <f t="shared" si="12"/>
        <v>1</v>
      </c>
    </row>
    <row r="127" spans="2:21" ht="26.4" x14ac:dyDescent="0.25">
      <c r="B127" s="3">
        <f t="shared" si="13"/>
        <v>121</v>
      </c>
      <c r="C127" s="3" t="s">
        <v>229</v>
      </c>
      <c r="D127" s="3" t="s">
        <v>4</v>
      </c>
      <c r="E127" s="3" t="s">
        <v>230</v>
      </c>
      <c r="F127" s="3" t="s">
        <v>394</v>
      </c>
      <c r="G127" s="3" t="b">
        <f t="shared" si="7"/>
        <v>0</v>
      </c>
      <c r="H127" s="14"/>
      <c r="I127" s="3" t="s">
        <v>241</v>
      </c>
      <c r="J127" s="3">
        <f t="shared" si="8"/>
        <v>128</v>
      </c>
      <c r="K127" s="3" t="b">
        <f t="shared" si="9"/>
        <v>0</v>
      </c>
      <c r="M127" s="3" t="str">
        <f>INDEX('SP2020'!D:D,MATCH('Catalogo oficial'!C127,'SP2020'!C:C,0),1)</f>
        <v>349635 non-null</v>
      </c>
      <c r="N127" s="8">
        <f>INDEX('SP2020'!G:G,MATCH('Catalogo oficial'!C127,'SP2020'!C:C,0),1)</f>
        <v>1</v>
      </c>
      <c r="O127" s="3">
        <f t="shared" si="10"/>
        <v>1</v>
      </c>
      <c r="Q127" s="11">
        <f>INDEX('PE2004'!D:D,MATCH('Catalogo oficial'!C127,'PE2004'!C:C,0),1)</f>
        <v>53560</v>
      </c>
      <c r="R127" s="8">
        <f>INDEX('PE2004'!F:F,MATCH('Catalogo oficial'!C127,'PE2004'!C:C,0),1)</f>
        <v>1</v>
      </c>
      <c r="S127" s="3">
        <f t="shared" si="11"/>
        <v>1</v>
      </c>
      <c r="U127" s="11">
        <f t="shared" si="12"/>
        <v>1</v>
      </c>
    </row>
    <row r="128" spans="2:21" ht="26.4" x14ac:dyDescent="0.25">
      <c r="B128" s="3">
        <f t="shared" si="13"/>
        <v>122</v>
      </c>
      <c r="C128" s="3" t="s">
        <v>231</v>
      </c>
      <c r="D128" s="3" t="s">
        <v>4</v>
      </c>
      <c r="E128" s="3" t="s">
        <v>232</v>
      </c>
      <c r="F128" s="3" t="s">
        <v>394</v>
      </c>
      <c r="G128" s="3" t="b">
        <f t="shared" si="7"/>
        <v>0</v>
      </c>
      <c r="H128" s="14"/>
      <c r="I128" s="3" t="s">
        <v>243</v>
      </c>
      <c r="J128" s="3">
        <f t="shared" si="8"/>
        <v>129</v>
      </c>
      <c r="K128" s="3" t="b">
        <f t="shared" si="9"/>
        <v>0</v>
      </c>
      <c r="M128" s="3" t="str">
        <f>INDEX('SP2020'!D:D,MATCH('Catalogo oficial'!C128,'SP2020'!C:C,0),1)</f>
        <v>349635 non-null</v>
      </c>
      <c r="N128" s="8">
        <f>INDEX('SP2020'!G:G,MATCH('Catalogo oficial'!C128,'SP2020'!C:C,0),1)</f>
        <v>1</v>
      </c>
      <c r="O128" s="3">
        <f t="shared" si="10"/>
        <v>1</v>
      </c>
      <c r="Q128" s="11">
        <f>INDEX('PE2004'!D:D,MATCH('Catalogo oficial'!C128,'PE2004'!C:C,0),1)</f>
        <v>53560</v>
      </c>
      <c r="R128" s="8">
        <f>INDEX('PE2004'!F:F,MATCH('Catalogo oficial'!C128,'PE2004'!C:C,0),1)</f>
        <v>1</v>
      </c>
      <c r="S128" s="3">
        <f t="shared" si="11"/>
        <v>1</v>
      </c>
      <c r="U128" s="11">
        <f t="shared" si="12"/>
        <v>1</v>
      </c>
    </row>
    <row r="129" spans="2:21" ht="26.4" x14ac:dyDescent="0.25">
      <c r="B129" s="3">
        <f t="shared" si="13"/>
        <v>123</v>
      </c>
      <c r="C129" s="3" t="s">
        <v>233</v>
      </c>
      <c r="D129" s="3" t="s">
        <v>4</v>
      </c>
      <c r="E129" s="3" t="s">
        <v>234</v>
      </c>
      <c r="F129" s="3" t="s">
        <v>394</v>
      </c>
      <c r="G129" s="3" t="b">
        <f t="shared" si="7"/>
        <v>0</v>
      </c>
      <c r="H129" s="14"/>
      <c r="I129" s="3" t="s">
        <v>245</v>
      </c>
      <c r="J129" s="3">
        <f t="shared" si="8"/>
        <v>130</v>
      </c>
      <c r="K129" s="3" t="b">
        <f t="shared" si="9"/>
        <v>0</v>
      </c>
      <c r="M129" s="3" t="str">
        <f>INDEX('SP2020'!D:D,MATCH('Catalogo oficial'!C129,'SP2020'!C:C,0),1)</f>
        <v>349635 non-null</v>
      </c>
      <c r="N129" s="8">
        <f>INDEX('SP2020'!G:G,MATCH('Catalogo oficial'!C129,'SP2020'!C:C,0),1)</f>
        <v>1</v>
      </c>
      <c r="O129" s="3">
        <f t="shared" si="10"/>
        <v>1</v>
      </c>
      <c r="Q129" s="11">
        <f>INDEX('PE2004'!D:D,MATCH('Catalogo oficial'!C129,'PE2004'!C:C,0),1)</f>
        <v>53560</v>
      </c>
      <c r="R129" s="8">
        <f>INDEX('PE2004'!F:F,MATCH('Catalogo oficial'!C129,'PE2004'!C:C,0),1)</f>
        <v>1</v>
      </c>
      <c r="S129" s="3">
        <f t="shared" si="11"/>
        <v>1</v>
      </c>
      <c r="U129" s="11">
        <f t="shared" si="12"/>
        <v>1</v>
      </c>
    </row>
    <row r="130" spans="2:21" ht="26.4" x14ac:dyDescent="0.25">
      <c r="B130" s="3">
        <f t="shared" si="13"/>
        <v>124</v>
      </c>
      <c r="C130" s="3" t="s">
        <v>235</v>
      </c>
      <c r="D130" s="3" t="s">
        <v>1</v>
      </c>
      <c r="E130" s="3" t="s">
        <v>236</v>
      </c>
      <c r="F130" s="3" t="s">
        <v>394</v>
      </c>
      <c r="G130" s="3" t="b">
        <f t="shared" si="7"/>
        <v>0</v>
      </c>
      <c r="H130" s="14"/>
      <c r="I130" s="3" t="s">
        <v>247</v>
      </c>
      <c r="J130" s="3">
        <f t="shared" si="8"/>
        <v>131</v>
      </c>
      <c r="K130" s="3" t="b">
        <f t="shared" si="9"/>
        <v>0</v>
      </c>
      <c r="M130" s="3" t="str">
        <f>INDEX('SP2020'!D:D,MATCH('Catalogo oficial'!C130,'SP2020'!C:C,0),1)</f>
        <v>349635 non-null</v>
      </c>
      <c r="N130" s="8">
        <f>INDEX('SP2020'!G:G,MATCH('Catalogo oficial'!C130,'SP2020'!C:C,0),1)</f>
        <v>1</v>
      </c>
      <c r="O130" s="3">
        <f t="shared" si="10"/>
        <v>1</v>
      </c>
      <c r="Q130" s="11">
        <f>INDEX('PE2004'!D:D,MATCH('Catalogo oficial'!C130,'PE2004'!C:C,0),1)</f>
        <v>53560</v>
      </c>
      <c r="R130" s="8">
        <f>INDEX('PE2004'!F:F,MATCH('Catalogo oficial'!C130,'PE2004'!C:C,0),1)</f>
        <v>1</v>
      </c>
      <c r="S130" s="3">
        <f t="shared" si="11"/>
        <v>1</v>
      </c>
      <c r="U130" s="11">
        <f t="shared" si="12"/>
        <v>1</v>
      </c>
    </row>
    <row r="131" spans="2:21" ht="26.4" x14ac:dyDescent="0.25">
      <c r="B131" s="3">
        <f t="shared" si="13"/>
        <v>125</v>
      </c>
      <c r="C131" s="3" t="s">
        <v>237</v>
      </c>
      <c r="D131" s="3" t="s">
        <v>1</v>
      </c>
      <c r="E131" s="3" t="s">
        <v>238</v>
      </c>
      <c r="F131" s="3" t="s">
        <v>394</v>
      </c>
      <c r="G131" s="3" t="b">
        <f t="shared" si="7"/>
        <v>0</v>
      </c>
      <c r="H131" s="14"/>
      <c r="I131" s="3" t="s">
        <v>249</v>
      </c>
      <c r="J131" s="3">
        <f t="shared" si="8"/>
        <v>132</v>
      </c>
      <c r="K131" s="3" t="b">
        <f t="shared" si="9"/>
        <v>0</v>
      </c>
      <c r="M131" s="3" t="str">
        <f>INDEX('SP2020'!D:D,MATCH('Catalogo oficial'!C131,'SP2020'!C:C,0),1)</f>
        <v>349635 non-null</v>
      </c>
      <c r="N131" s="8">
        <f>INDEX('SP2020'!G:G,MATCH('Catalogo oficial'!C131,'SP2020'!C:C,0),1)</f>
        <v>1</v>
      </c>
      <c r="O131" s="3">
        <f t="shared" si="10"/>
        <v>1</v>
      </c>
      <c r="Q131" s="11">
        <f>INDEX('PE2004'!D:D,MATCH('Catalogo oficial'!C131,'PE2004'!C:C,0),1)</f>
        <v>53560</v>
      </c>
      <c r="R131" s="8">
        <f>INDEX('PE2004'!F:F,MATCH('Catalogo oficial'!C131,'PE2004'!C:C,0),1)</f>
        <v>1</v>
      </c>
      <c r="S131" s="3">
        <f t="shared" si="11"/>
        <v>1</v>
      </c>
      <c r="U131" s="11">
        <f t="shared" si="12"/>
        <v>1</v>
      </c>
    </row>
    <row r="132" spans="2:21" ht="26.4" x14ac:dyDescent="0.25">
      <c r="B132" s="3">
        <f t="shared" si="13"/>
        <v>126</v>
      </c>
      <c r="C132" s="3" t="s">
        <v>239</v>
      </c>
      <c r="D132" s="3" t="s">
        <v>1</v>
      </c>
      <c r="E132" s="3" t="s">
        <v>240</v>
      </c>
      <c r="F132" s="3" t="s">
        <v>394</v>
      </c>
      <c r="G132" s="3" t="b">
        <f t="shared" si="7"/>
        <v>0</v>
      </c>
      <c r="H132" s="14"/>
      <c r="I132" s="3" t="s">
        <v>251</v>
      </c>
      <c r="J132" s="3">
        <f t="shared" si="8"/>
        <v>133</v>
      </c>
      <c r="K132" s="3" t="b">
        <f t="shared" si="9"/>
        <v>0</v>
      </c>
      <c r="M132" s="3" t="str">
        <f>INDEX('SP2020'!D:D,MATCH('Catalogo oficial'!C132,'SP2020'!C:C,0),1)</f>
        <v>349635 non-null</v>
      </c>
      <c r="N132" s="8">
        <f>INDEX('SP2020'!G:G,MATCH('Catalogo oficial'!C132,'SP2020'!C:C,0),1)</f>
        <v>1</v>
      </c>
      <c r="O132" s="3">
        <f t="shared" si="10"/>
        <v>1</v>
      </c>
      <c r="Q132" s="11">
        <f>INDEX('PE2004'!D:D,MATCH('Catalogo oficial'!C132,'PE2004'!C:C,0),1)</f>
        <v>53560</v>
      </c>
      <c r="R132" s="8">
        <f>INDEX('PE2004'!F:F,MATCH('Catalogo oficial'!C132,'PE2004'!C:C,0),1)</f>
        <v>1</v>
      </c>
      <c r="S132" s="3">
        <f t="shared" si="11"/>
        <v>1</v>
      </c>
      <c r="U132" s="11">
        <f t="shared" si="12"/>
        <v>1</v>
      </c>
    </row>
    <row r="133" spans="2:21" x14ac:dyDescent="0.25">
      <c r="B133" s="3">
        <f t="shared" si="13"/>
        <v>127</v>
      </c>
      <c r="C133" s="3" t="s">
        <v>241</v>
      </c>
      <c r="D133" s="3" t="s">
        <v>190</v>
      </c>
      <c r="E133" s="3" t="s">
        <v>242</v>
      </c>
      <c r="F133" s="3" t="s">
        <v>398</v>
      </c>
      <c r="G133" s="3" t="b">
        <f t="shared" si="7"/>
        <v>0</v>
      </c>
      <c r="H133" s="14"/>
      <c r="I133" s="3" t="s">
        <v>253</v>
      </c>
      <c r="J133" s="3">
        <f t="shared" si="8"/>
        <v>134</v>
      </c>
      <c r="K133" s="3" t="b">
        <f t="shared" si="9"/>
        <v>0</v>
      </c>
      <c r="M133" s="3" t="str">
        <f>INDEX('SP2020'!D:D,MATCH('Catalogo oficial'!C133,'SP2020'!C:C,0),1)</f>
        <v>349635 non-null</v>
      </c>
      <c r="N133" s="8">
        <f>INDEX('SP2020'!G:G,MATCH('Catalogo oficial'!C133,'SP2020'!C:C,0),1)</f>
        <v>1</v>
      </c>
      <c r="O133" s="3">
        <f t="shared" si="10"/>
        <v>1</v>
      </c>
      <c r="Q133" s="11">
        <f>INDEX('PE2004'!D:D,MATCH('Catalogo oficial'!C133,'PE2004'!C:C,0),1)</f>
        <v>53560</v>
      </c>
      <c r="R133" s="8">
        <f>INDEX('PE2004'!F:F,MATCH('Catalogo oficial'!C133,'PE2004'!C:C,0),1)</f>
        <v>1</v>
      </c>
      <c r="S133" s="3">
        <f t="shared" si="11"/>
        <v>1</v>
      </c>
      <c r="U133" s="11">
        <f t="shared" si="12"/>
        <v>1</v>
      </c>
    </row>
    <row r="134" spans="2:21" x14ac:dyDescent="0.25">
      <c r="B134" s="3">
        <f t="shared" si="13"/>
        <v>128</v>
      </c>
      <c r="C134" s="3" t="s">
        <v>243</v>
      </c>
      <c r="D134" s="3" t="s">
        <v>190</v>
      </c>
      <c r="E134" s="3" t="s">
        <v>244</v>
      </c>
      <c r="F134" s="3" t="s">
        <v>398</v>
      </c>
      <c r="G134" s="3" t="b">
        <f t="shared" si="7"/>
        <v>0</v>
      </c>
      <c r="H134" s="14"/>
      <c r="I134" s="3" t="s">
        <v>255</v>
      </c>
      <c r="J134" s="3">
        <f t="shared" si="8"/>
        <v>135</v>
      </c>
      <c r="K134" s="3" t="b">
        <f t="shared" si="9"/>
        <v>0</v>
      </c>
      <c r="M134" s="3" t="str">
        <f>INDEX('SP2020'!D:D,MATCH('Catalogo oficial'!C134,'SP2020'!C:C,0),1)</f>
        <v>349635 non-null</v>
      </c>
      <c r="N134" s="8">
        <f>INDEX('SP2020'!G:G,MATCH('Catalogo oficial'!C134,'SP2020'!C:C,0),1)</f>
        <v>1</v>
      </c>
      <c r="O134" s="3">
        <f t="shared" si="10"/>
        <v>1</v>
      </c>
      <c r="Q134" s="11">
        <f>INDEX('PE2004'!D:D,MATCH('Catalogo oficial'!C134,'PE2004'!C:C,0),1)</f>
        <v>53560</v>
      </c>
      <c r="R134" s="8">
        <f>INDEX('PE2004'!F:F,MATCH('Catalogo oficial'!C134,'PE2004'!C:C,0),1)</f>
        <v>1</v>
      </c>
      <c r="S134" s="3">
        <f t="shared" si="11"/>
        <v>1</v>
      </c>
      <c r="U134" s="11">
        <f t="shared" si="12"/>
        <v>1</v>
      </c>
    </row>
    <row r="135" spans="2:21" ht="26.4" x14ac:dyDescent="0.25">
      <c r="B135" s="3">
        <f t="shared" si="13"/>
        <v>129</v>
      </c>
      <c r="C135" s="3" t="s">
        <v>245</v>
      </c>
      <c r="D135" s="3" t="s">
        <v>1</v>
      </c>
      <c r="E135" s="3" t="s">
        <v>246</v>
      </c>
      <c r="F135" s="3" t="s">
        <v>398</v>
      </c>
      <c r="G135" s="3" t="b">
        <f t="shared" ref="G135:G164" si="14">EXACT(C135,UPPER(C135))</f>
        <v>0</v>
      </c>
      <c r="H135" s="14"/>
      <c r="I135" s="3" t="s">
        <v>257</v>
      </c>
      <c r="J135" s="3">
        <f t="shared" ref="J135:J169" si="15">IFERROR(MATCH(I135,$C$6:$C$164,0),-1)</f>
        <v>136</v>
      </c>
      <c r="K135" s="3" t="b">
        <f t="shared" ref="K135:K169" si="16">EXACT(I135,UPPER(I135))</f>
        <v>0</v>
      </c>
      <c r="M135" s="3" t="str">
        <f>INDEX('SP2020'!D:D,MATCH('Catalogo oficial'!C135,'SP2020'!C:C,0),1)</f>
        <v>349635 non-null</v>
      </c>
      <c r="N135" s="8">
        <f>INDEX('SP2020'!G:G,MATCH('Catalogo oficial'!C135,'SP2020'!C:C,0),1)</f>
        <v>1</v>
      </c>
      <c r="O135" s="3">
        <f t="shared" ref="O135:O164" si="17">IF(N135&gt;0.5, 1, 0)</f>
        <v>1</v>
      </c>
      <c r="Q135" s="11">
        <f>INDEX('PE2004'!D:D,MATCH('Catalogo oficial'!C135,'PE2004'!C:C,0),1)</f>
        <v>53560</v>
      </c>
      <c r="R135" s="8">
        <f>INDEX('PE2004'!F:F,MATCH('Catalogo oficial'!C135,'PE2004'!C:C,0),1)</f>
        <v>1</v>
      </c>
      <c r="S135" s="3">
        <f t="shared" ref="S135:S164" si="18">IF(R135&gt;0.5, 1, 0)</f>
        <v>1</v>
      </c>
      <c r="U135" s="11">
        <f t="shared" ref="U135:U164" si="19">IFERROR(O135*S135, 0)</f>
        <v>1</v>
      </c>
    </row>
    <row r="136" spans="2:21" ht="26.4" x14ac:dyDescent="0.25">
      <c r="B136" s="3">
        <f t="shared" ref="B136:B164" si="20">B135+1</f>
        <v>130</v>
      </c>
      <c r="C136" s="3" t="s">
        <v>247</v>
      </c>
      <c r="D136" s="3" t="s">
        <v>190</v>
      </c>
      <c r="E136" s="3" t="s">
        <v>248</v>
      </c>
      <c r="F136" s="3" t="s">
        <v>398</v>
      </c>
      <c r="G136" s="3" t="b">
        <f t="shared" si="14"/>
        <v>0</v>
      </c>
      <c r="H136" s="14"/>
      <c r="I136" s="3" t="s">
        <v>259</v>
      </c>
      <c r="J136" s="3">
        <f t="shared" si="15"/>
        <v>137</v>
      </c>
      <c r="K136" s="3" t="b">
        <f t="shared" si="16"/>
        <v>0</v>
      </c>
      <c r="M136" s="3" t="str">
        <f>INDEX('SP2020'!D:D,MATCH('Catalogo oficial'!C136,'SP2020'!C:C,0),1)</f>
        <v>349635 non-null</v>
      </c>
      <c r="N136" s="8">
        <f>INDEX('SP2020'!G:G,MATCH('Catalogo oficial'!C136,'SP2020'!C:C,0),1)</f>
        <v>1</v>
      </c>
      <c r="O136" s="3">
        <f t="shared" si="17"/>
        <v>1</v>
      </c>
      <c r="Q136" s="11">
        <f>INDEX('PE2004'!D:D,MATCH('Catalogo oficial'!C136,'PE2004'!C:C,0),1)</f>
        <v>53560</v>
      </c>
      <c r="R136" s="8">
        <f>INDEX('PE2004'!F:F,MATCH('Catalogo oficial'!C136,'PE2004'!C:C,0),1)</f>
        <v>1</v>
      </c>
      <c r="S136" s="3">
        <f t="shared" si="18"/>
        <v>1</v>
      </c>
      <c r="U136" s="11">
        <f t="shared" si="19"/>
        <v>1</v>
      </c>
    </row>
    <row r="137" spans="2:21" ht="39.6" x14ac:dyDescent="0.25">
      <c r="B137" s="3">
        <f t="shared" si="20"/>
        <v>131</v>
      </c>
      <c r="C137" s="3" t="s">
        <v>249</v>
      </c>
      <c r="D137" s="3" t="s">
        <v>1</v>
      </c>
      <c r="E137" s="3" t="s">
        <v>250</v>
      </c>
      <c r="F137" s="3" t="s">
        <v>398</v>
      </c>
      <c r="G137" s="3" t="b">
        <f t="shared" si="14"/>
        <v>0</v>
      </c>
      <c r="H137" s="14"/>
      <c r="I137" s="3" t="s">
        <v>285</v>
      </c>
      <c r="J137" s="3">
        <f t="shared" si="15"/>
        <v>150</v>
      </c>
      <c r="K137" s="3" t="b">
        <f t="shared" si="16"/>
        <v>0</v>
      </c>
      <c r="M137" s="3" t="str">
        <f>INDEX('SP2020'!D:D,MATCH('Catalogo oficial'!C137,'SP2020'!C:C,0),1)</f>
        <v>349635 non-null</v>
      </c>
      <c r="N137" s="8">
        <f>INDEX('SP2020'!G:G,MATCH('Catalogo oficial'!C137,'SP2020'!C:C,0),1)</f>
        <v>1</v>
      </c>
      <c r="O137" s="3">
        <f t="shared" si="17"/>
        <v>1</v>
      </c>
      <c r="Q137" s="11">
        <f>INDEX('PE2004'!D:D,MATCH('Catalogo oficial'!C137,'PE2004'!C:C,0),1)</f>
        <v>53560</v>
      </c>
      <c r="R137" s="8">
        <f>INDEX('PE2004'!F:F,MATCH('Catalogo oficial'!C137,'PE2004'!C:C,0),1)</f>
        <v>1</v>
      </c>
      <c r="S137" s="3">
        <f t="shared" si="18"/>
        <v>1</v>
      </c>
      <c r="U137" s="11">
        <f t="shared" si="19"/>
        <v>1</v>
      </c>
    </row>
    <row r="138" spans="2:21" ht="26.4" x14ac:dyDescent="0.25">
      <c r="B138" s="3">
        <f t="shared" si="20"/>
        <v>132</v>
      </c>
      <c r="C138" s="3" t="s">
        <v>251</v>
      </c>
      <c r="D138" s="3" t="s">
        <v>4</v>
      </c>
      <c r="E138" s="3" t="s">
        <v>252</v>
      </c>
      <c r="F138" s="3" t="s">
        <v>398</v>
      </c>
      <c r="G138" s="3" t="b">
        <f t="shared" si="14"/>
        <v>0</v>
      </c>
      <c r="H138" s="14"/>
      <c r="I138" s="3" t="s">
        <v>261</v>
      </c>
      <c r="J138" s="3">
        <f t="shared" si="15"/>
        <v>138</v>
      </c>
      <c r="K138" s="3" t="b">
        <f t="shared" si="16"/>
        <v>0</v>
      </c>
      <c r="M138" s="3" t="str">
        <f>INDEX('SP2020'!D:D,MATCH('Catalogo oficial'!C138,'SP2020'!C:C,0),1)</f>
        <v>349635 non-null</v>
      </c>
      <c r="N138" s="8">
        <f>INDEX('SP2020'!G:G,MATCH('Catalogo oficial'!C138,'SP2020'!C:C,0),1)</f>
        <v>1</v>
      </c>
      <c r="O138" s="3">
        <f t="shared" si="17"/>
        <v>1</v>
      </c>
      <c r="Q138" s="11">
        <f>INDEX('PE2004'!D:D,MATCH('Catalogo oficial'!C138,'PE2004'!C:C,0),1)</f>
        <v>53560</v>
      </c>
      <c r="R138" s="8">
        <f>INDEX('PE2004'!F:F,MATCH('Catalogo oficial'!C138,'PE2004'!C:C,0),1)</f>
        <v>1</v>
      </c>
      <c r="S138" s="3">
        <f t="shared" si="18"/>
        <v>1</v>
      </c>
      <c r="U138" s="11">
        <f t="shared" si="19"/>
        <v>1</v>
      </c>
    </row>
    <row r="139" spans="2:21" x14ac:dyDescent="0.25">
      <c r="B139" s="3">
        <f t="shared" si="20"/>
        <v>133</v>
      </c>
      <c r="C139" s="3" t="s">
        <v>253</v>
      </c>
      <c r="D139" s="3" t="s">
        <v>4</v>
      </c>
      <c r="E139" s="3" t="s">
        <v>254</v>
      </c>
      <c r="F139" s="3" t="s">
        <v>398</v>
      </c>
      <c r="G139" s="3" t="b">
        <f t="shared" si="14"/>
        <v>0</v>
      </c>
      <c r="H139" s="14"/>
      <c r="I139" s="3" t="s">
        <v>263</v>
      </c>
      <c r="J139" s="3">
        <f t="shared" si="15"/>
        <v>139</v>
      </c>
      <c r="K139" s="3" t="b">
        <f t="shared" si="16"/>
        <v>0</v>
      </c>
      <c r="M139" s="3" t="str">
        <f>INDEX('SP2020'!D:D,MATCH('Catalogo oficial'!C139,'SP2020'!C:C,0),1)</f>
        <v>349635 non-null</v>
      </c>
      <c r="N139" s="8">
        <f>INDEX('SP2020'!G:G,MATCH('Catalogo oficial'!C139,'SP2020'!C:C,0),1)</f>
        <v>1</v>
      </c>
      <c r="O139" s="3">
        <f t="shared" si="17"/>
        <v>1</v>
      </c>
      <c r="Q139" s="11">
        <f>INDEX('PE2004'!D:D,MATCH('Catalogo oficial'!C139,'PE2004'!C:C,0),1)</f>
        <v>53560</v>
      </c>
      <c r="R139" s="8">
        <f>INDEX('PE2004'!F:F,MATCH('Catalogo oficial'!C139,'PE2004'!C:C,0),1)</f>
        <v>1</v>
      </c>
      <c r="S139" s="3">
        <f t="shared" si="18"/>
        <v>1</v>
      </c>
      <c r="U139" s="11">
        <f t="shared" si="19"/>
        <v>1</v>
      </c>
    </row>
    <row r="140" spans="2:21" ht="26.4" x14ac:dyDescent="0.25">
      <c r="B140" s="3">
        <f t="shared" si="20"/>
        <v>134</v>
      </c>
      <c r="C140" s="3" t="s">
        <v>255</v>
      </c>
      <c r="D140" s="3" t="s">
        <v>4</v>
      </c>
      <c r="E140" s="3" t="s">
        <v>256</v>
      </c>
      <c r="F140" s="3" t="s">
        <v>398</v>
      </c>
      <c r="G140" s="3" t="b">
        <f t="shared" si="14"/>
        <v>0</v>
      </c>
      <c r="H140" s="14"/>
      <c r="I140" s="3" t="s">
        <v>265</v>
      </c>
      <c r="J140" s="3">
        <f t="shared" si="15"/>
        <v>140</v>
      </c>
      <c r="K140" s="3" t="b">
        <f t="shared" si="16"/>
        <v>0</v>
      </c>
      <c r="M140" s="3" t="str">
        <f>INDEX('SP2020'!D:D,MATCH('Catalogo oficial'!C140,'SP2020'!C:C,0),1)</f>
        <v>349635 non-null</v>
      </c>
      <c r="N140" s="8">
        <f>INDEX('SP2020'!G:G,MATCH('Catalogo oficial'!C140,'SP2020'!C:C,0),1)</f>
        <v>1</v>
      </c>
      <c r="O140" s="3">
        <f t="shared" si="17"/>
        <v>1</v>
      </c>
      <c r="Q140" s="11">
        <f>INDEX('PE2004'!D:D,MATCH('Catalogo oficial'!C140,'PE2004'!C:C,0),1)</f>
        <v>53560</v>
      </c>
      <c r="R140" s="8">
        <f>INDEX('PE2004'!F:F,MATCH('Catalogo oficial'!C140,'PE2004'!C:C,0),1)</f>
        <v>1</v>
      </c>
      <c r="S140" s="3">
        <f t="shared" si="18"/>
        <v>1</v>
      </c>
      <c r="U140" s="11">
        <f t="shared" si="19"/>
        <v>1</v>
      </c>
    </row>
    <row r="141" spans="2:21" ht="26.4" x14ac:dyDescent="0.25">
      <c r="B141" s="3">
        <f t="shared" si="20"/>
        <v>135</v>
      </c>
      <c r="C141" s="3" t="s">
        <v>257</v>
      </c>
      <c r="D141" s="3" t="s">
        <v>4</v>
      </c>
      <c r="E141" s="3" t="s">
        <v>258</v>
      </c>
      <c r="F141" s="3" t="s">
        <v>398</v>
      </c>
      <c r="G141" s="3" t="b">
        <f t="shared" si="14"/>
        <v>0</v>
      </c>
      <c r="H141" s="14"/>
      <c r="I141" s="3" t="s">
        <v>267</v>
      </c>
      <c r="J141" s="3">
        <f t="shared" si="15"/>
        <v>141</v>
      </c>
      <c r="K141" s="3" t="b">
        <f t="shared" si="16"/>
        <v>0</v>
      </c>
      <c r="M141" s="3" t="str">
        <f>INDEX('SP2020'!D:D,MATCH('Catalogo oficial'!C141,'SP2020'!C:C,0),1)</f>
        <v>349635 non-null</v>
      </c>
      <c r="N141" s="8">
        <f>INDEX('SP2020'!G:G,MATCH('Catalogo oficial'!C141,'SP2020'!C:C,0),1)</f>
        <v>1</v>
      </c>
      <c r="O141" s="3">
        <f t="shared" si="17"/>
        <v>1</v>
      </c>
      <c r="Q141" s="11">
        <f>INDEX('PE2004'!D:D,MATCH('Catalogo oficial'!C141,'PE2004'!C:C,0),1)</f>
        <v>53560</v>
      </c>
      <c r="R141" s="8">
        <f>INDEX('PE2004'!F:F,MATCH('Catalogo oficial'!C141,'PE2004'!C:C,0),1)</f>
        <v>1</v>
      </c>
      <c r="S141" s="3">
        <f t="shared" si="18"/>
        <v>1</v>
      </c>
      <c r="U141" s="11">
        <f t="shared" si="19"/>
        <v>1</v>
      </c>
    </row>
    <row r="142" spans="2:21" x14ac:dyDescent="0.25">
      <c r="B142" s="3">
        <f t="shared" si="20"/>
        <v>136</v>
      </c>
      <c r="C142" s="3" t="s">
        <v>259</v>
      </c>
      <c r="D142" s="3" t="s">
        <v>4</v>
      </c>
      <c r="E142" s="3" t="s">
        <v>260</v>
      </c>
      <c r="F142" s="3" t="s">
        <v>398</v>
      </c>
      <c r="G142" s="3" t="b">
        <f t="shared" si="14"/>
        <v>0</v>
      </c>
      <c r="H142" s="14"/>
      <c r="I142" s="3" t="s">
        <v>269</v>
      </c>
      <c r="J142" s="3">
        <f t="shared" si="15"/>
        <v>142</v>
      </c>
      <c r="K142" s="3" t="b">
        <f t="shared" si="16"/>
        <v>0</v>
      </c>
      <c r="M142" s="3" t="str">
        <f>INDEX('SP2020'!D:D,MATCH('Catalogo oficial'!C142,'SP2020'!C:C,0),1)</f>
        <v>349635 non-null</v>
      </c>
      <c r="N142" s="8">
        <f>INDEX('SP2020'!G:G,MATCH('Catalogo oficial'!C142,'SP2020'!C:C,0),1)</f>
        <v>1</v>
      </c>
      <c r="O142" s="3">
        <f t="shared" si="17"/>
        <v>1</v>
      </c>
      <c r="Q142" s="11">
        <f>INDEX('PE2004'!D:D,MATCH('Catalogo oficial'!C142,'PE2004'!C:C,0),1)</f>
        <v>53560</v>
      </c>
      <c r="R142" s="8">
        <f>INDEX('PE2004'!F:F,MATCH('Catalogo oficial'!C142,'PE2004'!C:C,0),1)</f>
        <v>1</v>
      </c>
      <c r="S142" s="3">
        <f t="shared" si="18"/>
        <v>1</v>
      </c>
      <c r="U142" s="11">
        <f t="shared" si="19"/>
        <v>1</v>
      </c>
    </row>
    <row r="143" spans="2:21" ht="26.4" x14ac:dyDescent="0.25">
      <c r="B143" s="3">
        <f t="shared" si="20"/>
        <v>137</v>
      </c>
      <c r="C143" s="3" t="s">
        <v>261</v>
      </c>
      <c r="D143" s="3" t="s">
        <v>1</v>
      </c>
      <c r="E143" s="3" t="s">
        <v>262</v>
      </c>
      <c r="F143" s="3" t="s">
        <v>398</v>
      </c>
      <c r="G143" s="3" t="b">
        <f t="shared" si="14"/>
        <v>0</v>
      </c>
      <c r="H143" s="14"/>
      <c r="I143" s="3" t="s">
        <v>271</v>
      </c>
      <c r="J143" s="3">
        <f t="shared" si="15"/>
        <v>143</v>
      </c>
      <c r="K143" s="3" t="b">
        <f t="shared" si="16"/>
        <v>0</v>
      </c>
      <c r="M143" s="3" t="str">
        <f>INDEX('SP2020'!D:D,MATCH('Catalogo oficial'!C143,'SP2020'!C:C,0),1)</f>
        <v>349635 non-null</v>
      </c>
      <c r="N143" s="8">
        <f>INDEX('SP2020'!G:G,MATCH('Catalogo oficial'!C143,'SP2020'!C:C,0),1)</f>
        <v>1</v>
      </c>
      <c r="O143" s="3">
        <f t="shared" si="17"/>
        <v>1</v>
      </c>
      <c r="Q143" s="11">
        <f>INDEX('PE2004'!D:D,MATCH('Catalogo oficial'!C143,'PE2004'!C:C,0),1)</f>
        <v>53560</v>
      </c>
      <c r="R143" s="8">
        <f>INDEX('PE2004'!F:F,MATCH('Catalogo oficial'!C143,'PE2004'!C:C,0),1)</f>
        <v>1</v>
      </c>
      <c r="S143" s="3">
        <f t="shared" si="18"/>
        <v>1</v>
      </c>
      <c r="U143" s="11">
        <f t="shared" si="19"/>
        <v>1</v>
      </c>
    </row>
    <row r="144" spans="2:21" ht="26.4" x14ac:dyDescent="0.25">
      <c r="B144" s="3">
        <f t="shared" si="20"/>
        <v>138</v>
      </c>
      <c r="C144" s="3" t="s">
        <v>263</v>
      </c>
      <c r="D144" s="3" t="s">
        <v>1</v>
      </c>
      <c r="E144" s="3" t="s">
        <v>264</v>
      </c>
      <c r="F144" s="3" t="s">
        <v>398</v>
      </c>
      <c r="G144" s="3" t="b">
        <f t="shared" si="14"/>
        <v>0</v>
      </c>
      <c r="H144" s="14"/>
      <c r="I144" s="3" t="s">
        <v>273</v>
      </c>
      <c r="J144" s="3">
        <f t="shared" si="15"/>
        <v>144</v>
      </c>
      <c r="K144" s="3" t="b">
        <f t="shared" si="16"/>
        <v>0</v>
      </c>
      <c r="M144" s="3" t="str">
        <f>INDEX('SP2020'!D:D,MATCH('Catalogo oficial'!C144,'SP2020'!C:C,0),1)</f>
        <v>349635 non-null</v>
      </c>
      <c r="N144" s="8">
        <f>INDEX('SP2020'!G:G,MATCH('Catalogo oficial'!C144,'SP2020'!C:C,0),1)</f>
        <v>1</v>
      </c>
      <c r="O144" s="3">
        <f t="shared" si="17"/>
        <v>1</v>
      </c>
      <c r="Q144" s="11">
        <f>INDEX('PE2004'!D:D,MATCH('Catalogo oficial'!C144,'PE2004'!C:C,0),1)</f>
        <v>53560</v>
      </c>
      <c r="R144" s="8">
        <f>INDEX('PE2004'!F:F,MATCH('Catalogo oficial'!C144,'PE2004'!C:C,0),1)</f>
        <v>1</v>
      </c>
      <c r="S144" s="3">
        <f t="shared" si="18"/>
        <v>1</v>
      </c>
      <c r="U144" s="11">
        <f t="shared" si="19"/>
        <v>1</v>
      </c>
    </row>
    <row r="145" spans="2:21" ht="26.4" x14ac:dyDescent="0.25">
      <c r="B145" s="3">
        <f t="shared" si="20"/>
        <v>139</v>
      </c>
      <c r="C145" s="3" t="s">
        <v>265</v>
      </c>
      <c r="D145" s="3" t="s">
        <v>1</v>
      </c>
      <c r="E145" s="3" t="s">
        <v>266</v>
      </c>
      <c r="F145" s="3" t="s">
        <v>398</v>
      </c>
      <c r="G145" s="3" t="b">
        <f t="shared" si="14"/>
        <v>0</v>
      </c>
      <c r="H145" s="14"/>
      <c r="I145" s="3" t="s">
        <v>275</v>
      </c>
      <c r="J145" s="3">
        <f t="shared" si="15"/>
        <v>145</v>
      </c>
      <c r="K145" s="3" t="b">
        <f t="shared" si="16"/>
        <v>0</v>
      </c>
      <c r="M145" s="3" t="str">
        <f>INDEX('SP2020'!D:D,MATCH('Catalogo oficial'!C145,'SP2020'!C:C,0),1)</f>
        <v>349635 non-null</v>
      </c>
      <c r="N145" s="8">
        <f>INDEX('SP2020'!G:G,MATCH('Catalogo oficial'!C145,'SP2020'!C:C,0),1)</f>
        <v>1</v>
      </c>
      <c r="O145" s="3">
        <f t="shared" si="17"/>
        <v>1</v>
      </c>
      <c r="Q145" s="11">
        <f>INDEX('PE2004'!D:D,MATCH('Catalogo oficial'!C145,'PE2004'!C:C,0),1)</f>
        <v>53560</v>
      </c>
      <c r="R145" s="8">
        <f>INDEX('PE2004'!F:F,MATCH('Catalogo oficial'!C145,'PE2004'!C:C,0),1)</f>
        <v>1</v>
      </c>
      <c r="S145" s="3">
        <f t="shared" si="18"/>
        <v>1</v>
      </c>
      <c r="U145" s="11">
        <f t="shared" si="19"/>
        <v>1</v>
      </c>
    </row>
    <row r="146" spans="2:21" x14ac:dyDescent="0.25">
      <c r="B146" s="3">
        <f t="shared" si="20"/>
        <v>140</v>
      </c>
      <c r="C146" s="3" t="s">
        <v>267</v>
      </c>
      <c r="D146" s="3" t="s">
        <v>190</v>
      </c>
      <c r="E146" s="3" t="s">
        <v>268</v>
      </c>
      <c r="F146" s="3" t="s">
        <v>398</v>
      </c>
      <c r="G146" s="3" t="b">
        <f t="shared" si="14"/>
        <v>0</v>
      </c>
      <c r="H146" s="14"/>
      <c r="I146" s="3" t="s">
        <v>277</v>
      </c>
      <c r="J146" s="3">
        <f t="shared" si="15"/>
        <v>146</v>
      </c>
      <c r="K146" s="3" t="b">
        <f t="shared" si="16"/>
        <v>0</v>
      </c>
      <c r="M146" s="3" t="str">
        <f>INDEX('SP2020'!D:D,MATCH('Catalogo oficial'!C146,'SP2020'!C:C,0),1)</f>
        <v>349635 non-null</v>
      </c>
      <c r="N146" s="8">
        <f>INDEX('SP2020'!G:G,MATCH('Catalogo oficial'!C146,'SP2020'!C:C,0),1)</f>
        <v>1</v>
      </c>
      <c r="O146" s="3">
        <f t="shared" si="17"/>
        <v>1</v>
      </c>
      <c r="Q146" s="11">
        <f>INDEX('PE2004'!D:D,MATCH('Catalogo oficial'!C146,'PE2004'!C:C,0),1)</f>
        <v>53560</v>
      </c>
      <c r="R146" s="8">
        <f>INDEX('PE2004'!F:F,MATCH('Catalogo oficial'!C146,'PE2004'!C:C,0),1)</f>
        <v>1</v>
      </c>
      <c r="S146" s="3">
        <f t="shared" si="18"/>
        <v>1</v>
      </c>
      <c r="U146" s="11">
        <f t="shared" si="19"/>
        <v>1</v>
      </c>
    </row>
    <row r="147" spans="2:21" x14ac:dyDescent="0.25">
      <c r="B147" s="3">
        <f t="shared" si="20"/>
        <v>141</v>
      </c>
      <c r="C147" s="3" t="s">
        <v>269</v>
      </c>
      <c r="D147" s="3" t="s">
        <v>190</v>
      </c>
      <c r="E147" s="3" t="s">
        <v>270</v>
      </c>
      <c r="F147" s="3" t="s">
        <v>398</v>
      </c>
      <c r="G147" s="3" t="b">
        <f t="shared" si="14"/>
        <v>0</v>
      </c>
      <c r="H147" s="14"/>
      <c r="I147" s="3" t="s">
        <v>281</v>
      </c>
      <c r="J147" s="3">
        <f t="shared" si="15"/>
        <v>148</v>
      </c>
      <c r="K147" s="3" t="b">
        <f t="shared" si="16"/>
        <v>0</v>
      </c>
      <c r="M147" s="3" t="str">
        <f>INDEX('SP2020'!D:D,MATCH('Catalogo oficial'!C147,'SP2020'!C:C,0),1)</f>
        <v>349635 non-null</v>
      </c>
      <c r="N147" s="8">
        <f>INDEX('SP2020'!G:G,MATCH('Catalogo oficial'!C147,'SP2020'!C:C,0),1)</f>
        <v>1</v>
      </c>
      <c r="O147" s="3">
        <f t="shared" si="17"/>
        <v>1</v>
      </c>
      <c r="Q147" s="11">
        <f>INDEX('PE2004'!D:D,MATCH('Catalogo oficial'!C147,'PE2004'!C:C,0),1)</f>
        <v>53560</v>
      </c>
      <c r="R147" s="8">
        <f>INDEX('PE2004'!F:F,MATCH('Catalogo oficial'!C147,'PE2004'!C:C,0),1)</f>
        <v>1</v>
      </c>
      <c r="S147" s="3">
        <f t="shared" si="18"/>
        <v>1</v>
      </c>
      <c r="U147" s="11">
        <f t="shared" si="19"/>
        <v>1</v>
      </c>
    </row>
    <row r="148" spans="2:21" x14ac:dyDescent="0.25">
      <c r="B148" s="3">
        <f t="shared" si="20"/>
        <v>142</v>
      </c>
      <c r="C148" s="3" t="s">
        <v>271</v>
      </c>
      <c r="D148" s="3" t="s">
        <v>1</v>
      </c>
      <c r="E148" s="3" t="s">
        <v>272</v>
      </c>
      <c r="F148" s="3" t="s">
        <v>398</v>
      </c>
      <c r="G148" s="3" t="b">
        <f t="shared" si="14"/>
        <v>0</v>
      </c>
      <c r="H148" s="14"/>
      <c r="I148" s="3" t="s">
        <v>283</v>
      </c>
      <c r="J148" s="3">
        <f t="shared" si="15"/>
        <v>149</v>
      </c>
      <c r="K148" s="3" t="b">
        <f t="shared" si="16"/>
        <v>0</v>
      </c>
      <c r="M148" s="3" t="str">
        <f>INDEX('SP2020'!D:D,MATCH('Catalogo oficial'!C148,'SP2020'!C:C,0),1)</f>
        <v>349635 non-null</v>
      </c>
      <c r="N148" s="8">
        <f>INDEX('SP2020'!G:G,MATCH('Catalogo oficial'!C148,'SP2020'!C:C,0),1)</f>
        <v>1</v>
      </c>
      <c r="O148" s="3">
        <f t="shared" si="17"/>
        <v>1</v>
      </c>
      <c r="Q148" s="11">
        <f>INDEX('PE2004'!D:D,MATCH('Catalogo oficial'!C148,'PE2004'!C:C,0),1)</f>
        <v>53560</v>
      </c>
      <c r="R148" s="8">
        <f>INDEX('PE2004'!F:F,MATCH('Catalogo oficial'!C148,'PE2004'!C:C,0),1)</f>
        <v>1</v>
      </c>
      <c r="S148" s="3">
        <f t="shared" si="18"/>
        <v>1</v>
      </c>
      <c r="U148" s="11">
        <f t="shared" si="19"/>
        <v>1</v>
      </c>
    </row>
    <row r="149" spans="2:21" ht="26.4" x14ac:dyDescent="0.25">
      <c r="B149" s="3">
        <f t="shared" si="20"/>
        <v>143</v>
      </c>
      <c r="C149" s="3" t="s">
        <v>273</v>
      </c>
      <c r="D149" s="3" t="s">
        <v>190</v>
      </c>
      <c r="E149" s="3" t="s">
        <v>274</v>
      </c>
      <c r="F149" s="3" t="s">
        <v>398</v>
      </c>
      <c r="G149" s="3" t="b">
        <f t="shared" si="14"/>
        <v>0</v>
      </c>
      <c r="H149" s="14"/>
      <c r="I149" s="3" t="s">
        <v>287</v>
      </c>
      <c r="J149" s="3">
        <f t="shared" si="15"/>
        <v>151</v>
      </c>
      <c r="K149" s="3" t="b">
        <f t="shared" si="16"/>
        <v>0</v>
      </c>
      <c r="M149" s="3" t="str">
        <f>INDEX('SP2020'!D:D,MATCH('Catalogo oficial'!C149,'SP2020'!C:C,0),1)</f>
        <v>349635 non-null</v>
      </c>
      <c r="N149" s="8">
        <f>INDEX('SP2020'!G:G,MATCH('Catalogo oficial'!C149,'SP2020'!C:C,0),1)</f>
        <v>1</v>
      </c>
      <c r="O149" s="3">
        <f t="shared" si="17"/>
        <v>1</v>
      </c>
      <c r="Q149" s="11">
        <f>INDEX('PE2004'!D:D,MATCH('Catalogo oficial'!C149,'PE2004'!C:C,0),1)</f>
        <v>53560</v>
      </c>
      <c r="R149" s="8">
        <f>INDEX('PE2004'!F:F,MATCH('Catalogo oficial'!C149,'PE2004'!C:C,0),1)</f>
        <v>1</v>
      </c>
      <c r="S149" s="3">
        <f t="shared" si="18"/>
        <v>1</v>
      </c>
      <c r="U149" s="11">
        <f t="shared" si="19"/>
        <v>1</v>
      </c>
    </row>
    <row r="150" spans="2:21" ht="39.6" x14ac:dyDescent="0.25">
      <c r="B150" s="3">
        <f t="shared" si="20"/>
        <v>144</v>
      </c>
      <c r="C150" s="3" t="s">
        <v>275</v>
      </c>
      <c r="D150" s="3" t="s">
        <v>1</v>
      </c>
      <c r="E150" s="3" t="s">
        <v>276</v>
      </c>
      <c r="F150" s="3" t="s">
        <v>398</v>
      </c>
      <c r="G150" s="3" t="b">
        <f t="shared" si="14"/>
        <v>0</v>
      </c>
      <c r="H150" s="14"/>
      <c r="I150" s="3" t="s">
        <v>289</v>
      </c>
      <c r="J150" s="3">
        <f t="shared" si="15"/>
        <v>152</v>
      </c>
      <c r="K150" s="3" t="b">
        <f t="shared" si="16"/>
        <v>0</v>
      </c>
      <c r="M150" s="3" t="str">
        <f>INDEX('SP2020'!D:D,MATCH('Catalogo oficial'!C150,'SP2020'!C:C,0),1)</f>
        <v>349635 non-null</v>
      </c>
      <c r="N150" s="8">
        <f>INDEX('SP2020'!G:G,MATCH('Catalogo oficial'!C150,'SP2020'!C:C,0),1)</f>
        <v>1</v>
      </c>
      <c r="O150" s="3">
        <f t="shared" si="17"/>
        <v>1</v>
      </c>
      <c r="Q150" s="11">
        <f>INDEX('PE2004'!D:D,MATCH('Catalogo oficial'!C150,'PE2004'!C:C,0),1)</f>
        <v>53560</v>
      </c>
      <c r="R150" s="8">
        <f>INDEX('PE2004'!F:F,MATCH('Catalogo oficial'!C150,'PE2004'!C:C,0),1)</f>
        <v>1</v>
      </c>
      <c r="S150" s="3">
        <f t="shared" si="18"/>
        <v>1</v>
      </c>
      <c r="U150" s="11">
        <f t="shared" si="19"/>
        <v>1</v>
      </c>
    </row>
    <row r="151" spans="2:21" x14ac:dyDescent="0.25">
      <c r="B151" s="3">
        <f t="shared" si="20"/>
        <v>145</v>
      </c>
      <c r="C151" s="3" t="s">
        <v>277</v>
      </c>
      <c r="D151" s="3" t="s">
        <v>4</v>
      </c>
      <c r="E151" s="3" t="s">
        <v>278</v>
      </c>
      <c r="F151" s="3" t="s">
        <v>398</v>
      </c>
      <c r="G151" s="3" t="b">
        <f t="shared" si="14"/>
        <v>0</v>
      </c>
      <c r="H151" s="14"/>
      <c r="I151" s="3" t="s">
        <v>291</v>
      </c>
      <c r="J151" s="3">
        <f t="shared" si="15"/>
        <v>153</v>
      </c>
      <c r="K151" s="3" t="b">
        <f t="shared" si="16"/>
        <v>0</v>
      </c>
      <c r="M151" s="3" t="str">
        <f>INDEX('SP2020'!D:D,MATCH('Catalogo oficial'!C151,'SP2020'!C:C,0),1)</f>
        <v>349635 non-null</v>
      </c>
      <c r="N151" s="8">
        <f>INDEX('SP2020'!G:G,MATCH('Catalogo oficial'!C151,'SP2020'!C:C,0),1)</f>
        <v>1</v>
      </c>
      <c r="O151" s="3">
        <f t="shared" si="17"/>
        <v>1</v>
      </c>
      <c r="Q151" s="11">
        <f>INDEX('PE2004'!D:D,MATCH('Catalogo oficial'!C151,'PE2004'!C:C,0),1)</f>
        <v>53560</v>
      </c>
      <c r="R151" s="8">
        <f>INDEX('PE2004'!F:F,MATCH('Catalogo oficial'!C151,'PE2004'!C:C,0),1)</f>
        <v>1</v>
      </c>
      <c r="S151" s="3">
        <f t="shared" si="18"/>
        <v>1</v>
      </c>
      <c r="U151" s="11">
        <f t="shared" si="19"/>
        <v>1</v>
      </c>
    </row>
    <row r="152" spans="2:21" ht="26.4" x14ac:dyDescent="0.25">
      <c r="B152" s="3">
        <f t="shared" si="20"/>
        <v>146</v>
      </c>
      <c r="C152" s="3" t="s">
        <v>279</v>
      </c>
      <c r="D152" s="3" t="s">
        <v>4</v>
      </c>
      <c r="E152" s="3" t="s">
        <v>280</v>
      </c>
      <c r="F152" s="3" t="s">
        <v>398</v>
      </c>
      <c r="G152" s="3" t="b">
        <f t="shared" si="14"/>
        <v>0</v>
      </c>
      <c r="H152" s="14"/>
      <c r="I152" s="3" t="s">
        <v>293</v>
      </c>
      <c r="J152" s="3">
        <f t="shared" si="15"/>
        <v>154</v>
      </c>
      <c r="K152" s="3" t="b">
        <f t="shared" si="16"/>
        <v>0</v>
      </c>
      <c r="M152" s="3" t="str">
        <f>INDEX('SP2020'!D:D,MATCH('Catalogo oficial'!C152,'SP2020'!C:C,0),1)</f>
        <v>349635 non-null</v>
      </c>
      <c r="N152" s="8">
        <f>INDEX('SP2020'!G:G,MATCH('Catalogo oficial'!C152,'SP2020'!C:C,0),1)</f>
        <v>1</v>
      </c>
      <c r="O152" s="3">
        <f t="shared" si="17"/>
        <v>1</v>
      </c>
      <c r="Q152" s="11">
        <f>INDEX('PE2004'!D:D,MATCH('Catalogo oficial'!C152,'PE2004'!C:C,0),1)</f>
        <v>53560</v>
      </c>
      <c r="R152" s="8">
        <f>INDEX('PE2004'!F:F,MATCH('Catalogo oficial'!C152,'PE2004'!C:C,0),1)</f>
        <v>1</v>
      </c>
      <c r="S152" s="3">
        <f t="shared" si="18"/>
        <v>1</v>
      </c>
      <c r="U152" s="11">
        <f t="shared" si="19"/>
        <v>1</v>
      </c>
    </row>
    <row r="153" spans="2:21" x14ac:dyDescent="0.25">
      <c r="B153" s="3">
        <f t="shared" si="20"/>
        <v>147</v>
      </c>
      <c r="C153" s="3" t="s">
        <v>281</v>
      </c>
      <c r="D153" s="3" t="s">
        <v>4</v>
      </c>
      <c r="E153" s="3" t="s">
        <v>282</v>
      </c>
      <c r="F153" s="3" t="s">
        <v>398</v>
      </c>
      <c r="G153" s="3" t="b">
        <f t="shared" si="14"/>
        <v>0</v>
      </c>
      <c r="H153" s="14"/>
      <c r="I153" s="3" t="s">
        <v>295</v>
      </c>
      <c r="J153" s="3">
        <f t="shared" si="15"/>
        <v>155</v>
      </c>
      <c r="K153" s="3" t="b">
        <f t="shared" si="16"/>
        <v>0</v>
      </c>
      <c r="M153" s="3" t="str">
        <f>INDEX('SP2020'!D:D,MATCH('Catalogo oficial'!C153,'SP2020'!C:C,0),1)</f>
        <v>349635 non-null</v>
      </c>
      <c r="N153" s="8">
        <f>INDEX('SP2020'!G:G,MATCH('Catalogo oficial'!C153,'SP2020'!C:C,0),1)</f>
        <v>1</v>
      </c>
      <c r="O153" s="3">
        <f t="shared" si="17"/>
        <v>1</v>
      </c>
      <c r="Q153" s="11">
        <f>INDEX('PE2004'!D:D,MATCH('Catalogo oficial'!C153,'PE2004'!C:C,0),1)</f>
        <v>53560</v>
      </c>
      <c r="R153" s="8">
        <f>INDEX('PE2004'!F:F,MATCH('Catalogo oficial'!C153,'PE2004'!C:C,0),1)</f>
        <v>1</v>
      </c>
      <c r="S153" s="3">
        <f t="shared" si="18"/>
        <v>1</v>
      </c>
      <c r="U153" s="11">
        <f t="shared" si="19"/>
        <v>1</v>
      </c>
    </row>
    <row r="154" spans="2:21" x14ac:dyDescent="0.25">
      <c r="B154" s="3">
        <f t="shared" si="20"/>
        <v>148</v>
      </c>
      <c r="C154" s="3" t="s">
        <v>283</v>
      </c>
      <c r="D154" s="3" t="s">
        <v>4</v>
      </c>
      <c r="E154" s="3" t="s">
        <v>284</v>
      </c>
      <c r="F154" s="3" t="s">
        <v>398</v>
      </c>
      <c r="G154" s="3" t="b">
        <f t="shared" si="14"/>
        <v>0</v>
      </c>
      <c r="H154" s="14"/>
      <c r="I154" s="3" t="s">
        <v>297</v>
      </c>
      <c r="J154" s="3">
        <f t="shared" si="15"/>
        <v>156</v>
      </c>
      <c r="K154" s="3" t="b">
        <f t="shared" si="16"/>
        <v>0</v>
      </c>
      <c r="M154" s="3" t="str">
        <f>INDEX('SP2020'!D:D,MATCH('Catalogo oficial'!C154,'SP2020'!C:C,0),1)</f>
        <v>349635 non-null</v>
      </c>
      <c r="N154" s="8">
        <f>INDEX('SP2020'!G:G,MATCH('Catalogo oficial'!C154,'SP2020'!C:C,0),1)</f>
        <v>1</v>
      </c>
      <c r="O154" s="3">
        <f t="shared" si="17"/>
        <v>1</v>
      </c>
      <c r="Q154" s="11">
        <f>INDEX('PE2004'!D:D,MATCH('Catalogo oficial'!C154,'PE2004'!C:C,0),1)</f>
        <v>53560</v>
      </c>
      <c r="R154" s="8">
        <f>INDEX('PE2004'!F:F,MATCH('Catalogo oficial'!C154,'PE2004'!C:C,0),1)</f>
        <v>1</v>
      </c>
      <c r="S154" s="3">
        <f t="shared" si="18"/>
        <v>1</v>
      </c>
      <c r="U154" s="11">
        <f t="shared" si="19"/>
        <v>1</v>
      </c>
    </row>
    <row r="155" spans="2:21" x14ac:dyDescent="0.25">
      <c r="B155" s="3">
        <f t="shared" si="20"/>
        <v>149</v>
      </c>
      <c r="C155" s="3" t="s">
        <v>285</v>
      </c>
      <c r="D155" s="3" t="s">
        <v>4</v>
      </c>
      <c r="E155" s="3" t="s">
        <v>286</v>
      </c>
      <c r="F155" s="3" t="s">
        <v>398</v>
      </c>
      <c r="G155" s="3" t="b">
        <f t="shared" si="14"/>
        <v>0</v>
      </c>
      <c r="H155" s="14"/>
      <c r="I155" s="3" t="s">
        <v>299</v>
      </c>
      <c r="J155" s="3">
        <f t="shared" si="15"/>
        <v>157</v>
      </c>
      <c r="K155" s="3" t="b">
        <f t="shared" si="16"/>
        <v>0</v>
      </c>
      <c r="M155" s="3" t="str">
        <f>INDEX('SP2020'!D:D,MATCH('Catalogo oficial'!C155,'SP2020'!C:C,0),1)</f>
        <v>349635 non-null</v>
      </c>
      <c r="N155" s="8">
        <f>INDEX('SP2020'!G:G,MATCH('Catalogo oficial'!C155,'SP2020'!C:C,0),1)</f>
        <v>1</v>
      </c>
      <c r="O155" s="3">
        <f t="shared" si="17"/>
        <v>1</v>
      </c>
      <c r="Q155" s="11">
        <f>INDEX('PE2004'!D:D,MATCH('Catalogo oficial'!C155,'PE2004'!C:C,0),1)</f>
        <v>53560</v>
      </c>
      <c r="R155" s="8">
        <f>INDEX('PE2004'!F:F,MATCH('Catalogo oficial'!C155,'PE2004'!C:C,0),1)</f>
        <v>1</v>
      </c>
      <c r="S155" s="3">
        <f t="shared" si="18"/>
        <v>1</v>
      </c>
      <c r="U155" s="11">
        <f t="shared" si="19"/>
        <v>1</v>
      </c>
    </row>
    <row r="156" spans="2:21" x14ac:dyDescent="0.25">
      <c r="B156" s="3">
        <f t="shared" si="20"/>
        <v>150</v>
      </c>
      <c r="C156" s="3" t="s">
        <v>287</v>
      </c>
      <c r="D156" s="3" t="s">
        <v>4</v>
      </c>
      <c r="E156" s="3" t="s">
        <v>288</v>
      </c>
      <c r="F156" s="3" t="s">
        <v>398</v>
      </c>
      <c r="G156" s="3" t="b">
        <f t="shared" si="14"/>
        <v>0</v>
      </c>
      <c r="H156" s="14"/>
      <c r="I156" s="3" t="s">
        <v>301</v>
      </c>
      <c r="J156" s="3">
        <f t="shared" si="15"/>
        <v>158</v>
      </c>
      <c r="K156" s="3" t="b">
        <f t="shared" si="16"/>
        <v>0</v>
      </c>
      <c r="M156" s="3" t="str">
        <f>INDEX('SP2020'!D:D,MATCH('Catalogo oficial'!C156,'SP2020'!C:C,0),1)</f>
        <v>349635 non-null</v>
      </c>
      <c r="N156" s="8">
        <f>INDEX('SP2020'!G:G,MATCH('Catalogo oficial'!C156,'SP2020'!C:C,0),1)</f>
        <v>1</v>
      </c>
      <c r="O156" s="3">
        <f t="shared" si="17"/>
        <v>1</v>
      </c>
      <c r="Q156" s="11">
        <f>INDEX('PE2004'!D:D,MATCH('Catalogo oficial'!C156,'PE2004'!C:C,0),1)</f>
        <v>53560</v>
      </c>
      <c r="R156" s="8">
        <f>INDEX('PE2004'!F:F,MATCH('Catalogo oficial'!C156,'PE2004'!C:C,0),1)</f>
        <v>1</v>
      </c>
      <c r="S156" s="3">
        <f t="shared" si="18"/>
        <v>1</v>
      </c>
      <c r="U156" s="11">
        <f t="shared" si="19"/>
        <v>1</v>
      </c>
    </row>
    <row r="157" spans="2:21" x14ac:dyDescent="0.25">
      <c r="B157" s="3">
        <f t="shared" si="20"/>
        <v>151</v>
      </c>
      <c r="C157" s="3" t="s">
        <v>289</v>
      </c>
      <c r="D157" s="3" t="s">
        <v>4</v>
      </c>
      <c r="E157" s="3" t="s">
        <v>290</v>
      </c>
      <c r="F157" s="3" t="s">
        <v>398</v>
      </c>
      <c r="G157" s="3" t="b">
        <f t="shared" si="14"/>
        <v>0</v>
      </c>
      <c r="H157" s="14"/>
      <c r="I157" s="3" t="s">
        <v>303</v>
      </c>
      <c r="J157" s="3">
        <f t="shared" si="15"/>
        <v>159</v>
      </c>
      <c r="K157" s="3" t="b">
        <f t="shared" si="16"/>
        <v>0</v>
      </c>
      <c r="M157" s="3" t="str">
        <f>INDEX('SP2020'!D:D,MATCH('Catalogo oficial'!C157,'SP2020'!C:C,0),1)</f>
        <v>349635 non-null</v>
      </c>
      <c r="N157" s="8">
        <f>INDEX('SP2020'!G:G,MATCH('Catalogo oficial'!C157,'SP2020'!C:C,0),1)</f>
        <v>1</v>
      </c>
      <c r="O157" s="3">
        <f t="shared" si="17"/>
        <v>1</v>
      </c>
      <c r="Q157" s="11">
        <f>INDEX('PE2004'!D:D,MATCH('Catalogo oficial'!C157,'PE2004'!C:C,0),1)</f>
        <v>53560</v>
      </c>
      <c r="R157" s="8">
        <f>INDEX('PE2004'!F:F,MATCH('Catalogo oficial'!C157,'PE2004'!C:C,0),1)</f>
        <v>1</v>
      </c>
      <c r="S157" s="3">
        <f t="shared" si="18"/>
        <v>1</v>
      </c>
      <c r="U157" s="11">
        <f t="shared" si="19"/>
        <v>1</v>
      </c>
    </row>
    <row r="158" spans="2:21" x14ac:dyDescent="0.25">
      <c r="B158" s="3">
        <f t="shared" si="20"/>
        <v>152</v>
      </c>
      <c r="C158" s="3" t="s">
        <v>291</v>
      </c>
      <c r="D158" s="3" t="s">
        <v>4</v>
      </c>
      <c r="E158" s="3" t="s">
        <v>292</v>
      </c>
      <c r="F158" s="3" t="s">
        <v>398</v>
      </c>
      <c r="G158" s="3" t="b">
        <f t="shared" si="14"/>
        <v>0</v>
      </c>
      <c r="H158" s="14"/>
      <c r="I158" s="3" t="s">
        <v>8</v>
      </c>
      <c r="J158" s="3">
        <f t="shared" si="15"/>
        <v>4</v>
      </c>
      <c r="K158" s="3" t="b">
        <f t="shared" si="16"/>
        <v>0</v>
      </c>
      <c r="M158" s="3" t="str">
        <f>INDEX('SP2020'!D:D,MATCH('Catalogo oficial'!C158,'SP2020'!C:C,0),1)</f>
        <v>349635 non-null</v>
      </c>
      <c r="N158" s="8">
        <f>INDEX('SP2020'!G:G,MATCH('Catalogo oficial'!C158,'SP2020'!C:C,0),1)</f>
        <v>1</v>
      </c>
      <c r="O158" s="3">
        <f t="shared" si="17"/>
        <v>1</v>
      </c>
      <c r="Q158" s="11">
        <f>INDEX('PE2004'!D:D,MATCH('Catalogo oficial'!C158,'PE2004'!C:C,0),1)</f>
        <v>53560</v>
      </c>
      <c r="R158" s="8">
        <f>INDEX('PE2004'!F:F,MATCH('Catalogo oficial'!C158,'PE2004'!C:C,0),1)</f>
        <v>1</v>
      </c>
      <c r="S158" s="3">
        <f t="shared" si="18"/>
        <v>1</v>
      </c>
      <c r="U158" s="11">
        <f t="shared" si="19"/>
        <v>1</v>
      </c>
    </row>
    <row r="159" spans="2:21" x14ac:dyDescent="0.25">
      <c r="B159" s="3">
        <f t="shared" si="20"/>
        <v>153</v>
      </c>
      <c r="C159" s="3" t="s">
        <v>293</v>
      </c>
      <c r="D159" s="3" t="s">
        <v>4</v>
      </c>
      <c r="E159" s="3" t="s">
        <v>294</v>
      </c>
      <c r="F159" s="3" t="s">
        <v>392</v>
      </c>
      <c r="G159" s="3" t="b">
        <f t="shared" si="14"/>
        <v>0</v>
      </c>
      <c r="H159" s="14"/>
      <c r="I159" s="3" t="s">
        <v>13</v>
      </c>
      <c r="J159" s="3">
        <f t="shared" si="15"/>
        <v>6</v>
      </c>
      <c r="K159" s="3" t="b">
        <f t="shared" si="16"/>
        <v>0</v>
      </c>
      <c r="M159" s="3" t="str">
        <f>INDEX('SP2020'!D:D,MATCH('Catalogo oficial'!C159,'SP2020'!C:C,0),1)</f>
        <v>349635 non-null</v>
      </c>
      <c r="N159" s="8">
        <f>INDEX('SP2020'!G:G,MATCH('Catalogo oficial'!C159,'SP2020'!C:C,0),1)</f>
        <v>1</v>
      </c>
      <c r="O159" s="3">
        <f t="shared" si="17"/>
        <v>1</v>
      </c>
      <c r="Q159" s="11">
        <f>INDEX('PE2004'!D:D,MATCH('Catalogo oficial'!C159,'PE2004'!C:C,0),1)</f>
        <v>53560</v>
      </c>
      <c r="R159" s="8">
        <f>INDEX('PE2004'!F:F,MATCH('Catalogo oficial'!C159,'PE2004'!C:C,0),1)</f>
        <v>1</v>
      </c>
      <c r="S159" s="3">
        <f t="shared" si="18"/>
        <v>1</v>
      </c>
      <c r="U159" s="11">
        <f t="shared" si="19"/>
        <v>1</v>
      </c>
    </row>
    <row r="160" spans="2:21" x14ac:dyDescent="0.25">
      <c r="B160" s="3">
        <f t="shared" si="20"/>
        <v>154</v>
      </c>
      <c r="C160" s="3" t="s">
        <v>295</v>
      </c>
      <c r="D160" s="3" t="s">
        <v>4</v>
      </c>
      <c r="E160" s="3" t="s">
        <v>296</v>
      </c>
      <c r="F160" s="3" t="s">
        <v>392</v>
      </c>
      <c r="G160" s="3" t="b">
        <f t="shared" si="14"/>
        <v>0</v>
      </c>
      <c r="H160" s="14"/>
      <c r="I160" s="3" t="s">
        <v>11</v>
      </c>
      <c r="J160" s="3">
        <f t="shared" si="15"/>
        <v>5</v>
      </c>
      <c r="K160" s="3" t="b">
        <f t="shared" si="16"/>
        <v>0</v>
      </c>
      <c r="M160" s="3" t="str">
        <f>INDEX('SP2020'!D:D,MATCH('Catalogo oficial'!C160,'SP2020'!C:C,0),1)</f>
        <v>349635 non-null</v>
      </c>
      <c r="N160" s="8">
        <f>INDEX('SP2020'!G:G,MATCH('Catalogo oficial'!C160,'SP2020'!C:C,0),1)</f>
        <v>1</v>
      </c>
      <c r="O160" s="3">
        <f t="shared" si="17"/>
        <v>1</v>
      </c>
      <c r="Q160" s="11">
        <f>INDEX('PE2004'!D:D,MATCH('Catalogo oficial'!C160,'PE2004'!C:C,0),1)</f>
        <v>53560</v>
      </c>
      <c r="R160" s="8">
        <f>INDEX('PE2004'!F:F,MATCH('Catalogo oficial'!C160,'PE2004'!C:C,0),1)</f>
        <v>1</v>
      </c>
      <c r="S160" s="3">
        <f t="shared" si="18"/>
        <v>1</v>
      </c>
      <c r="U160" s="11">
        <f t="shared" si="19"/>
        <v>1</v>
      </c>
    </row>
    <row r="161" spans="2:21" x14ac:dyDescent="0.25">
      <c r="B161" s="3">
        <f t="shared" si="20"/>
        <v>155</v>
      </c>
      <c r="C161" s="3" t="s">
        <v>297</v>
      </c>
      <c r="D161" s="3" t="s">
        <v>4</v>
      </c>
      <c r="E161" s="3" t="s">
        <v>298</v>
      </c>
      <c r="F161" s="3" t="s">
        <v>392</v>
      </c>
      <c r="G161" s="3" t="b">
        <f t="shared" si="14"/>
        <v>0</v>
      </c>
      <c r="H161" s="14"/>
      <c r="I161" s="3" t="s">
        <v>18</v>
      </c>
      <c r="J161" s="3">
        <f t="shared" si="15"/>
        <v>9</v>
      </c>
      <c r="K161" s="3" t="b">
        <f t="shared" si="16"/>
        <v>0</v>
      </c>
      <c r="M161" s="3" t="str">
        <f>INDEX('SP2020'!D:D,MATCH('Catalogo oficial'!C161,'SP2020'!C:C,0),1)</f>
        <v>349635 non-null</v>
      </c>
      <c r="N161" s="8">
        <f>INDEX('SP2020'!G:G,MATCH('Catalogo oficial'!C161,'SP2020'!C:C,0),1)</f>
        <v>1</v>
      </c>
      <c r="O161" s="3">
        <f t="shared" si="17"/>
        <v>1</v>
      </c>
      <c r="Q161" s="11">
        <f>INDEX('PE2004'!D:D,MATCH('Catalogo oficial'!C161,'PE2004'!C:C,0),1)</f>
        <v>53560</v>
      </c>
      <c r="R161" s="8">
        <f>INDEX('PE2004'!F:F,MATCH('Catalogo oficial'!C161,'PE2004'!C:C,0),1)</f>
        <v>1</v>
      </c>
      <c r="S161" s="3">
        <f t="shared" si="18"/>
        <v>1</v>
      </c>
      <c r="U161" s="11">
        <f t="shared" si="19"/>
        <v>1</v>
      </c>
    </row>
    <row r="162" spans="2:21" x14ac:dyDescent="0.25">
      <c r="B162" s="3">
        <f t="shared" si="20"/>
        <v>156</v>
      </c>
      <c r="C162" s="3" t="s">
        <v>299</v>
      </c>
      <c r="D162" s="3" t="s">
        <v>4</v>
      </c>
      <c r="E162" s="3" t="s">
        <v>300</v>
      </c>
      <c r="F162" s="3" t="s">
        <v>392</v>
      </c>
      <c r="G162" s="3" t="b">
        <f t="shared" si="14"/>
        <v>0</v>
      </c>
      <c r="H162" s="14"/>
      <c r="I162" s="3" t="s">
        <v>24</v>
      </c>
      <c r="J162" s="3">
        <f t="shared" si="15"/>
        <v>12</v>
      </c>
      <c r="K162" s="3" t="b">
        <f t="shared" si="16"/>
        <v>0</v>
      </c>
      <c r="M162" s="3" t="str">
        <f>INDEX('SP2020'!D:D,MATCH('Catalogo oficial'!C162,'SP2020'!C:C,0),1)</f>
        <v>349631 non-null</v>
      </c>
      <c r="N162" s="8">
        <f>INDEX('SP2020'!G:G,MATCH('Catalogo oficial'!C162,'SP2020'!C:C,0),1)</f>
        <v>0.999988559497762</v>
      </c>
      <c r="O162" s="3">
        <f t="shared" si="17"/>
        <v>1</v>
      </c>
      <c r="Q162" s="11">
        <f>INDEX('PE2004'!D:D,MATCH('Catalogo oficial'!C162,'PE2004'!C:C,0),1)</f>
        <v>53458</v>
      </c>
      <c r="R162" s="8">
        <f>INDEX('PE2004'!F:F,MATCH('Catalogo oficial'!C162,'PE2004'!C:C,0),1)</f>
        <v>0.99809559372666168</v>
      </c>
      <c r="S162" s="3">
        <f t="shared" si="18"/>
        <v>1</v>
      </c>
      <c r="U162" s="11">
        <f t="shared" si="19"/>
        <v>1</v>
      </c>
    </row>
    <row r="163" spans="2:21" x14ac:dyDescent="0.25">
      <c r="B163" s="3">
        <f t="shared" si="20"/>
        <v>157</v>
      </c>
      <c r="C163" s="3" t="s">
        <v>301</v>
      </c>
      <c r="D163" s="3" t="s">
        <v>4</v>
      </c>
      <c r="E163" s="3" t="s">
        <v>302</v>
      </c>
      <c r="F163" s="3" t="s">
        <v>398</v>
      </c>
      <c r="G163" s="3" t="b">
        <f t="shared" si="14"/>
        <v>0</v>
      </c>
      <c r="H163" s="14"/>
      <c r="I163" s="3" t="s">
        <v>22</v>
      </c>
      <c r="J163" s="3">
        <f t="shared" si="15"/>
        <v>11</v>
      </c>
      <c r="K163" s="3" t="b">
        <f t="shared" si="16"/>
        <v>0</v>
      </c>
      <c r="M163" s="3" t="str">
        <f>INDEX('SP2020'!D:D,MATCH('Catalogo oficial'!C163,'SP2020'!C:C,0),1)</f>
        <v>349635 non-null</v>
      </c>
      <c r="N163" s="8">
        <f>INDEX('SP2020'!G:G,MATCH('Catalogo oficial'!C163,'SP2020'!C:C,0),1)</f>
        <v>1</v>
      </c>
      <c r="O163" s="3">
        <f t="shared" si="17"/>
        <v>1</v>
      </c>
      <c r="Q163" s="11">
        <f>INDEX('PE2004'!D:D,MATCH('Catalogo oficial'!C163,'PE2004'!C:C,0),1)</f>
        <v>53560</v>
      </c>
      <c r="R163" s="8">
        <f>INDEX('PE2004'!F:F,MATCH('Catalogo oficial'!C163,'PE2004'!C:C,0),1)</f>
        <v>1</v>
      </c>
      <c r="S163" s="3">
        <f t="shared" si="18"/>
        <v>1</v>
      </c>
      <c r="U163" s="11">
        <f t="shared" si="19"/>
        <v>1</v>
      </c>
    </row>
    <row r="164" spans="2:21" x14ac:dyDescent="0.25">
      <c r="B164" s="3">
        <f t="shared" si="20"/>
        <v>158</v>
      </c>
      <c r="C164" s="3" t="s">
        <v>303</v>
      </c>
      <c r="D164" s="3" t="s">
        <v>4</v>
      </c>
      <c r="E164" s="3" t="s">
        <v>304</v>
      </c>
      <c r="F164" s="3" t="s">
        <v>398</v>
      </c>
      <c r="G164" s="3" t="b">
        <f t="shared" si="14"/>
        <v>0</v>
      </c>
      <c r="H164" s="14"/>
      <c r="I164" s="3" t="s">
        <v>373</v>
      </c>
      <c r="J164" s="3">
        <f t="shared" si="15"/>
        <v>-1</v>
      </c>
      <c r="K164" s="3" t="b">
        <f t="shared" si="16"/>
        <v>0</v>
      </c>
      <c r="M164" s="3" t="str">
        <f>INDEX('SP2020'!D:D,MATCH('Catalogo oficial'!C164,'SP2020'!C:C,0),1)</f>
        <v>349635 non-null</v>
      </c>
      <c r="N164" s="8">
        <f>INDEX('SP2020'!G:G,MATCH('Catalogo oficial'!C164,'SP2020'!C:C,0),1)</f>
        <v>1</v>
      </c>
      <c r="O164" s="3">
        <f t="shared" si="17"/>
        <v>1</v>
      </c>
      <c r="Q164" s="11">
        <f>INDEX('PE2004'!D:D,MATCH('Catalogo oficial'!C164,'PE2004'!C:C,0),1)</f>
        <v>53560</v>
      </c>
      <c r="R164" s="8">
        <f>INDEX('PE2004'!F:F,MATCH('Catalogo oficial'!C164,'PE2004'!C:C,0),1)</f>
        <v>1</v>
      </c>
      <c r="S164" s="3">
        <f t="shared" si="18"/>
        <v>1</v>
      </c>
      <c r="U164" s="11">
        <f t="shared" si="19"/>
        <v>1</v>
      </c>
    </row>
    <row r="165" spans="2:21" x14ac:dyDescent="0.25">
      <c r="I165" s="3" t="s">
        <v>20</v>
      </c>
      <c r="J165" s="3">
        <f t="shared" si="15"/>
        <v>10</v>
      </c>
      <c r="K165" s="3" t="b">
        <f t="shared" si="16"/>
        <v>0</v>
      </c>
    </row>
    <row r="166" spans="2:21" x14ac:dyDescent="0.25">
      <c r="I166" s="3" t="s">
        <v>368</v>
      </c>
      <c r="J166" s="3">
        <f t="shared" si="15"/>
        <v>-1</v>
      </c>
      <c r="K166" s="3" t="b">
        <f t="shared" si="16"/>
        <v>0</v>
      </c>
    </row>
    <row r="167" spans="2:21" x14ac:dyDescent="0.25">
      <c r="I167" s="3" t="s">
        <v>369</v>
      </c>
      <c r="J167" s="3">
        <f t="shared" si="15"/>
        <v>-1</v>
      </c>
      <c r="K167" s="3" t="b">
        <f t="shared" si="16"/>
        <v>0</v>
      </c>
    </row>
    <row r="168" spans="2:21" x14ac:dyDescent="0.25">
      <c r="I168" s="3" t="s">
        <v>370</v>
      </c>
      <c r="J168" s="3">
        <f t="shared" si="15"/>
        <v>-1</v>
      </c>
      <c r="K168" s="3" t="b">
        <f t="shared" si="16"/>
        <v>0</v>
      </c>
    </row>
    <row r="169" spans="2:21" x14ac:dyDescent="0.25">
      <c r="I169" s="3" t="s">
        <v>371</v>
      </c>
      <c r="J169" s="3">
        <f t="shared" si="15"/>
        <v>-1</v>
      </c>
      <c r="K169" s="3" t="b">
        <f t="shared" si="16"/>
        <v>0</v>
      </c>
    </row>
  </sheetData>
  <autoFilter ref="B5:U169"/>
  <conditionalFormatting sqref="N6:N164">
    <cfRule type="colorScale" priority="2">
      <colorScale>
        <cfvo type="min"/>
        <cfvo type="max"/>
        <color rgb="FFF8696B"/>
        <color rgb="FFFCFCFF"/>
      </colorScale>
    </cfRule>
  </conditionalFormatting>
  <conditionalFormatting sqref="R6:R164"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Opcoes!$B$2:$B$12</xm:f>
          </x14:formula1>
          <xm:sqref>F6:F164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>
      <selection activeCell="B12" sqref="B3:B12"/>
    </sheetView>
  </sheetViews>
  <sheetFormatPr defaultRowHeight="14.4" x14ac:dyDescent="0.3"/>
  <cols>
    <col min="1" max="1" width="3.33203125" customWidth="1"/>
    <col min="2" max="2" width="29.109375" customWidth="1"/>
  </cols>
  <sheetData>
    <row r="2" spans="2:2" x14ac:dyDescent="0.3">
      <c r="B2" s="3" t="s">
        <v>396</v>
      </c>
    </row>
    <row r="3" spans="2:2" x14ac:dyDescent="0.3">
      <c r="B3" s="3" t="s">
        <v>402</v>
      </c>
    </row>
    <row r="4" spans="2:2" x14ac:dyDescent="0.3">
      <c r="B4" s="3" t="s">
        <v>394</v>
      </c>
    </row>
    <row r="5" spans="2:2" x14ac:dyDescent="0.3">
      <c r="B5" s="3" t="s">
        <v>395</v>
      </c>
    </row>
    <row r="6" spans="2:2" x14ac:dyDescent="0.3">
      <c r="B6" s="3" t="s">
        <v>397</v>
      </c>
    </row>
    <row r="7" spans="2:2" x14ac:dyDescent="0.3">
      <c r="B7" s="3" t="s">
        <v>399</v>
      </c>
    </row>
    <row r="8" spans="2:2" x14ac:dyDescent="0.3">
      <c r="B8" s="3" t="s">
        <v>392</v>
      </c>
    </row>
    <row r="9" spans="2:2" x14ac:dyDescent="0.3">
      <c r="B9" s="3" t="s">
        <v>393</v>
      </c>
    </row>
    <row r="10" spans="2:2" x14ac:dyDescent="0.3">
      <c r="B10" s="3" t="s">
        <v>398</v>
      </c>
    </row>
    <row r="11" spans="2:2" x14ac:dyDescent="0.3">
      <c r="B11" s="3" t="s">
        <v>400</v>
      </c>
    </row>
    <row r="12" spans="2:2" x14ac:dyDescent="0.3">
      <c r="B12" s="3" t="s">
        <v>401</v>
      </c>
    </row>
    <row r="13" spans="2:2" x14ac:dyDescent="0.3">
      <c r="B13" s="3"/>
    </row>
  </sheetData>
  <sortState ref="B2:B13">
    <sortCondition ref="B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6"/>
  <sheetViews>
    <sheetView showGridLines="0" topLeftCell="A13" workbookViewId="0">
      <selection activeCell="F3" sqref="F3"/>
    </sheetView>
  </sheetViews>
  <sheetFormatPr defaultRowHeight="13.2" x14ac:dyDescent="0.25"/>
  <cols>
    <col min="1" max="1" width="3.33203125" style="1" customWidth="1"/>
    <col min="2" max="2" width="4.88671875" style="1" bestFit="1" customWidth="1"/>
    <col min="3" max="3" width="20.44140625" style="1" bestFit="1" customWidth="1"/>
    <col min="4" max="4" width="14" style="1" bestFit="1" customWidth="1"/>
    <col min="5" max="5" width="8.88671875" style="1"/>
    <col min="6" max="6" width="13.21875" style="1" bestFit="1" customWidth="1"/>
    <col min="7" max="16384" width="8.88671875" style="1"/>
  </cols>
  <sheetData>
    <row r="2" spans="2:7" x14ac:dyDescent="0.25">
      <c r="B2" s="2" t="s">
        <v>310</v>
      </c>
      <c r="C2" s="2" t="s">
        <v>311</v>
      </c>
      <c r="D2" s="2" t="s">
        <v>312</v>
      </c>
      <c r="E2" s="2" t="s">
        <v>313</v>
      </c>
      <c r="F2" s="6" t="s">
        <v>312</v>
      </c>
      <c r="G2" s="6" t="s">
        <v>374</v>
      </c>
    </row>
    <row r="3" spans="2:7" x14ac:dyDescent="0.25">
      <c r="B3" s="4">
        <v>0</v>
      </c>
      <c r="C3" s="4" t="s">
        <v>143</v>
      </c>
      <c r="D3" s="4" t="s">
        <v>350</v>
      </c>
      <c r="E3" s="4" t="s">
        <v>314</v>
      </c>
      <c r="F3" s="4">
        <f>SUBSTITUTE(D3,"non-null","")*1</f>
        <v>349635</v>
      </c>
      <c r="G3" s="7">
        <f>F3/$F$3</f>
        <v>1</v>
      </c>
    </row>
    <row r="4" spans="2:7" x14ac:dyDescent="0.25">
      <c r="B4" s="4">
        <v>1</v>
      </c>
      <c r="C4" s="4" t="s">
        <v>0</v>
      </c>
      <c r="D4" s="4" t="s">
        <v>350</v>
      </c>
      <c r="E4" s="4" t="s">
        <v>314</v>
      </c>
      <c r="F4" s="4">
        <f t="shared" ref="F4:F67" si="0">SUBSTITUTE(D4,"non-null","")*1</f>
        <v>349635</v>
      </c>
      <c r="G4" s="7">
        <f t="shared" ref="G4:G67" si="1">F4/$F$3</f>
        <v>1</v>
      </c>
    </row>
    <row r="5" spans="2:7" x14ac:dyDescent="0.25">
      <c r="B5" s="4">
        <v>2</v>
      </c>
      <c r="C5" s="4" t="s">
        <v>6</v>
      </c>
      <c r="D5" s="4" t="s">
        <v>350</v>
      </c>
      <c r="E5" s="4" t="s">
        <v>314</v>
      </c>
      <c r="F5" s="4">
        <f t="shared" si="0"/>
        <v>349635</v>
      </c>
      <c r="G5" s="7">
        <f t="shared" si="1"/>
        <v>1</v>
      </c>
    </row>
    <row r="6" spans="2:7" x14ac:dyDescent="0.25">
      <c r="B6" s="4">
        <v>3</v>
      </c>
      <c r="C6" s="4" t="s">
        <v>145</v>
      </c>
      <c r="D6" s="4" t="s">
        <v>351</v>
      </c>
      <c r="E6" s="4" t="s">
        <v>315</v>
      </c>
      <c r="F6" s="4">
        <f t="shared" si="0"/>
        <v>336894</v>
      </c>
      <c r="G6" s="7">
        <f t="shared" si="1"/>
        <v>0.96355914024625677</v>
      </c>
    </row>
    <row r="7" spans="2:7" x14ac:dyDescent="0.25">
      <c r="B7" s="4">
        <v>4</v>
      </c>
      <c r="C7" s="4" t="s">
        <v>15</v>
      </c>
      <c r="D7" s="4" t="s">
        <v>352</v>
      </c>
      <c r="E7" s="4" t="s">
        <v>315</v>
      </c>
      <c r="F7" s="4">
        <f t="shared" si="0"/>
        <v>344071</v>
      </c>
      <c r="G7" s="7">
        <f t="shared" si="1"/>
        <v>0.98408626138687494</v>
      </c>
    </row>
    <row r="8" spans="2:7" x14ac:dyDescent="0.25">
      <c r="B8" s="4">
        <v>5</v>
      </c>
      <c r="C8" s="4" t="s">
        <v>147</v>
      </c>
      <c r="D8" s="4" t="s">
        <v>353</v>
      </c>
      <c r="E8" s="4" t="s">
        <v>315</v>
      </c>
      <c r="F8" s="4">
        <f t="shared" si="0"/>
        <v>333404</v>
      </c>
      <c r="G8" s="7">
        <f t="shared" si="1"/>
        <v>0.95357730204355973</v>
      </c>
    </row>
    <row r="9" spans="2:7" x14ac:dyDescent="0.25">
      <c r="B9" s="4">
        <v>6</v>
      </c>
      <c r="C9" s="4" t="s">
        <v>16</v>
      </c>
      <c r="D9" s="4" t="s">
        <v>354</v>
      </c>
      <c r="E9" s="4" t="s">
        <v>315</v>
      </c>
      <c r="F9" s="4">
        <f t="shared" si="0"/>
        <v>348929</v>
      </c>
      <c r="G9" s="7">
        <f t="shared" si="1"/>
        <v>0.99798075135498443</v>
      </c>
    </row>
    <row r="10" spans="2:7" x14ac:dyDescent="0.25">
      <c r="B10" s="4">
        <v>7</v>
      </c>
      <c r="C10" s="4" t="s">
        <v>26</v>
      </c>
      <c r="D10" s="4" t="s">
        <v>350</v>
      </c>
      <c r="E10" s="4" t="s">
        <v>314</v>
      </c>
      <c r="F10" s="4">
        <f t="shared" si="0"/>
        <v>349635</v>
      </c>
      <c r="G10" s="7">
        <f t="shared" si="1"/>
        <v>1</v>
      </c>
    </row>
    <row r="11" spans="2:7" x14ac:dyDescent="0.25">
      <c r="B11" s="4">
        <v>8</v>
      </c>
      <c r="C11" s="4" t="s">
        <v>29</v>
      </c>
      <c r="D11" s="4" t="s">
        <v>355</v>
      </c>
      <c r="E11" s="4" t="s">
        <v>315</v>
      </c>
      <c r="F11" s="4">
        <f t="shared" si="0"/>
        <v>349174</v>
      </c>
      <c r="G11" s="7">
        <f t="shared" si="1"/>
        <v>0.99868148211706498</v>
      </c>
    </row>
    <row r="12" spans="2:7" x14ac:dyDescent="0.25">
      <c r="B12" s="4">
        <v>9</v>
      </c>
      <c r="C12" s="4" t="s">
        <v>31</v>
      </c>
      <c r="D12" s="4" t="s">
        <v>356</v>
      </c>
      <c r="E12" s="4" t="s">
        <v>315</v>
      </c>
      <c r="F12" s="4">
        <f t="shared" si="0"/>
        <v>1533</v>
      </c>
      <c r="G12" s="7">
        <f t="shared" si="1"/>
        <v>4.3845724827319922E-3</v>
      </c>
    </row>
    <row r="13" spans="2:7" x14ac:dyDescent="0.25">
      <c r="B13" s="4">
        <v>10</v>
      </c>
      <c r="C13" s="4" t="s">
        <v>33</v>
      </c>
      <c r="D13" s="4" t="s">
        <v>357</v>
      </c>
      <c r="E13" s="4" t="s">
        <v>315</v>
      </c>
      <c r="F13" s="4">
        <f t="shared" si="0"/>
        <v>2760</v>
      </c>
      <c r="G13" s="7">
        <f t="shared" si="1"/>
        <v>7.8939465442532924E-3</v>
      </c>
    </row>
    <row r="14" spans="2:7" x14ac:dyDescent="0.25">
      <c r="B14" s="4">
        <v>11</v>
      </c>
      <c r="C14" s="4" t="s">
        <v>35</v>
      </c>
      <c r="D14" s="4" t="s">
        <v>358</v>
      </c>
      <c r="E14" s="4" t="s">
        <v>315</v>
      </c>
      <c r="F14" s="4">
        <f t="shared" si="0"/>
        <v>796</v>
      </c>
      <c r="G14" s="7">
        <f t="shared" si="1"/>
        <v>2.2766599453716016E-3</v>
      </c>
    </row>
    <row r="15" spans="2:7" x14ac:dyDescent="0.25">
      <c r="B15" s="4">
        <v>12</v>
      </c>
      <c r="C15" s="4" t="s">
        <v>37</v>
      </c>
      <c r="D15" s="4" t="s">
        <v>359</v>
      </c>
      <c r="E15" s="4" t="s">
        <v>315</v>
      </c>
      <c r="F15" s="4">
        <f t="shared" si="0"/>
        <v>369</v>
      </c>
      <c r="G15" s="7">
        <f t="shared" si="1"/>
        <v>1.055386331459951E-3</v>
      </c>
    </row>
    <row r="16" spans="2:7" x14ac:dyDescent="0.25">
      <c r="B16" s="4">
        <v>13</v>
      </c>
      <c r="C16" s="4" t="s">
        <v>39</v>
      </c>
      <c r="D16" s="4" t="s">
        <v>350</v>
      </c>
      <c r="E16" s="4" t="s">
        <v>314</v>
      </c>
      <c r="F16" s="4">
        <f t="shared" si="0"/>
        <v>349635</v>
      </c>
      <c r="G16" s="7">
        <f t="shared" si="1"/>
        <v>1</v>
      </c>
    </row>
    <row r="17" spans="2:7" x14ac:dyDescent="0.25">
      <c r="B17" s="4">
        <v>14</v>
      </c>
      <c r="C17" s="4" t="s">
        <v>43</v>
      </c>
      <c r="D17" s="4" t="s">
        <v>350</v>
      </c>
      <c r="E17" s="4" t="s">
        <v>314</v>
      </c>
      <c r="F17" s="4">
        <f t="shared" si="0"/>
        <v>349635</v>
      </c>
      <c r="G17" s="7">
        <f t="shared" si="1"/>
        <v>1</v>
      </c>
    </row>
    <row r="18" spans="2:7" x14ac:dyDescent="0.25">
      <c r="B18" s="4">
        <v>15</v>
      </c>
      <c r="C18" s="4" t="s">
        <v>47</v>
      </c>
      <c r="D18" s="4" t="s">
        <v>350</v>
      </c>
      <c r="E18" s="4" t="s">
        <v>314</v>
      </c>
      <c r="F18" s="4">
        <f t="shared" si="0"/>
        <v>349635</v>
      </c>
      <c r="G18" s="7">
        <f t="shared" si="1"/>
        <v>1</v>
      </c>
    </row>
    <row r="19" spans="2:7" x14ac:dyDescent="0.25">
      <c r="B19" s="4">
        <v>16</v>
      </c>
      <c r="C19" s="4" t="s">
        <v>51</v>
      </c>
      <c r="D19" s="4" t="s">
        <v>350</v>
      </c>
      <c r="E19" s="4" t="s">
        <v>314</v>
      </c>
      <c r="F19" s="4">
        <f t="shared" si="0"/>
        <v>349635</v>
      </c>
      <c r="G19" s="7">
        <f t="shared" si="1"/>
        <v>1</v>
      </c>
    </row>
    <row r="20" spans="2:7" x14ac:dyDescent="0.25">
      <c r="B20" s="4">
        <v>17</v>
      </c>
      <c r="C20" s="4" t="s">
        <v>149</v>
      </c>
      <c r="D20" s="4" t="s">
        <v>360</v>
      </c>
      <c r="E20" s="4" t="s">
        <v>315</v>
      </c>
      <c r="F20" s="4">
        <f t="shared" si="0"/>
        <v>332703</v>
      </c>
      <c r="G20" s="7">
        <f t="shared" si="1"/>
        <v>0.95157235402634177</v>
      </c>
    </row>
    <row r="21" spans="2:7" x14ac:dyDescent="0.25">
      <c r="B21" s="4">
        <v>18</v>
      </c>
      <c r="C21" s="4" t="s">
        <v>151</v>
      </c>
      <c r="D21" s="4" t="s">
        <v>316</v>
      </c>
      <c r="E21" s="4" t="s">
        <v>315</v>
      </c>
      <c r="F21" s="4">
        <f t="shared" si="0"/>
        <v>112332</v>
      </c>
      <c r="G21" s="7">
        <f t="shared" si="1"/>
        <v>0.32128362435110902</v>
      </c>
    </row>
    <row r="22" spans="2:7" x14ac:dyDescent="0.25">
      <c r="B22" s="4">
        <v>19</v>
      </c>
      <c r="C22" s="4" t="s">
        <v>55</v>
      </c>
      <c r="D22" s="4" t="s">
        <v>361</v>
      </c>
      <c r="E22" s="4" t="s">
        <v>315</v>
      </c>
      <c r="F22" s="4">
        <f t="shared" si="0"/>
        <v>309433</v>
      </c>
      <c r="G22" s="7">
        <f t="shared" si="1"/>
        <v>0.88501723225649609</v>
      </c>
    </row>
    <row r="23" spans="2:7" x14ac:dyDescent="0.25">
      <c r="B23" s="4">
        <v>20</v>
      </c>
      <c r="C23" s="4" t="s">
        <v>57</v>
      </c>
      <c r="D23" s="4" t="s">
        <v>350</v>
      </c>
      <c r="E23" s="4" t="s">
        <v>314</v>
      </c>
      <c r="F23" s="4">
        <f t="shared" si="0"/>
        <v>349635</v>
      </c>
      <c r="G23" s="7">
        <f t="shared" si="1"/>
        <v>1</v>
      </c>
    </row>
    <row r="24" spans="2:7" x14ac:dyDescent="0.25">
      <c r="B24" s="4">
        <v>21</v>
      </c>
      <c r="C24" s="4" t="s">
        <v>59</v>
      </c>
      <c r="D24" s="4" t="s">
        <v>350</v>
      </c>
      <c r="E24" s="4" t="s">
        <v>314</v>
      </c>
      <c r="F24" s="4">
        <f t="shared" si="0"/>
        <v>349635</v>
      </c>
      <c r="G24" s="7">
        <f t="shared" si="1"/>
        <v>1</v>
      </c>
    </row>
    <row r="25" spans="2:7" x14ac:dyDescent="0.25">
      <c r="B25" s="4">
        <v>22</v>
      </c>
      <c r="C25" s="4" t="s">
        <v>153</v>
      </c>
      <c r="D25" s="4" t="s">
        <v>362</v>
      </c>
      <c r="E25" s="4" t="s">
        <v>315</v>
      </c>
      <c r="F25" s="4">
        <f t="shared" si="0"/>
        <v>278527</v>
      </c>
      <c r="G25" s="7">
        <f t="shared" si="1"/>
        <v>0.79662219171421622</v>
      </c>
    </row>
    <row r="26" spans="2:7" x14ac:dyDescent="0.25">
      <c r="B26" s="4">
        <v>23</v>
      </c>
      <c r="C26" s="4" t="s">
        <v>155</v>
      </c>
      <c r="D26" s="4" t="s">
        <v>317</v>
      </c>
      <c r="E26" s="4" t="s">
        <v>315</v>
      </c>
      <c r="F26" s="4">
        <f t="shared" si="0"/>
        <v>0</v>
      </c>
      <c r="G26" s="7">
        <f t="shared" si="1"/>
        <v>0</v>
      </c>
    </row>
    <row r="27" spans="2:7" x14ac:dyDescent="0.25">
      <c r="B27" s="4">
        <v>24</v>
      </c>
      <c r="C27" s="4" t="s">
        <v>63</v>
      </c>
      <c r="D27" s="4" t="s">
        <v>350</v>
      </c>
      <c r="E27" s="4" t="s">
        <v>314</v>
      </c>
      <c r="F27" s="4">
        <f t="shared" si="0"/>
        <v>349635</v>
      </c>
      <c r="G27" s="7">
        <f t="shared" si="1"/>
        <v>1</v>
      </c>
    </row>
    <row r="28" spans="2:7" x14ac:dyDescent="0.25">
      <c r="B28" s="4">
        <v>25</v>
      </c>
      <c r="C28" s="4" t="s">
        <v>65</v>
      </c>
      <c r="D28" s="4" t="s">
        <v>318</v>
      </c>
      <c r="E28" s="4" t="s">
        <v>315</v>
      </c>
      <c r="F28" s="4">
        <f t="shared" si="0"/>
        <v>4932</v>
      </c>
      <c r="G28" s="7">
        <f t="shared" si="1"/>
        <v>1.4106139259513492E-2</v>
      </c>
    </row>
    <row r="29" spans="2:7" x14ac:dyDescent="0.25">
      <c r="B29" s="4">
        <v>26</v>
      </c>
      <c r="C29" s="4" t="s">
        <v>67</v>
      </c>
      <c r="D29" s="4" t="s">
        <v>350</v>
      </c>
      <c r="E29" s="4" t="s">
        <v>314</v>
      </c>
      <c r="F29" s="4">
        <f t="shared" si="0"/>
        <v>349635</v>
      </c>
      <c r="G29" s="7">
        <f t="shared" si="1"/>
        <v>1</v>
      </c>
    </row>
    <row r="30" spans="2:7" x14ac:dyDescent="0.25">
      <c r="B30" s="4">
        <v>27</v>
      </c>
      <c r="C30" s="4" t="s">
        <v>156</v>
      </c>
      <c r="D30" s="4" t="s">
        <v>319</v>
      </c>
      <c r="E30" s="4" t="s">
        <v>315</v>
      </c>
      <c r="F30" s="4">
        <f t="shared" si="0"/>
        <v>4876</v>
      </c>
      <c r="G30" s="7">
        <f t="shared" si="1"/>
        <v>1.3945972228180817E-2</v>
      </c>
    </row>
    <row r="31" spans="2:7" x14ac:dyDescent="0.25">
      <c r="B31" s="4">
        <v>28</v>
      </c>
      <c r="C31" s="4" t="s">
        <v>157</v>
      </c>
      <c r="D31" s="4" t="s">
        <v>320</v>
      </c>
      <c r="E31" s="4" t="s">
        <v>315</v>
      </c>
      <c r="F31" s="4">
        <f t="shared" si="0"/>
        <v>2599</v>
      </c>
      <c r="G31" s="7">
        <f t="shared" si="1"/>
        <v>7.4334663291718509E-3</v>
      </c>
    </row>
    <row r="32" spans="2:7" x14ac:dyDescent="0.25">
      <c r="B32" s="4">
        <v>29</v>
      </c>
      <c r="C32" s="4" t="s">
        <v>71</v>
      </c>
      <c r="D32" s="4" t="s">
        <v>321</v>
      </c>
      <c r="E32" s="4" t="s">
        <v>315</v>
      </c>
      <c r="F32" s="4">
        <f t="shared" si="0"/>
        <v>4472</v>
      </c>
      <c r="G32" s="7">
        <f t="shared" si="1"/>
        <v>1.2790481502137943E-2</v>
      </c>
    </row>
    <row r="33" spans="2:7" x14ac:dyDescent="0.25">
      <c r="B33" s="4">
        <v>30</v>
      </c>
      <c r="C33" s="4" t="s">
        <v>73</v>
      </c>
      <c r="D33" s="4" t="s">
        <v>322</v>
      </c>
      <c r="E33" s="4" t="s">
        <v>315</v>
      </c>
      <c r="F33" s="4">
        <f t="shared" si="0"/>
        <v>4941</v>
      </c>
      <c r="G33" s="7">
        <f t="shared" si="1"/>
        <v>1.4131880389549101E-2</v>
      </c>
    </row>
    <row r="34" spans="2:7" x14ac:dyDescent="0.25">
      <c r="B34" s="4">
        <v>31</v>
      </c>
      <c r="C34" s="4" t="s">
        <v>75</v>
      </c>
      <c r="D34" s="4" t="s">
        <v>323</v>
      </c>
      <c r="E34" s="4" t="s">
        <v>315</v>
      </c>
      <c r="F34" s="4">
        <f t="shared" si="0"/>
        <v>4859</v>
      </c>
      <c r="G34" s="7">
        <f t="shared" si="1"/>
        <v>1.3897350093669112E-2</v>
      </c>
    </row>
    <row r="35" spans="2:7" x14ac:dyDescent="0.25">
      <c r="B35" s="4">
        <v>32</v>
      </c>
      <c r="C35" s="4" t="s">
        <v>77</v>
      </c>
      <c r="D35" s="4" t="s">
        <v>350</v>
      </c>
      <c r="E35" s="4" t="s">
        <v>314</v>
      </c>
      <c r="F35" s="4">
        <f t="shared" si="0"/>
        <v>349635</v>
      </c>
      <c r="G35" s="7">
        <f t="shared" si="1"/>
        <v>1</v>
      </c>
    </row>
    <row r="36" spans="2:7" x14ac:dyDescent="0.25">
      <c r="B36" s="4">
        <v>33</v>
      </c>
      <c r="C36" s="4" t="s">
        <v>159</v>
      </c>
      <c r="D36" s="4" t="s">
        <v>324</v>
      </c>
      <c r="E36" s="4" t="s">
        <v>315</v>
      </c>
      <c r="F36" s="4">
        <f t="shared" si="0"/>
        <v>4985</v>
      </c>
      <c r="G36" s="7">
        <f t="shared" si="1"/>
        <v>1.4257725914167633E-2</v>
      </c>
    </row>
    <row r="37" spans="2:7" x14ac:dyDescent="0.25">
      <c r="B37" s="4">
        <v>34</v>
      </c>
      <c r="C37" s="4" t="s">
        <v>81</v>
      </c>
      <c r="D37" s="4" t="s">
        <v>350</v>
      </c>
      <c r="E37" s="4" t="s">
        <v>314</v>
      </c>
      <c r="F37" s="4">
        <f t="shared" si="0"/>
        <v>349635</v>
      </c>
      <c r="G37" s="7">
        <f t="shared" si="1"/>
        <v>1</v>
      </c>
    </row>
    <row r="38" spans="2:7" x14ac:dyDescent="0.25">
      <c r="B38" s="4">
        <v>35</v>
      </c>
      <c r="C38" s="4" t="s">
        <v>85</v>
      </c>
      <c r="D38" s="4" t="s">
        <v>350</v>
      </c>
      <c r="E38" s="4" t="s">
        <v>314</v>
      </c>
      <c r="F38" s="4">
        <f t="shared" si="0"/>
        <v>349635</v>
      </c>
      <c r="G38" s="7">
        <f t="shared" si="1"/>
        <v>1</v>
      </c>
    </row>
    <row r="39" spans="2:7" x14ac:dyDescent="0.25">
      <c r="B39" s="4">
        <v>36</v>
      </c>
      <c r="C39" s="4" t="s">
        <v>89</v>
      </c>
      <c r="D39" s="4" t="s">
        <v>350</v>
      </c>
      <c r="E39" s="4" t="s">
        <v>314</v>
      </c>
      <c r="F39" s="4">
        <f t="shared" si="0"/>
        <v>349635</v>
      </c>
      <c r="G39" s="7">
        <f t="shared" si="1"/>
        <v>1</v>
      </c>
    </row>
    <row r="40" spans="2:7" x14ac:dyDescent="0.25">
      <c r="B40" s="4">
        <v>37</v>
      </c>
      <c r="C40" s="4" t="s">
        <v>93</v>
      </c>
      <c r="D40" s="4" t="s">
        <v>325</v>
      </c>
      <c r="E40" s="4" t="s">
        <v>315</v>
      </c>
      <c r="F40" s="4">
        <f t="shared" si="0"/>
        <v>4949</v>
      </c>
      <c r="G40" s="7">
        <f t="shared" si="1"/>
        <v>1.4154761394025198E-2</v>
      </c>
    </row>
    <row r="41" spans="2:7" x14ac:dyDescent="0.25">
      <c r="B41" s="4">
        <v>38</v>
      </c>
      <c r="C41" s="4" t="s">
        <v>161</v>
      </c>
      <c r="D41" s="4" t="s">
        <v>326</v>
      </c>
      <c r="E41" s="4" t="s">
        <v>315</v>
      </c>
      <c r="F41" s="4">
        <f t="shared" si="0"/>
        <v>21861</v>
      </c>
      <c r="G41" s="7">
        <f t="shared" si="1"/>
        <v>6.2525204856493197E-2</v>
      </c>
    </row>
    <row r="42" spans="2:7" x14ac:dyDescent="0.25">
      <c r="B42" s="4">
        <v>39</v>
      </c>
      <c r="C42" s="4" t="s">
        <v>95</v>
      </c>
      <c r="D42" s="4" t="s">
        <v>350</v>
      </c>
      <c r="E42" s="4" t="s">
        <v>314</v>
      </c>
      <c r="F42" s="4">
        <f t="shared" si="0"/>
        <v>349635</v>
      </c>
      <c r="G42" s="7">
        <f t="shared" si="1"/>
        <v>1</v>
      </c>
    </row>
    <row r="43" spans="2:7" x14ac:dyDescent="0.25">
      <c r="B43" s="4">
        <v>40</v>
      </c>
      <c r="C43" s="4" t="s">
        <v>99</v>
      </c>
      <c r="D43" s="4" t="s">
        <v>350</v>
      </c>
      <c r="E43" s="4" t="s">
        <v>314</v>
      </c>
      <c r="F43" s="4">
        <f t="shared" si="0"/>
        <v>349635</v>
      </c>
      <c r="G43" s="7">
        <f t="shared" si="1"/>
        <v>1</v>
      </c>
    </row>
    <row r="44" spans="2:7" x14ac:dyDescent="0.25">
      <c r="B44" s="4">
        <v>41</v>
      </c>
      <c r="C44" s="4" t="s">
        <v>103</v>
      </c>
      <c r="D44" s="4" t="s">
        <v>350</v>
      </c>
      <c r="E44" s="4" t="s">
        <v>314</v>
      </c>
      <c r="F44" s="4">
        <f t="shared" si="0"/>
        <v>349635</v>
      </c>
      <c r="G44" s="7">
        <f t="shared" si="1"/>
        <v>1</v>
      </c>
    </row>
    <row r="45" spans="2:7" x14ac:dyDescent="0.25">
      <c r="B45" s="4">
        <v>42</v>
      </c>
      <c r="C45" s="4" t="s">
        <v>107</v>
      </c>
      <c r="D45" s="4" t="s">
        <v>350</v>
      </c>
      <c r="E45" s="4" t="s">
        <v>314</v>
      </c>
      <c r="F45" s="4">
        <f t="shared" si="0"/>
        <v>349635</v>
      </c>
      <c r="G45" s="7">
        <f t="shared" si="1"/>
        <v>1</v>
      </c>
    </row>
    <row r="46" spans="2:7" x14ac:dyDescent="0.25">
      <c r="B46" s="4">
        <v>43</v>
      </c>
      <c r="C46" s="4" t="s">
        <v>111</v>
      </c>
      <c r="D46" s="4" t="s">
        <v>350</v>
      </c>
      <c r="E46" s="4" t="s">
        <v>314</v>
      </c>
      <c r="F46" s="4">
        <f t="shared" si="0"/>
        <v>349635</v>
      </c>
      <c r="G46" s="7">
        <f t="shared" si="1"/>
        <v>1</v>
      </c>
    </row>
    <row r="47" spans="2:7" x14ac:dyDescent="0.25">
      <c r="B47" s="4">
        <v>44</v>
      </c>
      <c r="C47" s="4" t="s">
        <v>115</v>
      </c>
      <c r="D47" s="4" t="s">
        <v>350</v>
      </c>
      <c r="E47" s="4" t="s">
        <v>314</v>
      </c>
      <c r="F47" s="4">
        <f t="shared" si="0"/>
        <v>349635</v>
      </c>
      <c r="G47" s="7">
        <f t="shared" si="1"/>
        <v>1</v>
      </c>
    </row>
    <row r="48" spans="2:7" x14ac:dyDescent="0.25">
      <c r="B48" s="4">
        <v>45</v>
      </c>
      <c r="C48" s="4" t="s">
        <v>121</v>
      </c>
      <c r="D48" s="4" t="s">
        <v>363</v>
      </c>
      <c r="E48" s="4" t="s">
        <v>327</v>
      </c>
      <c r="F48" s="4">
        <f t="shared" si="0"/>
        <v>339393</v>
      </c>
      <c r="G48" s="7">
        <f t="shared" si="1"/>
        <v>0.97070659401947745</v>
      </c>
    </row>
    <row r="49" spans="2:7" x14ac:dyDescent="0.25">
      <c r="B49" s="4">
        <v>46</v>
      </c>
      <c r="C49" s="4" t="s">
        <v>123</v>
      </c>
      <c r="D49" s="4" t="s">
        <v>328</v>
      </c>
      <c r="E49" s="4" t="s">
        <v>327</v>
      </c>
      <c r="F49" s="4">
        <f t="shared" si="0"/>
        <v>257351</v>
      </c>
      <c r="G49" s="7">
        <f t="shared" si="1"/>
        <v>0.73605617286598879</v>
      </c>
    </row>
    <row r="50" spans="2:7" x14ac:dyDescent="0.25">
      <c r="B50" s="4">
        <v>47</v>
      </c>
      <c r="C50" s="4" t="s">
        <v>125</v>
      </c>
      <c r="D50" s="4" t="s">
        <v>329</v>
      </c>
      <c r="E50" s="4" t="s">
        <v>327</v>
      </c>
      <c r="F50" s="4">
        <f t="shared" si="0"/>
        <v>150074</v>
      </c>
      <c r="G50" s="7">
        <f t="shared" si="1"/>
        <v>0.42923048321821328</v>
      </c>
    </row>
    <row r="51" spans="2:7" x14ac:dyDescent="0.25">
      <c r="B51" s="4">
        <v>48</v>
      </c>
      <c r="C51" s="4" t="s">
        <v>127</v>
      </c>
      <c r="D51" s="4" t="s">
        <v>330</v>
      </c>
      <c r="E51" s="4" t="s">
        <v>327</v>
      </c>
      <c r="F51" s="4">
        <f t="shared" si="0"/>
        <v>61039</v>
      </c>
      <c r="G51" s="7">
        <f t="shared" si="1"/>
        <v>0.17457920402705679</v>
      </c>
    </row>
    <row r="52" spans="2:7" x14ac:dyDescent="0.25">
      <c r="B52" s="4">
        <v>49</v>
      </c>
      <c r="C52" s="4" t="s">
        <v>129</v>
      </c>
      <c r="D52" s="4" t="s">
        <v>331</v>
      </c>
      <c r="E52" s="4" t="s">
        <v>327</v>
      </c>
      <c r="F52" s="4">
        <f t="shared" si="0"/>
        <v>167092</v>
      </c>
      <c r="G52" s="7">
        <f t="shared" si="1"/>
        <v>0.47790409998998956</v>
      </c>
    </row>
    <row r="53" spans="2:7" x14ac:dyDescent="0.25">
      <c r="B53" s="4">
        <v>50</v>
      </c>
      <c r="C53" s="4" t="s">
        <v>119</v>
      </c>
      <c r="D53" s="4" t="s">
        <v>350</v>
      </c>
      <c r="E53" s="4" t="s">
        <v>327</v>
      </c>
      <c r="F53" s="4">
        <f t="shared" si="0"/>
        <v>349635</v>
      </c>
      <c r="G53" s="7">
        <f t="shared" si="1"/>
        <v>1</v>
      </c>
    </row>
    <row r="54" spans="2:7" x14ac:dyDescent="0.25">
      <c r="B54" s="4">
        <v>51</v>
      </c>
      <c r="C54" s="4" t="s">
        <v>163</v>
      </c>
      <c r="D54" s="4" t="s">
        <v>317</v>
      </c>
      <c r="E54" s="4" t="s">
        <v>315</v>
      </c>
      <c r="F54" s="4">
        <f t="shared" si="0"/>
        <v>0</v>
      </c>
      <c r="G54" s="7">
        <f t="shared" si="1"/>
        <v>0</v>
      </c>
    </row>
    <row r="55" spans="2:7" x14ac:dyDescent="0.25">
      <c r="B55" s="4">
        <v>52</v>
      </c>
      <c r="C55" s="4" t="s">
        <v>167</v>
      </c>
      <c r="D55" s="4" t="s">
        <v>332</v>
      </c>
      <c r="E55" s="4" t="s">
        <v>315</v>
      </c>
      <c r="F55" s="4">
        <f t="shared" si="0"/>
        <v>51032</v>
      </c>
      <c r="G55" s="7">
        <f t="shared" si="1"/>
        <v>0.14595792755301959</v>
      </c>
    </row>
    <row r="56" spans="2:7" x14ac:dyDescent="0.25">
      <c r="B56" s="4">
        <v>53</v>
      </c>
      <c r="C56" s="4" t="s">
        <v>169</v>
      </c>
      <c r="D56" s="4" t="s">
        <v>364</v>
      </c>
      <c r="E56" s="4" t="s">
        <v>315</v>
      </c>
      <c r="F56" s="4">
        <f t="shared" si="0"/>
        <v>349306</v>
      </c>
      <c r="G56" s="7">
        <f t="shared" si="1"/>
        <v>0.99905901869092051</v>
      </c>
    </row>
    <row r="57" spans="2:7" x14ac:dyDescent="0.25">
      <c r="B57" s="4">
        <v>54</v>
      </c>
      <c r="C57" s="4" t="s">
        <v>131</v>
      </c>
      <c r="D57" s="4" t="s">
        <v>350</v>
      </c>
      <c r="E57" s="4" t="s">
        <v>314</v>
      </c>
      <c r="F57" s="4">
        <f t="shared" si="0"/>
        <v>349635</v>
      </c>
      <c r="G57" s="7">
        <f t="shared" si="1"/>
        <v>1</v>
      </c>
    </row>
    <row r="58" spans="2:7" x14ac:dyDescent="0.25">
      <c r="B58" s="4">
        <v>55</v>
      </c>
      <c r="C58" s="4" t="s">
        <v>135</v>
      </c>
      <c r="D58" s="4" t="s">
        <v>350</v>
      </c>
      <c r="E58" s="4" t="s">
        <v>314</v>
      </c>
      <c r="F58" s="4">
        <f t="shared" si="0"/>
        <v>349635</v>
      </c>
      <c r="G58" s="7">
        <f t="shared" si="1"/>
        <v>1</v>
      </c>
    </row>
    <row r="59" spans="2:7" x14ac:dyDescent="0.25">
      <c r="B59" s="4">
        <v>56</v>
      </c>
      <c r="C59" s="4" t="s">
        <v>139</v>
      </c>
      <c r="D59" s="4" t="s">
        <v>350</v>
      </c>
      <c r="E59" s="4" t="s">
        <v>314</v>
      </c>
      <c r="F59" s="4">
        <f t="shared" si="0"/>
        <v>349635</v>
      </c>
      <c r="G59" s="7">
        <f t="shared" si="1"/>
        <v>1</v>
      </c>
    </row>
    <row r="60" spans="2:7" x14ac:dyDescent="0.25">
      <c r="B60" s="4">
        <v>57</v>
      </c>
      <c r="C60" s="4" t="s">
        <v>171</v>
      </c>
      <c r="D60" s="4" t="s">
        <v>350</v>
      </c>
      <c r="E60" s="4" t="s">
        <v>314</v>
      </c>
      <c r="F60" s="4">
        <f t="shared" si="0"/>
        <v>349635</v>
      </c>
      <c r="G60" s="7">
        <f t="shared" si="1"/>
        <v>1</v>
      </c>
    </row>
    <row r="61" spans="2:7" x14ac:dyDescent="0.25">
      <c r="B61" s="4">
        <v>58</v>
      </c>
      <c r="C61" s="4" t="s">
        <v>173</v>
      </c>
      <c r="D61" s="4" t="s">
        <v>333</v>
      </c>
      <c r="E61" s="4" t="s">
        <v>327</v>
      </c>
      <c r="F61" s="4">
        <f t="shared" si="0"/>
        <v>206965</v>
      </c>
      <c r="G61" s="7">
        <f t="shared" si="1"/>
        <v>0.59194588642441404</v>
      </c>
    </row>
    <row r="62" spans="2:7" x14ac:dyDescent="0.25">
      <c r="B62" s="4">
        <v>59</v>
      </c>
      <c r="C62" s="4" t="s">
        <v>175</v>
      </c>
      <c r="D62" s="4" t="s">
        <v>334</v>
      </c>
      <c r="E62" s="4" t="s">
        <v>315</v>
      </c>
      <c r="F62" s="4">
        <f t="shared" si="0"/>
        <v>48589</v>
      </c>
      <c r="G62" s="7">
        <f t="shared" si="1"/>
        <v>0.13897064081113161</v>
      </c>
    </row>
    <row r="63" spans="2:7" x14ac:dyDescent="0.25">
      <c r="B63" s="4">
        <v>60</v>
      </c>
      <c r="C63" s="4" t="s">
        <v>177</v>
      </c>
      <c r="D63" s="4" t="s">
        <v>335</v>
      </c>
      <c r="E63" s="4" t="s">
        <v>327</v>
      </c>
      <c r="F63" s="4">
        <f t="shared" si="0"/>
        <v>348791</v>
      </c>
      <c r="G63" s="7">
        <f t="shared" si="1"/>
        <v>0.99758605402777178</v>
      </c>
    </row>
    <row r="64" spans="2:7" x14ac:dyDescent="0.25">
      <c r="B64" s="4">
        <v>61</v>
      </c>
      <c r="C64" s="4" t="s">
        <v>179</v>
      </c>
      <c r="D64" s="4" t="s">
        <v>365</v>
      </c>
      <c r="E64" s="4" t="s">
        <v>315</v>
      </c>
      <c r="F64" s="4">
        <f t="shared" si="0"/>
        <v>349404</v>
      </c>
      <c r="G64" s="7">
        <f t="shared" si="1"/>
        <v>0.99933931099575268</v>
      </c>
    </row>
    <row r="65" spans="2:7" x14ac:dyDescent="0.25">
      <c r="B65" s="4">
        <v>62</v>
      </c>
      <c r="C65" s="4" t="s">
        <v>181</v>
      </c>
      <c r="D65" s="4" t="s">
        <v>336</v>
      </c>
      <c r="E65" s="4" t="s">
        <v>315</v>
      </c>
      <c r="F65" s="4">
        <f t="shared" si="0"/>
        <v>321300</v>
      </c>
      <c r="G65" s="7">
        <f t="shared" si="1"/>
        <v>0.91895834227122575</v>
      </c>
    </row>
    <row r="66" spans="2:7" x14ac:dyDescent="0.25">
      <c r="B66" s="4">
        <v>63</v>
      </c>
      <c r="C66" s="4" t="s">
        <v>183</v>
      </c>
      <c r="D66" s="4" t="s">
        <v>366</v>
      </c>
      <c r="E66" s="4" t="s">
        <v>327</v>
      </c>
      <c r="F66" s="4">
        <f t="shared" si="0"/>
        <v>349555</v>
      </c>
      <c r="G66" s="7">
        <f t="shared" si="1"/>
        <v>0.99977118995523906</v>
      </c>
    </row>
    <row r="67" spans="2:7" x14ac:dyDescent="0.25">
      <c r="B67" s="4">
        <v>64</v>
      </c>
      <c r="C67" s="4" t="s">
        <v>185</v>
      </c>
      <c r="D67" s="4" t="s">
        <v>350</v>
      </c>
      <c r="E67" s="4" t="s">
        <v>327</v>
      </c>
      <c r="F67" s="4">
        <f t="shared" si="0"/>
        <v>349635</v>
      </c>
      <c r="G67" s="7">
        <f t="shared" si="1"/>
        <v>1</v>
      </c>
    </row>
    <row r="68" spans="2:7" x14ac:dyDescent="0.25">
      <c r="B68" s="4">
        <v>65</v>
      </c>
      <c r="C68" s="4" t="s">
        <v>187</v>
      </c>
      <c r="D68" s="4" t="s">
        <v>350</v>
      </c>
      <c r="E68" s="4" t="s">
        <v>327</v>
      </c>
      <c r="F68" s="4">
        <f t="shared" ref="F68:F131" si="2">SUBSTITUTE(D68,"non-null","")*1</f>
        <v>349635</v>
      </c>
      <c r="G68" s="7">
        <f t="shared" ref="G68:G131" si="3">F68/$F$3</f>
        <v>1</v>
      </c>
    </row>
    <row r="69" spans="2:7" x14ac:dyDescent="0.25">
      <c r="B69" s="4">
        <v>66</v>
      </c>
      <c r="C69" s="4" t="s">
        <v>189</v>
      </c>
      <c r="D69" s="4" t="s">
        <v>367</v>
      </c>
      <c r="E69" s="4" t="s">
        <v>315</v>
      </c>
      <c r="F69" s="4">
        <f t="shared" si="2"/>
        <v>348131</v>
      </c>
      <c r="G69" s="7">
        <f t="shared" si="3"/>
        <v>0.99569837115849391</v>
      </c>
    </row>
    <row r="70" spans="2:7" x14ac:dyDescent="0.25">
      <c r="B70" s="4">
        <v>67</v>
      </c>
      <c r="C70" s="4" t="s">
        <v>192</v>
      </c>
      <c r="D70" s="4" t="s">
        <v>337</v>
      </c>
      <c r="E70" s="4" t="s">
        <v>315</v>
      </c>
      <c r="F70" s="4">
        <f t="shared" si="2"/>
        <v>49717</v>
      </c>
      <c r="G70" s="7">
        <f t="shared" si="3"/>
        <v>0.14219686244226121</v>
      </c>
    </row>
    <row r="71" spans="2:7" x14ac:dyDescent="0.25">
      <c r="B71" s="4">
        <v>68</v>
      </c>
      <c r="C71" s="4" t="s">
        <v>194</v>
      </c>
      <c r="D71" s="4" t="s">
        <v>338</v>
      </c>
      <c r="E71" s="4" t="s">
        <v>315</v>
      </c>
      <c r="F71" s="4">
        <f t="shared" si="2"/>
        <v>268844</v>
      </c>
      <c r="G71" s="7">
        <f t="shared" si="3"/>
        <v>0.76892759592146098</v>
      </c>
    </row>
    <row r="72" spans="2:7" x14ac:dyDescent="0.25">
      <c r="B72" s="4">
        <v>69</v>
      </c>
      <c r="C72" s="4" t="s">
        <v>196</v>
      </c>
      <c r="D72" s="4" t="s">
        <v>350</v>
      </c>
      <c r="E72" s="4" t="s">
        <v>327</v>
      </c>
      <c r="F72" s="4">
        <f t="shared" si="2"/>
        <v>349635</v>
      </c>
      <c r="G72" s="7">
        <f t="shared" si="3"/>
        <v>1</v>
      </c>
    </row>
    <row r="73" spans="2:7" x14ac:dyDescent="0.25">
      <c r="B73" s="4">
        <v>70</v>
      </c>
      <c r="C73" s="4" t="s">
        <v>198</v>
      </c>
      <c r="D73" s="4" t="s">
        <v>350</v>
      </c>
      <c r="E73" s="4" t="s">
        <v>314</v>
      </c>
      <c r="F73" s="4">
        <f t="shared" si="2"/>
        <v>349635</v>
      </c>
      <c r="G73" s="7">
        <f t="shared" si="3"/>
        <v>1</v>
      </c>
    </row>
    <row r="74" spans="2:7" x14ac:dyDescent="0.25">
      <c r="B74" s="4">
        <v>71</v>
      </c>
      <c r="C74" s="4" t="s">
        <v>200</v>
      </c>
      <c r="D74" s="4" t="s">
        <v>339</v>
      </c>
      <c r="E74" s="4" t="s">
        <v>327</v>
      </c>
      <c r="F74" s="4">
        <f t="shared" si="2"/>
        <v>15</v>
      </c>
      <c r="G74" s="7">
        <f t="shared" si="3"/>
        <v>4.2901883392680941E-5</v>
      </c>
    </row>
    <row r="75" spans="2:7" x14ac:dyDescent="0.25">
      <c r="B75" s="4">
        <v>72</v>
      </c>
      <c r="C75" s="4" t="s">
        <v>202</v>
      </c>
      <c r="D75" s="4" t="s">
        <v>319</v>
      </c>
      <c r="E75" s="4" t="s">
        <v>315</v>
      </c>
      <c r="F75" s="4">
        <f t="shared" si="2"/>
        <v>4876</v>
      </c>
      <c r="G75" s="7">
        <f t="shared" si="3"/>
        <v>1.3945972228180817E-2</v>
      </c>
    </row>
    <row r="76" spans="2:7" x14ac:dyDescent="0.25">
      <c r="B76" s="4">
        <v>73</v>
      </c>
      <c r="C76" s="4" t="s">
        <v>204</v>
      </c>
      <c r="D76" s="4" t="s">
        <v>360</v>
      </c>
      <c r="E76" s="4" t="s">
        <v>315</v>
      </c>
      <c r="F76" s="4">
        <f t="shared" si="2"/>
        <v>332703</v>
      </c>
      <c r="G76" s="7">
        <f t="shared" si="3"/>
        <v>0.95157235402634177</v>
      </c>
    </row>
    <row r="77" spans="2:7" x14ac:dyDescent="0.25">
      <c r="B77" s="4">
        <v>74</v>
      </c>
      <c r="C77" s="4" t="s">
        <v>205</v>
      </c>
      <c r="D77" s="4" t="s">
        <v>350</v>
      </c>
      <c r="E77" s="4" t="s">
        <v>314</v>
      </c>
      <c r="F77" s="4">
        <f t="shared" si="2"/>
        <v>349635</v>
      </c>
      <c r="G77" s="7">
        <f t="shared" si="3"/>
        <v>1</v>
      </c>
    </row>
    <row r="78" spans="2:7" x14ac:dyDescent="0.25">
      <c r="B78" s="4">
        <v>75</v>
      </c>
      <c r="C78" s="4" t="s">
        <v>207</v>
      </c>
      <c r="D78" s="4" t="s">
        <v>350</v>
      </c>
      <c r="E78" s="4" t="s">
        <v>314</v>
      </c>
      <c r="F78" s="4">
        <f t="shared" si="2"/>
        <v>349635</v>
      </c>
      <c r="G78" s="7">
        <f t="shared" si="3"/>
        <v>1</v>
      </c>
    </row>
    <row r="79" spans="2:7" x14ac:dyDescent="0.25">
      <c r="B79" s="4">
        <v>76</v>
      </c>
      <c r="C79" s="4" t="s">
        <v>209</v>
      </c>
      <c r="D79" s="4" t="s">
        <v>350</v>
      </c>
      <c r="E79" s="4" t="s">
        <v>314</v>
      </c>
      <c r="F79" s="4">
        <f t="shared" si="2"/>
        <v>349635</v>
      </c>
      <c r="G79" s="7">
        <f t="shared" si="3"/>
        <v>1</v>
      </c>
    </row>
    <row r="80" spans="2:7" x14ac:dyDescent="0.25">
      <c r="B80" s="4">
        <v>77</v>
      </c>
      <c r="C80" s="4" t="s">
        <v>211</v>
      </c>
      <c r="D80" s="4" t="s">
        <v>340</v>
      </c>
      <c r="E80" s="4" t="s">
        <v>315</v>
      </c>
      <c r="F80" s="4">
        <f t="shared" si="2"/>
        <v>11091</v>
      </c>
      <c r="G80" s="7">
        <f t="shared" si="3"/>
        <v>3.1721652580548286E-2</v>
      </c>
    </row>
    <row r="81" spans="2:7" x14ac:dyDescent="0.25">
      <c r="B81" s="4">
        <v>78</v>
      </c>
      <c r="C81" s="4" t="s">
        <v>212</v>
      </c>
      <c r="D81" s="4" t="s">
        <v>317</v>
      </c>
      <c r="E81" s="4" t="s">
        <v>315</v>
      </c>
      <c r="F81" s="4">
        <f t="shared" si="2"/>
        <v>0</v>
      </c>
      <c r="G81" s="7">
        <f t="shared" si="3"/>
        <v>0</v>
      </c>
    </row>
    <row r="82" spans="2:7" x14ac:dyDescent="0.25">
      <c r="B82" s="4">
        <v>79</v>
      </c>
      <c r="C82" s="4" t="s">
        <v>213</v>
      </c>
      <c r="D82" s="4" t="s">
        <v>341</v>
      </c>
      <c r="E82" s="4" t="s">
        <v>315</v>
      </c>
      <c r="F82" s="4">
        <f t="shared" si="2"/>
        <v>11182</v>
      </c>
      <c r="G82" s="7">
        <f t="shared" si="3"/>
        <v>3.1981924006463887E-2</v>
      </c>
    </row>
    <row r="83" spans="2:7" x14ac:dyDescent="0.25">
      <c r="B83" s="4">
        <v>80</v>
      </c>
      <c r="C83" s="4" t="s">
        <v>214</v>
      </c>
      <c r="D83" s="4" t="s">
        <v>341</v>
      </c>
      <c r="E83" s="4" t="s">
        <v>315</v>
      </c>
      <c r="F83" s="4">
        <f t="shared" si="2"/>
        <v>11182</v>
      </c>
      <c r="G83" s="7">
        <f t="shared" si="3"/>
        <v>3.1981924006463887E-2</v>
      </c>
    </row>
    <row r="84" spans="2:7" x14ac:dyDescent="0.25">
      <c r="B84" s="4">
        <v>81</v>
      </c>
      <c r="C84" s="4" t="s">
        <v>215</v>
      </c>
      <c r="D84" s="4" t="s">
        <v>342</v>
      </c>
      <c r="E84" s="4" t="s">
        <v>315</v>
      </c>
      <c r="F84" s="4">
        <f t="shared" si="2"/>
        <v>11084</v>
      </c>
      <c r="G84" s="7">
        <f t="shared" si="3"/>
        <v>3.1701631701631705E-2</v>
      </c>
    </row>
    <row r="85" spans="2:7" x14ac:dyDescent="0.25">
      <c r="B85" s="4">
        <v>82</v>
      </c>
      <c r="C85" s="4" t="s">
        <v>216</v>
      </c>
      <c r="D85" s="4" t="s">
        <v>343</v>
      </c>
      <c r="E85" s="4" t="s">
        <v>327</v>
      </c>
      <c r="F85" s="4">
        <f t="shared" si="2"/>
        <v>4060</v>
      </c>
      <c r="G85" s="7">
        <f t="shared" si="3"/>
        <v>1.1612109771618974E-2</v>
      </c>
    </row>
    <row r="86" spans="2:7" x14ac:dyDescent="0.25">
      <c r="B86" s="4">
        <v>83</v>
      </c>
      <c r="C86" s="4" t="s">
        <v>217</v>
      </c>
      <c r="D86" s="4" t="s">
        <v>344</v>
      </c>
      <c r="E86" s="4" t="s">
        <v>315</v>
      </c>
      <c r="F86" s="4">
        <f t="shared" si="2"/>
        <v>463</v>
      </c>
      <c r="G86" s="7">
        <f t="shared" si="3"/>
        <v>1.324238134054085E-3</v>
      </c>
    </row>
    <row r="87" spans="2:7" x14ac:dyDescent="0.25">
      <c r="B87" s="4">
        <v>84</v>
      </c>
      <c r="C87" s="4" t="s">
        <v>218</v>
      </c>
      <c r="D87" s="4" t="s">
        <v>345</v>
      </c>
      <c r="E87" s="4" t="s">
        <v>327</v>
      </c>
      <c r="F87" s="4">
        <f t="shared" si="2"/>
        <v>11189</v>
      </c>
      <c r="G87" s="7">
        <f t="shared" si="3"/>
        <v>3.2001944885380468E-2</v>
      </c>
    </row>
    <row r="88" spans="2:7" x14ac:dyDescent="0.25">
      <c r="B88" s="4">
        <v>85</v>
      </c>
      <c r="C88" s="4" t="s">
        <v>219</v>
      </c>
      <c r="D88" s="4" t="s">
        <v>317</v>
      </c>
      <c r="E88" s="4" t="s">
        <v>315</v>
      </c>
      <c r="F88" s="4">
        <f t="shared" si="2"/>
        <v>0</v>
      </c>
      <c r="G88" s="7">
        <f t="shared" si="3"/>
        <v>0</v>
      </c>
    </row>
    <row r="89" spans="2:7" x14ac:dyDescent="0.25">
      <c r="B89" s="4">
        <v>86</v>
      </c>
      <c r="C89" s="4" t="s">
        <v>220</v>
      </c>
      <c r="D89" s="4" t="s">
        <v>343</v>
      </c>
      <c r="E89" s="4" t="s">
        <v>315</v>
      </c>
      <c r="F89" s="4">
        <f t="shared" si="2"/>
        <v>4060</v>
      </c>
      <c r="G89" s="7">
        <f t="shared" si="3"/>
        <v>1.1612109771618974E-2</v>
      </c>
    </row>
    <row r="90" spans="2:7" x14ac:dyDescent="0.25">
      <c r="B90" s="4">
        <v>87</v>
      </c>
      <c r="C90" s="4" t="s">
        <v>221</v>
      </c>
      <c r="D90" s="4" t="s">
        <v>343</v>
      </c>
      <c r="E90" s="4" t="s">
        <v>315</v>
      </c>
      <c r="F90" s="4">
        <f t="shared" si="2"/>
        <v>4060</v>
      </c>
      <c r="G90" s="7">
        <f t="shared" si="3"/>
        <v>1.1612109771618974E-2</v>
      </c>
    </row>
    <row r="91" spans="2:7" x14ac:dyDescent="0.25">
      <c r="B91" s="4">
        <v>88</v>
      </c>
      <c r="C91" s="4" t="s">
        <v>222</v>
      </c>
      <c r="D91" s="4" t="s">
        <v>346</v>
      </c>
      <c r="E91" s="4" t="s">
        <v>315</v>
      </c>
      <c r="F91" s="4">
        <f t="shared" si="2"/>
        <v>3716</v>
      </c>
      <c r="G91" s="7">
        <f t="shared" si="3"/>
        <v>1.0628226579146825E-2</v>
      </c>
    </row>
    <row r="92" spans="2:7" x14ac:dyDescent="0.25">
      <c r="B92" s="4">
        <v>89</v>
      </c>
      <c r="C92" s="4" t="s">
        <v>223</v>
      </c>
      <c r="D92" s="4" t="s">
        <v>317</v>
      </c>
      <c r="E92" s="4" t="s">
        <v>315</v>
      </c>
      <c r="F92" s="4">
        <f t="shared" si="2"/>
        <v>0</v>
      </c>
      <c r="G92" s="7">
        <f t="shared" si="3"/>
        <v>0</v>
      </c>
    </row>
    <row r="93" spans="2:7" x14ac:dyDescent="0.25">
      <c r="B93" s="4">
        <v>90</v>
      </c>
      <c r="C93" s="4" t="s">
        <v>224</v>
      </c>
      <c r="D93" s="4" t="s">
        <v>347</v>
      </c>
      <c r="E93" s="4" t="s">
        <v>315</v>
      </c>
      <c r="F93" s="4">
        <f t="shared" si="2"/>
        <v>3892</v>
      </c>
      <c r="G93" s="7">
        <f t="shared" si="3"/>
        <v>1.1131608677620948E-2</v>
      </c>
    </row>
    <row r="94" spans="2:7" x14ac:dyDescent="0.25">
      <c r="B94" s="4">
        <v>91</v>
      </c>
      <c r="C94" s="4" t="s">
        <v>348</v>
      </c>
      <c r="D94" s="4" t="s">
        <v>350</v>
      </c>
      <c r="E94" s="4" t="s">
        <v>314</v>
      </c>
      <c r="F94" s="4">
        <f t="shared" si="2"/>
        <v>349635</v>
      </c>
      <c r="G94" s="7">
        <f t="shared" si="3"/>
        <v>1</v>
      </c>
    </row>
    <row r="95" spans="2:7" x14ac:dyDescent="0.25">
      <c r="B95" s="4">
        <v>92</v>
      </c>
      <c r="C95" s="4" t="s">
        <v>3</v>
      </c>
      <c r="D95" s="4" t="s">
        <v>350</v>
      </c>
      <c r="E95" s="4" t="s">
        <v>327</v>
      </c>
      <c r="F95" s="4">
        <f t="shared" si="2"/>
        <v>349635</v>
      </c>
      <c r="G95" s="7">
        <f t="shared" si="3"/>
        <v>1</v>
      </c>
    </row>
    <row r="96" spans="2:7" x14ac:dyDescent="0.25">
      <c r="B96" s="4">
        <v>93</v>
      </c>
      <c r="C96" s="4" t="s">
        <v>41</v>
      </c>
      <c r="D96" s="4" t="s">
        <v>350</v>
      </c>
      <c r="E96" s="4" t="s">
        <v>327</v>
      </c>
      <c r="F96" s="4">
        <f t="shared" si="2"/>
        <v>349635</v>
      </c>
      <c r="G96" s="7">
        <f t="shared" si="3"/>
        <v>1</v>
      </c>
    </row>
    <row r="97" spans="2:7" x14ac:dyDescent="0.25">
      <c r="B97" s="4">
        <v>94</v>
      </c>
      <c r="C97" s="4" t="s">
        <v>45</v>
      </c>
      <c r="D97" s="4" t="s">
        <v>350</v>
      </c>
      <c r="E97" s="4" t="s">
        <v>327</v>
      </c>
      <c r="F97" s="4">
        <f t="shared" si="2"/>
        <v>349635</v>
      </c>
      <c r="G97" s="7">
        <f t="shared" si="3"/>
        <v>1</v>
      </c>
    </row>
    <row r="98" spans="2:7" x14ac:dyDescent="0.25">
      <c r="B98" s="4">
        <v>95</v>
      </c>
      <c r="C98" s="4" t="s">
        <v>49</v>
      </c>
      <c r="D98" s="4" t="s">
        <v>350</v>
      </c>
      <c r="E98" s="4" t="s">
        <v>327</v>
      </c>
      <c r="F98" s="4">
        <f t="shared" si="2"/>
        <v>349635</v>
      </c>
      <c r="G98" s="7">
        <f t="shared" si="3"/>
        <v>1</v>
      </c>
    </row>
    <row r="99" spans="2:7" x14ac:dyDescent="0.25">
      <c r="B99" s="4">
        <v>96</v>
      </c>
      <c r="C99" s="4" t="s">
        <v>53</v>
      </c>
      <c r="D99" s="4" t="s">
        <v>350</v>
      </c>
      <c r="E99" s="4" t="s">
        <v>327</v>
      </c>
      <c r="F99" s="4">
        <f t="shared" si="2"/>
        <v>349635</v>
      </c>
      <c r="G99" s="7">
        <f t="shared" si="3"/>
        <v>1</v>
      </c>
    </row>
    <row r="100" spans="2:7" x14ac:dyDescent="0.25">
      <c r="B100" s="4">
        <v>97</v>
      </c>
      <c r="C100" s="4" t="s">
        <v>61</v>
      </c>
      <c r="D100" s="4" t="s">
        <v>350</v>
      </c>
      <c r="E100" s="4" t="s">
        <v>327</v>
      </c>
      <c r="F100" s="4">
        <f t="shared" si="2"/>
        <v>349635</v>
      </c>
      <c r="G100" s="7">
        <f t="shared" si="3"/>
        <v>1</v>
      </c>
    </row>
    <row r="101" spans="2:7" x14ac:dyDescent="0.25">
      <c r="B101" s="4">
        <v>98</v>
      </c>
      <c r="C101" s="4" t="s">
        <v>69</v>
      </c>
      <c r="D101" s="4" t="s">
        <v>350</v>
      </c>
      <c r="E101" s="4" t="s">
        <v>327</v>
      </c>
      <c r="F101" s="4">
        <f t="shared" si="2"/>
        <v>349635</v>
      </c>
      <c r="G101" s="7">
        <f t="shared" si="3"/>
        <v>1</v>
      </c>
    </row>
    <row r="102" spans="2:7" x14ac:dyDescent="0.25">
      <c r="B102" s="4">
        <v>99</v>
      </c>
      <c r="C102" s="4" t="s">
        <v>79</v>
      </c>
      <c r="D102" s="4" t="s">
        <v>350</v>
      </c>
      <c r="E102" s="4" t="s">
        <v>327</v>
      </c>
      <c r="F102" s="4">
        <f t="shared" si="2"/>
        <v>349635</v>
      </c>
      <c r="G102" s="7">
        <f t="shared" si="3"/>
        <v>1</v>
      </c>
    </row>
    <row r="103" spans="2:7" x14ac:dyDescent="0.25">
      <c r="B103" s="4">
        <v>100</v>
      </c>
      <c r="C103" s="4" t="s">
        <v>83</v>
      </c>
      <c r="D103" s="4" t="s">
        <v>350</v>
      </c>
      <c r="E103" s="4" t="s">
        <v>327</v>
      </c>
      <c r="F103" s="4">
        <f t="shared" si="2"/>
        <v>349635</v>
      </c>
      <c r="G103" s="7">
        <f t="shared" si="3"/>
        <v>1</v>
      </c>
    </row>
    <row r="104" spans="2:7" x14ac:dyDescent="0.25">
      <c r="B104" s="4">
        <v>101</v>
      </c>
      <c r="C104" s="4" t="s">
        <v>87</v>
      </c>
      <c r="D104" s="4" t="s">
        <v>350</v>
      </c>
      <c r="E104" s="4" t="s">
        <v>327</v>
      </c>
      <c r="F104" s="4">
        <f t="shared" si="2"/>
        <v>349635</v>
      </c>
      <c r="G104" s="7">
        <f t="shared" si="3"/>
        <v>1</v>
      </c>
    </row>
    <row r="105" spans="2:7" x14ac:dyDescent="0.25">
      <c r="B105" s="4">
        <v>102</v>
      </c>
      <c r="C105" s="4" t="s">
        <v>91</v>
      </c>
      <c r="D105" s="4" t="s">
        <v>350</v>
      </c>
      <c r="E105" s="4" t="s">
        <v>327</v>
      </c>
      <c r="F105" s="4">
        <f t="shared" si="2"/>
        <v>349635</v>
      </c>
      <c r="G105" s="7">
        <f t="shared" si="3"/>
        <v>1</v>
      </c>
    </row>
    <row r="106" spans="2:7" x14ac:dyDescent="0.25">
      <c r="B106" s="4">
        <v>103</v>
      </c>
      <c r="C106" s="4" t="s">
        <v>97</v>
      </c>
      <c r="D106" s="4" t="s">
        <v>350</v>
      </c>
      <c r="E106" s="4" t="s">
        <v>327</v>
      </c>
      <c r="F106" s="4">
        <f t="shared" si="2"/>
        <v>349635</v>
      </c>
      <c r="G106" s="7">
        <f t="shared" si="3"/>
        <v>1</v>
      </c>
    </row>
    <row r="107" spans="2:7" x14ac:dyDescent="0.25">
      <c r="B107" s="4">
        <v>104</v>
      </c>
      <c r="C107" s="4" t="s">
        <v>101</v>
      </c>
      <c r="D107" s="4" t="s">
        <v>350</v>
      </c>
      <c r="E107" s="4" t="s">
        <v>327</v>
      </c>
      <c r="F107" s="4">
        <f t="shared" si="2"/>
        <v>349635</v>
      </c>
      <c r="G107" s="7">
        <f t="shared" si="3"/>
        <v>1</v>
      </c>
    </row>
    <row r="108" spans="2:7" x14ac:dyDescent="0.25">
      <c r="B108" s="4">
        <v>105</v>
      </c>
      <c r="C108" s="4" t="s">
        <v>105</v>
      </c>
      <c r="D108" s="4" t="s">
        <v>350</v>
      </c>
      <c r="E108" s="4" t="s">
        <v>327</v>
      </c>
      <c r="F108" s="4">
        <f t="shared" si="2"/>
        <v>349635</v>
      </c>
      <c r="G108" s="7">
        <f t="shared" si="3"/>
        <v>1</v>
      </c>
    </row>
    <row r="109" spans="2:7" x14ac:dyDescent="0.25">
      <c r="B109" s="4">
        <v>106</v>
      </c>
      <c r="C109" s="4" t="s">
        <v>109</v>
      </c>
      <c r="D109" s="4" t="s">
        <v>350</v>
      </c>
      <c r="E109" s="4" t="s">
        <v>327</v>
      </c>
      <c r="F109" s="4">
        <f t="shared" si="2"/>
        <v>349635</v>
      </c>
      <c r="G109" s="7">
        <f t="shared" si="3"/>
        <v>1</v>
      </c>
    </row>
    <row r="110" spans="2:7" x14ac:dyDescent="0.25">
      <c r="B110" s="4">
        <v>107</v>
      </c>
      <c r="C110" s="4" t="s">
        <v>113</v>
      </c>
      <c r="D110" s="4" t="s">
        <v>350</v>
      </c>
      <c r="E110" s="4" t="s">
        <v>327</v>
      </c>
      <c r="F110" s="4">
        <f t="shared" si="2"/>
        <v>349635</v>
      </c>
      <c r="G110" s="7">
        <f t="shared" si="3"/>
        <v>1</v>
      </c>
    </row>
    <row r="111" spans="2:7" x14ac:dyDescent="0.25">
      <c r="B111" s="4">
        <v>108</v>
      </c>
      <c r="C111" s="4" t="s">
        <v>117</v>
      </c>
      <c r="D111" s="4" t="s">
        <v>350</v>
      </c>
      <c r="E111" s="4" t="s">
        <v>327</v>
      </c>
      <c r="F111" s="4">
        <f t="shared" si="2"/>
        <v>349635</v>
      </c>
      <c r="G111" s="7">
        <f t="shared" si="3"/>
        <v>1</v>
      </c>
    </row>
    <row r="112" spans="2:7" x14ac:dyDescent="0.25">
      <c r="B112" s="4">
        <v>109</v>
      </c>
      <c r="C112" s="4" t="s">
        <v>133</v>
      </c>
      <c r="D112" s="4" t="s">
        <v>350</v>
      </c>
      <c r="E112" s="4" t="s">
        <v>327</v>
      </c>
      <c r="F112" s="4">
        <f t="shared" si="2"/>
        <v>349635</v>
      </c>
      <c r="G112" s="7">
        <f t="shared" si="3"/>
        <v>1</v>
      </c>
    </row>
    <row r="113" spans="2:7" x14ac:dyDescent="0.25">
      <c r="B113" s="4">
        <v>110</v>
      </c>
      <c r="C113" s="4" t="s">
        <v>137</v>
      </c>
      <c r="D113" s="4" t="s">
        <v>350</v>
      </c>
      <c r="E113" s="4" t="s">
        <v>327</v>
      </c>
      <c r="F113" s="4">
        <f t="shared" si="2"/>
        <v>349635</v>
      </c>
      <c r="G113" s="7">
        <f t="shared" si="3"/>
        <v>1</v>
      </c>
    </row>
    <row r="114" spans="2:7" x14ac:dyDescent="0.25">
      <c r="B114" s="4">
        <v>111</v>
      </c>
      <c r="C114" s="4" t="s">
        <v>141</v>
      </c>
      <c r="D114" s="4" t="s">
        <v>350</v>
      </c>
      <c r="E114" s="4" t="s">
        <v>327</v>
      </c>
      <c r="F114" s="4">
        <f t="shared" si="2"/>
        <v>349635</v>
      </c>
      <c r="G114" s="7">
        <f t="shared" si="3"/>
        <v>1</v>
      </c>
    </row>
    <row r="115" spans="2:7" x14ac:dyDescent="0.25">
      <c r="B115" s="4">
        <v>112</v>
      </c>
      <c r="C115" s="4" t="s">
        <v>225</v>
      </c>
      <c r="D115" s="4" t="s">
        <v>350</v>
      </c>
      <c r="E115" s="4" t="s">
        <v>327</v>
      </c>
      <c r="F115" s="4">
        <f t="shared" si="2"/>
        <v>349635</v>
      </c>
      <c r="G115" s="7">
        <f t="shared" si="3"/>
        <v>1</v>
      </c>
    </row>
    <row r="116" spans="2:7" x14ac:dyDescent="0.25">
      <c r="B116" s="4">
        <v>113</v>
      </c>
      <c r="C116" s="4" t="s">
        <v>227</v>
      </c>
      <c r="D116" s="4" t="s">
        <v>350</v>
      </c>
      <c r="E116" s="4" t="s">
        <v>327</v>
      </c>
      <c r="F116" s="4">
        <f t="shared" si="2"/>
        <v>349635</v>
      </c>
      <c r="G116" s="7">
        <f t="shared" si="3"/>
        <v>1</v>
      </c>
    </row>
    <row r="117" spans="2:7" x14ac:dyDescent="0.25">
      <c r="B117" s="4">
        <v>114</v>
      </c>
      <c r="C117" s="4" t="s">
        <v>229</v>
      </c>
      <c r="D117" s="4" t="s">
        <v>350</v>
      </c>
      <c r="E117" s="4" t="s">
        <v>327</v>
      </c>
      <c r="F117" s="4">
        <f t="shared" si="2"/>
        <v>349635</v>
      </c>
      <c r="G117" s="7">
        <f t="shared" si="3"/>
        <v>1</v>
      </c>
    </row>
    <row r="118" spans="2:7" x14ac:dyDescent="0.25">
      <c r="B118" s="4">
        <v>115</v>
      </c>
      <c r="C118" s="4" t="s">
        <v>231</v>
      </c>
      <c r="D118" s="4" t="s">
        <v>350</v>
      </c>
      <c r="E118" s="4" t="s">
        <v>327</v>
      </c>
      <c r="F118" s="4">
        <f t="shared" si="2"/>
        <v>349635</v>
      </c>
      <c r="G118" s="7">
        <f t="shared" si="3"/>
        <v>1</v>
      </c>
    </row>
    <row r="119" spans="2:7" x14ac:dyDescent="0.25">
      <c r="B119" s="4">
        <v>116</v>
      </c>
      <c r="C119" s="4" t="s">
        <v>233</v>
      </c>
      <c r="D119" s="4" t="s">
        <v>350</v>
      </c>
      <c r="E119" s="4" t="s">
        <v>327</v>
      </c>
      <c r="F119" s="4">
        <f t="shared" si="2"/>
        <v>349635</v>
      </c>
      <c r="G119" s="7">
        <f t="shared" si="3"/>
        <v>1</v>
      </c>
    </row>
    <row r="120" spans="2:7" x14ac:dyDescent="0.25">
      <c r="B120" s="4">
        <v>117</v>
      </c>
      <c r="C120" s="4" t="s">
        <v>235</v>
      </c>
      <c r="D120" s="4" t="s">
        <v>350</v>
      </c>
      <c r="E120" s="4" t="s">
        <v>314</v>
      </c>
      <c r="F120" s="4">
        <f t="shared" si="2"/>
        <v>349635</v>
      </c>
      <c r="G120" s="7">
        <f t="shared" si="3"/>
        <v>1</v>
      </c>
    </row>
    <row r="121" spans="2:7" x14ac:dyDescent="0.25">
      <c r="B121" s="4">
        <v>118</v>
      </c>
      <c r="C121" s="4" t="s">
        <v>237</v>
      </c>
      <c r="D121" s="4" t="s">
        <v>350</v>
      </c>
      <c r="E121" s="4" t="s">
        <v>314</v>
      </c>
      <c r="F121" s="4">
        <f t="shared" si="2"/>
        <v>349635</v>
      </c>
      <c r="G121" s="7">
        <f t="shared" si="3"/>
        <v>1</v>
      </c>
    </row>
    <row r="122" spans="2:7" x14ac:dyDescent="0.25">
      <c r="B122" s="4">
        <v>119</v>
      </c>
      <c r="C122" s="4" t="s">
        <v>239</v>
      </c>
      <c r="D122" s="4" t="s">
        <v>350</v>
      </c>
      <c r="E122" s="4" t="s">
        <v>314</v>
      </c>
      <c r="F122" s="4">
        <f t="shared" si="2"/>
        <v>349635</v>
      </c>
      <c r="G122" s="7">
        <f t="shared" si="3"/>
        <v>1</v>
      </c>
    </row>
    <row r="123" spans="2:7" x14ac:dyDescent="0.25">
      <c r="B123" s="4">
        <v>120</v>
      </c>
      <c r="C123" s="4" t="s">
        <v>368</v>
      </c>
      <c r="D123" s="4" t="s">
        <v>317</v>
      </c>
      <c r="E123" s="4" t="s">
        <v>315</v>
      </c>
      <c r="F123" s="4">
        <f t="shared" si="2"/>
        <v>0</v>
      </c>
      <c r="G123" s="7">
        <f t="shared" si="3"/>
        <v>0</v>
      </c>
    </row>
    <row r="124" spans="2:7" x14ac:dyDescent="0.25">
      <c r="B124" s="4">
        <v>121</v>
      </c>
      <c r="C124" s="4" t="s">
        <v>369</v>
      </c>
      <c r="D124" s="4" t="s">
        <v>317</v>
      </c>
      <c r="E124" s="4" t="s">
        <v>315</v>
      </c>
      <c r="F124" s="4">
        <f t="shared" si="2"/>
        <v>0</v>
      </c>
      <c r="G124" s="7">
        <f t="shared" si="3"/>
        <v>0</v>
      </c>
    </row>
    <row r="125" spans="2:7" x14ac:dyDescent="0.25">
      <c r="B125" s="4">
        <v>122</v>
      </c>
      <c r="C125" s="4" t="s">
        <v>241</v>
      </c>
      <c r="D125" s="4" t="s">
        <v>350</v>
      </c>
      <c r="E125" s="4" t="s">
        <v>315</v>
      </c>
      <c r="F125" s="4">
        <f t="shared" si="2"/>
        <v>349635</v>
      </c>
      <c r="G125" s="7">
        <f t="shared" si="3"/>
        <v>1</v>
      </c>
    </row>
    <row r="126" spans="2:7" x14ac:dyDescent="0.25">
      <c r="B126" s="4">
        <v>123</v>
      </c>
      <c r="C126" s="4" t="s">
        <v>243</v>
      </c>
      <c r="D126" s="4" t="s">
        <v>350</v>
      </c>
      <c r="E126" s="4" t="s">
        <v>315</v>
      </c>
      <c r="F126" s="4">
        <f t="shared" si="2"/>
        <v>349635</v>
      </c>
      <c r="G126" s="7">
        <f t="shared" si="3"/>
        <v>1</v>
      </c>
    </row>
    <row r="127" spans="2:7" x14ac:dyDescent="0.25">
      <c r="B127" s="4">
        <v>124</v>
      </c>
      <c r="C127" s="4" t="s">
        <v>245</v>
      </c>
      <c r="D127" s="4" t="s">
        <v>350</v>
      </c>
      <c r="E127" s="4" t="s">
        <v>314</v>
      </c>
      <c r="F127" s="4">
        <f t="shared" si="2"/>
        <v>349635</v>
      </c>
      <c r="G127" s="7">
        <f t="shared" si="3"/>
        <v>1</v>
      </c>
    </row>
    <row r="128" spans="2:7" x14ac:dyDescent="0.25">
      <c r="B128" s="4">
        <v>125</v>
      </c>
      <c r="C128" s="4" t="s">
        <v>247</v>
      </c>
      <c r="D128" s="4" t="s">
        <v>350</v>
      </c>
      <c r="E128" s="4" t="s">
        <v>315</v>
      </c>
      <c r="F128" s="4">
        <f t="shared" si="2"/>
        <v>349635</v>
      </c>
      <c r="G128" s="7">
        <f t="shared" si="3"/>
        <v>1</v>
      </c>
    </row>
    <row r="129" spans="2:7" x14ac:dyDescent="0.25">
      <c r="B129" s="4">
        <v>126</v>
      </c>
      <c r="C129" s="4" t="s">
        <v>249</v>
      </c>
      <c r="D129" s="4" t="s">
        <v>350</v>
      </c>
      <c r="E129" s="4" t="s">
        <v>314</v>
      </c>
      <c r="F129" s="4">
        <f t="shared" si="2"/>
        <v>349635</v>
      </c>
      <c r="G129" s="7">
        <f t="shared" si="3"/>
        <v>1</v>
      </c>
    </row>
    <row r="130" spans="2:7" x14ac:dyDescent="0.25">
      <c r="B130" s="4">
        <v>127</v>
      </c>
      <c r="C130" s="4" t="s">
        <v>251</v>
      </c>
      <c r="D130" s="4" t="s">
        <v>350</v>
      </c>
      <c r="E130" s="4" t="s">
        <v>327</v>
      </c>
      <c r="F130" s="4">
        <f t="shared" si="2"/>
        <v>349635</v>
      </c>
      <c r="G130" s="7">
        <f t="shared" si="3"/>
        <v>1</v>
      </c>
    </row>
    <row r="131" spans="2:7" x14ac:dyDescent="0.25">
      <c r="B131" s="4">
        <v>128</v>
      </c>
      <c r="C131" s="4" t="s">
        <v>253</v>
      </c>
      <c r="D131" s="4" t="s">
        <v>350</v>
      </c>
      <c r="E131" s="4" t="s">
        <v>327</v>
      </c>
      <c r="F131" s="4">
        <f t="shared" si="2"/>
        <v>349635</v>
      </c>
      <c r="G131" s="7">
        <f t="shared" si="3"/>
        <v>1</v>
      </c>
    </row>
    <row r="132" spans="2:7" x14ac:dyDescent="0.25">
      <c r="B132" s="4">
        <v>129</v>
      </c>
      <c r="C132" s="4" t="s">
        <v>255</v>
      </c>
      <c r="D132" s="4" t="s">
        <v>350</v>
      </c>
      <c r="E132" s="4" t="s">
        <v>327</v>
      </c>
      <c r="F132" s="4">
        <f t="shared" ref="F132:F166" si="4">SUBSTITUTE(D132,"non-null","")*1</f>
        <v>349635</v>
      </c>
      <c r="G132" s="7">
        <f t="shared" ref="G132:G166" si="5">F132/$F$3</f>
        <v>1</v>
      </c>
    </row>
    <row r="133" spans="2:7" x14ac:dyDescent="0.25">
      <c r="B133" s="4">
        <v>130</v>
      </c>
      <c r="C133" s="4" t="s">
        <v>257</v>
      </c>
      <c r="D133" s="4" t="s">
        <v>350</v>
      </c>
      <c r="E133" s="4" t="s">
        <v>327</v>
      </c>
      <c r="F133" s="4">
        <f t="shared" si="4"/>
        <v>349635</v>
      </c>
      <c r="G133" s="7">
        <f t="shared" si="5"/>
        <v>1</v>
      </c>
    </row>
    <row r="134" spans="2:7" x14ac:dyDescent="0.25">
      <c r="B134" s="4">
        <v>131</v>
      </c>
      <c r="C134" s="4" t="s">
        <v>259</v>
      </c>
      <c r="D134" s="4" t="s">
        <v>350</v>
      </c>
      <c r="E134" s="4" t="s">
        <v>327</v>
      </c>
      <c r="F134" s="4">
        <f t="shared" si="4"/>
        <v>349635</v>
      </c>
      <c r="G134" s="7">
        <f t="shared" si="5"/>
        <v>1</v>
      </c>
    </row>
    <row r="135" spans="2:7" x14ac:dyDescent="0.25">
      <c r="B135" s="4">
        <v>132</v>
      </c>
      <c r="C135" s="4" t="s">
        <v>261</v>
      </c>
      <c r="D135" s="4" t="s">
        <v>350</v>
      </c>
      <c r="E135" s="4" t="s">
        <v>314</v>
      </c>
      <c r="F135" s="4">
        <f t="shared" si="4"/>
        <v>349635</v>
      </c>
      <c r="G135" s="7">
        <f t="shared" si="5"/>
        <v>1</v>
      </c>
    </row>
    <row r="136" spans="2:7" x14ac:dyDescent="0.25">
      <c r="B136" s="4">
        <v>133</v>
      </c>
      <c r="C136" s="4" t="s">
        <v>263</v>
      </c>
      <c r="D136" s="4" t="s">
        <v>350</v>
      </c>
      <c r="E136" s="4" t="s">
        <v>314</v>
      </c>
      <c r="F136" s="4">
        <f t="shared" si="4"/>
        <v>349635</v>
      </c>
      <c r="G136" s="7">
        <f t="shared" si="5"/>
        <v>1</v>
      </c>
    </row>
    <row r="137" spans="2:7" x14ac:dyDescent="0.25">
      <c r="B137" s="4">
        <v>134</v>
      </c>
      <c r="C137" s="4" t="s">
        <v>265</v>
      </c>
      <c r="D137" s="4" t="s">
        <v>350</v>
      </c>
      <c r="E137" s="4" t="s">
        <v>314</v>
      </c>
      <c r="F137" s="4">
        <f t="shared" si="4"/>
        <v>349635</v>
      </c>
      <c r="G137" s="7">
        <f t="shared" si="5"/>
        <v>1</v>
      </c>
    </row>
    <row r="138" spans="2:7" x14ac:dyDescent="0.25">
      <c r="B138" s="4">
        <v>135</v>
      </c>
      <c r="C138" s="4" t="s">
        <v>370</v>
      </c>
      <c r="D138" s="4" t="s">
        <v>317</v>
      </c>
      <c r="E138" s="4" t="s">
        <v>315</v>
      </c>
      <c r="F138" s="4">
        <f t="shared" si="4"/>
        <v>0</v>
      </c>
      <c r="G138" s="7">
        <f t="shared" si="5"/>
        <v>0</v>
      </c>
    </row>
    <row r="139" spans="2:7" x14ac:dyDescent="0.25">
      <c r="B139" s="4">
        <v>136</v>
      </c>
      <c r="C139" s="4" t="s">
        <v>371</v>
      </c>
      <c r="D139" s="4" t="s">
        <v>317</v>
      </c>
      <c r="E139" s="4" t="s">
        <v>315</v>
      </c>
      <c r="F139" s="4">
        <f t="shared" si="4"/>
        <v>0</v>
      </c>
      <c r="G139" s="7">
        <f t="shared" si="5"/>
        <v>0</v>
      </c>
    </row>
    <row r="140" spans="2:7" x14ac:dyDescent="0.25">
      <c r="B140" s="4">
        <v>137</v>
      </c>
      <c r="C140" s="4" t="s">
        <v>267</v>
      </c>
      <c r="D140" s="4" t="s">
        <v>350</v>
      </c>
      <c r="E140" s="4" t="s">
        <v>315</v>
      </c>
      <c r="F140" s="4">
        <f t="shared" si="4"/>
        <v>349635</v>
      </c>
      <c r="G140" s="7">
        <f t="shared" si="5"/>
        <v>1</v>
      </c>
    </row>
    <row r="141" spans="2:7" x14ac:dyDescent="0.25">
      <c r="B141" s="4">
        <v>138</v>
      </c>
      <c r="C141" s="4" t="s">
        <v>269</v>
      </c>
      <c r="D141" s="4" t="s">
        <v>350</v>
      </c>
      <c r="E141" s="4" t="s">
        <v>315</v>
      </c>
      <c r="F141" s="4">
        <f t="shared" si="4"/>
        <v>349635</v>
      </c>
      <c r="G141" s="7">
        <f t="shared" si="5"/>
        <v>1</v>
      </c>
    </row>
    <row r="142" spans="2:7" x14ac:dyDescent="0.25">
      <c r="B142" s="4">
        <v>139</v>
      </c>
      <c r="C142" s="4" t="s">
        <v>271</v>
      </c>
      <c r="D142" s="4" t="s">
        <v>350</v>
      </c>
      <c r="E142" s="4" t="s">
        <v>314</v>
      </c>
      <c r="F142" s="4">
        <f t="shared" si="4"/>
        <v>349635</v>
      </c>
      <c r="G142" s="7">
        <f t="shared" si="5"/>
        <v>1</v>
      </c>
    </row>
    <row r="143" spans="2:7" x14ac:dyDescent="0.25">
      <c r="B143" s="4">
        <v>140</v>
      </c>
      <c r="C143" s="4" t="s">
        <v>273</v>
      </c>
      <c r="D143" s="4" t="s">
        <v>350</v>
      </c>
      <c r="E143" s="4" t="s">
        <v>315</v>
      </c>
      <c r="F143" s="4">
        <f t="shared" si="4"/>
        <v>349635</v>
      </c>
      <c r="G143" s="7">
        <f t="shared" si="5"/>
        <v>1</v>
      </c>
    </row>
    <row r="144" spans="2:7" x14ac:dyDescent="0.25">
      <c r="B144" s="4">
        <v>141</v>
      </c>
      <c r="C144" s="4" t="s">
        <v>275</v>
      </c>
      <c r="D144" s="4" t="s">
        <v>350</v>
      </c>
      <c r="E144" s="4" t="s">
        <v>314</v>
      </c>
      <c r="F144" s="4">
        <f t="shared" si="4"/>
        <v>349635</v>
      </c>
      <c r="G144" s="7">
        <f t="shared" si="5"/>
        <v>1</v>
      </c>
    </row>
    <row r="145" spans="2:7" x14ac:dyDescent="0.25">
      <c r="B145" s="4">
        <v>142</v>
      </c>
      <c r="C145" s="4" t="s">
        <v>283</v>
      </c>
      <c r="D145" s="4" t="s">
        <v>350</v>
      </c>
      <c r="E145" s="4" t="s">
        <v>327</v>
      </c>
      <c r="F145" s="4">
        <f t="shared" si="4"/>
        <v>349635</v>
      </c>
      <c r="G145" s="7">
        <f t="shared" si="5"/>
        <v>1</v>
      </c>
    </row>
    <row r="146" spans="2:7" x14ac:dyDescent="0.25">
      <c r="B146" s="4">
        <v>143</v>
      </c>
      <c r="C146" s="4" t="s">
        <v>285</v>
      </c>
      <c r="D146" s="4" t="s">
        <v>350</v>
      </c>
      <c r="E146" s="4" t="s">
        <v>314</v>
      </c>
      <c r="F146" s="4">
        <f t="shared" si="4"/>
        <v>349635</v>
      </c>
      <c r="G146" s="7">
        <f t="shared" si="5"/>
        <v>1</v>
      </c>
    </row>
    <row r="147" spans="2:7" x14ac:dyDescent="0.25">
      <c r="B147" s="4">
        <v>144</v>
      </c>
      <c r="C147" s="4" t="s">
        <v>287</v>
      </c>
      <c r="D147" s="4" t="s">
        <v>350</v>
      </c>
      <c r="E147" s="4" t="s">
        <v>327</v>
      </c>
      <c r="F147" s="4">
        <f t="shared" si="4"/>
        <v>349635</v>
      </c>
      <c r="G147" s="7">
        <f t="shared" si="5"/>
        <v>1</v>
      </c>
    </row>
    <row r="148" spans="2:7" x14ac:dyDescent="0.25">
      <c r="B148" s="4">
        <v>145</v>
      </c>
      <c r="C148" s="4" t="s">
        <v>277</v>
      </c>
      <c r="D148" s="4" t="s">
        <v>350</v>
      </c>
      <c r="E148" s="4" t="s">
        <v>327</v>
      </c>
      <c r="F148" s="4">
        <f t="shared" si="4"/>
        <v>349635</v>
      </c>
      <c r="G148" s="7">
        <f t="shared" si="5"/>
        <v>1</v>
      </c>
    </row>
    <row r="149" spans="2:7" x14ac:dyDescent="0.25">
      <c r="B149" s="4">
        <v>146</v>
      </c>
      <c r="C149" s="4" t="s">
        <v>279</v>
      </c>
      <c r="D149" s="4" t="s">
        <v>350</v>
      </c>
      <c r="E149" s="4" t="s">
        <v>314</v>
      </c>
      <c r="F149" s="4">
        <f t="shared" si="4"/>
        <v>349635</v>
      </c>
      <c r="G149" s="7">
        <f t="shared" si="5"/>
        <v>1</v>
      </c>
    </row>
    <row r="150" spans="2:7" x14ac:dyDescent="0.25">
      <c r="B150" s="4">
        <v>147</v>
      </c>
      <c r="C150" s="4" t="s">
        <v>281</v>
      </c>
      <c r="D150" s="4" t="s">
        <v>350</v>
      </c>
      <c r="E150" s="4" t="s">
        <v>327</v>
      </c>
      <c r="F150" s="4">
        <f t="shared" si="4"/>
        <v>349635</v>
      </c>
      <c r="G150" s="7">
        <f t="shared" si="5"/>
        <v>1</v>
      </c>
    </row>
    <row r="151" spans="2:7" x14ac:dyDescent="0.25">
      <c r="B151" s="4">
        <v>148</v>
      </c>
      <c r="C151" s="4" t="s">
        <v>291</v>
      </c>
      <c r="D151" s="4" t="s">
        <v>350</v>
      </c>
      <c r="E151" s="4" t="s">
        <v>327</v>
      </c>
      <c r="F151" s="4">
        <f t="shared" si="4"/>
        <v>349635</v>
      </c>
      <c r="G151" s="7">
        <f t="shared" si="5"/>
        <v>1</v>
      </c>
    </row>
    <row r="152" spans="2:7" x14ac:dyDescent="0.25">
      <c r="B152" s="4">
        <v>149</v>
      </c>
      <c r="C152" s="4" t="s">
        <v>289</v>
      </c>
      <c r="D152" s="4" t="s">
        <v>350</v>
      </c>
      <c r="E152" s="4" t="s">
        <v>327</v>
      </c>
      <c r="F152" s="4">
        <f t="shared" si="4"/>
        <v>349635</v>
      </c>
      <c r="G152" s="7">
        <f t="shared" si="5"/>
        <v>1</v>
      </c>
    </row>
    <row r="153" spans="2:7" x14ac:dyDescent="0.25">
      <c r="B153" s="4">
        <v>150</v>
      </c>
      <c r="C153" s="4" t="s">
        <v>293</v>
      </c>
      <c r="D153" s="4" t="s">
        <v>350</v>
      </c>
      <c r="E153" s="4" t="s">
        <v>327</v>
      </c>
      <c r="F153" s="4">
        <f t="shared" si="4"/>
        <v>349635</v>
      </c>
      <c r="G153" s="7">
        <f t="shared" si="5"/>
        <v>1</v>
      </c>
    </row>
    <row r="154" spans="2:7" x14ac:dyDescent="0.25">
      <c r="B154" s="4">
        <v>151</v>
      </c>
      <c r="C154" s="4" t="s">
        <v>295</v>
      </c>
      <c r="D154" s="4" t="s">
        <v>350</v>
      </c>
      <c r="E154" s="4" t="s">
        <v>327</v>
      </c>
      <c r="F154" s="4">
        <f t="shared" si="4"/>
        <v>349635</v>
      </c>
      <c r="G154" s="7">
        <f t="shared" si="5"/>
        <v>1</v>
      </c>
    </row>
    <row r="155" spans="2:7" x14ac:dyDescent="0.25">
      <c r="B155" s="4">
        <v>152</v>
      </c>
      <c r="C155" s="4" t="s">
        <v>297</v>
      </c>
      <c r="D155" s="4" t="s">
        <v>350</v>
      </c>
      <c r="E155" s="4" t="s">
        <v>327</v>
      </c>
      <c r="F155" s="4">
        <f t="shared" si="4"/>
        <v>349635</v>
      </c>
      <c r="G155" s="7">
        <f t="shared" si="5"/>
        <v>1</v>
      </c>
    </row>
    <row r="156" spans="2:7" x14ac:dyDescent="0.25">
      <c r="B156" s="4">
        <v>153</v>
      </c>
      <c r="C156" s="4" t="s">
        <v>299</v>
      </c>
      <c r="D156" s="4" t="s">
        <v>372</v>
      </c>
      <c r="E156" s="4" t="s">
        <v>327</v>
      </c>
      <c r="F156" s="4">
        <f t="shared" si="4"/>
        <v>349631</v>
      </c>
      <c r="G156" s="7">
        <f t="shared" si="5"/>
        <v>0.999988559497762</v>
      </c>
    </row>
    <row r="157" spans="2:7" x14ac:dyDescent="0.25">
      <c r="B157" s="4">
        <v>154</v>
      </c>
      <c r="C157" s="4" t="s">
        <v>303</v>
      </c>
      <c r="D157" s="4" t="s">
        <v>350</v>
      </c>
      <c r="E157" s="4" t="s">
        <v>327</v>
      </c>
      <c r="F157" s="4">
        <f t="shared" si="4"/>
        <v>349635</v>
      </c>
      <c r="G157" s="7">
        <f t="shared" si="5"/>
        <v>1</v>
      </c>
    </row>
    <row r="158" spans="2:7" x14ac:dyDescent="0.25">
      <c r="B158" s="4">
        <v>155</v>
      </c>
      <c r="C158" s="4" t="s">
        <v>301</v>
      </c>
      <c r="D158" s="4" t="s">
        <v>350</v>
      </c>
      <c r="E158" s="4" t="s">
        <v>327</v>
      </c>
      <c r="F158" s="4">
        <f t="shared" si="4"/>
        <v>349635</v>
      </c>
      <c r="G158" s="7">
        <f t="shared" si="5"/>
        <v>1</v>
      </c>
    </row>
    <row r="159" spans="2:7" x14ac:dyDescent="0.25">
      <c r="B159" s="4">
        <v>156</v>
      </c>
      <c r="C159" s="4" t="s">
        <v>8</v>
      </c>
      <c r="D159" s="4" t="s">
        <v>350</v>
      </c>
      <c r="E159" s="4" t="s">
        <v>327</v>
      </c>
      <c r="F159" s="4">
        <f t="shared" si="4"/>
        <v>349635</v>
      </c>
      <c r="G159" s="7">
        <f t="shared" si="5"/>
        <v>1</v>
      </c>
    </row>
    <row r="160" spans="2:7" x14ac:dyDescent="0.25">
      <c r="B160" s="4">
        <v>157</v>
      </c>
      <c r="C160" s="4" t="s">
        <v>13</v>
      </c>
      <c r="D160" s="4" t="s">
        <v>350</v>
      </c>
      <c r="E160" s="4" t="s">
        <v>327</v>
      </c>
      <c r="F160" s="4">
        <f t="shared" si="4"/>
        <v>349635</v>
      </c>
      <c r="G160" s="7">
        <f t="shared" si="5"/>
        <v>1</v>
      </c>
    </row>
    <row r="161" spans="2:7" x14ac:dyDescent="0.25">
      <c r="B161" s="4">
        <v>158</v>
      </c>
      <c r="C161" s="4" t="s">
        <v>11</v>
      </c>
      <c r="D161" s="4" t="s">
        <v>350</v>
      </c>
      <c r="E161" s="4" t="s">
        <v>314</v>
      </c>
      <c r="F161" s="4">
        <f t="shared" si="4"/>
        <v>349635</v>
      </c>
      <c r="G161" s="7">
        <f t="shared" si="5"/>
        <v>1</v>
      </c>
    </row>
    <row r="162" spans="2:7" x14ac:dyDescent="0.25">
      <c r="B162" s="4">
        <v>159</v>
      </c>
      <c r="C162" s="4" t="s">
        <v>18</v>
      </c>
      <c r="D162" s="4" t="s">
        <v>354</v>
      </c>
      <c r="E162" s="4" t="s">
        <v>327</v>
      </c>
      <c r="F162" s="4">
        <f t="shared" si="4"/>
        <v>348929</v>
      </c>
      <c r="G162" s="7">
        <f t="shared" si="5"/>
        <v>0.99798075135498443</v>
      </c>
    </row>
    <row r="163" spans="2:7" x14ac:dyDescent="0.25">
      <c r="B163" s="4">
        <v>160</v>
      </c>
      <c r="C163" s="4" t="s">
        <v>24</v>
      </c>
      <c r="D163" s="4" t="s">
        <v>354</v>
      </c>
      <c r="E163" s="4" t="s">
        <v>327</v>
      </c>
      <c r="F163" s="4">
        <f t="shared" si="4"/>
        <v>348929</v>
      </c>
      <c r="G163" s="7">
        <f t="shared" si="5"/>
        <v>0.99798075135498443</v>
      </c>
    </row>
    <row r="164" spans="2:7" x14ac:dyDescent="0.25">
      <c r="B164" s="4">
        <v>161</v>
      </c>
      <c r="C164" s="4" t="s">
        <v>22</v>
      </c>
      <c r="D164" s="4" t="s">
        <v>354</v>
      </c>
      <c r="E164" s="4" t="s">
        <v>315</v>
      </c>
      <c r="F164" s="4">
        <f t="shared" si="4"/>
        <v>348929</v>
      </c>
      <c r="G164" s="7">
        <f t="shared" si="5"/>
        <v>0.99798075135498443</v>
      </c>
    </row>
    <row r="165" spans="2:7" x14ac:dyDescent="0.25">
      <c r="B165" s="4">
        <v>162</v>
      </c>
      <c r="C165" s="4" t="s">
        <v>373</v>
      </c>
      <c r="D165" s="4" t="s">
        <v>355</v>
      </c>
      <c r="E165" s="4" t="s">
        <v>315</v>
      </c>
      <c r="F165" s="4">
        <f t="shared" si="4"/>
        <v>349174</v>
      </c>
      <c r="G165" s="7">
        <f t="shared" si="5"/>
        <v>0.99868148211706498</v>
      </c>
    </row>
    <row r="166" spans="2:7" x14ac:dyDescent="0.25">
      <c r="B166" s="4">
        <v>163</v>
      </c>
      <c r="C166" s="4" t="s">
        <v>20</v>
      </c>
      <c r="D166" s="4" t="s">
        <v>354</v>
      </c>
      <c r="E166" s="4" t="s">
        <v>315</v>
      </c>
      <c r="F166" s="4">
        <f t="shared" si="4"/>
        <v>348929</v>
      </c>
      <c r="G166" s="7">
        <f t="shared" si="5"/>
        <v>0.99798075135498443</v>
      </c>
    </row>
  </sheetData>
  <conditionalFormatting sqref="G3:G166"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5" sqref="C5"/>
    </sheetView>
  </sheetViews>
  <sheetFormatPr defaultRowHeight="13.2" x14ac:dyDescent="0.25"/>
  <cols>
    <col min="1" max="2" width="8.88671875" style="12"/>
    <col min="3" max="3" width="8.6640625" style="12" customWidth="1"/>
    <col min="4" max="16384" width="8.88671875" style="12"/>
  </cols>
  <sheetData>
    <row r="1" spans="1:3" x14ac:dyDescent="0.25">
      <c r="A1" s="12" t="s">
        <v>409</v>
      </c>
    </row>
    <row r="3" spans="1:3" x14ac:dyDescent="0.25">
      <c r="A3" s="12" t="s">
        <v>403</v>
      </c>
      <c r="B3" s="12">
        <v>4763</v>
      </c>
      <c r="C3" s="13">
        <f>B3/$B$9</f>
        <v>1.3867214794801323E-2</v>
      </c>
    </row>
    <row r="4" spans="1:3" x14ac:dyDescent="0.25">
      <c r="A4" s="12" t="s">
        <v>404</v>
      </c>
      <c r="B4" s="12">
        <v>240852</v>
      </c>
      <c r="C4" s="13">
        <f t="shared" ref="C4:C8" si="0">B4/$B$9</f>
        <v>0.70122746541202774</v>
      </c>
    </row>
    <row r="5" spans="1:3" x14ac:dyDescent="0.25">
      <c r="A5" s="12" t="s">
        <v>405</v>
      </c>
      <c r="B5" s="12">
        <v>6163</v>
      </c>
      <c r="C5" s="13">
        <f t="shared" si="0"/>
        <v>1.7943238459030141E-2</v>
      </c>
    </row>
    <row r="6" spans="1:3" x14ac:dyDescent="0.25">
      <c r="A6" s="12" t="s">
        <v>406</v>
      </c>
      <c r="B6" s="12">
        <v>190</v>
      </c>
      <c r="C6" s="13">
        <f t="shared" si="0"/>
        <v>5.5317464014533932E-4</v>
      </c>
    </row>
    <row r="7" spans="1:3" x14ac:dyDescent="0.25">
      <c r="A7" s="12" t="s">
        <v>407</v>
      </c>
      <c r="B7" s="12">
        <v>72762</v>
      </c>
      <c r="C7" s="13">
        <f t="shared" si="0"/>
        <v>0.21184259561186938</v>
      </c>
    </row>
    <row r="8" spans="1:3" x14ac:dyDescent="0.25">
      <c r="A8" s="12" t="s">
        <v>408</v>
      </c>
      <c r="B8" s="12">
        <v>24905</v>
      </c>
      <c r="C8" s="13">
        <f t="shared" si="0"/>
        <v>7.2509549541156196E-2</v>
      </c>
    </row>
    <row r="9" spans="1:3" x14ac:dyDescent="0.25">
      <c r="B9" s="12">
        <f>SUM(B3:B4,B6:B8)</f>
        <v>343472</v>
      </c>
    </row>
    <row r="12" spans="1:3" x14ac:dyDescent="0.25">
      <c r="A12" s="12" t="s">
        <v>403</v>
      </c>
      <c r="B12" s="12">
        <v>16021</v>
      </c>
      <c r="C12" s="13">
        <f>B12/$B$18</f>
        <v>0.53556863007287558</v>
      </c>
    </row>
    <row r="13" spans="1:3" x14ac:dyDescent="0.25">
      <c r="A13" s="12" t="s">
        <v>404</v>
      </c>
      <c r="B13" s="12">
        <v>10519</v>
      </c>
      <c r="C13" s="13">
        <f t="shared" ref="C13:C17" si="1">B13/$B$18</f>
        <v>0.35164137193287426</v>
      </c>
    </row>
    <row r="14" spans="1:3" x14ac:dyDescent="0.25">
      <c r="A14" s="12" t="s">
        <v>405</v>
      </c>
      <c r="B14" s="12">
        <v>205495</v>
      </c>
      <c r="C14" s="13">
        <f t="shared" si="1"/>
        <v>6.8695259744601191</v>
      </c>
    </row>
    <row r="15" spans="1:3" x14ac:dyDescent="0.25">
      <c r="A15" s="12" t="s">
        <v>406</v>
      </c>
      <c r="B15" s="12">
        <v>956</v>
      </c>
      <c r="C15" s="13">
        <f t="shared" si="1"/>
        <v>3.1958280403824299E-2</v>
      </c>
    </row>
    <row r="16" spans="1:3" x14ac:dyDescent="0.25">
      <c r="A16" s="12" t="s">
        <v>407</v>
      </c>
      <c r="B16" s="12">
        <v>1864</v>
      </c>
      <c r="C16" s="13">
        <f t="shared" si="1"/>
        <v>6.2311960954736914E-2</v>
      </c>
    </row>
    <row r="17" spans="1:3" x14ac:dyDescent="0.25">
      <c r="A17" s="12" t="s">
        <v>408</v>
      </c>
      <c r="B17" s="12">
        <v>554</v>
      </c>
      <c r="C17" s="13">
        <f t="shared" si="1"/>
        <v>1.8519756635688975E-2</v>
      </c>
    </row>
    <row r="18" spans="1:3" x14ac:dyDescent="0.25">
      <c r="B18" s="12">
        <f>SUM(B12:B13,B15:B17)</f>
        <v>29914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8"/>
  <sheetViews>
    <sheetView showGridLines="0" topLeftCell="A32" workbookViewId="0">
      <selection activeCell="C50" sqref="C50"/>
    </sheetView>
  </sheetViews>
  <sheetFormatPr defaultRowHeight="13.2" x14ac:dyDescent="0.25"/>
  <cols>
    <col min="1" max="1" width="3.33203125" style="1" customWidth="1"/>
    <col min="2" max="2" width="4.77734375" style="1" customWidth="1"/>
    <col min="3" max="3" width="20.44140625" style="1" bestFit="1" customWidth="1"/>
    <col min="4" max="4" width="13.21875" style="1" bestFit="1" customWidth="1"/>
    <col min="5" max="5" width="8.88671875" style="1"/>
    <col min="6" max="6" width="10" style="1" bestFit="1" customWidth="1"/>
    <col min="7" max="16384" width="8.88671875" style="1"/>
  </cols>
  <sheetData>
    <row r="2" spans="2:6" x14ac:dyDescent="0.25">
      <c r="B2" s="2" t="s">
        <v>310</v>
      </c>
      <c r="C2" s="2" t="s">
        <v>311</v>
      </c>
      <c r="D2" s="2" t="s">
        <v>312</v>
      </c>
      <c r="E2" s="2" t="s">
        <v>313</v>
      </c>
      <c r="F2" s="6" t="s">
        <v>385</v>
      </c>
    </row>
    <row r="3" spans="2:6" x14ac:dyDescent="0.25">
      <c r="B3" s="4">
        <v>0</v>
      </c>
      <c r="C3" s="4" t="s">
        <v>382</v>
      </c>
      <c r="D3" s="4">
        <v>53560</v>
      </c>
      <c r="E3" s="4" t="s">
        <v>314</v>
      </c>
      <c r="F3" s="7">
        <f>D3/$D$3</f>
        <v>1</v>
      </c>
    </row>
    <row r="4" spans="2:6" x14ac:dyDescent="0.25">
      <c r="B4" s="4">
        <v>1</v>
      </c>
      <c r="C4" s="4" t="s">
        <v>0</v>
      </c>
      <c r="D4" s="4">
        <v>53560</v>
      </c>
      <c r="E4" s="4" t="s">
        <v>314</v>
      </c>
      <c r="F4" s="7">
        <f t="shared" ref="F4:F67" si="0">D4/$D$3</f>
        <v>1</v>
      </c>
    </row>
    <row r="5" spans="2:6" x14ac:dyDescent="0.25">
      <c r="B5" s="4">
        <v>2</v>
      </c>
      <c r="C5" s="4" t="s">
        <v>6</v>
      </c>
      <c r="D5" s="4">
        <v>53560</v>
      </c>
      <c r="E5" s="4" t="s">
        <v>314</v>
      </c>
      <c r="F5" s="7">
        <f t="shared" si="0"/>
        <v>1</v>
      </c>
    </row>
    <row r="6" spans="2:6" x14ac:dyDescent="0.25">
      <c r="B6" s="4">
        <v>3</v>
      </c>
      <c r="C6" s="4" t="s">
        <v>15</v>
      </c>
      <c r="D6" s="4">
        <v>45180</v>
      </c>
      <c r="E6" s="4" t="s">
        <v>315</v>
      </c>
      <c r="F6" s="7">
        <f t="shared" si="0"/>
        <v>0.84353995519044067</v>
      </c>
    </row>
    <row r="7" spans="2:6" x14ac:dyDescent="0.25">
      <c r="B7" s="4">
        <v>4</v>
      </c>
      <c r="C7" s="4" t="s">
        <v>16</v>
      </c>
      <c r="D7" s="4">
        <v>52812</v>
      </c>
      <c r="E7" s="4" t="s">
        <v>315</v>
      </c>
      <c r="F7" s="7">
        <f t="shared" si="0"/>
        <v>0.98603435399551909</v>
      </c>
    </row>
    <row r="8" spans="2:6" x14ac:dyDescent="0.25">
      <c r="B8" s="4">
        <v>5</v>
      </c>
      <c r="C8" s="4" t="s">
        <v>26</v>
      </c>
      <c r="D8" s="4">
        <v>53560</v>
      </c>
      <c r="E8" s="4" t="s">
        <v>314</v>
      </c>
      <c r="F8" s="7">
        <f t="shared" si="0"/>
        <v>1</v>
      </c>
    </row>
    <row r="9" spans="2:6" x14ac:dyDescent="0.25">
      <c r="B9" s="4">
        <v>6</v>
      </c>
      <c r="C9" s="4" t="s">
        <v>29</v>
      </c>
      <c r="D9" s="4">
        <v>53476</v>
      </c>
      <c r="E9" s="4" t="s">
        <v>315</v>
      </c>
      <c r="F9" s="7">
        <f t="shared" si="0"/>
        <v>0.99843166542195672</v>
      </c>
    </row>
    <row r="10" spans="2:6" x14ac:dyDescent="0.25">
      <c r="B10" s="4">
        <v>7</v>
      </c>
      <c r="C10" s="4" t="s">
        <v>31</v>
      </c>
      <c r="D10" s="4">
        <v>1347</v>
      </c>
      <c r="E10" s="4" t="s">
        <v>315</v>
      </c>
      <c r="F10" s="7">
        <f t="shared" si="0"/>
        <v>2.5149365197908887E-2</v>
      </c>
    </row>
    <row r="11" spans="2:6" x14ac:dyDescent="0.25">
      <c r="B11" s="4">
        <v>8</v>
      </c>
      <c r="C11" s="4" t="s">
        <v>33</v>
      </c>
      <c r="D11" s="4">
        <v>1149</v>
      </c>
      <c r="E11" s="4" t="s">
        <v>315</v>
      </c>
      <c r="F11" s="7">
        <f t="shared" si="0"/>
        <v>2.145257654966393E-2</v>
      </c>
    </row>
    <row r="12" spans="2:6" x14ac:dyDescent="0.25">
      <c r="B12" s="4">
        <v>9</v>
      </c>
      <c r="C12" s="4" t="s">
        <v>35</v>
      </c>
      <c r="D12" s="4">
        <v>689</v>
      </c>
      <c r="E12" s="4" t="s">
        <v>315</v>
      </c>
      <c r="F12" s="7">
        <f t="shared" si="0"/>
        <v>1.2864077669902912E-2</v>
      </c>
    </row>
    <row r="13" spans="2:6" x14ac:dyDescent="0.25">
      <c r="B13" s="4">
        <v>10</v>
      </c>
      <c r="C13" s="4" t="s">
        <v>37</v>
      </c>
      <c r="D13" s="4">
        <v>210</v>
      </c>
      <c r="E13" s="4" t="s">
        <v>315</v>
      </c>
      <c r="F13" s="7">
        <f t="shared" si="0"/>
        <v>3.9208364451082901E-3</v>
      </c>
    </row>
    <row r="14" spans="2:6" x14ac:dyDescent="0.25">
      <c r="B14" s="4">
        <v>11</v>
      </c>
      <c r="C14" s="4" t="s">
        <v>39</v>
      </c>
      <c r="D14" s="4">
        <v>53560</v>
      </c>
      <c r="E14" s="4" t="s">
        <v>314</v>
      </c>
      <c r="F14" s="7">
        <f t="shared" si="0"/>
        <v>1</v>
      </c>
    </row>
    <row r="15" spans="2:6" x14ac:dyDescent="0.25">
      <c r="B15" s="4">
        <v>12</v>
      </c>
      <c r="C15" s="4" t="s">
        <v>43</v>
      </c>
      <c r="D15" s="4">
        <v>53560</v>
      </c>
      <c r="E15" s="4" t="s">
        <v>314</v>
      </c>
      <c r="F15" s="7">
        <f t="shared" si="0"/>
        <v>1</v>
      </c>
    </row>
    <row r="16" spans="2:6" x14ac:dyDescent="0.25">
      <c r="B16" s="4">
        <v>13</v>
      </c>
      <c r="C16" s="4" t="s">
        <v>47</v>
      </c>
      <c r="D16" s="4">
        <v>53560</v>
      </c>
      <c r="E16" s="4" t="s">
        <v>314</v>
      </c>
      <c r="F16" s="7">
        <f t="shared" si="0"/>
        <v>1</v>
      </c>
    </row>
    <row r="17" spans="2:6" x14ac:dyDescent="0.25">
      <c r="B17" s="4">
        <v>14</v>
      </c>
      <c r="C17" s="4" t="s">
        <v>51</v>
      </c>
      <c r="D17" s="4">
        <v>53560</v>
      </c>
      <c r="E17" s="4" t="s">
        <v>314</v>
      </c>
      <c r="F17" s="7">
        <f t="shared" si="0"/>
        <v>1</v>
      </c>
    </row>
    <row r="18" spans="2:6" x14ac:dyDescent="0.25">
      <c r="B18" s="4">
        <v>15</v>
      </c>
      <c r="C18" s="4" t="s">
        <v>383</v>
      </c>
      <c r="D18" s="4">
        <v>23677</v>
      </c>
      <c r="E18" s="4" t="s">
        <v>315</v>
      </c>
      <c r="F18" s="7">
        <f t="shared" si="0"/>
        <v>0.44206497386109039</v>
      </c>
    </row>
    <row r="19" spans="2:6" x14ac:dyDescent="0.25">
      <c r="B19" s="4">
        <v>16</v>
      </c>
      <c r="C19" s="4" t="s">
        <v>55</v>
      </c>
      <c r="D19" s="4">
        <v>43852</v>
      </c>
      <c r="E19" s="4" t="s">
        <v>315</v>
      </c>
      <c r="F19" s="7">
        <f t="shared" si="0"/>
        <v>0.8187453323375653</v>
      </c>
    </row>
    <row r="20" spans="2:6" x14ac:dyDescent="0.25">
      <c r="B20" s="4">
        <v>17</v>
      </c>
      <c r="C20" s="4" t="s">
        <v>57</v>
      </c>
      <c r="D20" s="4">
        <v>53560</v>
      </c>
      <c r="E20" s="4" t="s">
        <v>314</v>
      </c>
      <c r="F20" s="7">
        <f t="shared" si="0"/>
        <v>1</v>
      </c>
    </row>
    <row r="21" spans="2:6" x14ac:dyDescent="0.25">
      <c r="B21" s="4">
        <v>18</v>
      </c>
      <c r="C21" s="4" t="s">
        <v>59</v>
      </c>
      <c r="D21" s="4">
        <v>53560</v>
      </c>
      <c r="E21" s="4" t="s">
        <v>314</v>
      </c>
      <c r="F21" s="7">
        <f t="shared" si="0"/>
        <v>1</v>
      </c>
    </row>
    <row r="22" spans="2:6" x14ac:dyDescent="0.25">
      <c r="B22" s="4">
        <v>19</v>
      </c>
      <c r="C22" s="4" t="s">
        <v>153</v>
      </c>
      <c r="D22" s="4">
        <v>31439</v>
      </c>
      <c r="E22" s="4" t="s">
        <v>315</v>
      </c>
      <c r="F22" s="7">
        <f t="shared" si="0"/>
        <v>0.58698655713218817</v>
      </c>
    </row>
    <row r="23" spans="2:6" x14ac:dyDescent="0.25">
      <c r="B23" s="4">
        <v>20</v>
      </c>
      <c r="C23" s="4" t="s">
        <v>63</v>
      </c>
      <c r="D23" s="4">
        <v>53560</v>
      </c>
      <c r="E23" s="4" t="s">
        <v>314</v>
      </c>
      <c r="F23" s="7">
        <f t="shared" si="0"/>
        <v>1</v>
      </c>
    </row>
    <row r="24" spans="2:6" x14ac:dyDescent="0.25">
      <c r="B24" s="4">
        <v>21</v>
      </c>
      <c r="C24" s="4" t="s">
        <v>65</v>
      </c>
      <c r="D24" s="4">
        <v>2764</v>
      </c>
      <c r="E24" s="4" t="s">
        <v>315</v>
      </c>
      <c r="F24" s="7">
        <f t="shared" si="0"/>
        <v>5.1605675877520539E-2</v>
      </c>
    </row>
    <row r="25" spans="2:6" x14ac:dyDescent="0.25">
      <c r="B25" s="4">
        <v>22</v>
      </c>
      <c r="C25" s="4" t="s">
        <v>67</v>
      </c>
      <c r="D25" s="4">
        <v>53560</v>
      </c>
      <c r="E25" s="4" t="s">
        <v>314</v>
      </c>
      <c r="F25" s="7">
        <f t="shared" si="0"/>
        <v>1</v>
      </c>
    </row>
    <row r="26" spans="2:6" x14ac:dyDescent="0.25">
      <c r="B26" s="4">
        <v>23</v>
      </c>
      <c r="C26" s="4" t="s">
        <v>71</v>
      </c>
      <c r="D26" s="4">
        <v>2447</v>
      </c>
      <c r="E26" s="4" t="s">
        <v>315</v>
      </c>
      <c r="F26" s="7">
        <f t="shared" si="0"/>
        <v>4.568707991038088E-2</v>
      </c>
    </row>
    <row r="27" spans="2:6" x14ac:dyDescent="0.25">
      <c r="B27" s="4">
        <v>24</v>
      </c>
      <c r="C27" s="4" t="s">
        <v>73</v>
      </c>
      <c r="D27" s="4">
        <v>2615</v>
      </c>
      <c r="E27" s="4" t="s">
        <v>315</v>
      </c>
      <c r="F27" s="7">
        <f t="shared" si="0"/>
        <v>4.8823749066467512E-2</v>
      </c>
    </row>
    <row r="28" spans="2:6" x14ac:dyDescent="0.25">
      <c r="B28" s="4">
        <v>25</v>
      </c>
      <c r="C28" s="4" t="s">
        <v>75</v>
      </c>
      <c r="D28" s="4">
        <v>2436</v>
      </c>
      <c r="E28" s="4" t="s">
        <v>315</v>
      </c>
      <c r="F28" s="7">
        <f t="shared" si="0"/>
        <v>4.5481702763256159E-2</v>
      </c>
    </row>
    <row r="29" spans="2:6" x14ac:dyDescent="0.25">
      <c r="B29" s="4">
        <v>26</v>
      </c>
      <c r="C29" s="4" t="s">
        <v>77</v>
      </c>
      <c r="D29" s="4">
        <v>53560</v>
      </c>
      <c r="E29" s="4" t="s">
        <v>314</v>
      </c>
      <c r="F29" s="7">
        <f t="shared" si="0"/>
        <v>1</v>
      </c>
    </row>
    <row r="30" spans="2:6" x14ac:dyDescent="0.25">
      <c r="B30" s="4">
        <v>27</v>
      </c>
      <c r="C30" s="4" t="s">
        <v>81</v>
      </c>
      <c r="D30" s="4">
        <v>53560</v>
      </c>
      <c r="E30" s="4" t="s">
        <v>314</v>
      </c>
      <c r="F30" s="7">
        <f t="shared" si="0"/>
        <v>1</v>
      </c>
    </row>
    <row r="31" spans="2:6" x14ac:dyDescent="0.25">
      <c r="B31" s="4">
        <v>28</v>
      </c>
      <c r="C31" s="4" t="s">
        <v>85</v>
      </c>
      <c r="D31" s="4">
        <v>53560</v>
      </c>
      <c r="E31" s="4" t="s">
        <v>314</v>
      </c>
      <c r="F31" s="7">
        <f t="shared" si="0"/>
        <v>1</v>
      </c>
    </row>
    <row r="32" spans="2:6" x14ac:dyDescent="0.25">
      <c r="B32" s="4">
        <v>29</v>
      </c>
      <c r="C32" s="4" t="s">
        <v>89</v>
      </c>
      <c r="D32" s="4">
        <v>53560</v>
      </c>
      <c r="E32" s="4" t="s">
        <v>314</v>
      </c>
      <c r="F32" s="7">
        <f t="shared" si="0"/>
        <v>1</v>
      </c>
    </row>
    <row r="33" spans="2:6" x14ac:dyDescent="0.25">
      <c r="B33" s="4">
        <v>30</v>
      </c>
      <c r="C33" s="4" t="s">
        <v>93</v>
      </c>
      <c r="D33" s="4">
        <v>2717</v>
      </c>
      <c r="E33" s="4" t="s">
        <v>315</v>
      </c>
      <c r="F33" s="7">
        <f t="shared" si="0"/>
        <v>5.0728155339805826E-2</v>
      </c>
    </row>
    <row r="34" spans="2:6" x14ac:dyDescent="0.25">
      <c r="B34" s="4">
        <v>31</v>
      </c>
      <c r="C34" s="4" t="s">
        <v>95</v>
      </c>
      <c r="D34" s="4">
        <v>53560</v>
      </c>
      <c r="E34" s="4" t="s">
        <v>314</v>
      </c>
      <c r="F34" s="7">
        <f t="shared" si="0"/>
        <v>1</v>
      </c>
    </row>
    <row r="35" spans="2:6" x14ac:dyDescent="0.25">
      <c r="B35" s="4">
        <v>32</v>
      </c>
      <c r="C35" s="4" t="s">
        <v>99</v>
      </c>
      <c r="D35" s="4">
        <v>53560</v>
      </c>
      <c r="E35" s="4" t="s">
        <v>314</v>
      </c>
      <c r="F35" s="7">
        <f t="shared" si="0"/>
        <v>1</v>
      </c>
    </row>
    <row r="36" spans="2:6" x14ac:dyDescent="0.25">
      <c r="B36" s="4">
        <v>33</v>
      </c>
      <c r="C36" s="4" t="s">
        <v>103</v>
      </c>
      <c r="D36" s="4">
        <v>53560</v>
      </c>
      <c r="E36" s="4" t="s">
        <v>314</v>
      </c>
      <c r="F36" s="7">
        <f t="shared" si="0"/>
        <v>1</v>
      </c>
    </row>
    <row r="37" spans="2:6" x14ac:dyDescent="0.25">
      <c r="B37" s="4">
        <v>34</v>
      </c>
      <c r="C37" s="4" t="s">
        <v>107</v>
      </c>
      <c r="D37" s="4">
        <v>53560</v>
      </c>
      <c r="E37" s="4" t="s">
        <v>314</v>
      </c>
      <c r="F37" s="7">
        <f t="shared" si="0"/>
        <v>1</v>
      </c>
    </row>
    <row r="38" spans="2:6" x14ac:dyDescent="0.25">
      <c r="B38" s="4">
        <v>35</v>
      </c>
      <c r="C38" s="4" t="s">
        <v>111</v>
      </c>
      <c r="D38" s="4">
        <v>53560</v>
      </c>
      <c r="E38" s="4" t="s">
        <v>314</v>
      </c>
      <c r="F38" s="7">
        <f t="shared" si="0"/>
        <v>1</v>
      </c>
    </row>
    <row r="39" spans="2:6" x14ac:dyDescent="0.25">
      <c r="B39" s="4">
        <v>36</v>
      </c>
      <c r="C39" s="4" t="s">
        <v>115</v>
      </c>
      <c r="D39" s="4">
        <v>53560</v>
      </c>
      <c r="E39" s="4" t="s">
        <v>314</v>
      </c>
      <c r="F39" s="7">
        <f t="shared" si="0"/>
        <v>1</v>
      </c>
    </row>
    <row r="40" spans="2:6" x14ac:dyDescent="0.25">
      <c r="B40" s="4">
        <v>37</v>
      </c>
      <c r="C40" s="4" t="s">
        <v>119</v>
      </c>
      <c r="D40" s="4">
        <v>53560</v>
      </c>
      <c r="E40" s="4" t="s">
        <v>327</v>
      </c>
      <c r="F40" s="7">
        <f t="shared" si="0"/>
        <v>1</v>
      </c>
    </row>
    <row r="41" spans="2:6" x14ac:dyDescent="0.25">
      <c r="B41" s="4">
        <v>38</v>
      </c>
      <c r="C41" s="4" t="s">
        <v>121</v>
      </c>
      <c r="D41" s="4">
        <v>52608</v>
      </c>
      <c r="E41" s="4" t="s">
        <v>327</v>
      </c>
      <c r="F41" s="7">
        <f t="shared" si="0"/>
        <v>0.98222554144884244</v>
      </c>
    </row>
    <row r="42" spans="2:6" x14ac:dyDescent="0.25">
      <c r="B42" s="4">
        <v>39</v>
      </c>
      <c r="C42" s="4" t="s">
        <v>123</v>
      </c>
      <c r="D42" s="4">
        <v>39283</v>
      </c>
      <c r="E42" s="4" t="s">
        <v>327</v>
      </c>
      <c r="F42" s="7">
        <f t="shared" si="0"/>
        <v>0.7334391336818521</v>
      </c>
    </row>
    <row r="43" spans="2:6" x14ac:dyDescent="0.25">
      <c r="B43" s="4">
        <v>40</v>
      </c>
      <c r="C43" s="4" t="s">
        <v>125</v>
      </c>
      <c r="D43" s="4">
        <v>26930</v>
      </c>
      <c r="E43" s="4" t="s">
        <v>327</v>
      </c>
      <c r="F43" s="7">
        <f t="shared" si="0"/>
        <v>0.50280059746079164</v>
      </c>
    </row>
    <row r="44" spans="2:6" x14ac:dyDescent="0.25">
      <c r="B44" s="4">
        <v>41</v>
      </c>
      <c r="C44" s="4" t="s">
        <v>127</v>
      </c>
      <c r="D44" s="4">
        <v>12945</v>
      </c>
      <c r="E44" s="4" t="s">
        <v>327</v>
      </c>
      <c r="F44" s="7">
        <f t="shared" si="0"/>
        <v>0.24169156086631816</v>
      </c>
    </row>
    <row r="45" spans="2:6" x14ac:dyDescent="0.25">
      <c r="B45" s="4">
        <v>42</v>
      </c>
      <c r="C45" s="4" t="s">
        <v>129</v>
      </c>
      <c r="D45" s="4">
        <v>13414</v>
      </c>
      <c r="E45" s="4" t="s">
        <v>327</v>
      </c>
      <c r="F45" s="7">
        <f t="shared" si="0"/>
        <v>0.25044809559372666</v>
      </c>
    </row>
    <row r="46" spans="2:6" x14ac:dyDescent="0.25">
      <c r="B46" s="4">
        <v>43</v>
      </c>
      <c r="C46" s="4" t="s">
        <v>181</v>
      </c>
      <c r="D46" s="4">
        <v>45680</v>
      </c>
      <c r="E46" s="4" t="s">
        <v>315</v>
      </c>
      <c r="F46" s="7">
        <f t="shared" si="0"/>
        <v>0.85287528005974611</v>
      </c>
    </row>
    <row r="47" spans="2:6" x14ac:dyDescent="0.25">
      <c r="B47" s="4">
        <v>44</v>
      </c>
      <c r="C47" s="4" t="s">
        <v>131</v>
      </c>
      <c r="D47" s="4">
        <v>53560</v>
      </c>
      <c r="E47" s="4" t="s">
        <v>314</v>
      </c>
      <c r="F47" s="7">
        <f t="shared" si="0"/>
        <v>1</v>
      </c>
    </row>
    <row r="48" spans="2:6" x14ac:dyDescent="0.25">
      <c r="B48" s="4">
        <v>45</v>
      </c>
      <c r="C48" s="4" t="s">
        <v>135</v>
      </c>
      <c r="D48" s="4">
        <v>53560</v>
      </c>
      <c r="E48" s="4" t="s">
        <v>314</v>
      </c>
      <c r="F48" s="7">
        <f t="shared" si="0"/>
        <v>1</v>
      </c>
    </row>
    <row r="49" spans="2:6" x14ac:dyDescent="0.25">
      <c r="B49" s="4">
        <v>46</v>
      </c>
      <c r="C49" s="4" t="s">
        <v>139</v>
      </c>
      <c r="D49" s="4">
        <v>53560</v>
      </c>
      <c r="E49" s="4" t="s">
        <v>314</v>
      </c>
      <c r="F49" s="7">
        <f t="shared" si="0"/>
        <v>1</v>
      </c>
    </row>
    <row r="50" spans="2:6" x14ac:dyDescent="0.25">
      <c r="B50" s="4">
        <v>47</v>
      </c>
      <c r="C50" s="4" t="s">
        <v>384</v>
      </c>
      <c r="D50" s="4">
        <v>53560</v>
      </c>
      <c r="E50" s="4" t="s">
        <v>314</v>
      </c>
      <c r="F50" s="7">
        <f t="shared" si="0"/>
        <v>1</v>
      </c>
    </row>
    <row r="51" spans="2:6" x14ac:dyDescent="0.25">
      <c r="B51" s="4">
        <v>48</v>
      </c>
      <c r="C51" s="4" t="s">
        <v>3</v>
      </c>
      <c r="D51" s="4">
        <v>53560</v>
      </c>
      <c r="E51" s="4" t="s">
        <v>327</v>
      </c>
      <c r="F51" s="7">
        <f t="shared" si="0"/>
        <v>1</v>
      </c>
    </row>
    <row r="52" spans="2:6" x14ac:dyDescent="0.25">
      <c r="B52" s="4">
        <v>49</v>
      </c>
      <c r="C52" s="4" t="s">
        <v>41</v>
      </c>
      <c r="D52" s="4">
        <v>53560</v>
      </c>
      <c r="E52" s="4" t="s">
        <v>327</v>
      </c>
      <c r="F52" s="7">
        <f t="shared" si="0"/>
        <v>1</v>
      </c>
    </row>
    <row r="53" spans="2:6" x14ac:dyDescent="0.25">
      <c r="B53" s="4">
        <v>50</v>
      </c>
      <c r="C53" s="4" t="s">
        <v>45</v>
      </c>
      <c r="D53" s="4">
        <v>53560</v>
      </c>
      <c r="E53" s="4" t="s">
        <v>327</v>
      </c>
      <c r="F53" s="7">
        <f t="shared" si="0"/>
        <v>1</v>
      </c>
    </row>
    <row r="54" spans="2:6" x14ac:dyDescent="0.25">
      <c r="B54" s="4">
        <v>51</v>
      </c>
      <c r="C54" s="4" t="s">
        <v>49</v>
      </c>
      <c r="D54" s="4">
        <v>53560</v>
      </c>
      <c r="E54" s="4" t="s">
        <v>327</v>
      </c>
      <c r="F54" s="7">
        <f t="shared" si="0"/>
        <v>1</v>
      </c>
    </row>
    <row r="55" spans="2:6" x14ac:dyDescent="0.25">
      <c r="B55" s="4">
        <v>52</v>
      </c>
      <c r="C55" s="4" t="s">
        <v>53</v>
      </c>
      <c r="D55" s="4">
        <v>53560</v>
      </c>
      <c r="E55" s="4" t="s">
        <v>327</v>
      </c>
      <c r="F55" s="7">
        <f t="shared" si="0"/>
        <v>1</v>
      </c>
    </row>
    <row r="56" spans="2:6" x14ac:dyDescent="0.25">
      <c r="B56" s="4">
        <v>53</v>
      </c>
      <c r="C56" s="4" t="s">
        <v>61</v>
      </c>
      <c r="D56" s="4">
        <v>53560</v>
      </c>
      <c r="E56" s="4" t="s">
        <v>327</v>
      </c>
      <c r="F56" s="7">
        <f t="shared" si="0"/>
        <v>1</v>
      </c>
    </row>
    <row r="57" spans="2:6" x14ac:dyDescent="0.25">
      <c r="B57" s="4">
        <v>54</v>
      </c>
      <c r="C57" s="4" t="s">
        <v>69</v>
      </c>
      <c r="D57" s="4">
        <v>53560</v>
      </c>
      <c r="E57" s="4" t="s">
        <v>327</v>
      </c>
      <c r="F57" s="7">
        <f t="shared" si="0"/>
        <v>1</v>
      </c>
    </row>
    <row r="58" spans="2:6" x14ac:dyDescent="0.25">
      <c r="B58" s="4">
        <v>55</v>
      </c>
      <c r="C58" s="4" t="s">
        <v>79</v>
      </c>
      <c r="D58" s="4">
        <v>53560</v>
      </c>
      <c r="E58" s="4" t="s">
        <v>327</v>
      </c>
      <c r="F58" s="7">
        <f t="shared" si="0"/>
        <v>1</v>
      </c>
    </row>
    <row r="59" spans="2:6" x14ac:dyDescent="0.25">
      <c r="B59" s="4">
        <v>56</v>
      </c>
      <c r="C59" s="4" t="s">
        <v>83</v>
      </c>
      <c r="D59" s="4">
        <v>53560</v>
      </c>
      <c r="E59" s="4" t="s">
        <v>327</v>
      </c>
      <c r="F59" s="7">
        <f t="shared" si="0"/>
        <v>1</v>
      </c>
    </row>
    <row r="60" spans="2:6" x14ac:dyDescent="0.25">
      <c r="B60" s="4">
        <v>57</v>
      </c>
      <c r="C60" s="4" t="s">
        <v>87</v>
      </c>
      <c r="D60" s="4">
        <v>53560</v>
      </c>
      <c r="E60" s="4" t="s">
        <v>327</v>
      </c>
      <c r="F60" s="7">
        <f t="shared" si="0"/>
        <v>1</v>
      </c>
    </row>
    <row r="61" spans="2:6" x14ac:dyDescent="0.25">
      <c r="B61" s="4">
        <v>58</v>
      </c>
      <c r="C61" s="4" t="s">
        <v>91</v>
      </c>
      <c r="D61" s="4">
        <v>53560</v>
      </c>
      <c r="E61" s="4" t="s">
        <v>327</v>
      </c>
      <c r="F61" s="7">
        <f t="shared" si="0"/>
        <v>1</v>
      </c>
    </row>
    <row r="62" spans="2:6" x14ac:dyDescent="0.25">
      <c r="B62" s="4">
        <v>59</v>
      </c>
      <c r="C62" s="4" t="s">
        <v>97</v>
      </c>
      <c r="D62" s="4">
        <v>53560</v>
      </c>
      <c r="E62" s="4" t="s">
        <v>327</v>
      </c>
      <c r="F62" s="7">
        <f t="shared" si="0"/>
        <v>1</v>
      </c>
    </row>
    <row r="63" spans="2:6" x14ac:dyDescent="0.25">
      <c r="B63" s="4">
        <v>60</v>
      </c>
      <c r="C63" s="4" t="s">
        <v>101</v>
      </c>
      <c r="D63" s="4">
        <v>53560</v>
      </c>
      <c r="E63" s="4" t="s">
        <v>327</v>
      </c>
      <c r="F63" s="7">
        <f t="shared" si="0"/>
        <v>1</v>
      </c>
    </row>
    <row r="64" spans="2:6" x14ac:dyDescent="0.25">
      <c r="B64" s="4">
        <v>61</v>
      </c>
      <c r="C64" s="4" t="s">
        <v>105</v>
      </c>
      <c r="D64" s="4">
        <v>53560</v>
      </c>
      <c r="E64" s="4" t="s">
        <v>327</v>
      </c>
      <c r="F64" s="7">
        <f t="shared" si="0"/>
        <v>1</v>
      </c>
    </row>
    <row r="65" spans="2:6" x14ac:dyDescent="0.25">
      <c r="B65" s="4">
        <v>62</v>
      </c>
      <c r="C65" s="4" t="s">
        <v>109</v>
      </c>
      <c r="D65" s="4">
        <v>53560</v>
      </c>
      <c r="E65" s="4" t="s">
        <v>327</v>
      </c>
      <c r="F65" s="7">
        <f t="shared" si="0"/>
        <v>1</v>
      </c>
    </row>
    <row r="66" spans="2:6" x14ac:dyDescent="0.25">
      <c r="B66" s="4">
        <v>63</v>
      </c>
      <c r="C66" s="4" t="s">
        <v>113</v>
      </c>
      <c r="D66" s="4">
        <v>53560</v>
      </c>
      <c r="E66" s="4" t="s">
        <v>327</v>
      </c>
      <c r="F66" s="7">
        <f t="shared" si="0"/>
        <v>1</v>
      </c>
    </row>
    <row r="67" spans="2:6" x14ac:dyDescent="0.25">
      <c r="B67" s="4">
        <v>64</v>
      </c>
      <c r="C67" s="4" t="s">
        <v>117</v>
      </c>
      <c r="D67" s="4">
        <v>53560</v>
      </c>
      <c r="E67" s="4" t="s">
        <v>327</v>
      </c>
      <c r="F67" s="7">
        <f t="shared" si="0"/>
        <v>1</v>
      </c>
    </row>
    <row r="68" spans="2:6" x14ac:dyDescent="0.25">
      <c r="B68" s="4">
        <v>65</v>
      </c>
      <c r="C68" s="4" t="s">
        <v>133</v>
      </c>
      <c r="D68" s="4">
        <v>53560</v>
      </c>
      <c r="E68" s="4" t="s">
        <v>327</v>
      </c>
      <c r="F68" s="7">
        <f t="shared" ref="F68:F118" si="1">D68/$D$3</f>
        <v>1</v>
      </c>
    </row>
    <row r="69" spans="2:6" x14ac:dyDescent="0.25">
      <c r="B69" s="4">
        <v>66</v>
      </c>
      <c r="C69" s="4" t="s">
        <v>137</v>
      </c>
      <c r="D69" s="4">
        <v>53560</v>
      </c>
      <c r="E69" s="4" t="s">
        <v>327</v>
      </c>
      <c r="F69" s="7">
        <f t="shared" si="1"/>
        <v>1</v>
      </c>
    </row>
    <row r="70" spans="2:6" x14ac:dyDescent="0.25">
      <c r="B70" s="4">
        <v>67</v>
      </c>
      <c r="C70" s="4" t="s">
        <v>141</v>
      </c>
      <c r="D70" s="4">
        <v>53560</v>
      </c>
      <c r="E70" s="4" t="s">
        <v>327</v>
      </c>
      <c r="F70" s="7">
        <f t="shared" si="1"/>
        <v>1</v>
      </c>
    </row>
    <row r="71" spans="2:6" x14ac:dyDescent="0.25">
      <c r="B71" s="4">
        <v>68</v>
      </c>
      <c r="C71" s="4" t="s">
        <v>225</v>
      </c>
      <c r="D71" s="4">
        <v>53560</v>
      </c>
      <c r="E71" s="4" t="s">
        <v>327</v>
      </c>
      <c r="F71" s="7">
        <f t="shared" si="1"/>
        <v>1</v>
      </c>
    </row>
    <row r="72" spans="2:6" x14ac:dyDescent="0.25">
      <c r="B72" s="4">
        <v>69</v>
      </c>
      <c r="C72" s="4" t="s">
        <v>227</v>
      </c>
      <c r="D72" s="4">
        <v>53560</v>
      </c>
      <c r="E72" s="4" t="s">
        <v>327</v>
      </c>
      <c r="F72" s="7">
        <f t="shared" si="1"/>
        <v>1</v>
      </c>
    </row>
    <row r="73" spans="2:6" x14ac:dyDescent="0.25">
      <c r="B73" s="4">
        <v>70</v>
      </c>
      <c r="C73" s="4" t="s">
        <v>229</v>
      </c>
      <c r="D73" s="4">
        <v>53560</v>
      </c>
      <c r="E73" s="4" t="s">
        <v>327</v>
      </c>
      <c r="F73" s="7">
        <f t="shared" si="1"/>
        <v>1</v>
      </c>
    </row>
    <row r="74" spans="2:6" x14ac:dyDescent="0.25">
      <c r="B74" s="4">
        <v>71</v>
      </c>
      <c r="C74" s="4" t="s">
        <v>231</v>
      </c>
      <c r="D74" s="4">
        <v>53560</v>
      </c>
      <c r="E74" s="4" t="s">
        <v>327</v>
      </c>
      <c r="F74" s="7">
        <f t="shared" si="1"/>
        <v>1</v>
      </c>
    </row>
    <row r="75" spans="2:6" x14ac:dyDescent="0.25">
      <c r="B75" s="4">
        <v>72</v>
      </c>
      <c r="C75" s="4" t="s">
        <v>233</v>
      </c>
      <c r="D75" s="4">
        <v>53560</v>
      </c>
      <c r="E75" s="4" t="s">
        <v>327</v>
      </c>
      <c r="F75" s="7">
        <f t="shared" si="1"/>
        <v>1</v>
      </c>
    </row>
    <row r="76" spans="2:6" x14ac:dyDescent="0.25">
      <c r="B76" s="4">
        <v>73</v>
      </c>
      <c r="C76" s="4" t="s">
        <v>279</v>
      </c>
      <c r="D76" s="4">
        <v>53560</v>
      </c>
      <c r="E76" s="4" t="s">
        <v>314</v>
      </c>
      <c r="F76" s="7">
        <f t="shared" si="1"/>
        <v>1</v>
      </c>
    </row>
    <row r="77" spans="2:6" x14ac:dyDescent="0.25">
      <c r="B77" s="4">
        <v>74</v>
      </c>
      <c r="C77" s="4" t="s">
        <v>235</v>
      </c>
      <c r="D77" s="4">
        <v>53560</v>
      </c>
      <c r="E77" s="4" t="s">
        <v>314</v>
      </c>
      <c r="F77" s="7">
        <f t="shared" si="1"/>
        <v>1</v>
      </c>
    </row>
    <row r="78" spans="2:6" x14ac:dyDescent="0.25">
      <c r="B78" s="4">
        <v>75</v>
      </c>
      <c r="C78" s="4" t="s">
        <v>237</v>
      </c>
      <c r="D78" s="4">
        <v>53560</v>
      </c>
      <c r="E78" s="4" t="s">
        <v>314</v>
      </c>
      <c r="F78" s="7">
        <f t="shared" si="1"/>
        <v>1</v>
      </c>
    </row>
    <row r="79" spans="2:6" x14ac:dyDescent="0.25">
      <c r="B79" s="4">
        <v>76</v>
      </c>
      <c r="C79" s="4" t="s">
        <v>239</v>
      </c>
      <c r="D79" s="4">
        <v>53560</v>
      </c>
      <c r="E79" s="4" t="s">
        <v>314</v>
      </c>
      <c r="F79" s="7">
        <f t="shared" si="1"/>
        <v>1</v>
      </c>
    </row>
    <row r="80" spans="2:6" x14ac:dyDescent="0.25">
      <c r="B80" s="4">
        <v>77</v>
      </c>
      <c r="C80" s="4" t="s">
        <v>241</v>
      </c>
      <c r="D80" s="4">
        <v>53560</v>
      </c>
      <c r="E80" s="4" t="s">
        <v>315</v>
      </c>
      <c r="F80" s="7">
        <f t="shared" si="1"/>
        <v>1</v>
      </c>
    </row>
    <row r="81" spans="2:6" x14ac:dyDescent="0.25">
      <c r="B81" s="4">
        <v>78</v>
      </c>
      <c r="C81" s="4" t="s">
        <v>243</v>
      </c>
      <c r="D81" s="4">
        <v>53560</v>
      </c>
      <c r="E81" s="4" t="s">
        <v>315</v>
      </c>
      <c r="F81" s="7">
        <f t="shared" si="1"/>
        <v>1</v>
      </c>
    </row>
    <row r="82" spans="2:6" x14ac:dyDescent="0.25">
      <c r="B82" s="4">
        <v>79</v>
      </c>
      <c r="C82" s="4" t="s">
        <v>245</v>
      </c>
      <c r="D82" s="4">
        <v>53560</v>
      </c>
      <c r="E82" s="4" t="s">
        <v>314</v>
      </c>
      <c r="F82" s="7">
        <f t="shared" si="1"/>
        <v>1</v>
      </c>
    </row>
    <row r="83" spans="2:6" x14ac:dyDescent="0.25">
      <c r="B83" s="4">
        <v>80</v>
      </c>
      <c r="C83" s="4" t="s">
        <v>247</v>
      </c>
      <c r="D83" s="4">
        <v>53560</v>
      </c>
      <c r="E83" s="4" t="s">
        <v>315</v>
      </c>
      <c r="F83" s="7">
        <f t="shared" si="1"/>
        <v>1</v>
      </c>
    </row>
    <row r="84" spans="2:6" x14ac:dyDescent="0.25">
      <c r="B84" s="4">
        <v>81</v>
      </c>
      <c r="C84" s="4" t="s">
        <v>249</v>
      </c>
      <c r="D84" s="4">
        <v>53560</v>
      </c>
      <c r="E84" s="4" t="s">
        <v>314</v>
      </c>
      <c r="F84" s="7">
        <f t="shared" si="1"/>
        <v>1</v>
      </c>
    </row>
    <row r="85" spans="2:6" x14ac:dyDescent="0.25">
      <c r="B85" s="4">
        <v>82</v>
      </c>
      <c r="C85" s="4" t="s">
        <v>251</v>
      </c>
      <c r="D85" s="4">
        <v>53560</v>
      </c>
      <c r="E85" s="4" t="s">
        <v>327</v>
      </c>
      <c r="F85" s="7">
        <f t="shared" si="1"/>
        <v>1</v>
      </c>
    </row>
    <row r="86" spans="2:6" x14ac:dyDescent="0.25">
      <c r="B86" s="4">
        <v>83</v>
      </c>
      <c r="C86" s="4" t="s">
        <v>253</v>
      </c>
      <c r="D86" s="4">
        <v>53560</v>
      </c>
      <c r="E86" s="4" t="s">
        <v>327</v>
      </c>
      <c r="F86" s="7">
        <f t="shared" si="1"/>
        <v>1</v>
      </c>
    </row>
    <row r="87" spans="2:6" x14ac:dyDescent="0.25">
      <c r="B87" s="4">
        <v>84</v>
      </c>
      <c r="C87" s="4" t="s">
        <v>255</v>
      </c>
      <c r="D87" s="4">
        <v>53560</v>
      </c>
      <c r="E87" s="4" t="s">
        <v>327</v>
      </c>
      <c r="F87" s="7">
        <f t="shared" si="1"/>
        <v>1</v>
      </c>
    </row>
    <row r="88" spans="2:6" x14ac:dyDescent="0.25">
      <c r="B88" s="4">
        <v>85</v>
      </c>
      <c r="C88" s="4" t="s">
        <v>257</v>
      </c>
      <c r="D88" s="4">
        <v>53560</v>
      </c>
      <c r="E88" s="4" t="s">
        <v>327</v>
      </c>
      <c r="F88" s="7">
        <f t="shared" si="1"/>
        <v>1</v>
      </c>
    </row>
    <row r="89" spans="2:6" x14ac:dyDescent="0.25">
      <c r="B89" s="4">
        <v>86</v>
      </c>
      <c r="C89" s="4" t="s">
        <v>259</v>
      </c>
      <c r="D89" s="4">
        <v>53560</v>
      </c>
      <c r="E89" s="4" t="s">
        <v>327</v>
      </c>
      <c r="F89" s="7">
        <f t="shared" si="1"/>
        <v>1</v>
      </c>
    </row>
    <row r="90" spans="2:6" x14ac:dyDescent="0.25">
      <c r="B90" s="4">
        <v>87</v>
      </c>
      <c r="C90" s="4" t="s">
        <v>285</v>
      </c>
      <c r="D90" s="4">
        <v>53560</v>
      </c>
      <c r="E90" s="4" t="s">
        <v>314</v>
      </c>
      <c r="F90" s="7">
        <f t="shared" si="1"/>
        <v>1</v>
      </c>
    </row>
    <row r="91" spans="2:6" x14ac:dyDescent="0.25">
      <c r="B91" s="4">
        <v>88</v>
      </c>
      <c r="C91" s="4" t="s">
        <v>261</v>
      </c>
      <c r="D91" s="4">
        <v>53560</v>
      </c>
      <c r="E91" s="4" t="s">
        <v>314</v>
      </c>
      <c r="F91" s="7">
        <f t="shared" si="1"/>
        <v>1</v>
      </c>
    </row>
    <row r="92" spans="2:6" x14ac:dyDescent="0.25">
      <c r="B92" s="4">
        <v>89</v>
      </c>
      <c r="C92" s="4" t="s">
        <v>263</v>
      </c>
      <c r="D92" s="4">
        <v>53560</v>
      </c>
      <c r="E92" s="4" t="s">
        <v>314</v>
      </c>
      <c r="F92" s="7">
        <f t="shared" si="1"/>
        <v>1</v>
      </c>
    </row>
    <row r="93" spans="2:6" x14ac:dyDescent="0.25">
      <c r="B93" s="4">
        <v>90</v>
      </c>
      <c r="C93" s="4" t="s">
        <v>265</v>
      </c>
      <c r="D93" s="4">
        <v>53560</v>
      </c>
      <c r="E93" s="4" t="s">
        <v>314</v>
      </c>
      <c r="F93" s="7">
        <f t="shared" si="1"/>
        <v>1</v>
      </c>
    </row>
    <row r="94" spans="2:6" x14ac:dyDescent="0.25">
      <c r="B94" s="4">
        <v>91</v>
      </c>
      <c r="C94" s="4" t="s">
        <v>267</v>
      </c>
      <c r="D94" s="4">
        <v>53560</v>
      </c>
      <c r="E94" s="4" t="s">
        <v>315</v>
      </c>
      <c r="F94" s="7">
        <f t="shared" si="1"/>
        <v>1</v>
      </c>
    </row>
    <row r="95" spans="2:6" x14ac:dyDescent="0.25">
      <c r="B95" s="4">
        <v>92</v>
      </c>
      <c r="C95" s="4" t="s">
        <v>269</v>
      </c>
      <c r="D95" s="4">
        <v>53560</v>
      </c>
      <c r="E95" s="4" t="s">
        <v>315</v>
      </c>
      <c r="F95" s="7">
        <f t="shared" si="1"/>
        <v>1</v>
      </c>
    </row>
    <row r="96" spans="2:6" x14ac:dyDescent="0.25">
      <c r="B96" s="4">
        <v>93</v>
      </c>
      <c r="C96" s="4" t="s">
        <v>271</v>
      </c>
      <c r="D96" s="4">
        <v>53560</v>
      </c>
      <c r="E96" s="4" t="s">
        <v>314</v>
      </c>
      <c r="F96" s="7">
        <f t="shared" si="1"/>
        <v>1</v>
      </c>
    </row>
    <row r="97" spans="2:6" x14ac:dyDescent="0.25">
      <c r="B97" s="4">
        <v>94</v>
      </c>
      <c r="C97" s="4" t="s">
        <v>273</v>
      </c>
      <c r="D97" s="4">
        <v>53560</v>
      </c>
      <c r="E97" s="4" t="s">
        <v>315</v>
      </c>
      <c r="F97" s="7">
        <f t="shared" si="1"/>
        <v>1</v>
      </c>
    </row>
    <row r="98" spans="2:6" x14ac:dyDescent="0.25">
      <c r="B98" s="4">
        <v>95</v>
      </c>
      <c r="C98" s="4" t="s">
        <v>275</v>
      </c>
      <c r="D98" s="4">
        <v>53560</v>
      </c>
      <c r="E98" s="4" t="s">
        <v>314</v>
      </c>
      <c r="F98" s="7">
        <f t="shared" si="1"/>
        <v>1</v>
      </c>
    </row>
    <row r="99" spans="2:6" x14ac:dyDescent="0.25">
      <c r="B99" s="4">
        <v>96</v>
      </c>
      <c r="C99" s="4" t="s">
        <v>277</v>
      </c>
      <c r="D99" s="4">
        <v>53560</v>
      </c>
      <c r="E99" s="4" t="s">
        <v>327</v>
      </c>
      <c r="F99" s="7">
        <f t="shared" si="1"/>
        <v>1</v>
      </c>
    </row>
    <row r="100" spans="2:6" x14ac:dyDescent="0.25">
      <c r="B100" s="4">
        <v>97</v>
      </c>
      <c r="C100" s="4" t="s">
        <v>281</v>
      </c>
      <c r="D100" s="4">
        <v>53560</v>
      </c>
      <c r="E100" s="4" t="s">
        <v>327</v>
      </c>
      <c r="F100" s="7">
        <f t="shared" si="1"/>
        <v>1</v>
      </c>
    </row>
    <row r="101" spans="2:6" x14ac:dyDescent="0.25">
      <c r="B101" s="4">
        <v>98</v>
      </c>
      <c r="C101" s="4" t="s">
        <v>283</v>
      </c>
      <c r="D101" s="4">
        <v>53560</v>
      </c>
      <c r="E101" s="4" t="s">
        <v>327</v>
      </c>
      <c r="F101" s="7">
        <f t="shared" si="1"/>
        <v>1</v>
      </c>
    </row>
    <row r="102" spans="2:6" x14ac:dyDescent="0.25">
      <c r="B102" s="4">
        <v>99</v>
      </c>
      <c r="C102" s="4" t="s">
        <v>287</v>
      </c>
      <c r="D102" s="4">
        <v>53560</v>
      </c>
      <c r="E102" s="4" t="s">
        <v>327</v>
      </c>
      <c r="F102" s="7">
        <f t="shared" si="1"/>
        <v>1</v>
      </c>
    </row>
    <row r="103" spans="2:6" x14ac:dyDescent="0.25">
      <c r="B103" s="4">
        <v>100</v>
      </c>
      <c r="C103" s="4" t="s">
        <v>289</v>
      </c>
      <c r="D103" s="4">
        <v>53560</v>
      </c>
      <c r="E103" s="4" t="s">
        <v>327</v>
      </c>
      <c r="F103" s="7">
        <f t="shared" si="1"/>
        <v>1</v>
      </c>
    </row>
    <row r="104" spans="2:6" x14ac:dyDescent="0.25">
      <c r="B104" s="4">
        <v>101</v>
      </c>
      <c r="C104" s="4" t="s">
        <v>291</v>
      </c>
      <c r="D104" s="4">
        <v>53560</v>
      </c>
      <c r="E104" s="4" t="s">
        <v>327</v>
      </c>
      <c r="F104" s="7">
        <f t="shared" si="1"/>
        <v>1</v>
      </c>
    </row>
    <row r="105" spans="2:6" x14ac:dyDescent="0.25">
      <c r="B105" s="4">
        <v>102</v>
      </c>
      <c r="C105" s="4" t="s">
        <v>293</v>
      </c>
      <c r="D105" s="4">
        <v>53560</v>
      </c>
      <c r="E105" s="4" t="s">
        <v>327</v>
      </c>
      <c r="F105" s="7">
        <f t="shared" si="1"/>
        <v>1</v>
      </c>
    </row>
    <row r="106" spans="2:6" x14ac:dyDescent="0.25">
      <c r="B106" s="4">
        <v>103</v>
      </c>
      <c r="C106" s="4" t="s">
        <v>295</v>
      </c>
      <c r="D106" s="4">
        <v>53560</v>
      </c>
      <c r="E106" s="4" t="s">
        <v>327</v>
      </c>
      <c r="F106" s="7">
        <f t="shared" si="1"/>
        <v>1</v>
      </c>
    </row>
    <row r="107" spans="2:6" x14ac:dyDescent="0.25">
      <c r="B107" s="4">
        <v>104</v>
      </c>
      <c r="C107" s="4" t="s">
        <v>297</v>
      </c>
      <c r="D107" s="4">
        <v>53560</v>
      </c>
      <c r="E107" s="4" t="s">
        <v>327</v>
      </c>
      <c r="F107" s="7">
        <f t="shared" si="1"/>
        <v>1</v>
      </c>
    </row>
    <row r="108" spans="2:6" x14ac:dyDescent="0.25">
      <c r="B108" s="4">
        <v>105</v>
      </c>
      <c r="C108" s="4" t="s">
        <v>299</v>
      </c>
      <c r="D108" s="4">
        <v>53458</v>
      </c>
      <c r="E108" s="4" t="s">
        <v>327</v>
      </c>
      <c r="F108" s="7">
        <f t="shared" si="1"/>
        <v>0.99809559372666168</v>
      </c>
    </row>
    <row r="109" spans="2:6" x14ac:dyDescent="0.25">
      <c r="B109" s="4">
        <v>106</v>
      </c>
      <c r="C109" s="4" t="s">
        <v>301</v>
      </c>
      <c r="D109" s="4">
        <v>53560</v>
      </c>
      <c r="E109" s="4" t="s">
        <v>327</v>
      </c>
      <c r="F109" s="7">
        <f t="shared" si="1"/>
        <v>1</v>
      </c>
    </row>
    <row r="110" spans="2:6" x14ac:dyDescent="0.25">
      <c r="B110" s="4">
        <v>107</v>
      </c>
      <c r="C110" s="4" t="s">
        <v>303</v>
      </c>
      <c r="D110" s="4">
        <v>53560</v>
      </c>
      <c r="E110" s="4" t="s">
        <v>327</v>
      </c>
      <c r="F110" s="7">
        <f t="shared" si="1"/>
        <v>1</v>
      </c>
    </row>
    <row r="111" spans="2:6" x14ac:dyDescent="0.25">
      <c r="B111" s="4">
        <v>108</v>
      </c>
      <c r="C111" s="4" t="s">
        <v>8</v>
      </c>
      <c r="D111" s="4">
        <v>53560</v>
      </c>
      <c r="E111" s="4" t="s">
        <v>327</v>
      </c>
      <c r="F111" s="7">
        <f t="shared" si="1"/>
        <v>1</v>
      </c>
    </row>
    <row r="112" spans="2:6" x14ac:dyDescent="0.25">
      <c r="B112" s="4">
        <v>109</v>
      </c>
      <c r="C112" s="4" t="s">
        <v>13</v>
      </c>
      <c r="D112" s="4">
        <v>53560</v>
      </c>
      <c r="E112" s="4" t="s">
        <v>327</v>
      </c>
      <c r="F112" s="7">
        <f t="shared" si="1"/>
        <v>1</v>
      </c>
    </row>
    <row r="113" spans="2:6" x14ac:dyDescent="0.25">
      <c r="B113" s="4">
        <v>110</v>
      </c>
      <c r="C113" s="4" t="s">
        <v>11</v>
      </c>
      <c r="D113" s="4">
        <v>53560</v>
      </c>
      <c r="E113" s="4" t="s">
        <v>314</v>
      </c>
      <c r="F113" s="7">
        <f t="shared" si="1"/>
        <v>1</v>
      </c>
    </row>
    <row r="114" spans="2:6" x14ac:dyDescent="0.25">
      <c r="B114" s="4">
        <v>111</v>
      </c>
      <c r="C114" s="4" t="s">
        <v>18</v>
      </c>
      <c r="D114" s="4">
        <v>52809</v>
      </c>
      <c r="E114" s="4" t="s">
        <v>327</v>
      </c>
      <c r="F114" s="7">
        <f t="shared" si="1"/>
        <v>0.98597834204630319</v>
      </c>
    </row>
    <row r="115" spans="2:6" x14ac:dyDescent="0.25">
      <c r="B115" s="4">
        <v>112</v>
      </c>
      <c r="C115" s="4" t="s">
        <v>24</v>
      </c>
      <c r="D115" s="4">
        <v>52809</v>
      </c>
      <c r="E115" s="4" t="s">
        <v>327</v>
      </c>
      <c r="F115" s="7">
        <f t="shared" si="1"/>
        <v>0.98597834204630319</v>
      </c>
    </row>
    <row r="116" spans="2:6" x14ac:dyDescent="0.25">
      <c r="B116" s="4">
        <v>113</v>
      </c>
      <c r="C116" s="4" t="s">
        <v>22</v>
      </c>
      <c r="D116" s="4">
        <v>52812</v>
      </c>
      <c r="E116" s="4" t="s">
        <v>315</v>
      </c>
      <c r="F116" s="7">
        <f t="shared" si="1"/>
        <v>0.98603435399551909</v>
      </c>
    </row>
    <row r="117" spans="2:6" x14ac:dyDescent="0.25">
      <c r="B117" s="4">
        <v>114</v>
      </c>
      <c r="C117" s="4" t="s">
        <v>373</v>
      </c>
      <c r="D117" s="4">
        <v>53476</v>
      </c>
      <c r="E117" s="4" t="s">
        <v>315</v>
      </c>
      <c r="F117" s="7">
        <f t="shared" si="1"/>
        <v>0.99843166542195672</v>
      </c>
    </row>
    <row r="118" spans="2:6" x14ac:dyDescent="0.25">
      <c r="B118" s="4">
        <v>115</v>
      </c>
      <c r="C118" s="4" t="s">
        <v>20</v>
      </c>
      <c r="D118" s="4">
        <v>52809</v>
      </c>
      <c r="E118" s="4" t="s">
        <v>315</v>
      </c>
      <c r="F118" s="7">
        <f t="shared" si="1"/>
        <v>0.98597834204630319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Catalogo oficial</vt:lpstr>
      <vt:lpstr>Opcoes</vt:lpstr>
      <vt:lpstr>SP2020</vt:lpstr>
      <vt:lpstr>Plan1</vt:lpstr>
      <vt:lpstr>PE2004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Penna Ceravolo Soares</dc:creator>
  <cp:lastModifiedBy>Filipe Penna Ceravolo Soares</cp:lastModifiedBy>
  <dcterms:created xsi:type="dcterms:W3CDTF">2023-08-23T08:11:13Z</dcterms:created>
  <dcterms:modified xsi:type="dcterms:W3CDTF">2023-09-11T10:08:47Z</dcterms:modified>
</cp:coreProperties>
</file>