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sers\filipe.penna\Documents\Poli\TCC\mortes\03. Planilhas\"/>
    </mc:Choice>
  </mc:AlternateContent>
  <xr:revisionPtr revIDLastSave="0" documentId="13_ncr:1_{32121527-E561-43AE-A28A-CE585865DA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P17" i="1"/>
  <c r="P18" i="1"/>
  <c r="P19" i="1"/>
  <c r="P20" i="1"/>
  <c r="P21" i="1"/>
  <c r="P22" i="1"/>
  <c r="P23" i="1"/>
  <c r="P24" i="1"/>
  <c r="P25" i="1"/>
  <c r="P26" i="1"/>
  <c r="P16" i="1"/>
  <c r="O27" i="1"/>
  <c r="O26" i="1"/>
  <c r="O25" i="1"/>
  <c r="O24" i="1"/>
  <c r="O23" i="1"/>
  <c r="O22" i="1"/>
  <c r="O21" i="1"/>
  <c r="O20" i="1"/>
  <c r="O19" i="1"/>
  <c r="O18" i="1"/>
  <c r="O17" i="1"/>
  <c r="O16" i="1"/>
  <c r="O14" i="1"/>
  <c r="D14" i="1"/>
  <c r="E14" i="1"/>
  <c r="F14" i="1"/>
  <c r="G14" i="1"/>
  <c r="H14" i="1"/>
  <c r="I14" i="1"/>
  <c r="J14" i="1"/>
  <c r="K14" i="1"/>
  <c r="L14" i="1"/>
  <c r="M14" i="1"/>
  <c r="C14" i="1"/>
  <c r="N4" i="1"/>
  <c r="N5" i="1"/>
  <c r="N6" i="1"/>
  <c r="N7" i="1"/>
  <c r="N8" i="1"/>
  <c r="N9" i="1"/>
  <c r="N10" i="1"/>
  <c r="N11" i="1"/>
  <c r="N12" i="1"/>
  <c r="N13" i="1"/>
  <c r="N3" i="1"/>
  <c r="O13" i="1" l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<sst xmlns="http://schemas.openxmlformats.org/spreadsheetml/2006/main" count="27" uniqueCount="15">
  <si>
    <t>I.   Algumas doenças infecciosas e parasitárias</t>
  </si>
  <si>
    <t>II.  Neoplasias (tumores)</t>
  </si>
  <si>
    <t>IV.  Doenças endócrinas nutricionais e metabólicas</t>
  </si>
  <si>
    <t>IX.  Doenças do aparelho circulatório</t>
  </si>
  <si>
    <t>Outros</t>
  </si>
  <si>
    <t>VI.  Doenças do sistema nervoso</t>
  </si>
  <si>
    <t>X.   Doenças do aparelho respiratório</t>
  </si>
  <si>
    <t>XI.  Doenças do aparelho digestivo</t>
  </si>
  <si>
    <t>XIV. Doenças do aparelho geniturinário</t>
  </si>
  <si>
    <t>XVIII.Sint sinais e achad anorm ex clín e laborat</t>
  </si>
  <si>
    <t>XX.  Causas externas de morbidade e mortalidade</t>
  </si>
  <si>
    <t>Total</t>
  </si>
  <si>
    <t>Precisão</t>
  </si>
  <si>
    <t>Classe predita</t>
  </si>
  <si>
    <t>Classe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</si>
</sst>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2" borderId="0" xfId="0" applyFont="1" applyFill="1" applyAlignment="1">
      <alignment horizontal="left" vertical="top"/>
    </xf>
    <xf numFmtId="0" fontId="1" fillId="2" borderId="0" xfId="0" applyFont="1" applyFill="1"/>
    <xf numFmtId="0" fontId="2" fillId="2" borderId="0" xfId="0" applyFont="1" applyFill="1" applyAlignment="1">
      <alignment horizontal="center" vertical="top"/>
    </xf>
    <xf numFmtId="0" fontId="3" fillId="2" borderId="0" xfId="0" applyFont="1" applyFill="1"/>
    <xf numFmtId="10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10" fontId="1" fillId="0" borderId="0" xfId="0" applyNumberFormat="1" applyFont="1"/>
    <xf numFmtId="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showGridLines="0" tabSelected="1" workbookViewId="0">
      <selection activeCell="P27" sqref="P27"/>
    </sheetView>
  </sheetViews>
  <sheetFormatPr defaultRowHeight="13.2" outlineLevelRow="1" outlineLevelCol="1" x14ac:dyDescent="0.25"/>
  <cols>
    <col min="1" max="1" width="12.5546875" style="1" bestFit="1" customWidth="1"/>
    <col min="2" max="2" width="46.33203125" style="1" bestFit="1" customWidth="1"/>
    <col min="3" max="13" width="8.88671875" style="1"/>
    <col min="14" max="14" width="8.88671875" style="1" customWidth="1" outlineLevel="1"/>
    <col min="15" max="15" width="9.88671875" style="1" bestFit="1" customWidth="1"/>
    <col min="16" max="16384" width="8.88671875" style="1"/>
  </cols>
  <sheetData>
    <row r="1" spans="1:16" x14ac:dyDescent="0.25">
      <c r="B1" s="1" t="s">
        <v>14</v>
      </c>
    </row>
    <row r="2" spans="1:16" x14ac:dyDescent="0.25">
      <c r="A2" s="1" t="s">
        <v>13</v>
      </c>
      <c r="B2" s="5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 t="s">
        <v>11</v>
      </c>
      <c r="O2" s="5" t="s">
        <v>12</v>
      </c>
    </row>
    <row r="3" spans="1:16" x14ac:dyDescent="0.25">
      <c r="B3" s="3" t="s">
        <v>0</v>
      </c>
      <c r="C3" s="6">
        <v>106</v>
      </c>
      <c r="D3" s="1">
        <v>12</v>
      </c>
      <c r="E3" s="1">
        <v>13</v>
      </c>
      <c r="F3" s="1">
        <v>5</v>
      </c>
      <c r="G3" s="1">
        <v>5</v>
      </c>
      <c r="H3" s="1">
        <v>4</v>
      </c>
      <c r="I3" s="1">
        <v>5</v>
      </c>
      <c r="J3" s="1">
        <v>15</v>
      </c>
      <c r="K3" s="1">
        <v>13</v>
      </c>
      <c r="L3" s="1">
        <v>6</v>
      </c>
      <c r="M3" s="1">
        <v>16</v>
      </c>
      <c r="N3" s="4">
        <f>SUM(C3:M3)</f>
        <v>200</v>
      </c>
      <c r="O3" s="2">
        <f>C3/$N3</f>
        <v>0.53</v>
      </c>
    </row>
    <row r="4" spans="1:16" x14ac:dyDescent="0.25">
      <c r="B4" s="3" t="s">
        <v>1</v>
      </c>
      <c r="C4" s="1">
        <v>23</v>
      </c>
      <c r="D4" s="6">
        <v>70</v>
      </c>
      <c r="E4" s="1">
        <v>15</v>
      </c>
      <c r="F4" s="1">
        <v>14</v>
      </c>
      <c r="G4" s="1">
        <v>4</v>
      </c>
      <c r="H4" s="1">
        <v>10</v>
      </c>
      <c r="I4" s="1">
        <v>6</v>
      </c>
      <c r="J4" s="1">
        <v>17</v>
      </c>
      <c r="K4" s="1">
        <v>20</v>
      </c>
      <c r="L4" s="1">
        <v>11</v>
      </c>
      <c r="M4" s="1">
        <v>7</v>
      </c>
      <c r="N4" s="4">
        <f t="shared" ref="N4:N13" si="0">SUM(C4:M4)</f>
        <v>197</v>
      </c>
      <c r="O4" s="2">
        <f>D4/$N4</f>
        <v>0.35532994923857869</v>
      </c>
    </row>
    <row r="5" spans="1:16" x14ac:dyDescent="0.25">
      <c r="B5" s="3" t="s">
        <v>2</v>
      </c>
      <c r="C5" s="1">
        <v>21</v>
      </c>
      <c r="D5" s="8">
        <v>32</v>
      </c>
      <c r="E5" s="6">
        <v>22</v>
      </c>
      <c r="F5" s="1">
        <v>12</v>
      </c>
      <c r="G5" s="1">
        <v>5</v>
      </c>
      <c r="H5" s="1">
        <v>14</v>
      </c>
      <c r="I5" s="1">
        <v>18</v>
      </c>
      <c r="J5" s="1">
        <v>16</v>
      </c>
      <c r="K5" s="1">
        <v>20</v>
      </c>
      <c r="L5" s="8">
        <v>25</v>
      </c>
      <c r="M5" s="1">
        <v>3</v>
      </c>
      <c r="N5" s="4">
        <f t="shared" si="0"/>
        <v>188</v>
      </c>
      <c r="O5" s="2">
        <f>E5/$N5</f>
        <v>0.11702127659574468</v>
      </c>
    </row>
    <row r="6" spans="1:16" x14ac:dyDescent="0.25">
      <c r="B6" s="3" t="s">
        <v>3</v>
      </c>
      <c r="C6" s="1">
        <v>9</v>
      </c>
      <c r="D6" s="1">
        <v>23</v>
      </c>
      <c r="E6" s="1">
        <v>15</v>
      </c>
      <c r="F6" s="6">
        <v>39</v>
      </c>
      <c r="G6" s="1">
        <v>3</v>
      </c>
      <c r="H6" s="1">
        <v>13</v>
      </c>
      <c r="I6" s="1">
        <v>22</v>
      </c>
      <c r="J6" s="1">
        <v>16</v>
      </c>
      <c r="K6" s="1">
        <v>20</v>
      </c>
      <c r="L6" s="1">
        <v>29</v>
      </c>
      <c r="M6" s="1">
        <v>8</v>
      </c>
      <c r="N6" s="4">
        <f t="shared" si="0"/>
        <v>197</v>
      </c>
      <c r="O6" s="2">
        <f>F6/$N6</f>
        <v>0.19796954314720813</v>
      </c>
    </row>
    <row r="7" spans="1:16" x14ac:dyDescent="0.25">
      <c r="B7" s="3" t="s">
        <v>4</v>
      </c>
      <c r="C7" s="8">
        <v>35</v>
      </c>
      <c r="D7" s="1">
        <v>11</v>
      </c>
      <c r="E7" s="1">
        <v>13</v>
      </c>
      <c r="F7" s="1">
        <v>10</v>
      </c>
      <c r="G7" s="6">
        <v>20</v>
      </c>
      <c r="H7" s="1">
        <v>16</v>
      </c>
      <c r="I7" s="1">
        <v>19</v>
      </c>
      <c r="J7" s="8">
        <v>21</v>
      </c>
      <c r="K7" s="9">
        <v>20</v>
      </c>
      <c r="L7" s="9">
        <v>20</v>
      </c>
      <c r="M7" s="1">
        <v>12</v>
      </c>
      <c r="N7" s="4">
        <f t="shared" si="0"/>
        <v>197</v>
      </c>
      <c r="O7" s="2">
        <f>G7/$N7</f>
        <v>0.10152284263959391</v>
      </c>
    </row>
    <row r="8" spans="1:16" x14ac:dyDescent="0.25">
      <c r="B8" s="3" t="s">
        <v>5</v>
      </c>
      <c r="C8" s="1">
        <v>15</v>
      </c>
      <c r="D8" s="1">
        <v>18</v>
      </c>
      <c r="E8" s="1">
        <v>15</v>
      </c>
      <c r="F8" s="1">
        <v>8</v>
      </c>
      <c r="G8" s="1">
        <v>11</v>
      </c>
      <c r="H8" s="6">
        <v>48</v>
      </c>
      <c r="I8" s="1">
        <v>8</v>
      </c>
      <c r="J8" s="1">
        <v>12</v>
      </c>
      <c r="K8" s="1">
        <v>34</v>
      </c>
      <c r="L8" s="1">
        <v>16</v>
      </c>
      <c r="M8" s="1">
        <v>17</v>
      </c>
      <c r="N8" s="4">
        <f t="shared" si="0"/>
        <v>202</v>
      </c>
      <c r="O8" s="2">
        <f>H8/$N8</f>
        <v>0.23762376237623761</v>
      </c>
    </row>
    <row r="9" spans="1:16" x14ac:dyDescent="0.25">
      <c r="B9" s="3" t="s">
        <v>6</v>
      </c>
      <c r="C9" s="1">
        <v>20</v>
      </c>
      <c r="D9" s="1">
        <v>22</v>
      </c>
      <c r="E9" s="1">
        <v>19</v>
      </c>
      <c r="F9" s="1">
        <v>18</v>
      </c>
      <c r="G9" s="1">
        <v>6</v>
      </c>
      <c r="H9" s="1">
        <v>11</v>
      </c>
      <c r="I9" s="6">
        <v>37</v>
      </c>
      <c r="J9" s="1">
        <v>8</v>
      </c>
      <c r="K9" s="9">
        <v>37</v>
      </c>
      <c r="L9" s="1">
        <v>14</v>
      </c>
      <c r="M9" s="1">
        <v>13</v>
      </c>
      <c r="N9" s="4">
        <f t="shared" si="0"/>
        <v>205</v>
      </c>
      <c r="O9" s="2">
        <f>I9/$N9</f>
        <v>0.18048780487804877</v>
      </c>
    </row>
    <row r="10" spans="1:16" x14ac:dyDescent="0.25">
      <c r="B10" s="3" t="s">
        <v>7</v>
      </c>
      <c r="C10" s="1">
        <v>14</v>
      </c>
      <c r="D10" s="1">
        <v>37</v>
      </c>
      <c r="E10" s="1">
        <v>21</v>
      </c>
      <c r="F10" s="1">
        <v>19</v>
      </c>
      <c r="G10" s="1">
        <v>5</v>
      </c>
      <c r="H10" s="1">
        <v>10</v>
      </c>
      <c r="I10" s="1">
        <v>11</v>
      </c>
      <c r="J10" s="6">
        <v>52</v>
      </c>
      <c r="K10" s="1">
        <v>17</v>
      </c>
      <c r="L10" s="1">
        <v>13</v>
      </c>
      <c r="M10" s="1">
        <v>19</v>
      </c>
      <c r="N10" s="4">
        <f t="shared" si="0"/>
        <v>218</v>
      </c>
      <c r="O10" s="2">
        <f>J10/$N10</f>
        <v>0.23853211009174313</v>
      </c>
    </row>
    <row r="11" spans="1:16" x14ac:dyDescent="0.25">
      <c r="B11" s="3" t="s">
        <v>8</v>
      </c>
      <c r="C11" s="1">
        <v>16</v>
      </c>
      <c r="D11" s="1">
        <v>22</v>
      </c>
      <c r="E11" s="1">
        <v>19</v>
      </c>
      <c r="F11" s="1">
        <v>13</v>
      </c>
      <c r="G11" s="1">
        <v>2</v>
      </c>
      <c r="H11" s="1">
        <v>25</v>
      </c>
      <c r="I11" s="1">
        <v>27</v>
      </c>
      <c r="J11" s="1">
        <v>10</v>
      </c>
      <c r="K11" s="6">
        <v>48</v>
      </c>
      <c r="L11" s="1">
        <v>11</v>
      </c>
      <c r="M11" s="1">
        <v>1</v>
      </c>
      <c r="N11" s="4">
        <f t="shared" si="0"/>
        <v>194</v>
      </c>
      <c r="O11" s="2">
        <f>K11/$N11</f>
        <v>0.24742268041237114</v>
      </c>
    </row>
    <row r="12" spans="1:16" x14ac:dyDescent="0.25">
      <c r="B12" s="3" t="s">
        <v>9</v>
      </c>
      <c r="C12" s="1">
        <v>7</v>
      </c>
      <c r="D12" s="1">
        <v>12</v>
      </c>
      <c r="E12" s="1">
        <v>3</v>
      </c>
      <c r="F12" s="1">
        <v>4</v>
      </c>
      <c r="G12" s="1">
        <v>2</v>
      </c>
      <c r="H12" s="1">
        <v>12</v>
      </c>
      <c r="I12" s="1">
        <v>2</v>
      </c>
      <c r="J12" s="1">
        <v>7</v>
      </c>
      <c r="K12" s="1">
        <v>8</v>
      </c>
      <c r="L12" s="6">
        <v>116</v>
      </c>
      <c r="M12" s="1">
        <v>18</v>
      </c>
      <c r="N12" s="4">
        <f t="shared" si="0"/>
        <v>191</v>
      </c>
      <c r="O12" s="2">
        <f>L12/$N12</f>
        <v>0.60732984293193715</v>
      </c>
    </row>
    <row r="13" spans="1:16" x14ac:dyDescent="0.25">
      <c r="B13" s="3" t="s">
        <v>10</v>
      </c>
      <c r="C13" s="1">
        <v>5</v>
      </c>
      <c r="D13" s="1">
        <v>5</v>
      </c>
      <c r="E13" s="1">
        <v>2</v>
      </c>
      <c r="F13" s="1">
        <v>8</v>
      </c>
      <c r="G13" s="1">
        <v>3</v>
      </c>
      <c r="H13" s="1">
        <v>6</v>
      </c>
      <c r="I13" s="1">
        <v>2</v>
      </c>
      <c r="J13" s="1">
        <v>11</v>
      </c>
      <c r="K13" s="1">
        <v>5</v>
      </c>
      <c r="L13" s="1">
        <v>10</v>
      </c>
      <c r="M13" s="6">
        <v>154</v>
      </c>
      <c r="N13" s="4">
        <f t="shared" si="0"/>
        <v>211</v>
      </c>
      <c r="O13" s="2">
        <f>M13/$N13</f>
        <v>0.72985781990521326</v>
      </c>
    </row>
    <row r="14" spans="1:16" outlineLevel="1" x14ac:dyDescent="0.25">
      <c r="B14" s="3" t="s">
        <v>11</v>
      </c>
      <c r="C14" s="4">
        <f>SUM(C3:C13)</f>
        <v>271</v>
      </c>
      <c r="D14" s="4">
        <f t="shared" ref="D14:M14" si="1">SUM(D3:D13)</f>
        <v>264</v>
      </c>
      <c r="E14" s="4">
        <f t="shared" si="1"/>
        <v>157</v>
      </c>
      <c r="F14" s="4">
        <f t="shared" si="1"/>
        <v>150</v>
      </c>
      <c r="G14" s="4">
        <f t="shared" si="1"/>
        <v>66</v>
      </c>
      <c r="H14" s="4">
        <f t="shared" si="1"/>
        <v>169</v>
      </c>
      <c r="I14" s="4">
        <f t="shared" si="1"/>
        <v>157</v>
      </c>
      <c r="J14" s="4">
        <f t="shared" si="1"/>
        <v>185</v>
      </c>
      <c r="K14" s="4">
        <f t="shared" si="1"/>
        <v>242</v>
      </c>
      <c r="L14" s="4">
        <f t="shared" si="1"/>
        <v>271</v>
      </c>
      <c r="M14" s="4">
        <f t="shared" si="1"/>
        <v>268</v>
      </c>
      <c r="N14" s="4"/>
      <c r="O14" s="7">
        <f>(C3+D4+E5+F6+G7+H8+I9+J10+K11+L12+M13)/SUM(C3:M13)</f>
        <v>0.32363636363636361</v>
      </c>
    </row>
    <row r="15" spans="1:16" x14ac:dyDescent="0.25">
      <c r="O15" s="10"/>
    </row>
    <row r="16" spans="1:16" x14ac:dyDescent="0.25">
      <c r="B16" s="3" t="s">
        <v>0</v>
      </c>
      <c r="C16" s="6">
        <v>134</v>
      </c>
      <c r="D16" s="1">
        <v>28</v>
      </c>
      <c r="E16" s="1">
        <v>10</v>
      </c>
      <c r="F16" s="1">
        <v>10</v>
      </c>
      <c r="G16" s="1">
        <v>21</v>
      </c>
      <c r="H16" s="1">
        <v>19</v>
      </c>
      <c r="I16" s="1">
        <v>11</v>
      </c>
      <c r="J16" s="1">
        <v>26</v>
      </c>
      <c r="K16" s="1">
        <v>20</v>
      </c>
      <c r="L16" s="1">
        <v>10</v>
      </c>
      <c r="M16" s="1">
        <v>11</v>
      </c>
      <c r="N16" s="1">
        <v>300</v>
      </c>
      <c r="O16" s="11">
        <f>C16/$N16</f>
        <v>0.44666666666666666</v>
      </c>
      <c r="P16" s="2">
        <f>-O3+O16</f>
        <v>-8.333333333333337E-2</v>
      </c>
    </row>
    <row r="17" spans="2:16" x14ac:dyDescent="0.25">
      <c r="B17" s="3" t="s">
        <v>1</v>
      </c>
      <c r="C17" s="1">
        <v>21</v>
      </c>
      <c r="D17" s="6">
        <v>65</v>
      </c>
      <c r="E17" s="1">
        <v>30</v>
      </c>
      <c r="F17" s="1">
        <v>37</v>
      </c>
      <c r="G17" s="1">
        <v>14</v>
      </c>
      <c r="H17" s="1">
        <v>19</v>
      </c>
      <c r="I17" s="1">
        <v>27</v>
      </c>
      <c r="J17" s="1">
        <v>36</v>
      </c>
      <c r="K17" s="1">
        <v>30</v>
      </c>
      <c r="L17" s="1">
        <v>17</v>
      </c>
      <c r="M17" s="1">
        <v>4</v>
      </c>
      <c r="N17" s="1">
        <v>300</v>
      </c>
      <c r="O17" s="2">
        <f>D17/$N17</f>
        <v>0.21666666666666667</v>
      </c>
      <c r="P17" s="2">
        <f t="shared" ref="P17:P26" si="2">-O4+O17</f>
        <v>-0.13866328257191202</v>
      </c>
    </row>
    <row r="18" spans="2:16" x14ac:dyDescent="0.25">
      <c r="B18" s="3" t="s">
        <v>2</v>
      </c>
      <c r="C18" s="1">
        <v>32</v>
      </c>
      <c r="D18" s="8">
        <v>38</v>
      </c>
      <c r="E18" s="6">
        <v>36</v>
      </c>
      <c r="F18" s="1">
        <v>26</v>
      </c>
      <c r="G18" s="1">
        <v>15</v>
      </c>
      <c r="H18" s="1">
        <v>21</v>
      </c>
      <c r="I18" s="1">
        <v>29</v>
      </c>
      <c r="J18" s="9">
        <v>36</v>
      </c>
      <c r="K18" s="1">
        <v>32</v>
      </c>
      <c r="L18" s="1">
        <v>30</v>
      </c>
      <c r="M18" s="1">
        <v>5</v>
      </c>
      <c r="N18" s="1">
        <v>300</v>
      </c>
      <c r="O18" s="2">
        <f>E18/$N18</f>
        <v>0.12</v>
      </c>
      <c r="P18" s="2">
        <f t="shared" si="2"/>
        <v>2.9787234042553123E-3</v>
      </c>
    </row>
    <row r="19" spans="2:16" x14ac:dyDescent="0.25">
      <c r="B19" s="3" t="s">
        <v>3</v>
      </c>
      <c r="C19" s="1">
        <v>20</v>
      </c>
      <c r="D19" s="1">
        <v>35</v>
      </c>
      <c r="E19" s="1">
        <v>29</v>
      </c>
      <c r="F19" s="6">
        <v>51</v>
      </c>
      <c r="G19" s="1">
        <v>17</v>
      </c>
      <c r="H19" s="1">
        <v>22</v>
      </c>
      <c r="I19" s="1">
        <v>28</v>
      </c>
      <c r="J19" s="1">
        <v>26</v>
      </c>
      <c r="K19" s="1">
        <v>27</v>
      </c>
      <c r="L19" s="1">
        <v>32</v>
      </c>
      <c r="M19" s="1">
        <v>13</v>
      </c>
      <c r="N19" s="1">
        <v>300</v>
      </c>
      <c r="O19" s="2">
        <f>F19/$N19</f>
        <v>0.17</v>
      </c>
      <c r="P19" s="2">
        <f t="shared" si="2"/>
        <v>-2.796954314720812E-2</v>
      </c>
    </row>
    <row r="20" spans="2:16" x14ac:dyDescent="0.25">
      <c r="B20" s="3" t="s">
        <v>4</v>
      </c>
      <c r="C20" s="1">
        <v>24</v>
      </c>
      <c r="D20" s="1">
        <v>27</v>
      </c>
      <c r="E20" s="1">
        <v>16</v>
      </c>
      <c r="F20" s="1">
        <v>17</v>
      </c>
      <c r="G20" s="6">
        <v>67</v>
      </c>
      <c r="H20" s="1">
        <v>22</v>
      </c>
      <c r="I20" s="1">
        <v>32</v>
      </c>
      <c r="J20" s="1">
        <v>28</v>
      </c>
      <c r="K20" s="1">
        <v>30</v>
      </c>
      <c r="L20" s="1">
        <v>24</v>
      </c>
      <c r="M20" s="1">
        <v>13</v>
      </c>
      <c r="N20" s="1">
        <v>300</v>
      </c>
      <c r="O20" s="2">
        <f>G20/$N20</f>
        <v>0.22333333333333333</v>
      </c>
      <c r="P20" s="2">
        <f t="shared" si="2"/>
        <v>0.12181049069373942</v>
      </c>
    </row>
    <row r="21" spans="2:16" x14ac:dyDescent="0.25">
      <c r="B21" s="3" t="s">
        <v>5</v>
      </c>
      <c r="C21" s="1">
        <v>31</v>
      </c>
      <c r="D21" s="1">
        <v>20</v>
      </c>
      <c r="E21" s="1">
        <v>25</v>
      </c>
      <c r="F21" s="1">
        <v>19</v>
      </c>
      <c r="G21" s="1">
        <v>32</v>
      </c>
      <c r="H21" s="6">
        <v>55</v>
      </c>
      <c r="I21" s="1">
        <v>28</v>
      </c>
      <c r="J21" s="1">
        <v>19</v>
      </c>
      <c r="K21" s="1">
        <v>45</v>
      </c>
      <c r="L21" s="1">
        <v>20</v>
      </c>
      <c r="M21" s="1">
        <v>6</v>
      </c>
      <c r="N21" s="1">
        <v>300</v>
      </c>
      <c r="O21" s="2">
        <f>H21/$N21</f>
        <v>0.18333333333333332</v>
      </c>
      <c r="P21" s="2">
        <f t="shared" si="2"/>
        <v>-5.4290429042904292E-2</v>
      </c>
    </row>
    <row r="22" spans="2:16" x14ac:dyDescent="0.25">
      <c r="B22" s="3" t="s">
        <v>6</v>
      </c>
      <c r="C22" s="1">
        <v>21</v>
      </c>
      <c r="D22" s="1">
        <v>30</v>
      </c>
      <c r="E22" s="1">
        <v>32</v>
      </c>
      <c r="F22" s="1">
        <v>40</v>
      </c>
      <c r="G22" s="1">
        <v>17</v>
      </c>
      <c r="H22" s="1">
        <v>27</v>
      </c>
      <c r="I22" s="6">
        <v>40</v>
      </c>
      <c r="J22" s="1">
        <v>29</v>
      </c>
      <c r="K22" s="9">
        <v>38</v>
      </c>
      <c r="L22" s="1">
        <v>14</v>
      </c>
      <c r="M22" s="1">
        <v>12</v>
      </c>
      <c r="N22" s="1">
        <v>300</v>
      </c>
      <c r="O22" s="2">
        <f>I22/$N22</f>
        <v>0.13333333333333333</v>
      </c>
      <c r="P22" s="2">
        <f t="shared" si="2"/>
        <v>-4.7154471544715443E-2</v>
      </c>
    </row>
    <row r="23" spans="2:16" x14ac:dyDescent="0.25">
      <c r="B23" s="3" t="s">
        <v>7</v>
      </c>
      <c r="C23" s="1">
        <v>24</v>
      </c>
      <c r="D23" s="1">
        <v>44</v>
      </c>
      <c r="E23" s="1">
        <v>25</v>
      </c>
      <c r="F23" s="1">
        <v>35</v>
      </c>
      <c r="G23" s="1">
        <v>15</v>
      </c>
      <c r="H23" s="1">
        <v>14</v>
      </c>
      <c r="I23" s="1">
        <v>17</v>
      </c>
      <c r="J23" s="6">
        <v>53</v>
      </c>
      <c r="K23" s="1">
        <v>36</v>
      </c>
      <c r="L23" s="1">
        <v>17</v>
      </c>
      <c r="M23" s="1">
        <v>20</v>
      </c>
      <c r="N23" s="1">
        <v>300</v>
      </c>
      <c r="O23" s="2">
        <f>J23/$N23</f>
        <v>0.17666666666666667</v>
      </c>
      <c r="P23" s="2">
        <f t="shared" si="2"/>
        <v>-6.1865443425076466E-2</v>
      </c>
    </row>
    <row r="24" spans="2:16" x14ac:dyDescent="0.25">
      <c r="B24" s="3" t="s">
        <v>8</v>
      </c>
      <c r="C24" s="1">
        <v>42</v>
      </c>
      <c r="D24" s="1">
        <v>35</v>
      </c>
      <c r="E24" s="1">
        <v>20</v>
      </c>
      <c r="F24" s="1">
        <v>19</v>
      </c>
      <c r="G24" s="1">
        <v>17</v>
      </c>
      <c r="H24" s="1">
        <v>37</v>
      </c>
      <c r="I24" s="1">
        <v>36</v>
      </c>
      <c r="J24" s="1">
        <v>21</v>
      </c>
      <c r="K24" s="6">
        <v>52</v>
      </c>
      <c r="L24" s="1">
        <v>14</v>
      </c>
      <c r="M24" s="1">
        <v>7</v>
      </c>
      <c r="N24" s="1">
        <v>300</v>
      </c>
      <c r="O24" s="2">
        <f>K24/$N24</f>
        <v>0.17333333333333334</v>
      </c>
      <c r="P24" s="2">
        <f t="shared" si="2"/>
        <v>-7.4089347079037804E-2</v>
      </c>
    </row>
    <row r="25" spans="2:16" x14ac:dyDescent="0.25">
      <c r="B25" s="3" t="s">
        <v>9</v>
      </c>
      <c r="C25" s="1">
        <v>11</v>
      </c>
      <c r="D25" s="1">
        <v>16</v>
      </c>
      <c r="E25" s="1">
        <v>16</v>
      </c>
      <c r="F25" s="1">
        <v>11</v>
      </c>
      <c r="G25" s="1">
        <v>12</v>
      </c>
      <c r="H25" s="1">
        <v>14</v>
      </c>
      <c r="I25" s="1">
        <v>11</v>
      </c>
      <c r="J25" s="1">
        <v>8</v>
      </c>
      <c r="K25" s="1">
        <v>14</v>
      </c>
      <c r="L25" s="6">
        <v>167</v>
      </c>
      <c r="M25" s="1">
        <v>20</v>
      </c>
      <c r="N25" s="1">
        <v>300</v>
      </c>
      <c r="O25" s="2">
        <f>L25/$N25</f>
        <v>0.55666666666666664</v>
      </c>
      <c r="P25" s="2">
        <f t="shared" si="2"/>
        <v>-5.0663176265270504E-2</v>
      </c>
    </row>
    <row r="26" spans="2:16" x14ac:dyDescent="0.25">
      <c r="B26" s="3" t="s">
        <v>10</v>
      </c>
      <c r="C26" s="1">
        <v>5</v>
      </c>
      <c r="D26" s="1">
        <v>10</v>
      </c>
      <c r="E26" s="1">
        <v>0</v>
      </c>
      <c r="F26" s="1">
        <v>10</v>
      </c>
      <c r="G26" s="1">
        <v>6</v>
      </c>
      <c r="H26" s="1">
        <v>6</v>
      </c>
      <c r="I26" s="1">
        <v>11</v>
      </c>
      <c r="J26" s="1">
        <v>16</v>
      </c>
      <c r="K26" s="1">
        <v>2</v>
      </c>
      <c r="L26" s="1">
        <v>15</v>
      </c>
      <c r="M26" s="6">
        <v>219</v>
      </c>
      <c r="N26" s="1">
        <v>300</v>
      </c>
      <c r="O26" s="2">
        <f>M26/$N26</f>
        <v>0.73</v>
      </c>
      <c r="P26" s="2">
        <f t="shared" si="2"/>
        <v>1.4218009478672577E-4</v>
      </c>
    </row>
    <row r="27" spans="2:16" x14ac:dyDescent="0.25">
      <c r="C27" s="1">
        <v>365</v>
      </c>
      <c r="D27" s="1">
        <v>348</v>
      </c>
      <c r="E27" s="1">
        <v>239</v>
      </c>
      <c r="F27" s="1">
        <v>275</v>
      </c>
      <c r="G27" s="1">
        <v>233</v>
      </c>
      <c r="H27" s="1">
        <v>256</v>
      </c>
      <c r="I27" s="1">
        <v>270</v>
      </c>
      <c r="J27" s="1">
        <v>298</v>
      </c>
      <c r="K27" s="1">
        <v>326</v>
      </c>
      <c r="L27" s="1">
        <v>360</v>
      </c>
      <c r="M27" s="1">
        <v>330</v>
      </c>
      <c r="N27" s="1">
        <v>3300</v>
      </c>
      <c r="O27" s="7">
        <f>(C16+D17+E18+F19+G20+H21+I22+J23+K24+L25+M26)/SUM(C16:M26)</f>
        <v>0.28454545454545455</v>
      </c>
      <c r="P27" s="10">
        <f>O27-O14</f>
        <v>-3.9090909090909065E-2</v>
      </c>
    </row>
  </sheetData>
  <pageMargins left="0.75" right="0.75" top="1" bottom="1" header="0.5" footer="0.5"/>
  <pageSetup orientation="portrait" r:id="rId1"/>
  <ignoredErrors>
    <ignoredError sqref="C14:M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Filipe Penna</cp:lastModifiedBy>
  <dcterms:created xsi:type="dcterms:W3CDTF">2023-11-15T19:02:54Z</dcterms:created>
  <dcterms:modified xsi:type="dcterms:W3CDTF">2023-12-09T00:39:59Z</dcterms:modified>
</cp:coreProperties>
</file>