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24240" windowHeight="11790"/>
  </bookViews>
  <sheets>
    <sheet name="dummy_data_f2_datadict" sheetId="2" r:id="rId1"/>
  </sheets>
  <calcPr calcId="145621" calcMode="manual" iterate="1" calcCompleted="0" calcOnSave="0" concurrentCalc="0"/>
</workbook>
</file>

<file path=xl/calcChain.xml><?xml version="1.0" encoding="utf-8"?>
<calcChain xmlns="http://schemas.openxmlformats.org/spreadsheetml/2006/main">
  <c r="I20" i="2" l="1"/>
  <c r="I21" i="2"/>
  <c r="I39" i="2"/>
  <c r="I24" i="2"/>
  <c r="I13" i="2"/>
  <c r="I52" i="2"/>
</calcChain>
</file>

<file path=xl/sharedStrings.xml><?xml version="1.0" encoding="utf-8"?>
<sst xmlns="http://schemas.openxmlformats.org/spreadsheetml/2006/main" count="208" uniqueCount="155">
  <si>
    <t>Description</t>
  </si>
  <si>
    <t>Flag</t>
  </si>
  <si>
    <t>=([Project Cost]-[1/2 of Tenant Allowance])*([Capital Interest Rate]/12)*[Months between project start and Grand Opening]</t>
  </si>
  <si>
    <t>=TBD</t>
  </si>
  <si>
    <t>=[User Input]</t>
  </si>
  <si>
    <t>=[2%]*[Project Cost]</t>
  </si>
  <si>
    <t>Notes:</t>
  </si>
  <si>
    <t>Is last calculation on project cost</t>
  </si>
  <si>
    <t>=[IGNORE]</t>
  </si>
  <si>
    <t>=[Linear Regression]</t>
  </si>
  <si>
    <t>=[8%]*[Construction Cost]</t>
  </si>
  <si>
    <t>=[2%]*[Construction Cost+Design Cost]</t>
  </si>
  <si>
    <t>=[Calculated from user input…is a set fee per tenant]</t>
  </si>
  <si>
    <t>These rates also depend on if there is a partner</t>
  </si>
  <si>
    <t>Should be user input on small projects but automatic calc on larger projects</t>
  </si>
  <si>
    <t>=[3%]*[Construction Cost]</t>
  </si>
  <si>
    <t>=[IGNORE](Unless using prexisting project number, then pull from TM1)</t>
  </si>
  <si>
    <t>=[5%]*[Income]</t>
  </si>
  <si>
    <t>Possible Linear Regression</t>
  </si>
  <si>
    <t>Project</t>
  </si>
  <si>
    <t>SF_Building</t>
  </si>
  <si>
    <t>SF_true</t>
  </si>
  <si>
    <t>Year</t>
  </si>
  <si>
    <t>Center Number</t>
  </si>
  <si>
    <t>JV Type</t>
  </si>
  <si>
    <t>Region</t>
  </si>
  <si>
    <t>dummy_tier</t>
  </si>
  <si>
    <t>Project Number</t>
  </si>
  <si>
    <t>=[TM1 Pull]</t>
  </si>
  <si>
    <t>Source/Calculation</t>
  </si>
  <si>
    <t>Project Descripton</t>
  </si>
  <si>
    <t>SF of building area</t>
  </si>
  <si>
    <t>Year of the project start date</t>
  </si>
  <si>
    <t>BU of center</t>
  </si>
  <si>
    <t>JV status of center</t>
  </si>
  <si>
    <t>Region of center</t>
  </si>
  <si>
    <t>Tier of center</t>
  </si>
  <si>
    <t>ACQ</t>
  </si>
  <si>
    <t>CAP</t>
  </si>
  <si>
    <t>CBK</t>
  </si>
  <si>
    <t>CLT</t>
  </si>
  <si>
    <t>CNT</t>
  </si>
  <si>
    <t>COH</t>
  </si>
  <si>
    <t>CON</t>
  </si>
  <si>
    <t>COT</t>
  </si>
  <si>
    <t>DES</t>
  </si>
  <si>
    <t>DEV</t>
  </si>
  <si>
    <t>DPT</t>
  </si>
  <si>
    <t>DSH</t>
  </si>
  <si>
    <t>DVH</t>
  </si>
  <si>
    <t>ERT</t>
  </si>
  <si>
    <t>FIN</t>
  </si>
  <si>
    <t>GRP</t>
  </si>
  <si>
    <t>LAB</t>
  </si>
  <si>
    <t>LAD</t>
  </si>
  <si>
    <t>LEA</t>
  </si>
  <si>
    <t>LIN</t>
  </si>
  <si>
    <t>LOH</t>
  </si>
  <si>
    <t>LRC</t>
  </si>
  <si>
    <t>MKT</t>
  </si>
  <si>
    <t>OOC</t>
  </si>
  <si>
    <t>OWR</t>
  </si>
  <si>
    <t>PDH</t>
  </si>
  <si>
    <t>PDV</t>
  </si>
  <si>
    <t>PFE</t>
  </si>
  <si>
    <t>PRO</t>
  </si>
  <si>
    <t>REC</t>
  </si>
  <si>
    <t>REH</t>
  </si>
  <si>
    <t>RET</t>
  </si>
  <si>
    <t>SLS</t>
  </si>
  <si>
    <t>STB</t>
  </si>
  <si>
    <t>TAL</t>
  </si>
  <si>
    <t>TBK</t>
  </si>
  <si>
    <t>TBO</t>
  </si>
  <si>
    <t>TCO</t>
  </si>
  <si>
    <t>TCS</t>
  </si>
  <si>
    <t>TWK</t>
  </si>
  <si>
    <t>Land / Bldg Acquisition Cost</t>
  </si>
  <si>
    <t>Capitalized Interest</t>
  </si>
  <si>
    <t>Tenant Chargebacks</t>
  </si>
  <si>
    <t>Legal / Consultants</t>
  </si>
  <si>
    <t>Dev Contingency</t>
  </si>
  <si>
    <t>Construction Overhead</t>
  </si>
  <si>
    <t>Construction</t>
  </si>
  <si>
    <t>Allowances</t>
  </si>
  <si>
    <t>Design</t>
  </si>
  <si>
    <t>Development</t>
  </si>
  <si>
    <t>Dept Store Contributions</t>
  </si>
  <si>
    <t>Design Overhead</t>
  </si>
  <si>
    <t>Development Overhead</t>
  </si>
  <si>
    <t>Early Rental Income</t>
  </si>
  <si>
    <t>Financing Costs</t>
  </si>
  <si>
    <t>Group Adjustment</t>
  </si>
  <si>
    <t>LABS</t>
  </si>
  <si>
    <t>Lease Admin &amp; Legal Leasing</t>
  </si>
  <si>
    <t>Leasing Costs</t>
  </si>
  <si>
    <t>Line Commitment Fee</t>
  </si>
  <si>
    <t>Leasing Overhead</t>
  </si>
  <si>
    <t>Lost Rent During Construction</t>
  </si>
  <si>
    <t>Marketing</t>
  </si>
  <si>
    <t>Other Owner?s Cost</t>
  </si>
  <si>
    <t>Owner?s Representative</t>
  </si>
  <si>
    <t>Predevelopment Overhead</t>
  </si>
  <si>
    <t>Predevelopment - Dev</t>
  </si>
  <si>
    <t>Permits, Fees &amp; Contributions</t>
  </si>
  <si>
    <t>Promotional Allowance during C</t>
  </si>
  <si>
    <t>Recoveries</t>
  </si>
  <si>
    <t>Retail Planning Overhead</t>
  </si>
  <si>
    <t>Predevelopment - Des</t>
  </si>
  <si>
    <t>Specialty Leasing</t>
  </si>
  <si>
    <t>Stabilization Cost</t>
  </si>
  <si>
    <t>Tenant Allowances</t>
  </si>
  <si>
    <t>Tenant Brokers</t>
  </si>
  <si>
    <t>Tenant Buyouts</t>
  </si>
  <si>
    <t>Tenant Coordination</t>
  </si>
  <si>
    <t>Tenant Coord. Site</t>
  </si>
  <si>
    <t>Tenant Work</t>
  </si>
  <si>
    <t>This is the unique identifier for each data point</t>
  </si>
  <si>
    <t>Valley Fair - Predev</t>
  </si>
  <si>
    <t>JVE</t>
  </si>
  <si>
    <t>NW</t>
  </si>
  <si>
    <t>Flagship</t>
  </si>
  <si>
    <t>Additional Criteria Needed</t>
  </si>
  <si>
    <t>Board Date</t>
  </si>
  <si>
    <t>Construction Start Date</t>
  </si>
  <si>
    <t>Construction End Date</t>
  </si>
  <si>
    <t>Tenant Info (if applicable)</t>
  </si>
  <si>
    <t>New Tenant (number)</t>
  </si>
  <si>
    <t>New Tenant (SF)</t>
  </si>
  <si>
    <t>New Tenant (rent - MR)</t>
  </si>
  <si>
    <t>New Tenant (rent - CAM)</t>
  </si>
  <si>
    <t>New Tenant (rent - MKT)</t>
  </si>
  <si>
    <t>New Tenant (rent - TAX)</t>
  </si>
  <si>
    <t>=[TM1 PULL]OR[User Input]</t>
  </si>
  <si>
    <t>If we can mark development tenants in system we can use TM1; otherwise manually enter</t>
  </si>
  <si>
    <t>Westfield Ownership (%)</t>
  </si>
  <si>
    <t>=[TM1 PULL]</t>
  </si>
  <si>
    <t>SAMPLE</t>
  </si>
  <si>
    <t>General Rates</t>
  </si>
  <si>
    <t>Capitalized Interest Rate</t>
  </si>
  <si>
    <t>Corporate Overhead Rate</t>
  </si>
  <si>
    <t>Leasing Cost Rates</t>
  </si>
  <si>
    <t>Partnership Calc Rates</t>
  </si>
  <si>
    <t>These rates differ depending on partner</t>
  </si>
  <si>
    <t>There are other rates that differ depending on partner and this model should pick that up when the partner is tagged</t>
  </si>
  <si>
    <t>Partner</t>
  </si>
  <si>
    <t>Will be pulled from system when BU is specified</t>
  </si>
  <si>
    <t>Discount Rate</t>
  </si>
  <si>
    <t>May differ depending on BU, may have master rate, or may have option to enter manually</t>
  </si>
  <si>
    <t>Terminal Rate</t>
  </si>
  <si>
    <t>1 if the project have a sf component</t>
  </si>
  <si>
    <t>To-Do:</t>
  </si>
  <si>
    <t xml:space="preserve"> - Create linear regression that only predicts CON total</t>
  </si>
  <si>
    <t xml:space="preserve"> - Make everything else a calculation or manual input</t>
  </si>
  <si>
    <t xml:space="preserve"> - Use cross validation to measure accuracy on predictions and total project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</si>
</sst>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0" fillId="0" borderId="0" xfId="0" quotePrefix="1"/>
    <xf numFmtId="0" fontId="0" fillId="0" borderId="0" xfId="0" applyFont="1"/>
    <xf numFmtId="0" fontId="0" fillId="0" borderId="0" xfId="0" quotePrefix="1" applyFont="1"/>
    <xf numFmtId="0" fontId="11" fillId="6" borderId="4" xfId="11"/>
    <xf numFmtId="9" fontId="0" fillId="0" borderId="0" xfId="0" applyNumberFormat="1"/>
    <xf numFmtId="0" fontId="18" fillId="8" borderId="8" xfId="15" applyFont="1"/>
    <xf numFmtId="2" fontId="0" fillId="0" borderId="0" xfId="0" applyNumberFormat="1"/>
    <xf numFmtId="2" fontId="18" fillId="8" borderId="8" xfId="15" applyNumberFormat="1" applyFont="1"/>
    <xf numFmtId="10" fontId="0" fillId="0" borderId="0" xfId="0" applyNumberFormat="1"/>
    <xf numFmtId="0" fontId="0" fillId="0" borderId="0" xfId="0" applyAlignment="1">
      <alignment horizontal="left" indent="2"/>
    </xf>
    <xf numFmtId="0" fontId="16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19" fillId="0" borderId="0" xfId="0" applyFont="1" applyAlignment="1">
      <alignment horizontal="centerContinuous"/>
    </xf>
    <xf numFmtId="0" fontId="18" fillId="8" borderId="10" xfId="15" applyFont="1" applyBorder="1"/>
    <xf numFmtId="0" fontId="0" fillId="0" borderId="0" xfId="0" applyBorder="1"/>
    <xf numFmtId="164" fontId="16" fillId="0" borderId="11" xfId="42" applyNumberFormat="1" applyFont="1" applyBorder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D1" workbookViewId="0">
      <selection activeCell="L12" sqref="L12"/>
    </sheetView>
  </sheetViews>
  <sheetFormatPr defaultRowHeight="15" x14ac:dyDescent="0.25"/>
  <cols>
    <col min="1" max="1" width="20.7109375" customWidth="1"/>
    <col min="2" max="2" width="32.140625" bestFit="1" customWidth="1"/>
    <col min="3" max="3" width="112.28515625" bestFit="1" customWidth="1"/>
    <col min="4" max="4" width="69" bestFit="1" customWidth="1"/>
    <col min="9" max="9" width="31.7109375" customWidth="1"/>
  </cols>
  <sheetData>
    <row r="1" spans="1:12" ht="17.25" x14ac:dyDescent="0.4">
      <c r="A1" s="1" t="s">
        <v>1</v>
      </c>
      <c r="B1" s="1" t="s">
        <v>0</v>
      </c>
      <c r="C1" s="1" t="s">
        <v>29</v>
      </c>
      <c r="D1" s="1" t="s">
        <v>6</v>
      </c>
      <c r="I1" s="14" t="s">
        <v>137</v>
      </c>
    </row>
    <row r="2" spans="1:12" x14ac:dyDescent="0.25">
      <c r="A2" s="3" t="s">
        <v>19</v>
      </c>
      <c r="B2" s="3" t="s">
        <v>27</v>
      </c>
      <c r="C2" s="4" t="s">
        <v>28</v>
      </c>
      <c r="D2" s="3" t="s">
        <v>117</v>
      </c>
      <c r="I2">
        <v>1087</v>
      </c>
      <c r="L2" s="1" t="s">
        <v>151</v>
      </c>
    </row>
    <row r="3" spans="1:12" x14ac:dyDescent="0.25">
      <c r="A3" s="3" t="s">
        <v>0</v>
      </c>
      <c r="B3" s="3" t="s">
        <v>30</v>
      </c>
      <c r="C3" s="4" t="s">
        <v>28</v>
      </c>
      <c r="D3" s="1"/>
      <c r="I3" t="s">
        <v>118</v>
      </c>
      <c r="L3" s="2" t="s">
        <v>152</v>
      </c>
    </row>
    <row r="4" spans="1:12" x14ac:dyDescent="0.25">
      <c r="A4" s="3" t="s">
        <v>20</v>
      </c>
      <c r="B4" s="3" t="s">
        <v>31</v>
      </c>
      <c r="C4" s="4" t="s">
        <v>28</v>
      </c>
      <c r="D4" s="1"/>
      <c r="I4" s="20">
        <v>900000</v>
      </c>
      <c r="L4" s="2" t="s">
        <v>153</v>
      </c>
    </row>
    <row r="5" spans="1:12" x14ac:dyDescent="0.25">
      <c r="A5" s="3" t="s">
        <v>21</v>
      </c>
      <c r="B5" s="4" t="s">
        <v>150</v>
      </c>
      <c r="C5" s="4" t="s">
        <v>28</v>
      </c>
      <c r="D5" s="1"/>
      <c r="I5">
        <v>1</v>
      </c>
      <c r="L5" s="2" t="s">
        <v>154</v>
      </c>
    </row>
    <row r="6" spans="1:12" x14ac:dyDescent="0.25">
      <c r="A6" s="3" t="s">
        <v>22</v>
      </c>
      <c r="B6" s="3" t="s">
        <v>32</v>
      </c>
      <c r="C6" s="4" t="s">
        <v>28</v>
      </c>
      <c r="D6" s="1"/>
      <c r="I6">
        <v>2016</v>
      </c>
    </row>
    <row r="7" spans="1:12" x14ac:dyDescent="0.25">
      <c r="A7" s="3" t="s">
        <v>23</v>
      </c>
      <c r="B7" s="3" t="s">
        <v>33</v>
      </c>
      <c r="C7" s="4" t="s">
        <v>28</v>
      </c>
      <c r="D7" s="1"/>
      <c r="I7">
        <v>12297</v>
      </c>
    </row>
    <row r="8" spans="1:12" x14ac:dyDescent="0.25">
      <c r="A8" s="3" t="s">
        <v>24</v>
      </c>
      <c r="B8" s="3" t="s">
        <v>34</v>
      </c>
      <c r="C8" s="4" t="s">
        <v>28</v>
      </c>
      <c r="D8" s="1"/>
      <c r="I8" t="s">
        <v>119</v>
      </c>
    </row>
    <row r="9" spans="1:12" x14ac:dyDescent="0.25">
      <c r="A9" s="3" t="s">
        <v>25</v>
      </c>
      <c r="B9" s="3" t="s">
        <v>35</v>
      </c>
      <c r="C9" s="4" t="s">
        <v>28</v>
      </c>
      <c r="D9" s="1"/>
      <c r="I9" t="s">
        <v>120</v>
      </c>
    </row>
    <row r="10" spans="1:12" x14ac:dyDescent="0.25">
      <c r="A10" s="3" t="s">
        <v>26</v>
      </c>
      <c r="B10" s="3" t="s">
        <v>36</v>
      </c>
      <c r="C10" s="4" t="s">
        <v>28</v>
      </c>
      <c r="D10" s="1"/>
      <c r="I10" t="s">
        <v>121</v>
      </c>
    </row>
    <row r="11" spans="1:12" x14ac:dyDescent="0.25">
      <c r="A11" s="1"/>
      <c r="B11" s="1"/>
      <c r="C11" s="1"/>
      <c r="D11" s="1"/>
    </row>
    <row r="12" spans="1:12" x14ac:dyDescent="0.25">
      <c r="A12" t="s">
        <v>37</v>
      </c>
      <c r="B12" t="s">
        <v>77</v>
      </c>
      <c r="C12" s="2" t="s">
        <v>4</v>
      </c>
      <c r="I12" s="7">
        <v>0</v>
      </c>
    </row>
    <row r="13" spans="1:12" x14ac:dyDescent="0.25">
      <c r="A13" t="s">
        <v>38</v>
      </c>
      <c r="B13" t="s">
        <v>78</v>
      </c>
      <c r="C13" s="2" t="s">
        <v>2</v>
      </c>
      <c r="D13" t="s">
        <v>7</v>
      </c>
      <c r="H13" s="10">
        <v>4.3999999999999997E-2</v>
      </c>
      <c r="I13" s="8">
        <f ca="1">SUM(I12,I14:I51)*(H13/12)*24</f>
        <v>62.369384000000018</v>
      </c>
    </row>
    <row r="14" spans="1:12" x14ac:dyDescent="0.25">
      <c r="A14" t="s">
        <v>39</v>
      </c>
      <c r="B14" t="s">
        <v>79</v>
      </c>
      <c r="C14" s="2" t="s">
        <v>3</v>
      </c>
    </row>
    <row r="15" spans="1:12" x14ac:dyDescent="0.25">
      <c r="A15" t="s">
        <v>40</v>
      </c>
      <c r="B15" t="s">
        <v>80</v>
      </c>
      <c r="C15" s="2" t="s">
        <v>3</v>
      </c>
    </row>
    <row r="16" spans="1:12" x14ac:dyDescent="0.25">
      <c r="A16" t="s">
        <v>41</v>
      </c>
      <c r="B16" t="s">
        <v>81</v>
      </c>
      <c r="C16" s="2" t="s">
        <v>5</v>
      </c>
      <c r="I16">
        <v>3.33</v>
      </c>
    </row>
    <row r="17" spans="1:9" x14ac:dyDescent="0.25">
      <c r="A17" t="s">
        <v>42</v>
      </c>
      <c r="B17" t="s">
        <v>82</v>
      </c>
      <c r="C17" s="2" t="s">
        <v>8</v>
      </c>
    </row>
    <row r="18" spans="1:9" x14ac:dyDescent="0.25">
      <c r="A18" t="s">
        <v>43</v>
      </c>
      <c r="B18" t="s">
        <v>83</v>
      </c>
      <c r="C18" s="2" t="s">
        <v>9</v>
      </c>
      <c r="I18" s="5">
        <v>511</v>
      </c>
    </row>
    <row r="19" spans="1:9" x14ac:dyDescent="0.25">
      <c r="A19" t="s">
        <v>44</v>
      </c>
      <c r="B19" t="s">
        <v>84</v>
      </c>
      <c r="C19" s="2" t="s">
        <v>8</v>
      </c>
    </row>
    <row r="20" spans="1:9" x14ac:dyDescent="0.25">
      <c r="A20" t="s">
        <v>45</v>
      </c>
      <c r="B20" t="s">
        <v>85</v>
      </c>
      <c r="C20" s="2" t="s">
        <v>10</v>
      </c>
      <c r="D20" t="s">
        <v>18</v>
      </c>
      <c r="H20" s="6">
        <v>0.08</v>
      </c>
      <c r="I20" s="8">
        <f ca="1">$I$18*H20</f>
        <v>40.880000000000003</v>
      </c>
    </row>
    <row r="21" spans="1:9" x14ac:dyDescent="0.25">
      <c r="A21" t="s">
        <v>46</v>
      </c>
      <c r="B21" t="s">
        <v>86</v>
      </c>
      <c r="C21" s="2" t="s">
        <v>11</v>
      </c>
      <c r="H21" s="6">
        <v>0.02</v>
      </c>
      <c r="I21" s="8">
        <f ca="1">$I$18*H21</f>
        <v>10.220000000000001</v>
      </c>
    </row>
    <row r="22" spans="1:9" x14ac:dyDescent="0.25">
      <c r="A22" t="s">
        <v>47</v>
      </c>
      <c r="B22" t="s">
        <v>87</v>
      </c>
      <c r="C22" s="2" t="s">
        <v>4</v>
      </c>
      <c r="I22" s="9">
        <v>0</v>
      </c>
    </row>
    <row r="23" spans="1:9" x14ac:dyDescent="0.25">
      <c r="A23" t="s">
        <v>48</v>
      </c>
      <c r="B23" t="s">
        <v>88</v>
      </c>
      <c r="C23" s="2" t="s">
        <v>8</v>
      </c>
      <c r="I23" s="8"/>
    </row>
    <row r="24" spans="1:9" x14ac:dyDescent="0.25">
      <c r="A24" t="s">
        <v>49</v>
      </c>
      <c r="B24" t="s">
        <v>89</v>
      </c>
      <c r="C24" s="2" t="s">
        <v>8</v>
      </c>
      <c r="H24" s="6">
        <v>0.03</v>
      </c>
      <c r="I24" s="8">
        <f ca="1">SUM(I12,I14:I23,I25:I51)*H24</f>
        <v>20.643000000000004</v>
      </c>
    </row>
    <row r="25" spans="1:9" x14ac:dyDescent="0.25">
      <c r="A25" t="s">
        <v>50</v>
      </c>
      <c r="B25" t="s">
        <v>90</v>
      </c>
      <c r="C25" s="2" t="s">
        <v>8</v>
      </c>
      <c r="I25" s="8"/>
    </row>
    <row r="26" spans="1:9" x14ac:dyDescent="0.25">
      <c r="A26" t="s">
        <v>51</v>
      </c>
      <c r="B26" t="s">
        <v>91</v>
      </c>
      <c r="C26" s="2" t="s">
        <v>8</v>
      </c>
      <c r="I26" s="8"/>
    </row>
    <row r="27" spans="1:9" x14ac:dyDescent="0.25">
      <c r="A27" t="s">
        <v>52</v>
      </c>
      <c r="B27" t="s">
        <v>92</v>
      </c>
      <c r="C27" s="2" t="s">
        <v>8</v>
      </c>
      <c r="I27" s="8"/>
    </row>
    <row r="28" spans="1:9" x14ac:dyDescent="0.25">
      <c r="A28" t="s">
        <v>53</v>
      </c>
      <c r="B28" t="s">
        <v>93</v>
      </c>
      <c r="C28" s="2" t="s">
        <v>3</v>
      </c>
      <c r="I28" s="8"/>
    </row>
    <row r="29" spans="1:9" x14ac:dyDescent="0.25">
      <c r="A29" t="s">
        <v>54</v>
      </c>
      <c r="B29" t="s">
        <v>94</v>
      </c>
      <c r="C29" s="2" t="s">
        <v>12</v>
      </c>
      <c r="D29" t="s">
        <v>13</v>
      </c>
      <c r="I29" s="8"/>
    </row>
    <row r="30" spans="1:9" x14ac:dyDescent="0.25">
      <c r="A30" t="s">
        <v>55</v>
      </c>
      <c r="B30" t="s">
        <v>95</v>
      </c>
      <c r="C30" s="2" t="s">
        <v>12</v>
      </c>
      <c r="I30" s="8"/>
    </row>
    <row r="31" spans="1:9" x14ac:dyDescent="0.25">
      <c r="A31" t="s">
        <v>56</v>
      </c>
      <c r="B31" t="s">
        <v>96</v>
      </c>
      <c r="C31" s="2" t="s">
        <v>8</v>
      </c>
      <c r="I31" s="8"/>
    </row>
    <row r="32" spans="1:9" x14ac:dyDescent="0.25">
      <c r="A32" t="s">
        <v>57</v>
      </c>
      <c r="B32" t="s">
        <v>97</v>
      </c>
      <c r="C32" s="2" t="s">
        <v>12</v>
      </c>
      <c r="I32" s="8"/>
    </row>
    <row r="33" spans="1:9" x14ac:dyDescent="0.25">
      <c r="A33" t="s">
        <v>58</v>
      </c>
      <c r="B33" t="s">
        <v>98</v>
      </c>
      <c r="C33" s="2" t="s">
        <v>8</v>
      </c>
      <c r="I33" s="8"/>
    </row>
    <row r="34" spans="1:9" x14ac:dyDescent="0.25">
      <c r="A34" t="s">
        <v>59</v>
      </c>
      <c r="B34" t="s">
        <v>99</v>
      </c>
      <c r="C34" s="2" t="s">
        <v>4</v>
      </c>
      <c r="D34" t="s">
        <v>14</v>
      </c>
      <c r="I34" s="9">
        <v>6.66</v>
      </c>
    </row>
    <row r="35" spans="1:9" x14ac:dyDescent="0.25">
      <c r="A35" t="s">
        <v>60</v>
      </c>
      <c r="B35" t="s">
        <v>100</v>
      </c>
      <c r="C35" s="2" t="s">
        <v>4</v>
      </c>
      <c r="I35" s="9">
        <v>16.239999999999998</v>
      </c>
    </row>
    <row r="36" spans="1:9" x14ac:dyDescent="0.25">
      <c r="A36" t="s">
        <v>61</v>
      </c>
      <c r="B36" t="s">
        <v>101</v>
      </c>
      <c r="C36" s="2" t="s">
        <v>4</v>
      </c>
      <c r="I36" s="9">
        <v>4.04</v>
      </c>
    </row>
    <row r="37" spans="1:9" x14ac:dyDescent="0.25">
      <c r="A37" t="s">
        <v>62</v>
      </c>
      <c r="B37" t="s">
        <v>102</v>
      </c>
      <c r="C37" s="2" t="s">
        <v>16</v>
      </c>
      <c r="I37" s="8"/>
    </row>
    <row r="38" spans="1:9" x14ac:dyDescent="0.25">
      <c r="A38" t="s">
        <v>63</v>
      </c>
      <c r="B38" t="s">
        <v>103</v>
      </c>
      <c r="C38" s="2" t="s">
        <v>16</v>
      </c>
      <c r="I38" s="8"/>
    </row>
    <row r="39" spans="1:9" x14ac:dyDescent="0.25">
      <c r="A39" t="s">
        <v>64</v>
      </c>
      <c r="B39" t="s">
        <v>104</v>
      </c>
      <c r="C39" s="2" t="s">
        <v>15</v>
      </c>
      <c r="H39" s="6">
        <v>0.03</v>
      </c>
      <c r="I39" s="8">
        <f ca="1">$I$18*H39</f>
        <v>15.33</v>
      </c>
    </row>
    <row r="40" spans="1:9" x14ac:dyDescent="0.25">
      <c r="A40" t="s">
        <v>65</v>
      </c>
      <c r="B40" t="s">
        <v>105</v>
      </c>
      <c r="C40" s="2" t="s">
        <v>8</v>
      </c>
    </row>
    <row r="41" spans="1:9" x14ac:dyDescent="0.25">
      <c r="A41" t="s">
        <v>66</v>
      </c>
      <c r="B41" t="s">
        <v>106</v>
      </c>
      <c r="C41" s="2" t="s">
        <v>4</v>
      </c>
      <c r="I41" s="7">
        <v>-24.41</v>
      </c>
    </row>
    <row r="42" spans="1:9" x14ac:dyDescent="0.25">
      <c r="A42" t="s">
        <v>67</v>
      </c>
      <c r="B42" t="s">
        <v>107</v>
      </c>
      <c r="C42" s="2" t="s">
        <v>8</v>
      </c>
    </row>
    <row r="43" spans="1:9" x14ac:dyDescent="0.25">
      <c r="A43" t="s">
        <v>68</v>
      </c>
      <c r="B43" t="s">
        <v>108</v>
      </c>
      <c r="C43" s="2" t="s">
        <v>16</v>
      </c>
    </row>
    <row r="44" spans="1:9" x14ac:dyDescent="0.25">
      <c r="A44" t="s">
        <v>69</v>
      </c>
      <c r="B44" t="s">
        <v>109</v>
      </c>
      <c r="C44" s="2" t="s">
        <v>8</v>
      </c>
    </row>
    <row r="45" spans="1:9" x14ac:dyDescent="0.25">
      <c r="A45" t="s">
        <v>70</v>
      </c>
      <c r="B45" t="s">
        <v>110</v>
      </c>
      <c r="C45" s="2" t="s">
        <v>17</v>
      </c>
    </row>
    <row r="46" spans="1:9" x14ac:dyDescent="0.25">
      <c r="A46" t="s">
        <v>71</v>
      </c>
      <c r="B46" t="s">
        <v>111</v>
      </c>
      <c r="C46" s="2" t="s">
        <v>4</v>
      </c>
      <c r="I46" s="7">
        <v>4.66</v>
      </c>
    </row>
    <row r="47" spans="1:9" x14ac:dyDescent="0.25">
      <c r="A47" t="s">
        <v>72</v>
      </c>
      <c r="B47" t="s">
        <v>112</v>
      </c>
      <c r="C47" s="2" t="s">
        <v>4</v>
      </c>
      <c r="I47" s="7">
        <v>95.58</v>
      </c>
    </row>
    <row r="48" spans="1:9" x14ac:dyDescent="0.25">
      <c r="A48" t="s">
        <v>73</v>
      </c>
      <c r="B48" t="s">
        <v>113</v>
      </c>
      <c r="C48" s="2" t="s">
        <v>4</v>
      </c>
      <c r="I48" s="7">
        <v>4.57</v>
      </c>
    </row>
    <row r="49" spans="1:9" x14ac:dyDescent="0.25">
      <c r="A49" t="s">
        <v>74</v>
      </c>
      <c r="B49" t="s">
        <v>114</v>
      </c>
      <c r="C49" s="2" t="s">
        <v>12</v>
      </c>
    </row>
    <row r="50" spans="1:9" x14ac:dyDescent="0.25">
      <c r="A50" t="s">
        <v>75</v>
      </c>
      <c r="B50" t="s">
        <v>115</v>
      </c>
      <c r="C50" s="2" t="s">
        <v>8</v>
      </c>
    </row>
    <row r="51" spans="1:9" ht="15.75" thickBot="1" x14ac:dyDescent="0.3">
      <c r="A51" t="s">
        <v>76</v>
      </c>
      <c r="B51" t="s">
        <v>116</v>
      </c>
      <c r="C51" s="2" t="s">
        <v>4</v>
      </c>
      <c r="I51" s="17">
        <v>0</v>
      </c>
    </row>
    <row r="52" spans="1:9" ht="15.75" thickBot="1" x14ac:dyDescent="0.3">
      <c r="I52" s="19">
        <f ca="1">SUM(I12:I51)</f>
        <v>771.11238400000013</v>
      </c>
    </row>
    <row r="53" spans="1:9" ht="15.75" thickTop="1" x14ac:dyDescent="0.25">
      <c r="I53" s="18"/>
    </row>
    <row r="58" spans="1:9" ht="17.25" x14ac:dyDescent="0.4">
      <c r="B58" s="16" t="s">
        <v>122</v>
      </c>
      <c r="C58" s="15"/>
      <c r="D58" s="15"/>
    </row>
    <row r="59" spans="1:9" x14ac:dyDescent="0.25">
      <c r="B59" s="11" t="s">
        <v>123</v>
      </c>
      <c r="C59" s="2" t="s">
        <v>4</v>
      </c>
    </row>
    <row r="60" spans="1:9" x14ac:dyDescent="0.25">
      <c r="B60" s="11" t="s">
        <v>124</v>
      </c>
      <c r="C60" s="2" t="s">
        <v>4</v>
      </c>
    </row>
    <row r="61" spans="1:9" x14ac:dyDescent="0.25">
      <c r="B61" s="11" t="s">
        <v>125</v>
      </c>
      <c r="C61" s="2" t="s">
        <v>4</v>
      </c>
    </row>
    <row r="62" spans="1:9" x14ac:dyDescent="0.25">
      <c r="B62" s="11" t="s">
        <v>135</v>
      </c>
      <c r="C62" s="2" t="s">
        <v>136</v>
      </c>
    </row>
    <row r="63" spans="1:9" x14ac:dyDescent="0.25">
      <c r="B63" s="11" t="s">
        <v>145</v>
      </c>
      <c r="C63" s="2" t="s">
        <v>136</v>
      </c>
      <c r="D63" t="s">
        <v>146</v>
      </c>
    </row>
    <row r="64" spans="1:9" x14ac:dyDescent="0.25">
      <c r="B64" s="11"/>
      <c r="C64" s="2"/>
    </row>
    <row r="66" spans="2:4" x14ac:dyDescent="0.25">
      <c r="B66" s="12" t="s">
        <v>126</v>
      </c>
    </row>
    <row r="67" spans="2:4" x14ac:dyDescent="0.25">
      <c r="B67" s="13" t="s">
        <v>127</v>
      </c>
      <c r="C67" s="2" t="s">
        <v>133</v>
      </c>
      <c r="D67" t="s">
        <v>134</v>
      </c>
    </row>
    <row r="68" spans="2:4" x14ac:dyDescent="0.25">
      <c r="B68" s="13" t="s">
        <v>128</v>
      </c>
      <c r="C68" s="2" t="s">
        <v>133</v>
      </c>
    </row>
    <row r="69" spans="2:4" x14ac:dyDescent="0.25">
      <c r="B69" s="13" t="s">
        <v>129</v>
      </c>
      <c r="C69" s="2" t="s">
        <v>133</v>
      </c>
    </row>
    <row r="70" spans="2:4" x14ac:dyDescent="0.25">
      <c r="B70" s="13" t="s">
        <v>130</v>
      </c>
      <c r="C70" s="2" t="s">
        <v>133</v>
      </c>
    </row>
    <row r="71" spans="2:4" x14ac:dyDescent="0.25">
      <c r="B71" s="13" t="s">
        <v>131</v>
      </c>
      <c r="C71" s="2" t="s">
        <v>133</v>
      </c>
    </row>
    <row r="72" spans="2:4" x14ac:dyDescent="0.25">
      <c r="B72" s="13" t="s">
        <v>132</v>
      </c>
      <c r="C72" s="2" t="s">
        <v>133</v>
      </c>
    </row>
    <row r="74" spans="2:4" x14ac:dyDescent="0.25">
      <c r="B74" s="12" t="s">
        <v>138</v>
      </c>
    </row>
    <row r="75" spans="2:4" x14ac:dyDescent="0.25">
      <c r="B75" s="13" t="s">
        <v>139</v>
      </c>
      <c r="C75" s="2" t="s">
        <v>136</v>
      </c>
    </row>
    <row r="76" spans="2:4" x14ac:dyDescent="0.25">
      <c r="B76" s="13" t="s">
        <v>140</v>
      </c>
      <c r="C76" s="2" t="s">
        <v>136</v>
      </c>
    </row>
    <row r="77" spans="2:4" x14ac:dyDescent="0.25">
      <c r="B77" s="13" t="s">
        <v>141</v>
      </c>
      <c r="C77" s="2" t="s">
        <v>136</v>
      </c>
      <c r="D77" t="s">
        <v>143</v>
      </c>
    </row>
    <row r="78" spans="2:4" x14ac:dyDescent="0.25">
      <c r="B78" s="13" t="s">
        <v>142</v>
      </c>
      <c r="C78" s="2" t="s">
        <v>136</v>
      </c>
      <c r="D78" t="s">
        <v>144</v>
      </c>
    </row>
    <row r="79" spans="2:4" x14ac:dyDescent="0.25">
      <c r="B79" s="13" t="s">
        <v>147</v>
      </c>
      <c r="C79" s="2" t="s">
        <v>133</v>
      </c>
      <c r="D79" t="s">
        <v>148</v>
      </c>
    </row>
    <row r="80" spans="2:4" x14ac:dyDescent="0.25">
      <c r="B80" s="13" t="s">
        <v>149</v>
      </c>
      <c r="C80" s="2" t="s">
        <v>133</v>
      </c>
      <c r="D80" t="s">
        <v>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dummy_data_f2_datadict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Porter</dc:creator>
  <cp:lastModifiedBy>Brian Porter</cp:lastModifiedBy>
  <dcterms:created xsi:type="dcterms:W3CDTF">2016-06-17T23:18:26Z</dcterms:created>
  <dcterms:modified xsi:type="dcterms:W3CDTF">2016-06-25T20:02:29Z</dcterms:modified>
</cp:coreProperties>
</file>