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DD28669B-077A-4A3D-ABF4-83148D03EF76}" xr6:coauthVersionLast="44" xr6:coauthVersionMax="44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Resumo!$A$18:$P$1055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E11704" i="6" s="1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E11708" i="6" s="1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E11712" i="6" s="1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E11587" i="6" s="1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E11591" i="6" s="1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E11595" i="6" s="1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E11599" i="6" s="1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E11603" i="6" s="1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E11607" i="6" s="1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E11611" i="6" s="1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E11615" i="6" s="1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E11619" i="6" s="1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E11623" i="6" s="1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E11627" i="6" s="1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E11631" i="6" s="1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E11635" i="6" s="1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E11639" i="6" s="1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E11643" i="6" s="1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E11647" i="6" s="1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E11651" i="6" s="1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E11655" i="6" s="1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E11659" i="6" s="1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E11663" i="6" s="1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E11667" i="6" s="1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E11671" i="6" s="1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E11675" i="6" s="1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E11679" i="6" s="1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E11683" i="6" s="1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E11687" i="6" s="1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E11691" i="6" s="1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E7336" i="6" s="1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E7340" i="6" s="1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E7344" i="6" s="1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E7348" i="6" s="1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E7352" i="6" s="1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E7356" i="6" s="1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E7360" i="6" s="1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E7364" i="6" s="1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E7368" i="6" s="1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E7372" i="6" s="1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E7376" i="6" s="1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E7380" i="6" s="1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E7384" i="6" s="1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E7388" i="6" s="1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E7392" i="6" s="1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E7396" i="6" s="1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E7400" i="6" s="1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E7404" i="6" s="1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E7408" i="6" s="1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E7412" i="6" s="1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E7416" i="6" s="1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E7420" i="6" s="1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E7424" i="6" s="1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E7428" i="6" s="1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E7432" i="6" s="1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E7436" i="6" s="1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E7440" i="6" s="1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E7444" i="6" s="1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E7448" i="6" s="1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E7452" i="6" s="1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E7456" i="6" s="1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E7460" i="6" s="1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E7464" i="6" s="1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E7468" i="6" s="1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E7472" i="6" s="1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E7476" i="6" s="1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E7480" i="6" s="1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E7484" i="6" s="1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E7488" i="6" s="1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E7492" i="6" s="1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E7496" i="6" s="1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E7500" i="6" s="1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E7504" i="6" s="1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E7508" i="6" s="1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E7512" i="6" s="1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E7516" i="6" s="1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E7520" i="6" s="1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E7524" i="6" s="1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E7528" i="6" s="1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E7532" i="6" s="1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E7536" i="6" s="1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E7540" i="6" s="1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E7544" i="6" s="1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E7548" i="6" s="1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E7552" i="6" s="1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E7556" i="6" s="1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E7560" i="6" s="1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E7564" i="6" s="1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E7568" i="6" s="1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E7572" i="6" s="1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E7576" i="6" s="1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E7580" i="6" s="1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E7584" i="6" s="1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E7588" i="6" s="1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E7592" i="6" s="1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E7596" i="6" s="1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E7600" i="6" s="1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E7604" i="6" s="1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E7608" i="6" s="1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E7612" i="6" s="1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E7616" i="6" s="1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E7620" i="6" s="1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E7624" i="6" s="1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E7628" i="6" s="1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E7632" i="6" s="1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E7636" i="6" s="1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E7640" i="6" s="1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E7644" i="6" s="1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E7648" i="6" s="1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E7652" i="6" s="1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E7656" i="6" s="1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E7660" i="6" s="1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E7664" i="6" s="1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E7668" i="6" s="1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E7672" i="6" s="1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E7676" i="6" s="1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E7680" i="6" s="1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E7684" i="6" s="1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E7688" i="6" s="1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E7692" i="6" s="1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E7696" i="6" s="1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E7700" i="6" s="1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E7704" i="6" s="1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E7708" i="6" s="1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E7712" i="6" s="1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E7716" i="6" s="1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E7720" i="6" s="1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E7724" i="6" s="1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E7728" i="6" s="1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E7732" i="6" s="1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E7736" i="6" s="1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E7740" i="6" s="1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E7744" i="6" s="1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E7748" i="6" s="1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E7752" i="6" s="1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E7756" i="6" s="1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E7760" i="6" s="1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E7764" i="6" s="1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E7768" i="6" s="1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E7772" i="6" s="1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E7776" i="6" s="1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E7780" i="6" s="1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E7784" i="6" s="1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E7788" i="6" s="1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E7792" i="6" s="1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E7796" i="6" s="1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E7800" i="6" s="1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E7804" i="6" s="1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E7808" i="6" s="1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E7812" i="6" s="1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E7816" i="6" s="1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E7820" i="6" s="1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E7824" i="6" s="1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E7828" i="6" s="1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E7832" i="6" s="1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E7836" i="6" s="1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E7840" i="6" s="1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E7844" i="6" s="1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E7848" i="6" s="1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E7852" i="6" s="1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E7856" i="6" s="1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E7860" i="6" s="1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E7864" i="6" s="1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E7868" i="6" s="1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E7872" i="6" s="1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E7876" i="6" s="1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E7880" i="6" s="1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E7884" i="6" s="1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E7888" i="6" s="1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E7892" i="6" s="1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E7896" i="6" s="1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E7900" i="6" s="1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E7904" i="6" s="1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E7908" i="6" s="1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E7912" i="6" s="1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E7916" i="6" s="1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E7920" i="6" s="1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E7924" i="6" s="1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E7928" i="6" s="1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E7932" i="6" s="1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E7936" i="6" s="1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E7940" i="6" s="1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E7944" i="6" s="1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E7948" i="6" s="1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E7952" i="6" s="1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E7956" i="6" s="1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E7960" i="6" s="1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E7964" i="6" s="1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E7968" i="6" s="1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E7972" i="6" s="1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E7976" i="6" s="1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E7980" i="6" s="1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E7984" i="6" s="1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E7988" i="6" s="1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E7992" i="6" s="1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E7996" i="6" s="1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E8000" i="6" s="1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E8004" i="6" s="1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E8008" i="6" s="1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E8012" i="6" s="1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E8016" i="6" s="1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E8020" i="6" s="1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E8024" i="6" s="1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E8028" i="6" s="1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E8032" i="6" s="1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E8036" i="6" s="1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E8040" i="6" s="1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E8044" i="6" s="1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E8048" i="6" s="1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E8052" i="6" s="1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E8056" i="6" s="1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E8060" i="6" s="1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E8064" i="6" s="1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E8068" i="6" s="1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E8072" i="6" s="1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E8076" i="6" s="1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E8080" i="6" s="1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E8084" i="6" s="1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E8088" i="6" s="1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E8092" i="6" s="1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E8096" i="6" s="1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E8100" i="6" s="1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E8104" i="6" s="1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E8108" i="6" s="1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E8112" i="6" s="1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E8116" i="6" s="1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E8120" i="6" s="1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E8124" i="6" s="1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E8128" i="6" s="1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E8132" i="6" s="1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E8136" i="6" s="1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E8140" i="6" s="1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E8144" i="6" s="1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E8148" i="6" s="1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E8152" i="6" s="1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E8156" i="6" s="1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E8160" i="6" s="1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E8164" i="6" s="1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E8168" i="6" s="1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E8172" i="6" s="1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E8176" i="6" s="1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E8180" i="6" s="1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E8184" i="6" s="1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E8188" i="6" s="1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E8192" i="6" s="1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E8196" i="6" s="1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E8200" i="6" s="1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E8204" i="6" s="1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E8208" i="6" s="1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E8212" i="6" s="1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E8216" i="6" s="1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E8220" i="6" s="1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E8224" i="6" s="1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E8228" i="6" s="1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E8232" i="6" s="1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E8236" i="6" s="1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E8240" i="6" s="1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E8244" i="6" s="1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E8248" i="6" s="1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E8252" i="6" s="1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E8256" i="6" s="1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E8260" i="6" s="1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E8264" i="6" s="1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E8268" i="6" s="1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E8272" i="6" s="1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E8276" i="6" s="1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E8280" i="6" s="1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E8284" i="6" s="1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E8288" i="6" s="1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E8292" i="6" s="1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E8296" i="6" s="1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E8300" i="6" s="1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E8304" i="6" s="1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E8308" i="6" s="1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E8312" i="6" s="1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E8316" i="6" s="1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E8320" i="6" s="1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E8324" i="6" s="1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E8328" i="6" s="1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E8332" i="6" s="1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E8336" i="6" s="1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E8340" i="6" s="1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E8344" i="6" s="1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E8348" i="6" s="1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E8352" i="6" s="1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E8356" i="6" s="1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E8360" i="6" s="1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E8364" i="6" s="1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E8368" i="6" s="1"/>
  <c r="I8368" i="6"/>
  <c r="J8368" i="6"/>
  <c r="A8369" i="6"/>
  <c r="B8369" i="6"/>
  <c r="C8369" i="6"/>
  <c r="D8369" i="6"/>
  <c r="F8369" i="6"/>
  <c r="G8369" i="6"/>
  <c r="H8369" i="6"/>
  <c r="I8369" i="6"/>
  <c r="J8369" i="6"/>
  <c r="E7332" i="6" l="1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8047" i="6"/>
  <c r="K7815" i="6"/>
  <c r="K7751" i="6"/>
  <c r="K7647" i="6"/>
  <c r="K7455" i="6"/>
  <c r="K7367" i="6"/>
  <c r="K7351" i="6"/>
  <c r="K7275" i="6"/>
  <c r="K7259" i="6"/>
  <c r="K7075" i="6"/>
  <c r="K8299" i="6"/>
  <c r="K8283" i="6"/>
  <c r="K8139" i="6"/>
  <c r="K8091" i="6"/>
  <c r="K8075" i="6"/>
  <c r="K8071" i="6"/>
  <c r="K7831" i="6"/>
  <c r="K7371" i="6"/>
  <c r="K10704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E6954" i="6"/>
  <c r="E6950" i="6"/>
  <c r="E6946" i="6"/>
  <c r="E6942" i="6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E8768" i="6"/>
  <c r="E8764" i="6"/>
  <c r="E8760" i="6"/>
  <c r="E8756" i="6"/>
  <c r="E8752" i="6"/>
  <c r="E8748" i="6"/>
  <c r="E8744" i="6"/>
  <c r="E8740" i="6"/>
  <c r="E8736" i="6"/>
  <c r="E8732" i="6"/>
  <c r="E8728" i="6"/>
  <c r="E8724" i="6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E10623" i="6"/>
  <c r="E10619" i="6"/>
  <c r="E10615" i="6"/>
  <c r="E10611" i="6"/>
  <c r="E10607" i="6"/>
  <c r="E10603" i="6"/>
  <c r="E10599" i="6"/>
  <c r="E10595" i="6"/>
  <c r="E10591" i="6"/>
  <c r="E10587" i="6"/>
  <c r="E10583" i="6"/>
  <c r="E10579" i="6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E8313" i="6"/>
  <c r="E8309" i="6"/>
  <c r="E8305" i="6"/>
  <c r="E8301" i="6"/>
  <c r="E8297" i="6"/>
  <c r="E8293" i="6"/>
  <c r="E8289" i="6"/>
  <c r="E8285" i="6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E7657" i="6"/>
  <c r="E7653" i="6"/>
  <c r="K7653" i="6" s="1"/>
  <c r="E7649" i="6"/>
  <c r="K7649" i="6" s="1"/>
  <c r="E7645" i="6"/>
  <c r="E7641" i="6"/>
  <c r="E7637" i="6"/>
  <c r="E7633" i="6"/>
  <c r="E7629" i="6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E7513" i="6"/>
  <c r="E7509" i="6"/>
  <c r="E7505" i="6"/>
  <c r="E7501" i="6"/>
  <c r="E7497" i="6"/>
  <c r="E7493" i="6"/>
  <c r="K7493" i="6" s="1"/>
  <c r="E7489" i="6"/>
  <c r="E7485" i="6"/>
  <c r="E7481" i="6"/>
  <c r="E7477" i="6"/>
  <c r="E7473" i="6"/>
  <c r="E7469" i="6"/>
  <c r="E7465" i="6"/>
  <c r="E7461" i="6"/>
  <c r="K7461" i="6" s="1"/>
  <c r="E7457" i="6"/>
  <c r="K7457" i="6" s="1"/>
  <c r="E7453" i="6"/>
  <c r="E7449" i="6"/>
  <c r="E7445" i="6"/>
  <c r="K7445" i="6" s="1"/>
  <c r="E7441" i="6"/>
  <c r="K7441" i="6" s="1"/>
  <c r="E7437" i="6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E7289" i="6"/>
  <c r="E7285" i="6"/>
  <c r="E7281" i="6"/>
  <c r="E7277" i="6"/>
  <c r="E7273" i="6"/>
  <c r="E7269" i="6"/>
  <c r="E7265" i="6"/>
  <c r="E7261" i="6"/>
  <c r="E7257" i="6"/>
  <c r="E7253" i="6"/>
  <c r="E7249" i="6"/>
  <c r="E7245" i="6"/>
  <c r="E7241" i="6"/>
  <c r="E7237" i="6"/>
  <c r="E7233" i="6"/>
  <c r="E7229" i="6"/>
  <c r="E7225" i="6"/>
  <c r="E7221" i="6"/>
  <c r="E7217" i="6"/>
  <c r="E7213" i="6"/>
  <c r="E7209" i="6"/>
  <c r="E7205" i="6"/>
  <c r="K7205" i="6" s="1"/>
  <c r="E7201" i="6"/>
  <c r="E7197" i="6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E7145" i="6"/>
  <c r="K7145" i="6" s="1"/>
  <c r="E7141" i="6"/>
  <c r="E7137" i="6"/>
  <c r="E7133" i="6"/>
  <c r="E7129" i="6"/>
  <c r="K7129" i="6" s="1"/>
  <c r="E7125" i="6"/>
  <c r="E7121" i="6"/>
  <c r="K7121" i="6" s="1"/>
  <c r="E7117" i="6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E7081" i="6"/>
  <c r="K7081" i="6" s="1"/>
  <c r="E7077" i="6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E7025" i="6"/>
  <c r="E7021" i="6"/>
  <c r="E7017" i="6"/>
  <c r="E7013" i="6"/>
  <c r="E7009" i="6"/>
  <c r="E7005" i="6"/>
  <c r="E7001" i="6"/>
  <c r="E6997" i="6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E6945" i="6"/>
  <c r="E6941" i="6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E9007" i="6"/>
  <c r="E9003" i="6"/>
  <c r="E8999" i="6"/>
  <c r="E8995" i="6"/>
  <c r="E8991" i="6"/>
  <c r="E8987" i="6"/>
  <c r="E8983" i="6"/>
  <c r="E8979" i="6"/>
  <c r="E8975" i="6"/>
  <c r="E8971" i="6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E8935" i="6"/>
  <c r="E8931" i="6"/>
  <c r="E8927" i="6"/>
  <c r="E8923" i="6"/>
  <c r="E8919" i="6"/>
  <c r="E8915" i="6"/>
  <c r="E8911" i="6"/>
  <c r="E8907" i="6"/>
  <c r="E8903" i="6"/>
  <c r="E8899" i="6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E8831" i="6"/>
  <c r="E8827" i="6"/>
  <c r="E8823" i="6"/>
  <c r="E8819" i="6"/>
  <c r="E8815" i="6"/>
  <c r="E8811" i="6"/>
  <c r="E8807" i="6"/>
  <c r="E8803" i="6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E8703" i="6"/>
  <c r="K8703" i="6" s="1"/>
  <c r="E8699" i="6"/>
  <c r="E8695" i="6"/>
  <c r="E8691" i="6"/>
  <c r="E8687" i="6"/>
  <c r="E8683" i="6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E8559" i="6"/>
  <c r="E8555" i="6"/>
  <c r="E8551" i="6"/>
  <c r="E8547" i="6"/>
  <c r="E8543" i="6"/>
  <c r="E8539" i="6"/>
  <c r="E8535" i="6"/>
  <c r="E8531" i="6"/>
  <c r="E8527" i="6"/>
  <c r="E8523" i="6"/>
  <c r="E8519" i="6"/>
  <c r="K8519" i="6" s="1"/>
  <c r="E8515" i="6"/>
  <c r="E8511" i="6"/>
  <c r="E8507" i="6"/>
  <c r="E8503" i="6"/>
  <c r="E8499" i="6"/>
  <c r="E8495" i="6"/>
  <c r="E8491" i="6"/>
  <c r="E8487" i="6"/>
  <c r="E8483" i="6"/>
  <c r="E8479" i="6"/>
  <c r="E8475" i="6"/>
  <c r="E8471" i="6"/>
  <c r="E8467" i="6"/>
  <c r="E8463" i="6"/>
  <c r="E8459" i="6"/>
  <c r="E8455" i="6"/>
  <c r="E8451" i="6"/>
  <c r="K8451" i="6" s="1"/>
  <c r="E8447" i="6"/>
  <c r="K8447" i="6" s="1"/>
  <c r="E8443" i="6"/>
  <c r="E8439" i="6"/>
  <c r="E8435" i="6"/>
  <c r="E8431" i="6"/>
  <c r="K8431" i="6" s="1"/>
  <c r="E8427" i="6"/>
  <c r="E8423" i="6"/>
  <c r="E8419" i="6"/>
  <c r="K8419" i="6" s="1"/>
  <c r="E8415" i="6"/>
  <c r="E8411" i="6"/>
  <c r="E8407" i="6"/>
  <c r="E8403" i="6"/>
  <c r="E8399" i="6"/>
  <c r="E8395" i="6"/>
  <c r="E8391" i="6"/>
  <c r="E8387" i="6"/>
  <c r="E8383" i="6"/>
  <c r="E8379" i="6"/>
  <c r="E8375" i="6"/>
  <c r="E8371" i="6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E10646" i="6"/>
  <c r="E10642" i="6"/>
  <c r="E10638" i="6"/>
  <c r="E10634" i="6"/>
  <c r="E10630" i="6"/>
  <c r="E10626" i="6"/>
  <c r="E10622" i="6"/>
  <c r="E10618" i="6"/>
  <c r="E10614" i="6"/>
  <c r="E10610" i="6"/>
  <c r="E10606" i="6"/>
  <c r="E10602" i="6"/>
  <c r="E10598" i="6"/>
  <c r="E10594" i="6"/>
  <c r="E10590" i="6"/>
  <c r="E10586" i="6"/>
  <c r="E10582" i="6"/>
  <c r="E10578" i="6"/>
  <c r="E10574" i="6"/>
  <c r="E10570" i="6"/>
  <c r="E10566" i="6"/>
  <c r="E10562" i="6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E10406" i="6"/>
  <c r="E10402" i="6"/>
  <c r="E10398" i="6"/>
  <c r="K10398" i="6" s="1"/>
  <c r="E10394" i="6"/>
  <c r="E10390" i="6"/>
  <c r="E10386" i="6"/>
  <c r="E10382" i="6"/>
  <c r="E10378" i="6"/>
  <c r="E10374" i="6"/>
  <c r="E10370" i="6"/>
  <c r="E10366" i="6"/>
  <c r="E10362" i="6"/>
  <c r="E10358" i="6"/>
  <c r="E10354" i="6"/>
  <c r="E10350" i="6"/>
  <c r="E10346" i="6"/>
  <c r="E10342" i="6"/>
  <c r="E10338" i="6"/>
  <c r="E10334" i="6"/>
  <c r="E10330" i="6"/>
  <c r="E10326" i="6"/>
  <c r="E10322" i="6"/>
  <c r="E10318" i="6"/>
  <c r="K10318" i="6" s="1"/>
  <c r="E10314" i="6"/>
  <c r="E10310" i="6"/>
  <c r="E10306" i="6"/>
  <c r="E10302" i="6"/>
  <c r="E10298" i="6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E10238" i="6"/>
  <c r="E10234" i="6"/>
  <c r="E10230" i="6"/>
  <c r="E10226" i="6"/>
  <c r="E10222" i="6"/>
  <c r="E10218" i="6"/>
  <c r="E10214" i="6"/>
  <c r="E10210" i="6"/>
  <c r="E10206" i="6"/>
  <c r="E10202" i="6"/>
  <c r="E10198" i="6"/>
  <c r="E10194" i="6"/>
  <c r="E10190" i="6"/>
  <c r="E10186" i="6"/>
  <c r="E10182" i="6"/>
  <c r="E10178" i="6"/>
  <c r="E10174" i="6"/>
  <c r="E10170" i="6"/>
  <c r="E10166" i="6"/>
  <c r="E10162" i="6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E10102" i="6"/>
  <c r="E10098" i="6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E8881" i="6"/>
  <c r="E8877" i="6"/>
  <c r="E8873" i="6"/>
  <c r="E8869" i="6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E8797" i="6"/>
  <c r="E8789" i="6"/>
  <c r="E8781" i="6"/>
  <c r="E8777" i="6"/>
  <c r="E8773" i="6"/>
  <c r="K8773" i="6" s="1"/>
  <c r="E8769" i="6"/>
  <c r="E8765" i="6"/>
  <c r="K8765" i="6" s="1"/>
  <c r="E8761" i="6"/>
  <c r="E8757" i="6"/>
  <c r="E8753" i="6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E10640" i="6"/>
  <c r="E10632" i="6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E10264" i="6"/>
  <c r="E10252" i="6"/>
  <c r="E10248" i="6"/>
  <c r="E10244" i="6"/>
  <c r="E10236" i="6"/>
  <c r="E10232" i="6"/>
  <c r="E10208" i="6"/>
  <c r="E10204" i="6"/>
  <c r="E10200" i="6"/>
  <c r="E10196" i="6"/>
  <c r="E10188" i="6"/>
  <c r="E10184" i="6"/>
  <c r="E10180" i="6"/>
  <c r="E10168" i="6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E9808" i="6"/>
  <c r="E9800" i="6"/>
  <c r="E9796" i="6"/>
  <c r="E9788" i="6"/>
  <c r="E9780" i="6"/>
  <c r="E9772" i="6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E9656" i="6"/>
  <c r="E9648" i="6"/>
  <c r="E9640" i="6"/>
  <c r="E9632" i="6"/>
  <c r="E9628" i="6"/>
  <c r="E9620" i="6"/>
  <c r="E9612" i="6"/>
  <c r="E9608" i="6"/>
  <c r="E10319" i="6"/>
  <c r="E10315" i="6"/>
  <c r="E10311" i="6"/>
  <c r="E10307" i="6"/>
  <c r="E10303" i="6"/>
  <c r="E10299" i="6"/>
  <c r="E10295" i="6"/>
  <c r="E10291" i="6"/>
  <c r="E10287" i="6"/>
  <c r="E10283" i="6"/>
  <c r="E10279" i="6"/>
  <c r="E10275" i="6"/>
  <c r="E10271" i="6"/>
  <c r="E10267" i="6"/>
  <c r="E10263" i="6"/>
  <c r="E10259" i="6"/>
  <c r="E10255" i="6"/>
  <c r="K10254" i="6"/>
  <c r="E10251" i="6"/>
  <c r="E10247" i="6"/>
  <c r="E10243" i="6"/>
  <c r="E10239" i="6"/>
  <c r="E10235" i="6"/>
  <c r="E10231" i="6"/>
  <c r="E10227" i="6"/>
  <c r="E10223" i="6"/>
  <c r="E10219" i="6"/>
  <c r="E10215" i="6"/>
  <c r="E10211" i="6"/>
  <c r="E10207" i="6"/>
  <c r="E10203" i="6"/>
  <c r="E10199" i="6"/>
  <c r="E10195" i="6"/>
  <c r="E10191" i="6"/>
  <c r="E10187" i="6"/>
  <c r="E10183" i="6"/>
  <c r="E10179" i="6"/>
  <c r="E10175" i="6"/>
  <c r="E10171" i="6"/>
  <c r="E10167" i="6"/>
  <c r="E10163" i="6"/>
  <c r="E10159" i="6"/>
  <c r="E10155" i="6"/>
  <c r="E10151" i="6"/>
  <c r="E10147" i="6"/>
  <c r="E10143" i="6"/>
  <c r="E10139" i="6"/>
  <c r="E10135" i="6"/>
  <c r="E10131" i="6"/>
  <c r="E10127" i="6"/>
  <c r="K10126" i="6"/>
  <c r="E10123" i="6"/>
  <c r="E10119" i="6"/>
  <c r="E10115" i="6"/>
  <c r="E10111" i="6"/>
  <c r="E10107" i="6"/>
  <c r="E10103" i="6"/>
  <c r="K10102" i="6"/>
  <c r="E10099" i="6"/>
  <c r="E10095" i="6"/>
  <c r="E10091" i="6"/>
  <c r="K10090" i="6"/>
  <c r="E10087" i="6"/>
  <c r="E10083" i="6"/>
  <c r="E10079" i="6"/>
  <c r="E10075" i="6"/>
  <c r="E10071" i="6"/>
  <c r="E10067" i="6"/>
  <c r="E10063" i="6"/>
  <c r="E10059" i="6"/>
  <c r="E10055" i="6"/>
  <c r="E10051" i="6"/>
  <c r="E10047" i="6"/>
  <c r="E10043" i="6"/>
  <c r="E10039" i="6"/>
  <c r="E10035" i="6"/>
  <c r="E10031" i="6"/>
  <c r="E10027" i="6"/>
  <c r="E10023" i="6"/>
  <c r="E10019" i="6"/>
  <c r="E10015" i="6"/>
  <c r="E10011" i="6"/>
  <c r="E10007" i="6"/>
  <c r="E10003" i="6"/>
  <c r="E9999" i="6"/>
  <c r="E9995" i="6"/>
  <c r="E9991" i="6"/>
  <c r="E9987" i="6"/>
  <c r="E9983" i="6"/>
  <c r="E9979" i="6"/>
  <c r="E9975" i="6"/>
  <c r="E9971" i="6"/>
  <c r="E9967" i="6"/>
  <c r="E9963" i="6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E9887" i="6"/>
  <c r="E9883" i="6"/>
  <c r="E9879" i="6"/>
  <c r="E9875" i="6"/>
  <c r="E9871" i="6"/>
  <c r="E9867" i="6"/>
  <c r="E9863" i="6"/>
  <c r="E9859" i="6"/>
  <c r="E9855" i="6"/>
  <c r="E9851" i="6"/>
  <c r="E9847" i="6"/>
  <c r="E9843" i="6"/>
  <c r="E9839" i="6"/>
  <c r="E9835" i="6"/>
  <c r="E9831" i="6"/>
  <c r="E9827" i="6"/>
  <c r="E9823" i="6"/>
  <c r="E9819" i="6"/>
  <c r="E9815" i="6"/>
  <c r="E9811" i="6"/>
  <c r="E9807" i="6"/>
  <c r="E9803" i="6"/>
  <c r="E9799" i="6"/>
  <c r="E9795" i="6"/>
  <c r="E9791" i="6"/>
  <c r="E9787" i="6"/>
  <c r="E9783" i="6"/>
  <c r="E9779" i="6"/>
  <c r="E9775" i="6"/>
  <c r="E9771" i="6"/>
  <c r="E9767" i="6"/>
  <c r="E9763" i="6"/>
  <c r="E9759" i="6"/>
  <c r="E9755" i="6"/>
  <c r="E9751" i="6"/>
  <c r="E9747" i="6"/>
  <c r="E9743" i="6"/>
  <c r="E9739" i="6"/>
  <c r="E9735" i="6"/>
  <c r="E9731" i="6"/>
  <c r="E9727" i="6"/>
  <c r="E9723" i="6"/>
  <c r="E9719" i="6"/>
  <c r="E9715" i="6"/>
  <c r="E9711" i="6"/>
  <c r="E9707" i="6"/>
  <c r="E9703" i="6"/>
  <c r="E9699" i="6"/>
  <c r="E9695" i="6"/>
  <c r="E9691" i="6"/>
  <c r="E9687" i="6"/>
  <c r="E9683" i="6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E9567" i="6"/>
  <c r="E9563" i="6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E9495" i="6"/>
  <c r="E9491" i="6"/>
  <c r="E9487" i="6"/>
  <c r="E9483" i="6"/>
  <c r="E9479" i="6"/>
  <c r="E9475" i="6"/>
  <c r="E9471" i="6"/>
  <c r="E9467" i="6"/>
  <c r="E9463" i="6"/>
  <c r="E9459" i="6"/>
  <c r="E9455" i="6"/>
  <c r="E9451" i="6"/>
  <c r="E9447" i="6"/>
  <c r="E9443" i="6"/>
  <c r="E9439" i="6"/>
  <c r="E9435" i="6"/>
  <c r="E9431" i="6"/>
  <c r="E9427" i="6"/>
  <c r="E9423" i="6"/>
  <c r="E9419" i="6"/>
  <c r="E9415" i="6"/>
  <c r="E9411" i="6"/>
  <c r="E9407" i="6"/>
  <c r="E9403" i="6"/>
  <c r="E9399" i="6"/>
  <c r="E9395" i="6"/>
  <c r="E9391" i="6"/>
  <c r="E9387" i="6"/>
  <c r="E9383" i="6"/>
  <c r="E9379" i="6"/>
  <c r="E9375" i="6"/>
  <c r="E9371" i="6"/>
  <c r="E9367" i="6"/>
  <c r="E9363" i="6"/>
  <c r="E9359" i="6"/>
  <c r="E9355" i="6"/>
  <c r="E9351" i="6"/>
  <c r="E9347" i="6"/>
  <c r="E9343" i="6"/>
  <c r="E9339" i="6"/>
  <c r="E9335" i="6"/>
  <c r="E9331" i="6"/>
  <c r="E9327" i="6"/>
  <c r="E9323" i="6"/>
  <c r="E9319" i="6"/>
  <c r="E9315" i="6"/>
  <c r="E9311" i="6"/>
  <c r="E9307" i="6"/>
  <c r="E9303" i="6"/>
  <c r="E9299" i="6"/>
  <c r="E9295" i="6"/>
  <c r="E9291" i="6"/>
  <c r="E9287" i="6"/>
  <c r="E9283" i="6"/>
  <c r="E9279" i="6"/>
  <c r="E9275" i="6"/>
  <c r="E9271" i="6"/>
  <c r="E9267" i="6"/>
  <c r="E9263" i="6"/>
  <c r="E9259" i="6"/>
  <c r="E9255" i="6"/>
  <c r="E9251" i="6"/>
  <c r="E9247" i="6"/>
  <c r="E9243" i="6"/>
  <c r="E9239" i="6"/>
  <c r="E9235" i="6"/>
  <c r="E9231" i="6"/>
  <c r="E9227" i="6"/>
  <c r="E9223" i="6"/>
  <c r="E9219" i="6"/>
  <c r="E9215" i="6"/>
  <c r="E9211" i="6"/>
  <c r="E9207" i="6"/>
  <c r="E9203" i="6"/>
  <c r="E9199" i="6"/>
  <c r="E9195" i="6"/>
  <c r="E9191" i="6"/>
  <c r="E9187" i="6"/>
  <c r="E9183" i="6"/>
  <c r="E9179" i="6"/>
  <c r="E9175" i="6"/>
  <c r="E9171" i="6"/>
  <c r="E9167" i="6"/>
  <c r="E9163" i="6"/>
  <c r="E9159" i="6"/>
  <c r="E9155" i="6"/>
  <c r="E9151" i="6"/>
  <c r="E9147" i="6"/>
  <c r="E9143" i="6"/>
  <c r="E9139" i="6"/>
  <c r="E9135" i="6"/>
  <c r="E9131" i="6"/>
  <c r="E9127" i="6"/>
  <c r="E9123" i="6"/>
  <c r="E9119" i="6"/>
  <c r="E9115" i="6"/>
  <c r="E9111" i="6"/>
  <c r="E9107" i="6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E9055" i="6"/>
  <c r="E9051" i="6"/>
  <c r="E9047" i="6"/>
  <c r="E9043" i="6"/>
  <c r="E9039" i="6"/>
  <c r="K9039" i="6" s="1"/>
  <c r="E9035" i="6"/>
  <c r="E9031" i="6"/>
  <c r="E9027" i="6"/>
  <c r="E11360" i="6"/>
  <c r="K11360" i="6" s="1"/>
  <c r="E11356" i="6"/>
  <c r="E11352" i="6"/>
  <c r="E11348" i="6"/>
  <c r="E11344" i="6"/>
  <c r="K11344" i="6" s="1"/>
  <c r="E11340" i="6"/>
  <c r="E11336" i="6"/>
  <c r="E11332" i="6"/>
  <c r="E11328" i="6"/>
  <c r="K11328" i="6" s="1"/>
  <c r="E11324" i="6"/>
  <c r="E11320" i="6"/>
  <c r="E11316" i="6"/>
  <c r="E11312" i="6"/>
  <c r="K11312" i="6" s="1"/>
  <c r="E11308" i="6"/>
  <c r="E11304" i="6"/>
  <c r="E11300" i="6"/>
  <c r="E11296" i="6"/>
  <c r="K11296" i="6" s="1"/>
  <c r="E11292" i="6"/>
  <c r="E11288" i="6"/>
  <c r="E11284" i="6"/>
  <c r="E11280" i="6"/>
  <c r="K11280" i="6" s="1"/>
  <c r="E11276" i="6"/>
  <c r="E11272" i="6"/>
  <c r="E11268" i="6"/>
  <c r="E11264" i="6"/>
  <c r="E11260" i="6"/>
  <c r="E11256" i="6"/>
  <c r="E11252" i="6"/>
  <c r="E11248" i="6"/>
  <c r="E11244" i="6"/>
  <c r="E11240" i="6"/>
  <c r="E11236" i="6"/>
  <c r="E11232" i="6"/>
  <c r="E11228" i="6"/>
  <c r="E11224" i="6"/>
  <c r="E11220" i="6"/>
  <c r="E11216" i="6"/>
  <c r="E11212" i="6"/>
  <c r="E11208" i="6"/>
  <c r="E11204" i="6"/>
  <c r="E11200" i="6"/>
  <c r="E11196" i="6"/>
  <c r="E11192" i="6"/>
  <c r="E11188" i="6"/>
  <c r="E11184" i="6"/>
  <c r="E11180" i="6"/>
  <c r="E11176" i="6"/>
  <c r="E11172" i="6"/>
  <c r="E11168" i="6"/>
  <c r="E11164" i="6"/>
  <c r="E11160" i="6"/>
  <c r="E11156" i="6"/>
  <c r="E11152" i="6"/>
  <c r="E11148" i="6"/>
  <c r="E11144" i="6"/>
  <c r="K11144" i="6" s="1"/>
  <c r="E11140" i="6"/>
  <c r="E11136" i="6"/>
  <c r="E11132" i="6"/>
  <c r="E11128" i="6"/>
  <c r="K11128" i="6" s="1"/>
  <c r="E11124" i="6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E11072" i="6"/>
  <c r="E11068" i="6"/>
  <c r="E11064" i="6"/>
  <c r="E11060" i="6"/>
  <c r="E11056" i="6"/>
  <c r="E11052" i="6"/>
  <c r="E11048" i="6"/>
  <c r="E11044" i="6"/>
  <c r="E11040" i="6"/>
  <c r="E11036" i="6"/>
  <c r="E11032" i="6"/>
  <c r="E11028" i="6"/>
  <c r="E11024" i="6"/>
  <c r="E11020" i="6"/>
  <c r="E11016" i="6"/>
  <c r="K11016" i="6" s="1"/>
  <c r="E11012" i="6"/>
  <c r="E11008" i="6"/>
  <c r="E11004" i="6"/>
  <c r="E11000" i="6"/>
  <c r="E10996" i="6"/>
  <c r="E10992" i="6"/>
  <c r="E10988" i="6"/>
  <c r="E10984" i="6"/>
  <c r="E10980" i="6"/>
  <c r="E10976" i="6"/>
  <c r="E10972" i="6"/>
  <c r="E10968" i="6"/>
  <c r="E10964" i="6"/>
  <c r="E10960" i="6"/>
  <c r="E10956" i="6"/>
  <c r="E10952" i="6"/>
  <c r="E10948" i="6"/>
  <c r="E10944" i="6"/>
  <c r="E10940" i="6"/>
  <c r="E10936" i="6"/>
  <c r="E10932" i="6"/>
  <c r="E10928" i="6"/>
  <c r="E10924" i="6"/>
  <c r="E10920" i="6"/>
  <c r="E10916" i="6"/>
  <c r="E10912" i="6"/>
  <c r="E10908" i="6"/>
  <c r="E10904" i="6"/>
  <c r="E10900" i="6"/>
  <c r="E10896" i="6"/>
  <c r="E10892" i="6"/>
  <c r="E10888" i="6"/>
  <c r="E10884" i="6"/>
  <c r="E10880" i="6"/>
  <c r="E10876" i="6"/>
  <c r="E10872" i="6"/>
  <c r="E10868" i="6"/>
  <c r="E10864" i="6"/>
  <c r="E10860" i="6"/>
  <c r="E10856" i="6"/>
  <c r="E10852" i="6"/>
  <c r="E10848" i="6"/>
  <c r="E10844" i="6"/>
  <c r="E10840" i="6"/>
  <c r="E10836" i="6"/>
  <c r="E10832" i="6"/>
  <c r="E10828" i="6"/>
  <c r="K10828" i="6" s="1"/>
  <c r="E10824" i="6"/>
  <c r="E10820" i="6"/>
  <c r="E10816" i="6"/>
  <c r="E10812" i="6"/>
  <c r="E10808" i="6"/>
  <c r="E10804" i="6"/>
  <c r="E10800" i="6"/>
  <c r="E10796" i="6"/>
  <c r="E10792" i="6"/>
  <c r="E10788" i="6"/>
  <c r="E10784" i="6"/>
  <c r="E10780" i="6"/>
  <c r="E10776" i="6"/>
  <c r="E10772" i="6"/>
  <c r="E10768" i="6"/>
  <c r="E10764" i="6"/>
  <c r="E10760" i="6"/>
  <c r="E10756" i="6"/>
  <c r="E10752" i="6"/>
  <c r="E10748" i="6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E11485" i="6"/>
  <c r="E11481" i="6"/>
  <c r="E11477" i="6"/>
  <c r="E11473" i="6"/>
  <c r="E11469" i="6"/>
  <c r="E11465" i="6"/>
  <c r="E11461" i="6"/>
  <c r="E11457" i="6"/>
  <c r="E11453" i="6"/>
  <c r="E11449" i="6"/>
  <c r="E11445" i="6"/>
  <c r="E11441" i="6"/>
  <c r="E11437" i="6"/>
  <c r="E11433" i="6"/>
  <c r="E11429" i="6"/>
  <c r="E11425" i="6"/>
  <c r="E11421" i="6"/>
  <c r="E11417" i="6"/>
  <c r="E11413" i="6"/>
  <c r="E11409" i="6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E11582" i="6"/>
  <c r="E11578" i="6"/>
  <c r="E11574" i="6"/>
  <c r="E11570" i="6"/>
  <c r="E11566" i="6"/>
  <c r="K11566" i="6" s="1"/>
  <c r="E11562" i="6"/>
  <c r="E11558" i="6"/>
  <c r="E11554" i="6"/>
  <c r="E11550" i="6"/>
  <c r="E11546" i="6"/>
  <c r="E11542" i="6"/>
  <c r="E11538" i="6"/>
  <c r="E11534" i="6"/>
  <c r="E11530" i="6"/>
  <c r="E11526" i="6"/>
  <c r="E11522" i="6"/>
  <c r="E11518" i="6"/>
  <c r="E11514" i="6"/>
  <c r="E11510" i="6"/>
  <c r="E11694" i="6"/>
  <c r="E11690" i="6"/>
  <c r="E11686" i="6"/>
  <c r="E11682" i="6"/>
  <c r="E11678" i="6"/>
  <c r="E11674" i="6"/>
  <c r="E11670" i="6"/>
  <c r="E11666" i="6"/>
  <c r="E11662" i="6"/>
  <c r="E11658" i="6"/>
  <c r="E11654" i="6"/>
  <c r="E11650" i="6"/>
  <c r="E11646" i="6"/>
  <c r="L11646" i="6" s="1"/>
  <c r="E11642" i="6"/>
  <c r="E11638" i="6"/>
  <c r="E11634" i="6"/>
  <c r="E11630" i="6"/>
  <c r="E11626" i="6"/>
  <c r="E11622" i="6"/>
  <c r="E11618" i="6"/>
  <c r="E11614" i="6"/>
  <c r="E11610" i="6"/>
  <c r="E11606" i="6"/>
  <c r="E11602" i="6"/>
  <c r="E11598" i="6"/>
  <c r="M11598" i="6" s="1"/>
  <c r="E11594" i="6"/>
  <c r="E11590" i="6"/>
  <c r="E11586" i="6"/>
  <c r="E11711" i="6"/>
  <c r="E11707" i="6"/>
  <c r="E11703" i="6"/>
  <c r="E11699" i="6"/>
  <c r="E10070" i="6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K9966" i="6" s="1"/>
  <c r="E9962" i="6"/>
  <c r="E9958" i="6"/>
  <c r="E9954" i="6"/>
  <c r="E9950" i="6"/>
  <c r="E9946" i="6"/>
  <c r="E9942" i="6"/>
  <c r="K9942" i="6" s="1"/>
  <c r="E9938" i="6"/>
  <c r="E9934" i="6"/>
  <c r="E9930" i="6"/>
  <c r="E9926" i="6"/>
  <c r="K9926" i="6" s="1"/>
  <c r="E9922" i="6"/>
  <c r="K9922" i="6" s="1"/>
  <c r="E9918" i="6"/>
  <c r="E9914" i="6"/>
  <c r="E9910" i="6"/>
  <c r="E9906" i="6"/>
  <c r="E9902" i="6"/>
  <c r="E9898" i="6"/>
  <c r="E9894" i="6"/>
  <c r="E9890" i="6"/>
  <c r="E9886" i="6"/>
  <c r="K9886" i="6" s="1"/>
  <c r="E9882" i="6"/>
  <c r="E9878" i="6"/>
  <c r="E9874" i="6"/>
  <c r="E9870" i="6"/>
  <c r="E9866" i="6"/>
  <c r="E9862" i="6"/>
  <c r="E9858" i="6"/>
  <c r="E9854" i="6"/>
  <c r="E9850" i="6"/>
  <c r="E9846" i="6"/>
  <c r="E9842" i="6"/>
  <c r="E9838" i="6"/>
  <c r="E9834" i="6"/>
  <c r="E9830" i="6"/>
  <c r="L9830" i="6" s="1"/>
  <c r="E9826" i="6"/>
  <c r="E9822" i="6"/>
  <c r="E9818" i="6"/>
  <c r="E9814" i="6"/>
  <c r="N9814" i="6" s="1"/>
  <c r="E9810" i="6"/>
  <c r="E9806" i="6"/>
  <c r="E9802" i="6"/>
  <c r="E9798" i="6"/>
  <c r="E9794" i="6"/>
  <c r="E9790" i="6"/>
  <c r="E9786" i="6"/>
  <c r="E9782" i="6"/>
  <c r="E9778" i="6"/>
  <c r="E9774" i="6"/>
  <c r="E9770" i="6"/>
  <c r="E9766" i="6"/>
  <c r="K9766" i="6" s="1"/>
  <c r="E9762" i="6"/>
  <c r="E9758" i="6"/>
  <c r="E9754" i="6"/>
  <c r="K9754" i="6" s="1"/>
  <c r="E9750" i="6"/>
  <c r="E9746" i="6"/>
  <c r="E9742" i="6"/>
  <c r="E9738" i="6"/>
  <c r="E9734" i="6"/>
  <c r="E9730" i="6"/>
  <c r="E9726" i="6"/>
  <c r="E9722" i="6"/>
  <c r="E9718" i="6"/>
  <c r="E9714" i="6"/>
  <c r="E9710" i="6"/>
  <c r="E9706" i="6"/>
  <c r="E9702" i="6"/>
  <c r="L9702" i="6" s="1"/>
  <c r="E9698" i="6"/>
  <c r="E9694" i="6"/>
  <c r="E9690" i="6"/>
  <c r="E9686" i="6"/>
  <c r="E9682" i="6"/>
  <c r="E9678" i="6"/>
  <c r="E9674" i="6"/>
  <c r="E9670" i="6"/>
  <c r="E9666" i="6"/>
  <c r="E9662" i="6"/>
  <c r="E9658" i="6"/>
  <c r="E9654" i="6"/>
  <c r="E9650" i="6"/>
  <c r="E9646" i="6"/>
  <c r="E9642" i="6"/>
  <c r="E9638" i="6"/>
  <c r="E9634" i="6"/>
  <c r="E9630" i="6"/>
  <c r="E9626" i="6"/>
  <c r="E9622" i="6"/>
  <c r="E9618" i="6"/>
  <c r="E9614" i="6"/>
  <c r="E9610" i="6"/>
  <c r="E9606" i="6"/>
  <c r="E9602" i="6"/>
  <c r="E9598" i="6"/>
  <c r="E9594" i="6"/>
  <c r="E9590" i="6"/>
  <c r="E9586" i="6"/>
  <c r="E9582" i="6"/>
  <c r="E9578" i="6"/>
  <c r="E9574" i="6"/>
  <c r="E9570" i="6"/>
  <c r="E9566" i="6"/>
  <c r="E9562" i="6"/>
  <c r="E9558" i="6"/>
  <c r="E9554" i="6"/>
  <c r="E9550" i="6"/>
  <c r="E9546" i="6"/>
  <c r="E9542" i="6"/>
  <c r="E9538" i="6"/>
  <c r="E9534" i="6"/>
  <c r="E9530" i="6"/>
  <c r="E9526" i="6"/>
  <c r="E9522" i="6"/>
  <c r="E9518" i="6"/>
  <c r="E9514" i="6"/>
  <c r="E9510" i="6"/>
  <c r="E9506" i="6"/>
  <c r="E9502" i="6"/>
  <c r="E9498" i="6"/>
  <c r="E9494" i="6"/>
  <c r="E9490" i="6"/>
  <c r="E9486" i="6"/>
  <c r="E9482" i="6"/>
  <c r="E9478" i="6"/>
  <c r="E9474" i="6"/>
  <c r="E9470" i="6"/>
  <c r="E9466" i="6"/>
  <c r="E9462" i="6"/>
  <c r="E9458" i="6"/>
  <c r="E9454" i="6"/>
  <c r="E9450" i="6"/>
  <c r="E9446" i="6"/>
  <c r="K9446" i="6" s="1"/>
  <c r="E9442" i="6"/>
  <c r="E9438" i="6"/>
  <c r="K9438" i="6" s="1"/>
  <c r="E9434" i="6"/>
  <c r="E9430" i="6"/>
  <c r="K9430" i="6" s="1"/>
  <c r="E9426" i="6"/>
  <c r="E9422" i="6"/>
  <c r="E9418" i="6"/>
  <c r="E9414" i="6"/>
  <c r="K9414" i="6" s="1"/>
  <c r="E9410" i="6"/>
  <c r="K9410" i="6" s="1"/>
  <c r="E9406" i="6"/>
  <c r="E9402" i="6"/>
  <c r="E9398" i="6"/>
  <c r="L9398" i="6" s="1"/>
  <c r="E9394" i="6"/>
  <c r="K9394" i="6" s="1"/>
  <c r="E9390" i="6"/>
  <c r="K9390" i="6" s="1"/>
  <c r="E9386" i="6"/>
  <c r="E9382" i="6"/>
  <c r="E9378" i="6"/>
  <c r="K9378" i="6" s="1"/>
  <c r="E9374" i="6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E9194" i="6"/>
  <c r="K9194" i="6" s="1"/>
  <c r="E9190" i="6"/>
  <c r="E9186" i="6"/>
  <c r="E9182" i="6"/>
  <c r="E9178" i="6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E9142" i="6"/>
  <c r="K9142" i="6" s="1"/>
  <c r="E9138" i="6"/>
  <c r="E9134" i="6"/>
  <c r="E9130" i="6"/>
  <c r="E9126" i="6"/>
  <c r="E9122" i="6"/>
  <c r="E9118" i="6"/>
  <c r="E9114" i="6"/>
  <c r="E9110" i="6"/>
  <c r="K9110" i="6" s="1"/>
  <c r="E9106" i="6"/>
  <c r="E9102" i="6"/>
  <c r="K9102" i="6" s="1"/>
  <c r="E9098" i="6"/>
  <c r="K9098" i="6" s="1"/>
  <c r="E9094" i="6"/>
  <c r="E9090" i="6"/>
  <c r="E9086" i="6"/>
  <c r="E9082" i="6"/>
  <c r="E9078" i="6"/>
  <c r="E9074" i="6"/>
  <c r="E9070" i="6"/>
  <c r="K9070" i="6" s="1"/>
  <c r="E9066" i="6"/>
  <c r="E9062" i="6"/>
  <c r="E9058" i="6"/>
  <c r="E9054" i="6"/>
  <c r="E9050" i="6"/>
  <c r="E9046" i="6"/>
  <c r="E9042" i="6"/>
  <c r="E9038" i="6"/>
  <c r="E9034" i="6"/>
  <c r="E9030" i="6"/>
  <c r="E9026" i="6"/>
  <c r="E11359" i="6"/>
  <c r="E11355" i="6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E11303" i="6"/>
  <c r="E11299" i="6"/>
  <c r="E11295" i="6"/>
  <c r="E11291" i="6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E11239" i="6"/>
  <c r="E11235" i="6"/>
  <c r="E11231" i="6"/>
  <c r="E11227" i="6"/>
  <c r="E11223" i="6"/>
  <c r="E11219" i="6"/>
  <c r="E11215" i="6"/>
  <c r="K11215" i="6" s="1"/>
  <c r="E11211" i="6"/>
  <c r="E11207" i="6"/>
  <c r="E11203" i="6"/>
  <c r="K11203" i="6" s="1"/>
  <c r="E11199" i="6"/>
  <c r="E11195" i="6"/>
  <c r="E11191" i="6"/>
  <c r="E11187" i="6"/>
  <c r="E11183" i="6"/>
  <c r="E11179" i="6"/>
  <c r="E11175" i="6"/>
  <c r="E11171" i="6"/>
  <c r="E11167" i="6"/>
  <c r="E11163" i="6"/>
  <c r="E11159" i="6"/>
  <c r="E11155" i="6"/>
  <c r="K11155" i="6" s="1"/>
  <c r="E11151" i="6"/>
  <c r="K11151" i="6" s="1"/>
  <c r="E11147" i="6"/>
  <c r="E11143" i="6"/>
  <c r="E11139" i="6"/>
  <c r="E11135" i="6"/>
  <c r="K11135" i="6" s="1"/>
  <c r="E11131" i="6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E11059" i="6"/>
  <c r="E11055" i="6"/>
  <c r="K11055" i="6" s="1"/>
  <c r="E11051" i="6"/>
  <c r="K11051" i="6" s="1"/>
  <c r="E11047" i="6"/>
  <c r="K11047" i="6" s="1"/>
  <c r="E11043" i="6"/>
  <c r="E11039" i="6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E10979" i="6"/>
  <c r="E10975" i="6"/>
  <c r="M10975" i="6" s="1"/>
  <c r="E10971" i="6"/>
  <c r="E10967" i="6"/>
  <c r="K10967" i="6" s="1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E10919" i="6"/>
  <c r="K10919" i="6" s="1"/>
  <c r="E10915" i="6"/>
  <c r="E10911" i="6"/>
  <c r="K10911" i="6" s="1"/>
  <c r="E10907" i="6"/>
  <c r="K10907" i="6" s="1"/>
  <c r="E10903" i="6"/>
  <c r="K10903" i="6" s="1"/>
  <c r="E10899" i="6"/>
  <c r="E10895" i="6"/>
  <c r="K10895" i="6" s="1"/>
  <c r="E10891" i="6"/>
  <c r="E10887" i="6"/>
  <c r="E10883" i="6"/>
  <c r="E10879" i="6"/>
  <c r="E10875" i="6"/>
  <c r="E10871" i="6"/>
  <c r="L10871" i="6" s="1"/>
  <c r="E10867" i="6"/>
  <c r="E10863" i="6"/>
  <c r="E10859" i="6"/>
  <c r="E10855" i="6"/>
  <c r="K10855" i="6" s="1"/>
  <c r="E10851" i="6"/>
  <c r="E10847" i="6"/>
  <c r="E10843" i="6"/>
  <c r="E10839" i="6"/>
  <c r="L10839" i="6" s="1"/>
  <c r="E10835" i="6"/>
  <c r="E10831" i="6"/>
  <c r="E10827" i="6"/>
  <c r="E10823" i="6"/>
  <c r="K10823" i="6" s="1"/>
  <c r="E10819" i="6"/>
  <c r="E10815" i="6"/>
  <c r="E10811" i="6"/>
  <c r="E10807" i="6"/>
  <c r="E10803" i="6"/>
  <c r="E10799" i="6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E10763" i="6"/>
  <c r="K10763" i="6" s="1"/>
  <c r="E10759" i="6"/>
  <c r="E10755" i="6"/>
  <c r="E10751" i="6"/>
  <c r="E10747" i="6"/>
  <c r="E10743" i="6"/>
  <c r="K10743" i="6" s="1"/>
  <c r="E10739" i="6"/>
  <c r="E10735" i="6"/>
  <c r="N10735" i="6" s="1"/>
  <c r="E10731" i="6"/>
  <c r="E10727" i="6"/>
  <c r="L10727" i="6" s="1"/>
  <c r="E10723" i="6"/>
  <c r="E11508" i="6"/>
  <c r="E11504" i="6"/>
  <c r="K11504" i="6" s="1"/>
  <c r="E11500" i="6"/>
  <c r="E11496" i="6"/>
  <c r="E11492" i="6"/>
  <c r="E11488" i="6"/>
  <c r="K11488" i="6" s="1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K11440" i="6" s="1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K11396" i="6" s="1"/>
  <c r="E11392" i="6"/>
  <c r="K11392" i="6" s="1"/>
  <c r="E11388" i="6"/>
  <c r="L11388" i="6" s="1"/>
  <c r="E11384" i="6"/>
  <c r="E11380" i="6"/>
  <c r="E11376" i="6"/>
  <c r="E11372" i="6"/>
  <c r="L11372" i="6" s="1"/>
  <c r="E11368" i="6"/>
  <c r="K11368" i="6" s="1"/>
  <c r="E11364" i="6"/>
  <c r="E11585" i="6"/>
  <c r="E11581" i="6"/>
  <c r="L11581" i="6" s="1"/>
  <c r="E11577" i="6"/>
  <c r="E11573" i="6"/>
  <c r="E11569" i="6"/>
  <c r="E11565" i="6"/>
  <c r="E11561" i="6"/>
  <c r="E11557" i="6"/>
  <c r="E11553" i="6"/>
  <c r="E11549" i="6"/>
  <c r="L11549" i="6" s="1"/>
  <c r="E11545" i="6"/>
  <c r="E11541" i="6"/>
  <c r="E11537" i="6"/>
  <c r="E11533" i="6"/>
  <c r="E11529" i="6"/>
  <c r="E11525" i="6"/>
  <c r="E11521" i="6"/>
  <c r="E11517" i="6"/>
  <c r="E11513" i="6"/>
  <c r="E11697" i="6"/>
  <c r="K11697" i="6" s="1"/>
  <c r="E11693" i="6"/>
  <c r="K11693" i="6" s="1"/>
  <c r="E11689" i="6"/>
  <c r="K11689" i="6" s="1"/>
  <c r="E11685" i="6"/>
  <c r="K11685" i="6" s="1"/>
  <c r="E11681" i="6"/>
  <c r="K11681" i="6" s="1"/>
  <c r="E11677" i="6"/>
  <c r="K11677" i="6" s="1"/>
  <c r="E11673" i="6"/>
  <c r="E11669" i="6"/>
  <c r="N11669" i="6" s="1"/>
  <c r="E11665" i="6"/>
  <c r="N11665" i="6" s="1"/>
  <c r="E11661" i="6"/>
  <c r="E11657" i="6"/>
  <c r="E11653" i="6"/>
  <c r="E11649" i="6"/>
  <c r="N11649" i="6" s="1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N11617" i="6" s="1"/>
  <c r="E11613" i="6"/>
  <c r="E11609" i="6"/>
  <c r="K11609" i="6" s="1"/>
  <c r="E11605" i="6"/>
  <c r="E11601" i="6"/>
  <c r="M11601" i="6" s="1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98" i="6" s="1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11" i="6"/>
  <c r="K10607" i="6"/>
  <c r="K10603" i="6"/>
  <c r="K10599" i="6"/>
  <c r="K10595" i="6"/>
  <c r="K10591" i="6"/>
  <c r="K10579" i="6"/>
  <c r="K10571" i="6"/>
  <c r="K10551" i="6"/>
  <c r="L10427" i="6"/>
  <c r="L10375" i="6"/>
  <c r="K10283" i="6"/>
  <c r="K10275" i="6"/>
  <c r="K10271" i="6"/>
  <c r="K10267" i="6"/>
  <c r="K10239" i="6"/>
  <c r="K10227" i="6"/>
  <c r="K10215" i="6"/>
  <c r="K10211" i="6"/>
  <c r="K10195" i="6"/>
  <c r="K10187" i="6"/>
  <c r="K10179" i="6"/>
  <c r="K10167" i="6"/>
  <c r="K10159" i="6"/>
  <c r="K10155" i="6"/>
  <c r="K10151" i="6"/>
  <c r="K10143" i="6"/>
  <c r="K10135" i="6"/>
  <c r="K10131" i="6"/>
  <c r="K10123" i="6"/>
  <c r="K10107" i="6"/>
  <c r="K10099" i="6"/>
  <c r="K10075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91" i="6"/>
  <c r="K9867" i="6"/>
  <c r="K9863" i="6"/>
  <c r="K9835" i="6"/>
  <c r="K9819" i="6"/>
  <c r="K9815" i="6"/>
  <c r="K9811" i="6"/>
  <c r="N9807" i="6"/>
  <c r="K9795" i="6"/>
  <c r="K9783" i="6"/>
  <c r="K9779" i="6"/>
  <c r="K9759" i="6"/>
  <c r="K9747" i="6"/>
  <c r="K9679" i="6"/>
  <c r="K9675" i="6"/>
  <c r="K9671" i="6"/>
  <c r="K9663" i="6"/>
  <c r="K9659" i="6"/>
  <c r="K9655" i="6"/>
  <c r="K9647" i="6"/>
  <c r="K9639" i="6"/>
  <c r="K9527" i="6"/>
  <c r="K9507" i="6"/>
  <c r="K9455" i="6"/>
  <c r="K9427" i="6"/>
  <c r="K9419" i="6"/>
  <c r="K9407" i="6"/>
  <c r="K9403" i="6"/>
  <c r="K9387" i="6"/>
  <c r="K9383" i="6"/>
  <c r="K9367" i="6"/>
  <c r="K9191" i="6"/>
  <c r="K9167" i="6"/>
  <c r="L9087" i="6"/>
  <c r="K902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44" i="6"/>
  <c r="K11228" i="6"/>
  <c r="L11204" i="6"/>
  <c r="K11184" i="6"/>
  <c r="K11168" i="6"/>
  <c r="K11136" i="6"/>
  <c r="K11120" i="6"/>
  <c r="K11108" i="6"/>
  <c r="K11060" i="6"/>
  <c r="K11044" i="6"/>
  <c r="K11040" i="6"/>
  <c r="K11004" i="6"/>
  <c r="K10988" i="6"/>
  <c r="L10844" i="6"/>
  <c r="K10836" i="6"/>
  <c r="K10816" i="6"/>
  <c r="K10808" i="6"/>
  <c r="K10724" i="6"/>
  <c r="K11481" i="6"/>
  <c r="K11477" i="6"/>
  <c r="K11449" i="6"/>
  <c r="K11437" i="6"/>
  <c r="K11417" i="6"/>
  <c r="K11389" i="6"/>
  <c r="K11381" i="6"/>
  <c r="M11369" i="6"/>
  <c r="K11558" i="6"/>
  <c r="K11546" i="6"/>
  <c r="K11538" i="6"/>
  <c r="K11530" i="6"/>
  <c r="K11518" i="6"/>
  <c r="K11690" i="6"/>
  <c r="K11686" i="6"/>
  <c r="K11654" i="6"/>
  <c r="K11642" i="6"/>
  <c r="K11638" i="6"/>
  <c r="K11598" i="6"/>
  <c r="K11590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L6941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507" i="6"/>
  <c r="K8333" i="6"/>
  <c r="K8325" i="6"/>
  <c r="K8317" i="6"/>
  <c r="K8309" i="6"/>
  <c r="K8301" i="6"/>
  <c r="K8293" i="6"/>
  <c r="K8285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101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87" i="6"/>
  <c r="K9770" i="6"/>
  <c r="K9744" i="6"/>
  <c r="K9735" i="6"/>
  <c r="K9732" i="6"/>
  <c r="K9723" i="6"/>
  <c r="K9720" i="6"/>
  <c r="K9708" i="6"/>
  <c r="K9695" i="6"/>
  <c r="K9526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K9130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11428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61" i="6"/>
  <c r="K8059" i="6"/>
  <c r="K8057" i="6"/>
  <c r="K8055" i="6"/>
  <c r="K8053" i="6"/>
  <c r="K8043" i="6"/>
  <c r="K8041" i="6"/>
  <c r="L8031" i="6"/>
  <c r="K7868" i="6"/>
  <c r="K7865" i="6"/>
  <c r="K7855" i="6"/>
  <c r="K7853" i="6"/>
  <c r="K7850" i="6"/>
  <c r="K7841" i="6"/>
  <c r="K7829" i="6"/>
  <c r="K7826" i="6"/>
  <c r="K7801" i="6"/>
  <c r="K7789" i="6"/>
  <c r="K7783" i="6"/>
  <c r="K7777" i="6"/>
  <c r="K7765" i="6"/>
  <c r="K7741" i="6"/>
  <c r="K7735" i="6"/>
  <c r="K7729" i="6"/>
  <c r="K7707" i="6"/>
  <c r="K7646" i="6"/>
  <c r="K7640" i="6"/>
  <c r="K7634" i="6"/>
  <c r="L7628" i="6"/>
  <c r="K7618" i="6"/>
  <c r="K7582" i="6"/>
  <c r="L7573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L7293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7" i="6"/>
  <c r="K7195" i="6"/>
  <c r="K7185" i="6"/>
  <c r="K7180" i="6"/>
  <c r="K7169" i="6"/>
  <c r="L7166" i="6"/>
  <c r="K7153" i="6"/>
  <c r="K7137" i="6"/>
  <c r="K7125" i="6"/>
  <c r="K7117" i="6"/>
  <c r="K7109" i="6"/>
  <c r="K7101" i="6"/>
  <c r="K7093" i="6"/>
  <c r="K7085" i="6"/>
  <c r="K7077" i="6"/>
  <c r="K7072" i="6"/>
  <c r="K7061" i="6"/>
  <c r="K7054" i="6"/>
  <c r="K7052" i="6"/>
  <c r="L7047" i="6"/>
  <c r="K7032" i="6"/>
  <c r="L7029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40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5" i="6"/>
  <c r="K8432" i="6"/>
  <c r="K8430" i="6"/>
  <c r="K8410" i="6"/>
  <c r="K8403" i="6"/>
  <c r="K8399" i="6"/>
  <c r="K8396" i="6"/>
  <c r="K8387" i="6"/>
  <c r="K10652" i="6"/>
  <c r="K10649" i="6"/>
  <c r="M10644" i="6"/>
  <c r="K10623" i="6"/>
  <c r="K10615" i="6"/>
  <c r="K10589" i="6"/>
  <c r="K10563" i="6"/>
  <c r="K10557" i="6"/>
  <c r="K10555" i="6"/>
  <c r="K10320" i="6"/>
  <c r="K10277" i="6"/>
  <c r="K10259" i="6"/>
  <c r="K10256" i="6"/>
  <c r="K10247" i="6"/>
  <c r="K10206" i="6"/>
  <c r="K10189" i="6"/>
  <c r="K10118" i="6"/>
  <c r="K10094" i="6"/>
  <c r="K10082" i="6"/>
  <c r="K10070" i="6"/>
  <c r="K10058" i="6"/>
  <c r="K10034" i="6"/>
  <c r="K10019" i="6"/>
  <c r="K10010" i="6"/>
  <c r="K9995" i="6"/>
  <c r="K9986" i="6"/>
  <c r="K9957" i="6"/>
  <c r="K9944" i="6"/>
  <c r="K9888" i="6"/>
  <c r="K9880" i="6"/>
  <c r="K9860" i="6"/>
  <c r="K9841" i="6"/>
  <c r="K9772" i="6"/>
  <c r="K9737" i="6"/>
  <c r="K9725" i="6"/>
  <c r="K9710" i="6"/>
  <c r="K9644" i="6"/>
  <c r="K9620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56" i="6"/>
  <c r="K11348" i="6"/>
  <c r="K11340" i="6"/>
  <c r="K11332" i="6"/>
  <c r="K11324" i="6"/>
  <c r="K11316" i="6"/>
  <c r="K11308" i="6"/>
  <c r="K11300" i="6"/>
  <c r="K11292" i="6"/>
  <c r="K11284" i="6"/>
  <c r="K11272" i="6"/>
  <c r="K11198" i="6"/>
  <c r="K11195" i="6"/>
  <c r="K11148" i="6"/>
  <c r="K11140" i="6"/>
  <c r="K11132" i="6"/>
  <c r="K11124" i="6"/>
  <c r="K11006" i="6"/>
  <c r="K10965" i="6"/>
  <c r="K10921" i="6"/>
  <c r="K10905" i="6"/>
  <c r="K10881" i="6"/>
  <c r="L10878" i="6"/>
  <c r="K10831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3" i="6"/>
  <c r="K7451" i="6"/>
  <c r="K7444" i="6"/>
  <c r="K7437" i="6"/>
  <c r="K7435" i="6"/>
  <c r="K7428" i="6"/>
  <c r="K7421" i="6"/>
  <c r="K7419" i="6"/>
  <c r="K7412" i="6"/>
  <c r="K7405" i="6"/>
  <c r="K7403" i="6"/>
  <c r="K7396" i="6"/>
  <c r="K7344" i="6"/>
  <c r="K7336" i="6"/>
  <c r="K7328" i="6"/>
  <c r="K7320" i="6"/>
  <c r="K7308" i="6"/>
  <c r="K7306" i="6"/>
  <c r="K7301" i="6"/>
  <c r="K7292" i="6"/>
  <c r="K7290" i="6"/>
  <c r="K7285" i="6"/>
  <c r="K7276" i="6"/>
  <c r="K7274" i="6"/>
  <c r="K7269" i="6"/>
  <c r="K7260" i="6"/>
  <c r="K7258" i="6"/>
  <c r="K7253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49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L6997" i="6"/>
  <c r="K6988" i="6"/>
  <c r="K6983" i="6"/>
  <c r="K6971" i="6"/>
  <c r="K6958" i="6"/>
  <c r="K6951" i="6"/>
  <c r="L6949" i="6"/>
  <c r="K6944" i="6"/>
  <c r="K6942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3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39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59" i="6"/>
  <c r="K11246" i="6"/>
  <c r="K11163" i="6"/>
  <c r="K11142" i="6"/>
  <c r="K11126" i="6"/>
  <c r="K11105" i="6"/>
  <c r="K11062" i="6"/>
  <c r="K11042" i="6"/>
  <c r="K11027" i="6"/>
  <c r="K10980" i="6"/>
  <c r="K10810" i="6"/>
  <c r="K10774" i="6"/>
  <c r="K11490" i="6"/>
  <c r="K11383" i="6"/>
  <c r="K11532" i="6"/>
  <c r="K11688" i="6"/>
  <c r="K8971" i="6"/>
  <c r="K8946" i="6"/>
  <c r="K8943" i="6"/>
  <c r="K8941" i="6"/>
  <c r="K8939" i="6"/>
  <c r="K8937" i="6"/>
  <c r="K8935" i="6"/>
  <c r="K8933" i="6"/>
  <c r="K8931" i="6"/>
  <c r="K8929" i="6"/>
  <c r="K8927" i="6"/>
  <c r="K8925" i="6"/>
  <c r="K8923" i="6"/>
  <c r="K8921" i="6"/>
  <c r="K8919" i="6"/>
  <c r="K8917" i="6"/>
  <c r="K8915" i="6"/>
  <c r="K8913" i="6"/>
  <c r="K8911" i="6"/>
  <c r="K8909" i="6"/>
  <c r="K8907" i="6"/>
  <c r="K8905" i="6"/>
  <c r="K8903" i="6"/>
  <c r="K8901" i="6"/>
  <c r="K8899" i="6"/>
  <c r="K8897" i="6"/>
  <c r="K8895" i="6"/>
  <c r="K8893" i="6"/>
  <c r="K8890" i="6"/>
  <c r="K8888" i="6"/>
  <c r="K8878" i="6"/>
  <c r="K8873" i="6"/>
  <c r="K8868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72" i="6"/>
  <c r="K8769" i="6"/>
  <c r="K8760" i="6"/>
  <c r="K8757" i="6"/>
  <c r="L8755" i="6"/>
  <c r="M8739" i="6"/>
  <c r="K8736" i="6"/>
  <c r="K8734" i="6"/>
  <c r="K8724" i="6"/>
  <c r="K8719" i="6"/>
  <c r="K8714" i="6"/>
  <c r="L8707" i="6"/>
  <c r="K8704" i="6"/>
  <c r="K8702" i="6"/>
  <c r="K8694" i="6"/>
  <c r="K8688" i="6"/>
  <c r="M8682" i="6"/>
  <c r="K8674" i="6"/>
  <c r="K8672" i="6"/>
  <c r="L8666" i="6"/>
  <c r="K8660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L8539" i="6"/>
  <c r="K8536" i="6"/>
  <c r="K8525" i="6"/>
  <c r="K8518" i="6"/>
  <c r="K8516" i="6"/>
  <c r="N8511" i="6"/>
  <c r="K8508" i="6"/>
  <c r="L8495" i="6"/>
  <c r="K8470" i="6"/>
  <c r="K8464" i="6"/>
  <c r="K8458" i="6"/>
  <c r="K8455" i="6"/>
  <c r="K8452" i="6"/>
  <c r="K8450" i="6"/>
  <c r="M8438" i="6"/>
  <c r="K8436" i="6"/>
  <c r="K8434" i="6"/>
  <c r="K8416" i="6"/>
  <c r="L8405" i="6"/>
  <c r="K8398" i="6"/>
  <c r="K8382" i="6"/>
  <c r="K8373" i="6"/>
  <c r="K10653" i="6"/>
  <c r="K10643" i="6"/>
  <c r="K10627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K10376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K10191" i="6"/>
  <c r="N10186" i="6"/>
  <c r="K10181" i="6"/>
  <c r="K10175" i="6"/>
  <c r="K10161" i="6"/>
  <c r="N10152" i="6"/>
  <c r="K10147" i="6"/>
  <c r="N10142" i="6"/>
  <c r="K10139" i="6"/>
  <c r="K10132" i="6"/>
  <c r="K10130" i="6"/>
  <c r="K10125" i="6"/>
  <c r="K10120" i="6"/>
  <c r="K10115" i="6"/>
  <c r="K10108" i="6"/>
  <c r="K10106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6" i="6"/>
  <c r="K9812" i="6"/>
  <c r="K9810" i="6"/>
  <c r="K9808" i="6"/>
  <c r="L9806" i="6"/>
  <c r="K9798" i="6"/>
  <c r="K9796" i="6"/>
  <c r="K9789" i="6"/>
  <c r="K9784" i="6"/>
  <c r="L9780" i="6"/>
  <c r="N9780" i="6" s="1"/>
  <c r="K9778" i="6"/>
  <c r="K9767" i="6"/>
  <c r="K9755" i="6"/>
  <c r="K9751" i="6"/>
  <c r="K9748" i="6"/>
  <c r="L9705" i="6"/>
  <c r="K9683" i="6"/>
  <c r="K9680" i="6"/>
  <c r="K9674" i="6"/>
  <c r="K9672" i="6"/>
  <c r="K9664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N9566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L9454" i="6"/>
  <c r="K9441" i="6"/>
  <c r="K9439" i="6"/>
  <c r="K9435" i="6"/>
  <c r="K9411" i="6"/>
  <c r="K9404" i="6"/>
  <c r="K9402" i="6"/>
  <c r="M9397" i="6"/>
  <c r="K9395" i="6"/>
  <c r="K9393" i="6"/>
  <c r="K9391" i="6"/>
  <c r="K9389" i="6"/>
  <c r="K9382" i="6"/>
  <c r="K9380" i="6"/>
  <c r="K9375" i="6"/>
  <c r="K9363" i="6"/>
  <c r="K9361" i="6"/>
  <c r="K9359" i="6"/>
  <c r="L9355" i="6"/>
  <c r="K9352" i="6"/>
  <c r="K9345" i="6"/>
  <c r="K9341" i="6"/>
  <c r="K9339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7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7" i="6"/>
  <c r="K9265" i="6"/>
  <c r="L9263" i="6"/>
  <c r="N9263" i="6" s="1"/>
  <c r="K9261" i="6"/>
  <c r="K9259" i="6"/>
  <c r="K9257" i="6"/>
  <c r="K9255" i="6"/>
  <c r="K9253" i="6"/>
  <c r="K9251" i="6"/>
  <c r="K9249" i="6"/>
  <c r="K9247" i="6"/>
  <c r="K9245" i="6"/>
  <c r="K9240" i="6"/>
  <c r="K9232" i="6"/>
  <c r="K9214" i="6"/>
  <c r="K9198" i="6"/>
  <c r="K9193" i="6"/>
  <c r="L9182" i="6"/>
  <c r="K9176" i="6"/>
  <c r="K9168" i="6"/>
  <c r="K9153" i="6"/>
  <c r="N9141" i="6"/>
  <c r="K9137" i="6"/>
  <c r="K9126" i="6"/>
  <c r="L9119" i="6"/>
  <c r="K9112" i="6"/>
  <c r="K9104" i="6"/>
  <c r="L9091" i="6"/>
  <c r="K9088" i="6"/>
  <c r="K9079" i="6"/>
  <c r="K9072" i="6"/>
  <c r="K9064" i="6"/>
  <c r="L9061" i="6"/>
  <c r="K9050" i="6"/>
  <c r="L9047" i="6"/>
  <c r="K9041" i="6"/>
  <c r="L9037" i="6"/>
  <c r="L9033" i="6"/>
  <c r="L9026" i="6"/>
  <c r="K11274" i="6"/>
  <c r="K11256" i="6"/>
  <c r="L11243" i="6"/>
  <c r="K11240" i="6"/>
  <c r="L11227" i="6"/>
  <c r="K11209" i="6"/>
  <c r="K11188" i="6"/>
  <c r="K11179" i="6"/>
  <c r="K11167" i="6"/>
  <c r="K11150" i="6"/>
  <c r="K11121" i="6"/>
  <c r="K11109" i="6"/>
  <c r="K11100" i="6"/>
  <c r="K11098" i="6"/>
  <c r="L11088" i="6"/>
  <c r="K11085" i="6"/>
  <c r="K11069" i="6"/>
  <c r="M11059" i="6"/>
  <c r="K11057" i="6"/>
  <c r="K11052" i="6"/>
  <c r="K11046" i="6"/>
  <c r="K11039" i="6"/>
  <c r="M11017" i="6"/>
  <c r="K10997" i="6"/>
  <c r="K10971" i="6"/>
  <c r="K10962" i="6"/>
  <c r="K10954" i="6"/>
  <c r="K10941" i="6"/>
  <c r="K10923" i="6"/>
  <c r="K1089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51" i="6"/>
  <c r="K10748" i="6"/>
  <c r="K10725" i="6"/>
  <c r="K11501" i="6"/>
  <c r="K11492" i="6"/>
  <c r="K11473" i="6"/>
  <c r="K11467" i="6"/>
  <c r="K11465" i="6"/>
  <c r="K11463" i="6"/>
  <c r="K11459" i="6"/>
  <c r="K11457" i="6"/>
  <c r="K11455" i="6"/>
  <c r="L11445" i="6"/>
  <c r="K11430" i="6"/>
  <c r="L11425" i="6"/>
  <c r="K11413" i="6"/>
  <c r="K11410" i="6"/>
  <c r="K11377" i="6"/>
  <c r="L11362" i="6"/>
  <c r="K11583" i="6"/>
  <c r="K11571" i="6"/>
  <c r="L11568" i="6"/>
  <c r="K11554" i="6"/>
  <c r="L11543" i="6"/>
  <c r="K11540" i="6"/>
  <c r="K11526" i="6"/>
  <c r="K11523" i="6"/>
  <c r="K11514" i="6"/>
  <c r="K11511" i="6"/>
  <c r="K11676" i="6"/>
  <c r="K11662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L10322" i="6"/>
  <c r="K10316" i="6"/>
  <c r="L10311" i="6"/>
  <c r="K10302" i="6"/>
  <c r="L10284" i="6"/>
  <c r="K10276" i="6"/>
  <c r="L10269" i="6"/>
  <c r="L10266" i="6"/>
  <c r="K10260" i="6"/>
  <c r="M10255" i="6"/>
  <c r="K10253" i="6"/>
  <c r="L10246" i="6"/>
  <c r="K10243" i="6"/>
  <c r="K10231" i="6"/>
  <c r="L10228" i="6"/>
  <c r="K10216" i="6"/>
  <c r="K10213" i="6"/>
  <c r="L10207" i="6"/>
  <c r="N10207" i="6" s="1"/>
  <c r="K10204" i="6"/>
  <c r="L10202" i="6"/>
  <c r="K10199" i="6"/>
  <c r="K10193" i="6"/>
  <c r="K10188" i="6"/>
  <c r="K10183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98" i="6"/>
  <c r="K10088" i="6"/>
  <c r="K10083" i="6"/>
  <c r="K10076" i="6"/>
  <c r="K10074" i="6"/>
  <c r="K10059" i="6"/>
  <c r="K10057" i="6"/>
  <c r="K10054" i="6"/>
  <c r="N10047" i="6"/>
  <c r="K10040" i="6"/>
  <c r="K10035" i="6"/>
  <c r="L10023" i="6"/>
  <c r="K10020" i="6"/>
  <c r="K10018" i="6"/>
  <c r="K10011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3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M9803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4" i="6"/>
  <c r="K9692" i="6"/>
  <c r="K9653" i="6"/>
  <c r="K9643" i="6"/>
  <c r="L9638" i="6"/>
  <c r="K9635" i="6"/>
  <c r="K9622" i="6"/>
  <c r="K9608" i="6"/>
  <c r="L9605" i="6"/>
  <c r="L9595" i="6"/>
  <c r="K9588" i="6"/>
  <c r="K9584" i="6"/>
  <c r="L9580" i="6"/>
  <c r="K9576" i="6"/>
  <c r="L9573" i="6"/>
  <c r="L9569" i="6"/>
  <c r="L9558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K9242" i="6"/>
  <c r="L9237" i="6"/>
  <c r="K9234" i="6"/>
  <c r="K9226" i="6"/>
  <c r="K9224" i="6"/>
  <c r="K9216" i="6"/>
  <c r="K9208" i="6"/>
  <c r="K9195" i="6"/>
  <c r="K9178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K9046" i="6"/>
  <c r="N9036" i="6"/>
  <c r="K9028" i="6"/>
  <c r="K11357" i="6"/>
  <c r="K11355" i="6"/>
  <c r="K11353" i="6"/>
  <c r="K11349" i="6"/>
  <c r="K11347" i="6"/>
  <c r="K11341" i="6"/>
  <c r="K11339" i="6"/>
  <c r="K11333" i="6"/>
  <c r="K11331" i="6"/>
  <c r="K11325" i="6"/>
  <c r="K11323" i="6"/>
  <c r="K11321" i="6"/>
  <c r="K11317" i="6"/>
  <c r="K11315" i="6"/>
  <c r="K11309" i="6"/>
  <c r="K11307" i="6"/>
  <c r="K11301" i="6"/>
  <c r="K11299" i="6"/>
  <c r="L11297" i="6"/>
  <c r="N11297" i="6" s="1"/>
  <c r="K11293" i="6"/>
  <c r="K11291" i="6"/>
  <c r="K11289" i="6"/>
  <c r="K11285" i="6"/>
  <c r="K11283" i="6"/>
  <c r="K11276" i="6"/>
  <c r="L11271" i="6"/>
  <c r="K11260" i="6"/>
  <c r="K11258" i="6"/>
  <c r="L11253" i="6"/>
  <c r="L11250" i="6"/>
  <c r="N11250" i="6" s="1"/>
  <c r="M11219" i="6"/>
  <c r="L11214" i="6"/>
  <c r="K11211" i="6"/>
  <c r="L11205" i="6"/>
  <c r="M11197" i="6"/>
  <c r="K11194" i="6"/>
  <c r="N11164" i="6"/>
  <c r="K11162" i="6"/>
  <c r="K11159" i="6"/>
  <c r="K11147" i="6"/>
  <c r="K11145" i="6"/>
  <c r="K11139" i="6"/>
  <c r="K11137" i="6"/>
  <c r="K11131" i="6"/>
  <c r="K11129" i="6"/>
  <c r="K11123" i="6"/>
  <c r="K11114" i="6"/>
  <c r="K11111" i="6"/>
  <c r="K11104" i="6"/>
  <c r="K11095" i="6"/>
  <c r="K11063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M10876" i="6"/>
  <c r="L10868" i="6"/>
  <c r="L10864" i="6"/>
  <c r="N10860" i="6"/>
  <c r="M10848" i="6"/>
  <c r="K10832" i="6"/>
  <c r="L10830" i="6"/>
  <c r="K10827" i="6"/>
  <c r="K10820" i="6"/>
  <c r="K10806" i="6"/>
  <c r="L10804" i="6"/>
  <c r="K10796" i="6"/>
  <c r="K10773" i="6"/>
  <c r="K10744" i="6"/>
  <c r="K10728" i="6"/>
  <c r="K11505" i="6"/>
  <c r="K11500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537" i="6"/>
  <c r="L11522" i="6"/>
  <c r="K11691" i="6"/>
  <c r="K11683" i="6"/>
  <c r="K11668" i="6"/>
  <c r="K11661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1569" i="6"/>
  <c r="N10942" i="6"/>
  <c r="N10940" i="6"/>
  <c r="M11520" i="6"/>
  <c r="L11108" i="6"/>
  <c r="L11654" i="6"/>
  <c r="L11590" i="6"/>
  <c r="M9918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K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1" i="6"/>
  <c r="K7471" i="6"/>
  <c r="L7469" i="6"/>
  <c r="K7469" i="6"/>
  <c r="L7465" i="6"/>
  <c r="K7465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5" i="6"/>
  <c r="K10311" i="6"/>
  <c r="L10309" i="6"/>
  <c r="K10309" i="6"/>
  <c r="L10307" i="6"/>
  <c r="K10307" i="6"/>
  <c r="L10301" i="6"/>
  <c r="K10301" i="6"/>
  <c r="L10299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L9571" i="6"/>
  <c r="K9571" i="6"/>
  <c r="L9567" i="6"/>
  <c r="K9567" i="6"/>
  <c r="L9563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K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K9374" i="6"/>
  <c r="L9364" i="6"/>
  <c r="K9364" i="6"/>
  <c r="L9192" i="6"/>
  <c r="K9192" i="6"/>
  <c r="L9186" i="6"/>
  <c r="K9186" i="6"/>
  <c r="L9184" i="6"/>
  <c r="K9184" i="6"/>
  <c r="L9102" i="6"/>
  <c r="K9091" i="6"/>
  <c r="K9087" i="6"/>
  <c r="L9083" i="6"/>
  <c r="K9083" i="6"/>
  <c r="K9081" i="6"/>
  <c r="L9079" i="6"/>
  <c r="L9073" i="6"/>
  <c r="L9071" i="6"/>
  <c r="K9071" i="6"/>
  <c r="L9063" i="6"/>
  <c r="K9063" i="6"/>
  <c r="L9059" i="6"/>
  <c r="K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K10868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96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L10756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K11388" i="6"/>
  <c r="L11386" i="6"/>
  <c r="K11386" i="6"/>
  <c r="L11382" i="6"/>
  <c r="M11376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K11665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L8983" i="6"/>
  <c r="K8983" i="6"/>
  <c r="L8979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L8869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L8835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L8761" i="6"/>
  <c r="K8761" i="6"/>
  <c r="L8759" i="6"/>
  <c r="K8759" i="6"/>
  <c r="L8753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L8691" i="6"/>
  <c r="K8691" i="6"/>
  <c r="L8687" i="6"/>
  <c r="K8687" i="6"/>
  <c r="L8683" i="6"/>
  <c r="L8679" i="6"/>
  <c r="K8679" i="6"/>
  <c r="M8417" i="6"/>
  <c r="M8371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L10095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K9971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02" i="6"/>
  <c r="K9802" i="6"/>
  <c r="L9790" i="6"/>
  <c r="K9790" i="6"/>
  <c r="L9750" i="6"/>
  <c r="K9750" i="6"/>
  <c r="L9746" i="6"/>
  <c r="K9746" i="6"/>
  <c r="L9742" i="6"/>
  <c r="K9742" i="6"/>
  <c r="L9730" i="6"/>
  <c r="K9730" i="6"/>
  <c r="L9718" i="6"/>
  <c r="K9718" i="6"/>
  <c r="L9146" i="6"/>
  <c r="K9146" i="6"/>
  <c r="K9140" i="6"/>
  <c r="L9138" i="6"/>
  <c r="K9138" i="6"/>
  <c r="L9134" i="6"/>
  <c r="K9134" i="6"/>
  <c r="L9128" i="6"/>
  <c r="K9128" i="6"/>
  <c r="L9124" i="6"/>
  <c r="K9124" i="6"/>
  <c r="L9120" i="6"/>
  <c r="K9120" i="6"/>
  <c r="L9114" i="6"/>
  <c r="K9114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L10996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L10940" i="6"/>
  <c r="K10940" i="6"/>
  <c r="L10934" i="6"/>
  <c r="K10934" i="6"/>
  <c r="L10932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K11409" i="6"/>
  <c r="L11397" i="6"/>
  <c r="K11397" i="6"/>
  <c r="L11395" i="6"/>
  <c r="L11376" i="6"/>
  <c r="K11376" i="6"/>
  <c r="L11374" i="6"/>
  <c r="K11374" i="6"/>
  <c r="K11372" i="6"/>
  <c r="L11366" i="6"/>
  <c r="K11366" i="6"/>
  <c r="K11362" i="6"/>
  <c r="L11585" i="6"/>
  <c r="K11585" i="6"/>
  <c r="L11583" i="6"/>
  <c r="K11581" i="6"/>
  <c r="N11579" i="6"/>
  <c r="L11570" i="6"/>
  <c r="K11570" i="6"/>
  <c r="K11568" i="6"/>
  <c r="L11555" i="6"/>
  <c r="K11555" i="6"/>
  <c r="L11553" i="6"/>
  <c r="K11553" i="6"/>
  <c r="K11549" i="6"/>
  <c r="L11547" i="6"/>
  <c r="K11547" i="6"/>
  <c r="M11536" i="6"/>
  <c r="K11536" i="6"/>
  <c r="L11525" i="6"/>
  <c r="K11525" i="6"/>
  <c r="L11523" i="6"/>
  <c r="L11521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L11630" i="6"/>
  <c r="K11630" i="6"/>
  <c r="L11615" i="6"/>
  <c r="K11615" i="6"/>
  <c r="L11613" i="6"/>
  <c r="K11613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K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K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394" i="6"/>
  <c r="K10394" i="6"/>
  <c r="L10390" i="6"/>
  <c r="K10390" i="6"/>
  <c r="L10386" i="6"/>
  <c r="K10386" i="6"/>
  <c r="L10378" i="6"/>
  <c r="K10378" i="6"/>
  <c r="L10374" i="6"/>
  <c r="K10374" i="6"/>
  <c r="L10362" i="6"/>
  <c r="K10362" i="6"/>
  <c r="L10354" i="6"/>
  <c r="K10354" i="6"/>
  <c r="L10350" i="6"/>
  <c r="K10350" i="6"/>
  <c r="L10346" i="6"/>
  <c r="K10346" i="6"/>
  <c r="L10342" i="6"/>
  <c r="K10342" i="6"/>
  <c r="L10338" i="6"/>
  <c r="K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L10298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L10252" i="6"/>
  <c r="K10252" i="6"/>
  <c r="L10248" i="6"/>
  <c r="K10248" i="6"/>
  <c r="K10246" i="6"/>
  <c r="L10244" i="6"/>
  <c r="K10244" i="6"/>
  <c r="L10242" i="6"/>
  <c r="K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L10218" i="6"/>
  <c r="K10218" i="6"/>
  <c r="L10216" i="6"/>
  <c r="L10214" i="6"/>
  <c r="K10214" i="6"/>
  <c r="L10212" i="6"/>
  <c r="K10212" i="6"/>
  <c r="L10206" i="6"/>
  <c r="K10202" i="6"/>
  <c r="L10198" i="6"/>
  <c r="K10198" i="6"/>
  <c r="L10194" i="6"/>
  <c r="K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L10168" i="6"/>
  <c r="K10168" i="6"/>
  <c r="L10164" i="6"/>
  <c r="K10164" i="6"/>
  <c r="L10162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K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K9590" i="6"/>
  <c r="L9588" i="6"/>
  <c r="L9586" i="6"/>
  <c r="K9586" i="6"/>
  <c r="L9582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L9542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L9502" i="6"/>
  <c r="K9502" i="6"/>
  <c r="L9498" i="6"/>
  <c r="K9498" i="6"/>
  <c r="L9494" i="6"/>
  <c r="K9494" i="6"/>
  <c r="L9486" i="6"/>
  <c r="K9486" i="6"/>
  <c r="L9478" i="6"/>
  <c r="K9478" i="6"/>
  <c r="K9474" i="6"/>
  <c r="L9470" i="6"/>
  <c r="K9470" i="6"/>
  <c r="L9468" i="6"/>
  <c r="K9468" i="6"/>
  <c r="L9466" i="6"/>
  <c r="K9466" i="6"/>
  <c r="L9464" i="6"/>
  <c r="K9464" i="6"/>
  <c r="L9462" i="6"/>
  <c r="K9462" i="6"/>
  <c r="K9458" i="6"/>
  <c r="K9454" i="6"/>
  <c r="L9434" i="6"/>
  <c r="K9434" i="6"/>
  <c r="L9416" i="6"/>
  <c r="K9416" i="6"/>
  <c r="L9243" i="6"/>
  <c r="K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95" i="6"/>
  <c r="L9183" i="6"/>
  <c r="K9183" i="6"/>
  <c r="L9179" i="6"/>
  <c r="K9179" i="6"/>
  <c r="L9177" i="6"/>
  <c r="K9177" i="6"/>
  <c r="L9175" i="6"/>
  <c r="K9175" i="6"/>
  <c r="L9173" i="6"/>
  <c r="L9169" i="6"/>
  <c r="K9169" i="6"/>
  <c r="L9086" i="6"/>
  <c r="K9086" i="6"/>
  <c r="L9082" i="6"/>
  <c r="K9082" i="6"/>
  <c r="L9074" i="6"/>
  <c r="K9074" i="6"/>
  <c r="L9062" i="6"/>
  <c r="K9062" i="6"/>
  <c r="L9056" i="6"/>
  <c r="K9056" i="6"/>
  <c r="L9052" i="6"/>
  <c r="K9052" i="6"/>
  <c r="L9050" i="6"/>
  <c r="L9042" i="6"/>
  <c r="K9042" i="6"/>
  <c r="L9038" i="6"/>
  <c r="K9038" i="6"/>
  <c r="L9034" i="6"/>
  <c r="K9034" i="6"/>
  <c r="L9030" i="6"/>
  <c r="K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L11223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K11172" i="6"/>
  <c r="L11156" i="6"/>
  <c r="K11156" i="6"/>
  <c r="L11122" i="6"/>
  <c r="L11116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K10908" i="6"/>
  <c r="L10906" i="6"/>
  <c r="K10906" i="6"/>
  <c r="L10900" i="6"/>
  <c r="K10900" i="6"/>
  <c r="L10898" i="6"/>
  <c r="K10898" i="6"/>
  <c r="L10894" i="6"/>
  <c r="K10894" i="6"/>
  <c r="L10892" i="6"/>
  <c r="K10892" i="6"/>
  <c r="L10879" i="6"/>
  <c r="K10879" i="6"/>
  <c r="L10875" i="6"/>
  <c r="K10875" i="6"/>
  <c r="L10873" i="6"/>
  <c r="K10873" i="6"/>
  <c r="K10871" i="6"/>
  <c r="L10867" i="6"/>
  <c r="K10867" i="6"/>
  <c r="L10863" i="6"/>
  <c r="K10863" i="6"/>
  <c r="K10861" i="6"/>
  <c r="L10859" i="6"/>
  <c r="K10859" i="6"/>
  <c r="L10857" i="6"/>
  <c r="K10857" i="6"/>
  <c r="L10855" i="6"/>
  <c r="L10851" i="6"/>
  <c r="K10851" i="6"/>
  <c r="L10847" i="6"/>
  <c r="K10847" i="6"/>
  <c r="L10843" i="6"/>
  <c r="K10843" i="6"/>
  <c r="K10839" i="6"/>
  <c r="L10837" i="6"/>
  <c r="K10837" i="6"/>
  <c r="L10829" i="6"/>
  <c r="K10829" i="6"/>
  <c r="K10825" i="6"/>
  <c r="L10823" i="6"/>
  <c r="L10821" i="6"/>
  <c r="K10821" i="6"/>
  <c r="L10819" i="6"/>
  <c r="K10819" i="6"/>
  <c r="L10817" i="6"/>
  <c r="K10817" i="6"/>
  <c r="L10813" i="6"/>
  <c r="K10813" i="6"/>
  <c r="L10811" i="6"/>
  <c r="K10811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K10749" i="6"/>
  <c r="L10737" i="6"/>
  <c r="K10737" i="6"/>
  <c r="L10733" i="6"/>
  <c r="K10733" i="6"/>
  <c r="L10731" i="6"/>
  <c r="K10731" i="6"/>
  <c r="L10729" i="6"/>
  <c r="K10727" i="6"/>
  <c r="L10723" i="6"/>
  <c r="K10723" i="6"/>
  <c r="L10721" i="6"/>
  <c r="K10721" i="6"/>
  <c r="K11476" i="6"/>
  <c r="L11472" i="6"/>
  <c r="K11472" i="6"/>
  <c r="L11468" i="6"/>
  <c r="L11579" i="6"/>
  <c r="K11579" i="6"/>
  <c r="L11575" i="6"/>
  <c r="K11575" i="6"/>
  <c r="K11543" i="6"/>
  <c r="L11541" i="6"/>
  <c r="K11541" i="6"/>
  <c r="L11513" i="6"/>
  <c r="K11513" i="6"/>
  <c r="L11511" i="6"/>
  <c r="L11669" i="6"/>
  <c r="K11669" i="6"/>
  <c r="L11662" i="6"/>
  <c r="L11649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L9950" i="6"/>
  <c r="K9950" i="6"/>
  <c r="L9946" i="6"/>
  <c r="K9946" i="6"/>
  <c r="L9938" i="6"/>
  <c r="K9938" i="6"/>
  <c r="L9930" i="6"/>
  <c r="K9930" i="6"/>
  <c r="K9918" i="6"/>
  <c r="L9914" i="6"/>
  <c r="K9914" i="6"/>
  <c r="L9910" i="6"/>
  <c r="K9910" i="6"/>
  <c r="L9898" i="6"/>
  <c r="K9898" i="6"/>
  <c r="L9894" i="6"/>
  <c r="K9894" i="6"/>
  <c r="L9890" i="6"/>
  <c r="K9890" i="6"/>
  <c r="L9874" i="6"/>
  <c r="K9874" i="6"/>
  <c r="L9870" i="6"/>
  <c r="K9870" i="6"/>
  <c r="L9862" i="6"/>
  <c r="K9862" i="6"/>
  <c r="L9858" i="6"/>
  <c r="K9858" i="6"/>
  <c r="L9854" i="6"/>
  <c r="K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L9155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L9131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K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K11191" i="6"/>
  <c r="L11189" i="6"/>
  <c r="K11189" i="6"/>
  <c r="M11181" i="6"/>
  <c r="L11106" i="6"/>
  <c r="K11106" i="6"/>
  <c r="L11094" i="6"/>
  <c r="K11094" i="6"/>
  <c r="L11092" i="6"/>
  <c r="K11092" i="6"/>
  <c r="L11090" i="6"/>
  <c r="K11088" i="6"/>
  <c r="L11086" i="6"/>
  <c r="K11086" i="6"/>
  <c r="L11084" i="6"/>
  <c r="K11084" i="6"/>
  <c r="L11076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K10975" i="6"/>
  <c r="L10891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N11376" i="6"/>
  <c r="L11375" i="6"/>
  <c r="K11375" i="6"/>
  <c r="L11369" i="6"/>
  <c r="K11369" i="6"/>
  <c r="L11363" i="6"/>
  <c r="K11363" i="6"/>
  <c r="L11572" i="6"/>
  <c r="L11569" i="6"/>
  <c r="K11569" i="6"/>
  <c r="L11563" i="6"/>
  <c r="K11563" i="6"/>
  <c r="L11561" i="6"/>
  <c r="K11561" i="6"/>
  <c r="M11552" i="6"/>
  <c r="K11552" i="6"/>
  <c r="L11540" i="6"/>
  <c r="L11539" i="6"/>
  <c r="K11539" i="6"/>
  <c r="L11537" i="6"/>
  <c r="L11535" i="6"/>
  <c r="K11535" i="6"/>
  <c r="L11533" i="6"/>
  <c r="K11533" i="6"/>
  <c r="L11524" i="6"/>
  <c r="K11524" i="6"/>
  <c r="K11522" i="6"/>
  <c r="M11695" i="6"/>
  <c r="M11678" i="6"/>
  <c r="M11654" i="6"/>
  <c r="L11650" i="6"/>
  <c r="K11650" i="6"/>
  <c r="L11648" i="6"/>
  <c r="L11638" i="6"/>
  <c r="L11632" i="6"/>
  <c r="L11617" i="6"/>
  <c r="K11617" i="6"/>
  <c r="M11612" i="6"/>
  <c r="L11607" i="6"/>
  <c r="K11607" i="6"/>
  <c r="L11601" i="6"/>
  <c r="K11601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N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M11100" i="6"/>
  <c r="N11094" i="6"/>
  <c r="N11084" i="6"/>
  <c r="N10926" i="6"/>
  <c r="N10924" i="6"/>
  <c r="N10908" i="6"/>
  <c r="M11572" i="6"/>
  <c r="M11560" i="6"/>
  <c r="L11552" i="6"/>
  <c r="M11544" i="6"/>
  <c r="L11536" i="6"/>
  <c r="M11518" i="6"/>
  <c r="M11693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N11703" i="6"/>
  <c r="M10188" i="6"/>
  <c r="M10180" i="6"/>
  <c r="M9802" i="6"/>
  <c r="M9050" i="6"/>
  <c r="M9048" i="6"/>
  <c r="N10748" i="6"/>
  <c r="M11383" i="6"/>
  <c r="N11585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N11710" i="6"/>
  <c r="N11698" i="6"/>
  <c r="M11640" i="6"/>
  <c r="M11712" i="6"/>
  <c r="M11710" i="6"/>
  <c r="M11708" i="6"/>
  <c r="M11704" i="6"/>
  <c r="M11698" i="6"/>
  <c r="M11689" i="6"/>
  <c r="M11668" i="6"/>
  <c r="M11652" i="6"/>
  <c r="N11624" i="6"/>
  <c r="L11614" i="6"/>
  <c r="N11614" i="6" s="1"/>
  <c r="M11613" i="6"/>
  <c r="N11606" i="6"/>
  <c r="N11603" i="6"/>
  <c r="M11595" i="6"/>
  <c r="N11590" i="6"/>
  <c r="L11640" i="6"/>
  <c r="N11612" i="6"/>
  <c r="M11609" i="6"/>
  <c r="M11605" i="6"/>
  <c r="N11601" i="6"/>
  <c r="N11598" i="6"/>
  <c r="M10768" i="6"/>
  <c r="M11554" i="6"/>
  <c r="M11538" i="6"/>
  <c r="M11526" i="6"/>
  <c r="L11667" i="6"/>
  <c r="N11667" i="6" s="1"/>
  <c r="M11667" i="6"/>
  <c r="L11635" i="6"/>
  <c r="N11635" i="6" s="1"/>
  <c r="M11635" i="6"/>
  <c r="M8144" i="6"/>
  <c r="M1020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N9355" i="6"/>
  <c r="M9043" i="6"/>
  <c r="M9031" i="6"/>
  <c r="L11203" i="6"/>
  <c r="N11203" i="6" s="1"/>
  <c r="M10749" i="6"/>
  <c r="M11566" i="6"/>
  <c r="L11566" i="6"/>
  <c r="M11546" i="6"/>
  <c r="M11530" i="6"/>
  <c r="M11677" i="6"/>
  <c r="L11677" i="6"/>
  <c r="N11677" i="6" s="1"/>
  <c r="M7240" i="6"/>
  <c r="M8793" i="6"/>
  <c r="M8380" i="6"/>
  <c r="M10362" i="6"/>
  <c r="M10262" i="6"/>
  <c r="N9654" i="6"/>
  <c r="M11062" i="6"/>
  <c r="L11428" i="6"/>
  <c r="N11428" i="6" s="1"/>
  <c r="M11574" i="6"/>
  <c r="L11574" i="6"/>
  <c r="M11558" i="6"/>
  <c r="M11681" i="6"/>
  <c r="L11681" i="6"/>
  <c r="N11681" i="6" s="1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46" i="6"/>
  <c r="N11546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N11472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3" i="6"/>
  <c r="N11693" i="6" s="1"/>
  <c r="L11690" i="6"/>
  <c r="N11690" i="6" s="1"/>
  <c r="L11689" i="6"/>
  <c r="N11689" i="6" s="1"/>
  <c r="L11688" i="6"/>
  <c r="N11688" i="6" s="1"/>
  <c r="L11686" i="6"/>
  <c r="N11686" i="6" s="1"/>
  <c r="M11607" i="6"/>
  <c r="N11607" i="6"/>
  <c r="N11684" i="6"/>
  <c r="N11682" i="6"/>
  <c r="N11680" i="6"/>
  <c r="N11678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M11617" i="6"/>
  <c r="N11592" i="6"/>
  <c r="N11620" i="6"/>
  <c r="N11618" i="6"/>
  <c r="N11613" i="6"/>
  <c r="N11605" i="6"/>
  <c r="N11587" i="6"/>
  <c r="M11669" i="6"/>
  <c r="M11665" i="6"/>
  <c r="N11660" i="6"/>
  <c r="M11657" i="6"/>
  <c r="N11656" i="6"/>
  <c r="M11653" i="6"/>
  <c r="N11652" i="6"/>
  <c r="M11649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90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N9790" i="6"/>
  <c r="M8025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54" i="6"/>
  <c r="M9846" i="6"/>
  <c r="M9790" i="6"/>
  <c r="N9706" i="6"/>
  <c r="M9661" i="6"/>
  <c r="M9657" i="6"/>
  <c r="M9637" i="6"/>
  <c r="M9233" i="6"/>
  <c r="M9438" i="6"/>
  <c r="M11272" i="6"/>
  <c r="N11171" i="6"/>
  <c r="L11100" i="6"/>
  <c r="M11058" i="6"/>
  <c r="N10985" i="6"/>
  <c r="M10781" i="6"/>
  <c r="N9642" i="6"/>
  <c r="N918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N11489" i="6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53" i="6"/>
  <c r="N11549" i="6"/>
  <c r="N11547" i="6"/>
  <c r="N11543" i="6"/>
  <c r="N11541" i="6"/>
  <c r="N11539" i="6"/>
  <c r="N11537" i="6"/>
  <c r="N11535" i="6"/>
  <c r="N11533" i="6"/>
  <c r="N11527" i="6"/>
  <c r="N11525" i="6"/>
  <c r="N11523" i="6"/>
  <c r="N11521" i="6"/>
  <c r="N11519" i="6"/>
  <c r="N11515" i="6"/>
  <c r="N11513" i="6"/>
  <c r="N11511" i="6"/>
  <c r="N11468" i="6"/>
  <c r="M11451" i="6"/>
  <c r="N11432" i="6"/>
  <c r="M11427" i="6"/>
  <c r="L11404" i="6"/>
  <c r="N11404" i="6" s="1"/>
  <c r="M11585" i="6"/>
  <c r="M11581" i="6"/>
  <c r="M11573" i="6"/>
  <c r="M11569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7" i="6"/>
  <c r="M11555" i="6"/>
  <c r="M11553" i="6"/>
  <c r="M11549" i="6"/>
  <c r="M11547" i="6"/>
  <c r="M11543" i="6"/>
  <c r="M11541" i="6"/>
  <c r="M11539" i="6"/>
  <c r="M11537" i="6"/>
  <c r="M11535" i="6"/>
  <c r="M11533" i="6"/>
  <c r="M11527" i="6"/>
  <c r="M11525" i="6"/>
  <c r="M11523" i="6"/>
  <c r="M11521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L9966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L11147" i="6"/>
  <c r="N11147" i="6" s="1"/>
  <c r="M11052" i="6"/>
  <c r="L11052" i="6"/>
  <c r="M10914" i="6"/>
  <c r="M10891" i="6"/>
  <c r="M10875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1004" i="6"/>
  <c r="L10995" i="6"/>
  <c r="N10995" i="6" s="1"/>
  <c r="M10927" i="6"/>
  <c r="M10923" i="6"/>
  <c r="M10919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7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86" i="6"/>
  <c r="N9666" i="6"/>
  <c r="M9454" i="6"/>
  <c r="M9430" i="6"/>
  <c r="L9422" i="6"/>
  <c r="M11256" i="6"/>
  <c r="N11207" i="6"/>
  <c r="M11167" i="6"/>
  <c r="L11120" i="6"/>
  <c r="M11120" i="6"/>
  <c r="L11003" i="6"/>
  <c r="N11003" i="6" s="1"/>
  <c r="M10895" i="6"/>
  <c r="M10877" i="6"/>
  <c r="M10857" i="6"/>
  <c r="M10800" i="6"/>
  <c r="L10787" i="6"/>
  <c r="M11501" i="6"/>
  <c r="N11501" i="6"/>
  <c r="L11483" i="6"/>
  <c r="N11483" i="6" s="1"/>
  <c r="L11408" i="6"/>
  <c r="N11408" i="6" s="1"/>
  <c r="M10855" i="6"/>
  <c r="M10843" i="6"/>
  <c r="M10829" i="6"/>
  <c r="M10796" i="6"/>
  <c r="L10746" i="6"/>
  <c r="N10746" i="6" s="1"/>
  <c r="M11509" i="6"/>
  <c r="N11509" i="6"/>
  <c r="L11440" i="6"/>
  <c r="N11440" i="6" s="1"/>
  <c r="M11425" i="6"/>
  <c r="M11377" i="6"/>
  <c r="M11240" i="6"/>
  <c r="M11018" i="6"/>
  <c r="M10950" i="6"/>
  <c r="M10943" i="6"/>
  <c r="M10939" i="6"/>
  <c r="M10911" i="6"/>
  <c r="M10907" i="6"/>
  <c r="M10903" i="6"/>
  <c r="M10889" i="6"/>
  <c r="M10881" i="6"/>
  <c r="M10873" i="6"/>
  <c r="L11474" i="6"/>
  <c r="N11474" i="6" s="1"/>
  <c r="M11474" i="6"/>
  <c r="M11470" i="6"/>
  <c r="M11449" i="6"/>
  <c r="M11441" i="6"/>
  <c r="M11423" i="6"/>
  <c r="L11423" i="6"/>
  <c r="M11419" i="6"/>
  <c r="L11419" i="6"/>
  <c r="L11407" i="6"/>
  <c r="L11403" i="6"/>
  <c r="L11396" i="6"/>
  <c r="N11396" i="6" s="1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074" i="6"/>
  <c r="N11029" i="6"/>
  <c r="M11021" i="6"/>
  <c r="M11020" i="6"/>
  <c r="N10972" i="6"/>
  <c r="M10879" i="6"/>
  <c r="M10871" i="6"/>
  <c r="M10859" i="6"/>
  <c r="N10854" i="6"/>
  <c r="M10851" i="6"/>
  <c r="M10793" i="6"/>
  <c r="N10764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M10839" i="6"/>
  <c r="N10813" i="6"/>
  <c r="N10811" i="6"/>
  <c r="N10807" i="6"/>
  <c r="M10737" i="6"/>
  <c r="M11495" i="6"/>
  <c r="M11480" i="6"/>
  <c r="M11431" i="6"/>
  <c r="M11415" i="6"/>
  <c r="M11392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L9942" i="6"/>
  <c r="N9935" i="6"/>
  <c r="L9867" i="6"/>
  <c r="N9867" i="6" s="1"/>
  <c r="L9863" i="6"/>
  <c r="N9863" i="6" s="1"/>
  <c r="L9859" i="6"/>
  <c r="N9859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70" i="6"/>
  <c r="M9862" i="6"/>
  <c r="M9858" i="6"/>
  <c r="L9761" i="6"/>
  <c r="M9761" i="6"/>
  <c r="M9677" i="6"/>
  <c r="L9677" i="6"/>
  <c r="L9657" i="6"/>
  <c r="M9515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80" i="6"/>
  <c r="M11108" i="6"/>
  <c r="L9460" i="6"/>
  <c r="N9354" i="6"/>
  <c r="N9352" i="6"/>
  <c r="M9241" i="6"/>
  <c r="M9239" i="6"/>
  <c r="M9237" i="6"/>
  <c r="L9110" i="6"/>
  <c r="N9110" i="6" s="1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84" i="6"/>
  <c r="M9484" i="6"/>
  <c r="M9467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99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702" i="6"/>
  <c r="N9674" i="6"/>
  <c r="M9645" i="6"/>
  <c r="N9638" i="6"/>
  <c r="M9483" i="6"/>
  <c r="L9446" i="6"/>
  <c r="L9430" i="6"/>
  <c r="N9413" i="6"/>
  <c r="N9398" i="6"/>
  <c r="L9356" i="6"/>
  <c r="N9356" i="6" s="1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48" i="6"/>
  <c r="L11148" i="6"/>
  <c r="N11086" i="6"/>
  <c r="N11070" i="6"/>
  <c r="M11057" i="6"/>
  <c r="M11182" i="6"/>
  <c r="M11178" i="6"/>
  <c r="L11174" i="6"/>
  <c r="N11174" i="6" s="1"/>
  <c r="M11106" i="6"/>
  <c r="M11060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63" i="6"/>
  <c r="N11243" i="6"/>
  <c r="M11243" i="6"/>
  <c r="M11194" i="6"/>
  <c r="M11186" i="6"/>
  <c r="M11175" i="6"/>
  <c r="L11159" i="6"/>
  <c r="N11159" i="6" s="1"/>
  <c r="M11159" i="6"/>
  <c r="M11110" i="6"/>
  <c r="N11106" i="6"/>
  <c r="M11094" i="6"/>
  <c r="N11092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M11239" i="6"/>
  <c r="L11198" i="6"/>
  <c r="N11198" i="6" s="1"/>
  <c r="M11196" i="6"/>
  <c r="M11195" i="6"/>
  <c r="M11191" i="6"/>
  <c r="N11189" i="6"/>
  <c r="M11184" i="6"/>
  <c r="N11181" i="6"/>
  <c r="M11179" i="6"/>
  <c r="M11176" i="6"/>
  <c r="L11167" i="6"/>
  <c r="N11167" i="6" s="1"/>
  <c r="M11163" i="6"/>
  <c r="M11116" i="6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M11188" i="6"/>
  <c r="N11182" i="6"/>
  <c r="M11177" i="6"/>
  <c r="N11176" i="6"/>
  <c r="M11172" i="6"/>
  <c r="M11171" i="6"/>
  <c r="M11155" i="6"/>
  <c r="M11151" i="6"/>
  <c r="N11108" i="6"/>
  <c r="N11100" i="6"/>
  <c r="N11096" i="6"/>
  <c r="N11049" i="6"/>
  <c r="N11033" i="6"/>
  <c r="M11032" i="6"/>
  <c r="N11017" i="6"/>
  <c r="M11016" i="6"/>
  <c r="N10983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91" i="6"/>
  <c r="N10883" i="6"/>
  <c r="N10879" i="6"/>
  <c r="N10875" i="6"/>
  <c r="N10871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72" i="6"/>
  <c r="M10751" i="6"/>
  <c r="N11021" i="6"/>
  <c r="M10987" i="6"/>
  <c r="N10964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0743" i="6"/>
  <c r="M11508" i="6"/>
  <c r="M11506" i="6"/>
  <c r="M11504" i="6"/>
  <c r="M11502" i="6"/>
  <c r="M11498" i="6"/>
  <c r="M11492" i="6"/>
  <c r="M11490" i="6"/>
  <c r="M11488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9" i="6"/>
  <c r="N10855" i="6"/>
  <c r="N10852" i="6"/>
  <c r="M10846" i="6"/>
  <c r="N10843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8" i="6"/>
  <c r="N11488" i="6" s="1"/>
  <c r="L11486" i="6"/>
  <c r="N11486" i="6" s="1"/>
  <c r="M11485" i="6"/>
  <c r="M11483" i="6"/>
  <c r="M11481" i="6"/>
  <c r="L11480" i="6"/>
  <c r="N11480" i="6" s="1"/>
  <c r="M11479" i="6"/>
  <c r="M10795" i="6"/>
  <c r="M10779" i="6"/>
  <c r="M10763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83" i="6"/>
  <c r="M10767" i="6"/>
  <c r="N10753" i="6"/>
  <c r="M10746" i="6"/>
  <c r="L10743" i="6"/>
  <c r="N10743" i="6" s="1"/>
  <c r="M10730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M10734" i="6"/>
  <c r="N10733" i="6"/>
  <c r="N10728" i="6"/>
  <c r="L10725" i="6"/>
  <c r="N10725" i="6" s="1"/>
  <c r="M10724" i="6"/>
  <c r="M11468" i="6"/>
  <c r="M11466" i="6"/>
  <c r="M11465" i="6"/>
  <c r="M11464" i="6"/>
  <c r="M11463" i="6"/>
  <c r="M11462" i="6"/>
  <c r="M11460" i="6"/>
  <c r="M11458" i="6"/>
  <c r="M11457" i="6"/>
  <c r="M11456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41" i="6"/>
  <c r="N11437" i="6"/>
  <c r="N11429" i="6"/>
  <c r="N11425" i="6"/>
  <c r="N11417" i="6"/>
  <c r="N11413" i="6"/>
  <c r="N11409" i="6"/>
  <c r="N11405" i="6"/>
  <c r="M11396" i="6"/>
  <c r="N11363" i="6"/>
  <c r="N11397" i="6"/>
  <c r="N11395" i="6"/>
  <c r="N11377" i="6"/>
  <c r="N11369" i="6"/>
  <c r="N11362" i="6"/>
  <c r="M11444" i="6"/>
  <c r="M11440" i="6"/>
  <c r="N11439" i="6"/>
  <c r="M11432" i="6"/>
  <c r="N11431" i="6"/>
  <c r="M11428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N9963" i="6"/>
  <c r="M9963" i="6"/>
  <c r="M9946" i="6"/>
  <c r="N9931" i="6"/>
  <c r="M9886" i="6"/>
  <c r="M9878" i="6"/>
  <c r="M9838" i="6"/>
  <c r="M9834" i="6"/>
  <c r="M9830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9" i="6"/>
  <c r="N9819" i="6" s="1"/>
  <c r="L9811" i="6"/>
  <c r="N9811" i="6" s="1"/>
  <c r="M9811" i="6"/>
  <c r="M9793" i="6"/>
  <c r="L9774" i="6"/>
  <c r="N9774" i="6" s="1"/>
  <c r="L9754" i="6"/>
  <c r="M9754" i="6"/>
  <c r="L9694" i="6"/>
  <c r="L9662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M9646" i="6"/>
  <c r="L9507" i="6"/>
  <c r="N9507" i="6" s="1"/>
  <c r="M9507" i="6"/>
  <c r="M9503" i="6"/>
  <c r="L9475" i="6"/>
  <c r="N9475" i="6" s="1"/>
  <c r="M9475" i="6"/>
  <c r="M9448" i="6"/>
  <c r="M9440" i="6"/>
  <c r="M9432" i="6"/>
  <c r="M9424" i="6"/>
  <c r="L9194" i="6"/>
  <c r="L9112" i="6"/>
  <c r="N9112" i="6" s="1"/>
  <c r="L9070" i="6"/>
  <c r="N9070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M11227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78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94" i="6"/>
  <c r="N9662" i="6"/>
  <c r="N9646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51" i="6"/>
  <c r="M9106" i="6"/>
  <c r="M9078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8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8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2" i="6"/>
  <c r="M11291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L11131" i="6"/>
  <c r="N11131" i="6" s="1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51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52" i="6"/>
  <c r="N11252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91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M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M11115" i="6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23" i="6"/>
  <c r="N10923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63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710" i="6" l="1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E3197" i="6" s="1"/>
  <c r="I3197" i="6"/>
  <c r="J3197" i="6"/>
  <c r="A3198" i="6"/>
  <c r="B3198" i="6"/>
  <c r="C3198" i="6"/>
  <c r="F3198" i="6"/>
  <c r="G3198" i="6"/>
  <c r="H3198" i="6"/>
  <c r="E3198" i="6" s="1"/>
  <c r="I3198" i="6"/>
  <c r="J3198" i="6"/>
  <c r="A3199" i="6"/>
  <c r="B3199" i="6"/>
  <c r="C3199" i="6"/>
  <c r="F3199" i="6"/>
  <c r="G3199" i="6"/>
  <c r="H3199" i="6"/>
  <c r="E3199" i="6" s="1"/>
  <c r="I3199" i="6"/>
  <c r="J3199" i="6"/>
  <c r="A3200" i="6"/>
  <c r="B3200" i="6"/>
  <c r="C3200" i="6"/>
  <c r="F3200" i="6"/>
  <c r="G3200" i="6"/>
  <c r="H3200" i="6"/>
  <c r="E3200" i="6" s="1"/>
  <c r="I3200" i="6"/>
  <c r="J3200" i="6"/>
  <c r="A3201" i="6"/>
  <c r="B3201" i="6"/>
  <c r="C3201" i="6"/>
  <c r="F3201" i="6"/>
  <c r="G3201" i="6"/>
  <c r="H3201" i="6"/>
  <c r="E3201" i="6" s="1"/>
  <c r="I3201" i="6"/>
  <c r="J3201" i="6"/>
  <c r="A3202" i="6"/>
  <c r="B3202" i="6"/>
  <c r="C3202" i="6"/>
  <c r="F3202" i="6"/>
  <c r="G3202" i="6"/>
  <c r="H3202" i="6"/>
  <c r="E3202" i="6" s="1"/>
  <c r="I3202" i="6"/>
  <c r="J3202" i="6"/>
  <c r="A3203" i="6"/>
  <c r="B3203" i="6"/>
  <c r="C3203" i="6"/>
  <c r="F3203" i="6"/>
  <c r="G3203" i="6"/>
  <c r="H3203" i="6"/>
  <c r="E3203" i="6" s="1"/>
  <c r="I3203" i="6"/>
  <c r="J3203" i="6"/>
  <c r="A3204" i="6"/>
  <c r="B3204" i="6"/>
  <c r="C3204" i="6"/>
  <c r="F3204" i="6"/>
  <c r="G3204" i="6"/>
  <c r="H3204" i="6"/>
  <c r="E3204" i="6" s="1"/>
  <c r="I3204" i="6"/>
  <c r="J3204" i="6"/>
  <c r="A3205" i="6"/>
  <c r="B3205" i="6"/>
  <c r="C3205" i="6"/>
  <c r="F3205" i="6"/>
  <c r="G3205" i="6"/>
  <c r="H3205" i="6"/>
  <c r="E3205" i="6" s="1"/>
  <c r="I3205" i="6"/>
  <c r="J3205" i="6"/>
  <c r="A3206" i="6"/>
  <c r="B3206" i="6"/>
  <c r="C3206" i="6"/>
  <c r="F3206" i="6"/>
  <c r="G3206" i="6"/>
  <c r="H3206" i="6"/>
  <c r="E3206" i="6" s="1"/>
  <c r="I3206" i="6"/>
  <c r="J3206" i="6"/>
  <c r="A3207" i="6"/>
  <c r="B3207" i="6"/>
  <c r="C3207" i="6"/>
  <c r="F3207" i="6"/>
  <c r="G3207" i="6"/>
  <c r="H3207" i="6"/>
  <c r="E3207" i="6" s="1"/>
  <c r="I3207" i="6"/>
  <c r="J3207" i="6"/>
  <c r="A3208" i="6"/>
  <c r="B3208" i="6"/>
  <c r="C3208" i="6"/>
  <c r="F3208" i="6"/>
  <c r="G3208" i="6"/>
  <c r="H3208" i="6"/>
  <c r="E3208" i="6" s="1"/>
  <c r="I3208" i="6"/>
  <c r="J3208" i="6"/>
  <c r="A3209" i="6"/>
  <c r="B3209" i="6"/>
  <c r="C3209" i="6"/>
  <c r="F3209" i="6"/>
  <c r="G3209" i="6"/>
  <c r="H3209" i="6"/>
  <c r="E3209" i="6" s="1"/>
  <c r="I3209" i="6"/>
  <c r="J3209" i="6"/>
  <c r="A3210" i="6"/>
  <c r="B3210" i="6"/>
  <c r="C3210" i="6"/>
  <c r="F3210" i="6"/>
  <c r="G3210" i="6"/>
  <c r="H3210" i="6"/>
  <c r="E3210" i="6" s="1"/>
  <c r="I3210" i="6"/>
  <c r="J3210" i="6"/>
  <c r="A3211" i="6"/>
  <c r="B3211" i="6"/>
  <c r="C3211" i="6"/>
  <c r="F3211" i="6"/>
  <c r="G3211" i="6"/>
  <c r="H3211" i="6"/>
  <c r="E3211" i="6" s="1"/>
  <c r="I3211" i="6"/>
  <c r="J3211" i="6"/>
  <c r="A3212" i="6"/>
  <c r="B3212" i="6"/>
  <c r="C3212" i="6"/>
  <c r="F3212" i="6"/>
  <c r="G3212" i="6"/>
  <c r="H3212" i="6"/>
  <c r="E3212" i="6" s="1"/>
  <c r="I3212" i="6"/>
  <c r="J3212" i="6"/>
  <c r="A3213" i="6"/>
  <c r="B3213" i="6"/>
  <c r="C3213" i="6"/>
  <c r="F3213" i="6"/>
  <c r="G3213" i="6"/>
  <c r="H3213" i="6"/>
  <c r="E3213" i="6" s="1"/>
  <c r="I3213" i="6"/>
  <c r="J3213" i="6"/>
  <c r="A3214" i="6"/>
  <c r="B3214" i="6"/>
  <c r="C3214" i="6"/>
  <c r="F3214" i="6"/>
  <c r="G3214" i="6"/>
  <c r="H3214" i="6"/>
  <c r="E3214" i="6" s="1"/>
  <c r="I3214" i="6"/>
  <c r="J3214" i="6"/>
  <c r="A3215" i="6"/>
  <c r="B3215" i="6"/>
  <c r="C3215" i="6"/>
  <c r="F3215" i="6"/>
  <c r="G3215" i="6"/>
  <c r="H3215" i="6"/>
  <c r="E3215" i="6" s="1"/>
  <c r="I3215" i="6"/>
  <c r="J3215" i="6"/>
  <c r="A3216" i="6"/>
  <c r="B3216" i="6"/>
  <c r="C3216" i="6"/>
  <c r="F3216" i="6"/>
  <c r="G3216" i="6"/>
  <c r="H3216" i="6"/>
  <c r="E3216" i="6" s="1"/>
  <c r="I3216" i="6"/>
  <c r="J3216" i="6"/>
  <c r="A3217" i="6"/>
  <c r="B3217" i="6"/>
  <c r="C3217" i="6"/>
  <c r="F3217" i="6"/>
  <c r="G3217" i="6"/>
  <c r="H3217" i="6"/>
  <c r="E3217" i="6" s="1"/>
  <c r="I3217" i="6"/>
  <c r="J3217" i="6"/>
  <c r="A3218" i="6"/>
  <c r="B3218" i="6"/>
  <c r="C3218" i="6"/>
  <c r="F3218" i="6"/>
  <c r="G3218" i="6"/>
  <c r="H3218" i="6"/>
  <c r="E3218" i="6" s="1"/>
  <c r="I3218" i="6"/>
  <c r="J3218" i="6"/>
  <c r="A3219" i="6"/>
  <c r="B3219" i="6"/>
  <c r="C3219" i="6"/>
  <c r="F3219" i="6"/>
  <c r="G3219" i="6"/>
  <c r="H3219" i="6"/>
  <c r="E3219" i="6" s="1"/>
  <c r="I3219" i="6"/>
  <c r="J3219" i="6"/>
  <c r="A3220" i="6"/>
  <c r="B3220" i="6"/>
  <c r="C3220" i="6"/>
  <c r="F3220" i="6"/>
  <c r="G3220" i="6"/>
  <c r="H3220" i="6"/>
  <c r="E3220" i="6" s="1"/>
  <c r="I3220" i="6"/>
  <c r="J3220" i="6"/>
  <c r="A3221" i="6"/>
  <c r="B3221" i="6"/>
  <c r="C3221" i="6"/>
  <c r="F3221" i="6"/>
  <c r="G3221" i="6"/>
  <c r="H3221" i="6"/>
  <c r="E3221" i="6" s="1"/>
  <c r="I3221" i="6"/>
  <c r="J3221" i="6"/>
  <c r="A3222" i="6"/>
  <c r="B3222" i="6"/>
  <c r="C3222" i="6"/>
  <c r="F3222" i="6"/>
  <c r="G3222" i="6"/>
  <c r="H3222" i="6"/>
  <c r="E3222" i="6" s="1"/>
  <c r="I3222" i="6"/>
  <c r="J3222" i="6"/>
  <c r="A3223" i="6"/>
  <c r="B3223" i="6"/>
  <c r="C3223" i="6"/>
  <c r="F3223" i="6"/>
  <c r="G3223" i="6"/>
  <c r="H3223" i="6"/>
  <c r="E3223" i="6" s="1"/>
  <c r="I3223" i="6"/>
  <c r="J3223" i="6"/>
  <c r="A3224" i="6"/>
  <c r="B3224" i="6"/>
  <c r="C3224" i="6"/>
  <c r="F3224" i="6"/>
  <c r="G3224" i="6"/>
  <c r="H3224" i="6"/>
  <c r="E3224" i="6" s="1"/>
  <c r="I3224" i="6"/>
  <c r="J3224" i="6"/>
  <c r="A3225" i="6"/>
  <c r="B3225" i="6"/>
  <c r="C3225" i="6"/>
  <c r="F3225" i="6"/>
  <c r="G3225" i="6"/>
  <c r="H3225" i="6"/>
  <c r="E3225" i="6" s="1"/>
  <c r="I3225" i="6"/>
  <c r="J3225" i="6"/>
  <c r="A3226" i="6"/>
  <c r="B3226" i="6"/>
  <c r="C3226" i="6"/>
  <c r="F3226" i="6"/>
  <c r="G3226" i="6"/>
  <c r="H3226" i="6"/>
  <c r="E3226" i="6" s="1"/>
  <c r="I3226" i="6"/>
  <c r="J3226" i="6"/>
  <c r="A3227" i="6"/>
  <c r="B3227" i="6"/>
  <c r="C3227" i="6"/>
  <c r="F3227" i="6"/>
  <c r="G3227" i="6"/>
  <c r="H3227" i="6"/>
  <c r="E3227" i="6" s="1"/>
  <c r="I3227" i="6"/>
  <c r="J3227" i="6"/>
  <c r="A3228" i="6"/>
  <c r="B3228" i="6"/>
  <c r="C3228" i="6"/>
  <c r="F3228" i="6"/>
  <c r="G3228" i="6"/>
  <c r="H3228" i="6"/>
  <c r="E3228" i="6" s="1"/>
  <c r="I3228" i="6"/>
  <c r="J3228" i="6"/>
  <c r="A3229" i="6"/>
  <c r="B3229" i="6"/>
  <c r="C3229" i="6"/>
  <c r="F3229" i="6"/>
  <c r="G3229" i="6"/>
  <c r="H3229" i="6"/>
  <c r="E3229" i="6" s="1"/>
  <c r="I3229" i="6"/>
  <c r="J3229" i="6"/>
  <c r="A3230" i="6"/>
  <c r="B3230" i="6"/>
  <c r="C3230" i="6"/>
  <c r="F3230" i="6"/>
  <c r="G3230" i="6"/>
  <c r="H3230" i="6"/>
  <c r="E3230" i="6" s="1"/>
  <c r="I3230" i="6"/>
  <c r="J3230" i="6"/>
  <c r="A3231" i="6"/>
  <c r="B3231" i="6"/>
  <c r="C3231" i="6"/>
  <c r="F3231" i="6"/>
  <c r="G3231" i="6"/>
  <c r="H3231" i="6"/>
  <c r="E3231" i="6" s="1"/>
  <c r="I3231" i="6"/>
  <c r="J3231" i="6"/>
  <c r="A3232" i="6"/>
  <c r="B3232" i="6"/>
  <c r="C3232" i="6"/>
  <c r="F3232" i="6"/>
  <c r="G3232" i="6"/>
  <c r="H3232" i="6"/>
  <c r="E3232" i="6" s="1"/>
  <c r="I3232" i="6"/>
  <c r="J3232" i="6"/>
  <c r="A3233" i="6"/>
  <c r="B3233" i="6"/>
  <c r="C3233" i="6"/>
  <c r="F3233" i="6"/>
  <c r="G3233" i="6"/>
  <c r="H3233" i="6"/>
  <c r="E3233" i="6" s="1"/>
  <c r="I3233" i="6"/>
  <c r="J3233" i="6"/>
  <c r="A3234" i="6"/>
  <c r="B3234" i="6"/>
  <c r="C3234" i="6"/>
  <c r="F3234" i="6"/>
  <c r="G3234" i="6"/>
  <c r="H3234" i="6"/>
  <c r="E3234" i="6" s="1"/>
  <c r="I3234" i="6"/>
  <c r="J3234" i="6"/>
  <c r="A3235" i="6"/>
  <c r="B3235" i="6"/>
  <c r="C3235" i="6"/>
  <c r="F3235" i="6"/>
  <c r="G3235" i="6"/>
  <c r="H3235" i="6"/>
  <c r="E3235" i="6" s="1"/>
  <c r="I3235" i="6"/>
  <c r="J3235" i="6"/>
  <c r="A3236" i="6"/>
  <c r="B3236" i="6"/>
  <c r="C3236" i="6"/>
  <c r="F3236" i="6"/>
  <c r="G3236" i="6"/>
  <c r="H3236" i="6"/>
  <c r="E3236" i="6" s="1"/>
  <c r="I3236" i="6"/>
  <c r="J3236" i="6"/>
  <c r="A3237" i="6"/>
  <c r="B3237" i="6"/>
  <c r="C3237" i="6"/>
  <c r="F3237" i="6"/>
  <c r="G3237" i="6"/>
  <c r="H3237" i="6"/>
  <c r="E3237" i="6" s="1"/>
  <c r="I3237" i="6"/>
  <c r="J3237" i="6"/>
  <c r="A3238" i="6"/>
  <c r="B3238" i="6"/>
  <c r="C3238" i="6"/>
  <c r="F3238" i="6"/>
  <c r="G3238" i="6"/>
  <c r="H3238" i="6"/>
  <c r="E3238" i="6" s="1"/>
  <c r="I3238" i="6"/>
  <c r="J3238" i="6"/>
  <c r="A3239" i="6"/>
  <c r="B3239" i="6"/>
  <c r="C3239" i="6"/>
  <c r="F3239" i="6"/>
  <c r="G3239" i="6"/>
  <c r="H3239" i="6"/>
  <c r="E3239" i="6" s="1"/>
  <c r="I3239" i="6"/>
  <c r="J3239" i="6"/>
  <c r="A3240" i="6"/>
  <c r="B3240" i="6"/>
  <c r="C3240" i="6"/>
  <c r="F3240" i="6"/>
  <c r="G3240" i="6"/>
  <c r="H3240" i="6"/>
  <c r="E3240" i="6" s="1"/>
  <c r="I3240" i="6"/>
  <c r="J3240" i="6"/>
  <c r="A3241" i="6"/>
  <c r="B3241" i="6"/>
  <c r="C3241" i="6"/>
  <c r="F3241" i="6"/>
  <c r="G3241" i="6"/>
  <c r="H3241" i="6"/>
  <c r="E3241" i="6" s="1"/>
  <c r="I3241" i="6"/>
  <c r="J3241" i="6"/>
  <c r="A3242" i="6"/>
  <c r="B3242" i="6"/>
  <c r="C3242" i="6"/>
  <c r="F3242" i="6"/>
  <c r="G3242" i="6"/>
  <c r="H3242" i="6"/>
  <c r="E3242" i="6" s="1"/>
  <c r="I3242" i="6"/>
  <c r="J3242" i="6"/>
  <c r="A3243" i="6"/>
  <c r="B3243" i="6"/>
  <c r="C3243" i="6"/>
  <c r="F3243" i="6"/>
  <c r="G3243" i="6"/>
  <c r="H3243" i="6"/>
  <c r="E3243" i="6" s="1"/>
  <c r="I3243" i="6"/>
  <c r="J3243" i="6"/>
  <c r="A3244" i="6"/>
  <c r="B3244" i="6"/>
  <c r="C3244" i="6"/>
  <c r="F3244" i="6"/>
  <c r="G3244" i="6"/>
  <c r="H3244" i="6"/>
  <c r="E3244" i="6" s="1"/>
  <c r="I3244" i="6"/>
  <c r="J3244" i="6"/>
  <c r="A3245" i="6"/>
  <c r="B3245" i="6"/>
  <c r="C3245" i="6"/>
  <c r="F3245" i="6"/>
  <c r="G3245" i="6"/>
  <c r="H3245" i="6"/>
  <c r="E3245" i="6" s="1"/>
  <c r="I3245" i="6"/>
  <c r="J3245" i="6"/>
  <c r="A3246" i="6"/>
  <c r="B3246" i="6"/>
  <c r="C3246" i="6"/>
  <c r="F3246" i="6"/>
  <c r="G3246" i="6"/>
  <c r="H3246" i="6"/>
  <c r="E3246" i="6" s="1"/>
  <c r="I3246" i="6"/>
  <c r="J3246" i="6"/>
  <c r="A3247" i="6"/>
  <c r="B3247" i="6"/>
  <c r="C3247" i="6"/>
  <c r="F3247" i="6"/>
  <c r="G3247" i="6"/>
  <c r="H3247" i="6"/>
  <c r="E3247" i="6" s="1"/>
  <c r="I3247" i="6"/>
  <c r="J3247" i="6"/>
  <c r="A3248" i="6"/>
  <c r="B3248" i="6"/>
  <c r="C3248" i="6"/>
  <c r="F3248" i="6"/>
  <c r="G3248" i="6"/>
  <c r="H3248" i="6"/>
  <c r="E3248" i="6" s="1"/>
  <c r="I3248" i="6"/>
  <c r="J3248" i="6"/>
  <c r="A3249" i="6"/>
  <c r="B3249" i="6"/>
  <c r="C3249" i="6"/>
  <c r="F3249" i="6"/>
  <c r="G3249" i="6"/>
  <c r="H3249" i="6"/>
  <c r="E3249" i="6" s="1"/>
  <c r="I3249" i="6"/>
  <c r="J3249" i="6"/>
  <c r="A3250" i="6"/>
  <c r="B3250" i="6"/>
  <c r="C3250" i="6"/>
  <c r="F3250" i="6"/>
  <c r="G3250" i="6"/>
  <c r="H3250" i="6"/>
  <c r="E3250" i="6" s="1"/>
  <c r="I3250" i="6"/>
  <c r="J3250" i="6"/>
  <c r="A3251" i="6"/>
  <c r="B3251" i="6"/>
  <c r="C3251" i="6"/>
  <c r="F3251" i="6"/>
  <c r="G3251" i="6"/>
  <c r="H3251" i="6"/>
  <c r="E3251" i="6" s="1"/>
  <c r="I3251" i="6"/>
  <c r="J3251" i="6"/>
  <c r="A3252" i="6"/>
  <c r="B3252" i="6"/>
  <c r="C3252" i="6"/>
  <c r="F3252" i="6"/>
  <c r="G3252" i="6"/>
  <c r="H3252" i="6"/>
  <c r="E3252" i="6" s="1"/>
  <c r="I3252" i="6"/>
  <c r="J3252" i="6"/>
  <c r="A3253" i="6"/>
  <c r="B3253" i="6"/>
  <c r="C3253" i="6"/>
  <c r="F3253" i="6"/>
  <c r="G3253" i="6"/>
  <c r="H3253" i="6"/>
  <c r="E3253" i="6" s="1"/>
  <c r="I3253" i="6"/>
  <c r="J3253" i="6"/>
  <c r="A3254" i="6"/>
  <c r="B3254" i="6"/>
  <c r="C3254" i="6"/>
  <c r="F3254" i="6"/>
  <c r="G3254" i="6"/>
  <c r="H3254" i="6"/>
  <c r="E3254" i="6" s="1"/>
  <c r="I3254" i="6"/>
  <c r="J3254" i="6"/>
  <c r="A3255" i="6"/>
  <c r="B3255" i="6"/>
  <c r="C3255" i="6"/>
  <c r="F3255" i="6"/>
  <c r="G3255" i="6"/>
  <c r="H3255" i="6"/>
  <c r="E3255" i="6" s="1"/>
  <c r="I3255" i="6"/>
  <c r="J3255" i="6"/>
  <c r="A3256" i="6"/>
  <c r="B3256" i="6"/>
  <c r="C3256" i="6"/>
  <c r="F3256" i="6"/>
  <c r="G3256" i="6"/>
  <c r="H3256" i="6"/>
  <c r="E3256" i="6" s="1"/>
  <c r="I3256" i="6"/>
  <c r="J3256" i="6"/>
  <c r="A3257" i="6"/>
  <c r="B3257" i="6"/>
  <c r="C3257" i="6"/>
  <c r="F3257" i="6"/>
  <c r="G3257" i="6"/>
  <c r="H3257" i="6"/>
  <c r="E3257" i="6" s="1"/>
  <c r="I3257" i="6"/>
  <c r="J3257" i="6"/>
  <c r="A3258" i="6"/>
  <c r="B3258" i="6"/>
  <c r="C3258" i="6"/>
  <c r="F3258" i="6"/>
  <c r="G3258" i="6"/>
  <c r="H3258" i="6"/>
  <c r="E3258" i="6" s="1"/>
  <c r="I3258" i="6"/>
  <c r="J3258" i="6"/>
  <c r="A3259" i="6"/>
  <c r="B3259" i="6"/>
  <c r="C3259" i="6"/>
  <c r="F3259" i="6"/>
  <c r="G3259" i="6"/>
  <c r="H3259" i="6"/>
  <c r="E3259" i="6" s="1"/>
  <c r="I3259" i="6"/>
  <c r="J3259" i="6"/>
  <c r="A3260" i="6"/>
  <c r="B3260" i="6"/>
  <c r="C3260" i="6"/>
  <c r="F3260" i="6"/>
  <c r="G3260" i="6"/>
  <c r="H3260" i="6"/>
  <c r="E3260" i="6" s="1"/>
  <c r="I3260" i="6"/>
  <c r="J3260" i="6"/>
  <c r="A3261" i="6"/>
  <c r="B3261" i="6"/>
  <c r="C3261" i="6"/>
  <c r="F3261" i="6"/>
  <c r="G3261" i="6"/>
  <c r="H3261" i="6"/>
  <c r="E3261" i="6" s="1"/>
  <c r="I3261" i="6"/>
  <c r="J3261" i="6"/>
  <c r="A3262" i="6"/>
  <c r="B3262" i="6"/>
  <c r="C3262" i="6"/>
  <c r="F3262" i="6"/>
  <c r="G3262" i="6"/>
  <c r="H3262" i="6"/>
  <c r="E3262" i="6" s="1"/>
  <c r="I3262" i="6"/>
  <c r="J3262" i="6"/>
  <c r="A3263" i="6"/>
  <c r="B3263" i="6"/>
  <c r="C3263" i="6"/>
  <c r="F3263" i="6"/>
  <c r="G3263" i="6"/>
  <c r="H3263" i="6"/>
  <c r="E3263" i="6" s="1"/>
  <c r="I3263" i="6"/>
  <c r="J3263" i="6"/>
  <c r="A3264" i="6"/>
  <c r="B3264" i="6"/>
  <c r="C3264" i="6"/>
  <c r="F3264" i="6"/>
  <c r="G3264" i="6"/>
  <c r="H3264" i="6"/>
  <c r="E3264" i="6" s="1"/>
  <c r="I3264" i="6"/>
  <c r="J3264" i="6"/>
  <c r="A3265" i="6"/>
  <c r="B3265" i="6"/>
  <c r="C3265" i="6"/>
  <c r="F3265" i="6"/>
  <c r="G3265" i="6"/>
  <c r="H3265" i="6"/>
  <c r="E3265" i="6" s="1"/>
  <c r="I3265" i="6"/>
  <c r="J3265" i="6"/>
  <c r="A3266" i="6"/>
  <c r="B3266" i="6"/>
  <c r="C3266" i="6"/>
  <c r="F3266" i="6"/>
  <c r="G3266" i="6"/>
  <c r="H3266" i="6"/>
  <c r="E3266" i="6" s="1"/>
  <c r="I3266" i="6"/>
  <c r="J3266" i="6"/>
  <c r="A3267" i="6"/>
  <c r="B3267" i="6"/>
  <c r="C3267" i="6"/>
  <c r="F3267" i="6"/>
  <c r="G3267" i="6"/>
  <c r="H3267" i="6"/>
  <c r="E3267" i="6" s="1"/>
  <c r="I3267" i="6"/>
  <c r="J3267" i="6"/>
  <c r="A3268" i="6"/>
  <c r="B3268" i="6"/>
  <c r="C3268" i="6"/>
  <c r="F3268" i="6"/>
  <c r="G3268" i="6"/>
  <c r="H3268" i="6"/>
  <c r="E3268" i="6" s="1"/>
  <c r="I3268" i="6"/>
  <c r="J3268" i="6"/>
  <c r="A3269" i="6"/>
  <c r="B3269" i="6"/>
  <c r="C3269" i="6"/>
  <c r="F3269" i="6"/>
  <c r="G3269" i="6"/>
  <c r="H3269" i="6"/>
  <c r="E3269" i="6" s="1"/>
  <c r="I3269" i="6"/>
  <c r="J3269" i="6"/>
  <c r="A3270" i="6"/>
  <c r="B3270" i="6"/>
  <c r="C3270" i="6"/>
  <c r="F3270" i="6"/>
  <c r="G3270" i="6"/>
  <c r="H3270" i="6"/>
  <c r="E3270" i="6" s="1"/>
  <c r="I3270" i="6"/>
  <c r="J3270" i="6"/>
  <c r="A3271" i="6"/>
  <c r="B3271" i="6"/>
  <c r="C3271" i="6"/>
  <c r="F3271" i="6"/>
  <c r="G3271" i="6"/>
  <c r="H3271" i="6"/>
  <c r="E3271" i="6" s="1"/>
  <c r="I3271" i="6"/>
  <c r="J3271" i="6"/>
  <c r="A3272" i="6"/>
  <c r="B3272" i="6"/>
  <c r="C3272" i="6"/>
  <c r="F3272" i="6"/>
  <c r="G3272" i="6"/>
  <c r="H3272" i="6"/>
  <c r="E3272" i="6" s="1"/>
  <c r="I3272" i="6"/>
  <c r="J3272" i="6"/>
  <c r="A3273" i="6"/>
  <c r="B3273" i="6"/>
  <c r="C3273" i="6"/>
  <c r="F3273" i="6"/>
  <c r="G3273" i="6"/>
  <c r="H3273" i="6"/>
  <c r="E3273" i="6" s="1"/>
  <c r="I3273" i="6"/>
  <c r="J3273" i="6"/>
  <c r="A3274" i="6"/>
  <c r="B3274" i="6"/>
  <c r="C3274" i="6"/>
  <c r="F3274" i="6"/>
  <c r="G3274" i="6"/>
  <c r="H3274" i="6"/>
  <c r="E3274" i="6" s="1"/>
  <c r="I3274" i="6"/>
  <c r="J3274" i="6"/>
  <c r="A3275" i="6"/>
  <c r="B3275" i="6"/>
  <c r="C3275" i="6"/>
  <c r="F3275" i="6"/>
  <c r="G3275" i="6"/>
  <c r="H3275" i="6"/>
  <c r="E3275" i="6" s="1"/>
  <c r="I3275" i="6"/>
  <c r="J3275" i="6"/>
  <c r="A3276" i="6"/>
  <c r="B3276" i="6"/>
  <c r="C3276" i="6"/>
  <c r="F3276" i="6"/>
  <c r="G3276" i="6"/>
  <c r="H3276" i="6"/>
  <c r="E3276" i="6" s="1"/>
  <c r="I3276" i="6"/>
  <c r="J3276" i="6"/>
  <c r="A3277" i="6"/>
  <c r="B3277" i="6"/>
  <c r="C3277" i="6"/>
  <c r="F3277" i="6"/>
  <c r="G3277" i="6"/>
  <c r="H3277" i="6"/>
  <c r="E3277" i="6" s="1"/>
  <c r="I3277" i="6"/>
  <c r="J3277" i="6"/>
  <c r="A3278" i="6"/>
  <c r="B3278" i="6"/>
  <c r="C3278" i="6"/>
  <c r="F3278" i="6"/>
  <c r="G3278" i="6"/>
  <c r="H3278" i="6"/>
  <c r="E3278" i="6" s="1"/>
  <c r="I3278" i="6"/>
  <c r="J3278" i="6"/>
  <c r="A3279" i="6"/>
  <c r="B3279" i="6"/>
  <c r="C3279" i="6"/>
  <c r="F3279" i="6"/>
  <c r="G3279" i="6"/>
  <c r="H3279" i="6"/>
  <c r="E3279" i="6" s="1"/>
  <c r="I3279" i="6"/>
  <c r="J3279" i="6"/>
  <c r="A3280" i="6"/>
  <c r="B3280" i="6"/>
  <c r="C3280" i="6"/>
  <c r="F3280" i="6"/>
  <c r="G3280" i="6"/>
  <c r="H3280" i="6"/>
  <c r="E3280" i="6" s="1"/>
  <c r="I3280" i="6"/>
  <c r="J3280" i="6"/>
  <c r="A3281" i="6"/>
  <c r="B3281" i="6"/>
  <c r="C3281" i="6"/>
  <c r="F3281" i="6"/>
  <c r="G3281" i="6"/>
  <c r="H3281" i="6"/>
  <c r="E3281" i="6" s="1"/>
  <c r="I3281" i="6"/>
  <c r="J3281" i="6"/>
  <c r="A3282" i="6"/>
  <c r="B3282" i="6"/>
  <c r="C3282" i="6"/>
  <c r="F3282" i="6"/>
  <c r="G3282" i="6"/>
  <c r="H3282" i="6"/>
  <c r="E3282" i="6" s="1"/>
  <c r="I3282" i="6"/>
  <c r="J3282" i="6"/>
  <c r="A3283" i="6"/>
  <c r="B3283" i="6"/>
  <c r="C3283" i="6"/>
  <c r="F3283" i="6"/>
  <c r="G3283" i="6"/>
  <c r="H3283" i="6"/>
  <c r="E3283" i="6" s="1"/>
  <c r="I3283" i="6"/>
  <c r="J3283" i="6"/>
  <c r="A3284" i="6"/>
  <c r="B3284" i="6"/>
  <c r="C3284" i="6"/>
  <c r="F3284" i="6"/>
  <c r="G3284" i="6"/>
  <c r="H3284" i="6"/>
  <c r="E3284" i="6" s="1"/>
  <c r="I3284" i="6"/>
  <c r="J3284" i="6"/>
  <c r="A3285" i="6"/>
  <c r="B3285" i="6"/>
  <c r="C3285" i="6"/>
  <c r="F3285" i="6"/>
  <c r="G3285" i="6"/>
  <c r="H3285" i="6"/>
  <c r="E3285" i="6" s="1"/>
  <c r="I3285" i="6"/>
  <c r="J3285" i="6"/>
  <c r="A3286" i="6"/>
  <c r="B3286" i="6"/>
  <c r="C3286" i="6"/>
  <c r="F3286" i="6"/>
  <c r="G3286" i="6"/>
  <c r="H3286" i="6"/>
  <c r="E3286" i="6" s="1"/>
  <c r="I3286" i="6"/>
  <c r="J3286" i="6"/>
  <c r="A3287" i="6"/>
  <c r="B3287" i="6"/>
  <c r="C3287" i="6"/>
  <c r="F3287" i="6"/>
  <c r="G3287" i="6"/>
  <c r="H3287" i="6"/>
  <c r="E3287" i="6" s="1"/>
  <c r="I3287" i="6"/>
  <c r="J3287" i="6"/>
  <c r="A3288" i="6"/>
  <c r="B3288" i="6"/>
  <c r="C3288" i="6"/>
  <c r="F3288" i="6"/>
  <c r="G3288" i="6"/>
  <c r="H3288" i="6"/>
  <c r="E3288" i="6" s="1"/>
  <c r="I3288" i="6"/>
  <c r="J3288" i="6"/>
  <c r="A3289" i="6"/>
  <c r="B3289" i="6"/>
  <c r="C3289" i="6"/>
  <c r="F3289" i="6"/>
  <c r="G3289" i="6"/>
  <c r="H3289" i="6"/>
  <c r="E3289" i="6" s="1"/>
  <c r="I3289" i="6"/>
  <c r="J3289" i="6"/>
  <c r="A3290" i="6"/>
  <c r="B3290" i="6"/>
  <c r="C3290" i="6"/>
  <c r="F3290" i="6"/>
  <c r="G3290" i="6"/>
  <c r="H3290" i="6"/>
  <c r="E3290" i="6" s="1"/>
  <c r="I3290" i="6"/>
  <c r="J3290" i="6"/>
  <c r="A3291" i="6"/>
  <c r="B3291" i="6"/>
  <c r="C3291" i="6"/>
  <c r="F3291" i="6"/>
  <c r="G3291" i="6"/>
  <c r="H3291" i="6"/>
  <c r="E3291" i="6" s="1"/>
  <c r="I3291" i="6"/>
  <c r="J3291" i="6"/>
  <c r="A3292" i="6"/>
  <c r="B3292" i="6"/>
  <c r="C3292" i="6"/>
  <c r="F3292" i="6"/>
  <c r="G3292" i="6"/>
  <c r="H3292" i="6"/>
  <c r="E3292" i="6" s="1"/>
  <c r="I3292" i="6"/>
  <c r="J3292" i="6"/>
  <c r="A3293" i="6"/>
  <c r="B3293" i="6"/>
  <c r="C3293" i="6"/>
  <c r="F3293" i="6"/>
  <c r="G3293" i="6"/>
  <c r="H3293" i="6"/>
  <c r="E3293" i="6" s="1"/>
  <c r="I3293" i="6"/>
  <c r="J3293" i="6"/>
  <c r="A3294" i="6"/>
  <c r="B3294" i="6"/>
  <c r="C3294" i="6"/>
  <c r="F3294" i="6"/>
  <c r="G3294" i="6"/>
  <c r="H3294" i="6"/>
  <c r="E3294" i="6" s="1"/>
  <c r="I3294" i="6"/>
  <c r="J3294" i="6"/>
  <c r="A3295" i="6"/>
  <c r="B3295" i="6"/>
  <c r="C3295" i="6"/>
  <c r="F3295" i="6"/>
  <c r="G3295" i="6"/>
  <c r="H3295" i="6"/>
  <c r="E3295" i="6" s="1"/>
  <c r="I3295" i="6"/>
  <c r="J3295" i="6"/>
  <c r="A3296" i="6"/>
  <c r="B3296" i="6"/>
  <c r="C3296" i="6"/>
  <c r="F3296" i="6"/>
  <c r="G3296" i="6"/>
  <c r="H3296" i="6"/>
  <c r="E3296" i="6" s="1"/>
  <c r="I3296" i="6"/>
  <c r="J3296" i="6"/>
  <c r="A3297" i="6"/>
  <c r="B3297" i="6"/>
  <c r="C3297" i="6"/>
  <c r="F3297" i="6"/>
  <c r="G3297" i="6"/>
  <c r="H3297" i="6"/>
  <c r="E3297" i="6" s="1"/>
  <c r="I3297" i="6"/>
  <c r="J3297" i="6"/>
  <c r="A3298" i="6"/>
  <c r="B3298" i="6"/>
  <c r="C3298" i="6"/>
  <c r="F3298" i="6"/>
  <c r="G3298" i="6"/>
  <c r="H3298" i="6"/>
  <c r="E3298" i="6" s="1"/>
  <c r="I3298" i="6"/>
  <c r="J3298" i="6"/>
  <c r="A3299" i="6"/>
  <c r="B3299" i="6"/>
  <c r="C3299" i="6"/>
  <c r="F3299" i="6"/>
  <c r="G3299" i="6"/>
  <c r="H3299" i="6"/>
  <c r="E3299" i="6" s="1"/>
  <c r="I3299" i="6"/>
  <c r="J3299" i="6"/>
  <c r="A3300" i="6"/>
  <c r="B3300" i="6"/>
  <c r="C3300" i="6"/>
  <c r="F3300" i="6"/>
  <c r="G3300" i="6"/>
  <c r="H3300" i="6"/>
  <c r="E3300" i="6" s="1"/>
  <c r="I3300" i="6"/>
  <c r="J3300" i="6"/>
  <c r="A3301" i="6"/>
  <c r="B3301" i="6"/>
  <c r="C3301" i="6"/>
  <c r="F3301" i="6"/>
  <c r="G3301" i="6"/>
  <c r="H3301" i="6"/>
  <c r="E3301" i="6" s="1"/>
  <c r="I3301" i="6"/>
  <c r="J3301" i="6"/>
  <c r="A3302" i="6"/>
  <c r="B3302" i="6"/>
  <c r="C3302" i="6"/>
  <c r="F3302" i="6"/>
  <c r="G3302" i="6"/>
  <c r="H3302" i="6"/>
  <c r="E3302" i="6" s="1"/>
  <c r="I3302" i="6"/>
  <c r="J3302" i="6"/>
  <c r="A3303" i="6"/>
  <c r="B3303" i="6"/>
  <c r="C3303" i="6"/>
  <c r="F3303" i="6"/>
  <c r="G3303" i="6"/>
  <c r="H3303" i="6"/>
  <c r="E3303" i="6" s="1"/>
  <c r="I3303" i="6"/>
  <c r="J3303" i="6"/>
  <c r="A3304" i="6"/>
  <c r="B3304" i="6"/>
  <c r="C3304" i="6"/>
  <c r="F3304" i="6"/>
  <c r="G3304" i="6"/>
  <c r="H3304" i="6"/>
  <c r="E3304" i="6" s="1"/>
  <c r="I3304" i="6"/>
  <c r="J3304" i="6"/>
  <c r="A3305" i="6"/>
  <c r="B3305" i="6"/>
  <c r="C3305" i="6"/>
  <c r="F3305" i="6"/>
  <c r="G3305" i="6"/>
  <c r="H3305" i="6"/>
  <c r="E3305" i="6" s="1"/>
  <c r="I3305" i="6"/>
  <c r="J3305" i="6"/>
  <c r="A3306" i="6"/>
  <c r="B3306" i="6"/>
  <c r="C3306" i="6"/>
  <c r="F3306" i="6"/>
  <c r="G3306" i="6"/>
  <c r="H3306" i="6"/>
  <c r="E3306" i="6" s="1"/>
  <c r="I3306" i="6"/>
  <c r="J3306" i="6"/>
  <c r="A3307" i="6"/>
  <c r="B3307" i="6"/>
  <c r="C3307" i="6"/>
  <c r="F3307" i="6"/>
  <c r="G3307" i="6"/>
  <c r="H3307" i="6"/>
  <c r="E3307" i="6" s="1"/>
  <c r="I3307" i="6"/>
  <c r="J3307" i="6"/>
  <c r="A3308" i="6"/>
  <c r="B3308" i="6"/>
  <c r="C3308" i="6"/>
  <c r="F3308" i="6"/>
  <c r="G3308" i="6"/>
  <c r="H3308" i="6"/>
  <c r="E3308" i="6" s="1"/>
  <c r="I3308" i="6"/>
  <c r="J3308" i="6"/>
  <c r="A3309" i="6"/>
  <c r="B3309" i="6"/>
  <c r="C3309" i="6"/>
  <c r="F3309" i="6"/>
  <c r="G3309" i="6"/>
  <c r="H3309" i="6"/>
  <c r="E3309" i="6" s="1"/>
  <c r="I3309" i="6"/>
  <c r="J3309" i="6"/>
  <c r="A3310" i="6"/>
  <c r="B3310" i="6"/>
  <c r="C3310" i="6"/>
  <c r="F3310" i="6"/>
  <c r="G3310" i="6"/>
  <c r="H3310" i="6"/>
  <c r="E3310" i="6" s="1"/>
  <c r="I3310" i="6"/>
  <c r="J3310" i="6"/>
  <c r="A3311" i="6"/>
  <c r="B3311" i="6"/>
  <c r="C3311" i="6"/>
  <c r="F3311" i="6"/>
  <c r="G3311" i="6"/>
  <c r="H3311" i="6"/>
  <c r="E3311" i="6" s="1"/>
  <c r="I3311" i="6"/>
  <c r="J3311" i="6"/>
  <c r="A3312" i="6"/>
  <c r="B3312" i="6"/>
  <c r="C3312" i="6"/>
  <c r="F3312" i="6"/>
  <c r="G3312" i="6"/>
  <c r="H3312" i="6"/>
  <c r="E3312" i="6" s="1"/>
  <c r="I3312" i="6"/>
  <c r="J3312" i="6"/>
  <c r="A3313" i="6"/>
  <c r="B3313" i="6"/>
  <c r="C3313" i="6"/>
  <c r="F3313" i="6"/>
  <c r="G3313" i="6"/>
  <c r="H3313" i="6"/>
  <c r="E3313" i="6" s="1"/>
  <c r="I3313" i="6"/>
  <c r="J3313" i="6"/>
  <c r="A3314" i="6"/>
  <c r="B3314" i="6"/>
  <c r="C3314" i="6"/>
  <c r="F3314" i="6"/>
  <c r="G3314" i="6"/>
  <c r="H3314" i="6"/>
  <c r="E3314" i="6" s="1"/>
  <c r="I3314" i="6"/>
  <c r="J3314" i="6"/>
  <c r="A3315" i="6"/>
  <c r="B3315" i="6"/>
  <c r="C3315" i="6"/>
  <c r="F3315" i="6"/>
  <c r="G3315" i="6"/>
  <c r="H3315" i="6"/>
  <c r="E3315" i="6" s="1"/>
  <c r="I3315" i="6"/>
  <c r="J3315" i="6"/>
  <c r="A3316" i="6"/>
  <c r="B3316" i="6"/>
  <c r="C3316" i="6"/>
  <c r="F3316" i="6"/>
  <c r="G3316" i="6"/>
  <c r="H3316" i="6"/>
  <c r="E3316" i="6" s="1"/>
  <c r="I3316" i="6"/>
  <c r="J3316" i="6"/>
  <c r="A3317" i="6"/>
  <c r="B3317" i="6"/>
  <c r="C3317" i="6"/>
  <c r="F3317" i="6"/>
  <c r="G3317" i="6"/>
  <c r="H3317" i="6"/>
  <c r="E3317" i="6" s="1"/>
  <c r="I3317" i="6"/>
  <c r="J3317" i="6"/>
  <c r="A3318" i="6"/>
  <c r="B3318" i="6"/>
  <c r="C3318" i="6"/>
  <c r="F3318" i="6"/>
  <c r="G3318" i="6"/>
  <c r="H3318" i="6"/>
  <c r="E3318" i="6" s="1"/>
  <c r="I3318" i="6"/>
  <c r="J3318" i="6"/>
  <c r="A3319" i="6"/>
  <c r="B3319" i="6"/>
  <c r="C3319" i="6"/>
  <c r="F3319" i="6"/>
  <c r="G3319" i="6"/>
  <c r="H3319" i="6"/>
  <c r="E3319" i="6" s="1"/>
  <c r="I3319" i="6"/>
  <c r="J3319" i="6"/>
  <c r="A3320" i="6"/>
  <c r="B3320" i="6"/>
  <c r="C3320" i="6"/>
  <c r="F3320" i="6"/>
  <c r="G3320" i="6"/>
  <c r="H3320" i="6"/>
  <c r="E3320" i="6" s="1"/>
  <c r="I3320" i="6"/>
  <c r="J3320" i="6"/>
  <c r="A3321" i="6"/>
  <c r="B3321" i="6"/>
  <c r="C3321" i="6"/>
  <c r="F3321" i="6"/>
  <c r="G3321" i="6"/>
  <c r="H3321" i="6"/>
  <c r="E3321" i="6" s="1"/>
  <c r="I3321" i="6"/>
  <c r="J3321" i="6"/>
  <c r="A3322" i="6"/>
  <c r="B3322" i="6"/>
  <c r="C3322" i="6"/>
  <c r="F3322" i="6"/>
  <c r="G3322" i="6"/>
  <c r="H3322" i="6"/>
  <c r="E3322" i="6" s="1"/>
  <c r="I3322" i="6"/>
  <c r="J3322" i="6"/>
  <c r="A3323" i="6"/>
  <c r="B3323" i="6"/>
  <c r="C3323" i="6"/>
  <c r="F3323" i="6"/>
  <c r="G3323" i="6"/>
  <c r="H3323" i="6"/>
  <c r="E3323" i="6" s="1"/>
  <c r="I3323" i="6"/>
  <c r="J3323" i="6"/>
  <c r="A3324" i="6"/>
  <c r="B3324" i="6"/>
  <c r="C3324" i="6"/>
  <c r="F3324" i="6"/>
  <c r="G3324" i="6"/>
  <c r="H3324" i="6"/>
  <c r="E3324" i="6" s="1"/>
  <c r="I3324" i="6"/>
  <c r="J3324" i="6"/>
  <c r="A3325" i="6"/>
  <c r="B3325" i="6"/>
  <c r="C3325" i="6"/>
  <c r="F3325" i="6"/>
  <c r="G3325" i="6"/>
  <c r="H3325" i="6"/>
  <c r="E3325" i="6" s="1"/>
  <c r="I3325" i="6"/>
  <c r="J3325" i="6"/>
  <c r="A3326" i="6"/>
  <c r="B3326" i="6"/>
  <c r="C3326" i="6"/>
  <c r="F3326" i="6"/>
  <c r="G3326" i="6"/>
  <c r="H3326" i="6"/>
  <c r="E3326" i="6" s="1"/>
  <c r="I3326" i="6"/>
  <c r="J3326" i="6"/>
  <c r="A3327" i="6"/>
  <c r="B3327" i="6"/>
  <c r="C3327" i="6"/>
  <c r="F3327" i="6"/>
  <c r="G3327" i="6"/>
  <c r="H3327" i="6"/>
  <c r="E3327" i="6" s="1"/>
  <c r="I3327" i="6"/>
  <c r="J3327" i="6"/>
  <c r="A3328" i="6"/>
  <c r="B3328" i="6"/>
  <c r="C3328" i="6"/>
  <c r="F3328" i="6"/>
  <c r="G3328" i="6"/>
  <c r="H3328" i="6"/>
  <c r="E3328" i="6" s="1"/>
  <c r="I3328" i="6"/>
  <c r="J3328" i="6"/>
  <c r="A3329" i="6"/>
  <c r="B3329" i="6"/>
  <c r="C3329" i="6"/>
  <c r="F3329" i="6"/>
  <c r="G3329" i="6"/>
  <c r="H3329" i="6"/>
  <c r="E3329" i="6" s="1"/>
  <c r="I3329" i="6"/>
  <c r="J3329" i="6"/>
  <c r="A3330" i="6"/>
  <c r="B3330" i="6"/>
  <c r="C3330" i="6"/>
  <c r="F3330" i="6"/>
  <c r="G3330" i="6"/>
  <c r="H3330" i="6"/>
  <c r="E3330" i="6" s="1"/>
  <c r="I3330" i="6"/>
  <c r="J3330" i="6"/>
  <c r="A3331" i="6"/>
  <c r="B3331" i="6"/>
  <c r="C3331" i="6"/>
  <c r="F3331" i="6"/>
  <c r="G3331" i="6"/>
  <c r="H3331" i="6"/>
  <c r="E3331" i="6" s="1"/>
  <c r="I3331" i="6"/>
  <c r="J3331" i="6"/>
  <c r="A3332" i="6"/>
  <c r="B3332" i="6"/>
  <c r="C3332" i="6"/>
  <c r="F3332" i="6"/>
  <c r="G3332" i="6"/>
  <c r="H3332" i="6"/>
  <c r="E3332" i="6" s="1"/>
  <c r="I3332" i="6"/>
  <c r="J3332" i="6"/>
  <c r="A3333" i="6"/>
  <c r="B3333" i="6"/>
  <c r="C3333" i="6"/>
  <c r="F3333" i="6"/>
  <c r="G3333" i="6"/>
  <c r="H3333" i="6"/>
  <c r="E3333" i="6" s="1"/>
  <c r="I3333" i="6"/>
  <c r="J3333" i="6"/>
  <c r="A3334" i="6"/>
  <c r="B3334" i="6"/>
  <c r="C3334" i="6"/>
  <c r="F3334" i="6"/>
  <c r="G3334" i="6"/>
  <c r="H3334" i="6"/>
  <c r="E3334" i="6" s="1"/>
  <c r="I3334" i="6"/>
  <c r="J3334" i="6"/>
  <c r="A3335" i="6"/>
  <c r="B3335" i="6"/>
  <c r="C3335" i="6"/>
  <c r="F3335" i="6"/>
  <c r="G3335" i="6"/>
  <c r="H3335" i="6"/>
  <c r="E3335" i="6" s="1"/>
  <c r="I3335" i="6"/>
  <c r="J3335" i="6"/>
  <c r="A3336" i="6"/>
  <c r="B3336" i="6"/>
  <c r="C3336" i="6"/>
  <c r="F3336" i="6"/>
  <c r="G3336" i="6"/>
  <c r="H3336" i="6"/>
  <c r="E3336" i="6" s="1"/>
  <c r="I3336" i="6"/>
  <c r="J3336" i="6"/>
  <c r="A3337" i="6"/>
  <c r="B3337" i="6"/>
  <c r="C3337" i="6"/>
  <c r="F3337" i="6"/>
  <c r="G3337" i="6"/>
  <c r="H3337" i="6"/>
  <c r="E3337" i="6" s="1"/>
  <c r="I3337" i="6"/>
  <c r="J3337" i="6"/>
  <c r="A3338" i="6"/>
  <c r="B3338" i="6"/>
  <c r="C3338" i="6"/>
  <c r="F3338" i="6"/>
  <c r="G3338" i="6"/>
  <c r="H3338" i="6"/>
  <c r="E3338" i="6" s="1"/>
  <c r="I3338" i="6"/>
  <c r="J3338" i="6"/>
  <c r="A3339" i="6"/>
  <c r="B3339" i="6"/>
  <c r="C3339" i="6"/>
  <c r="F3339" i="6"/>
  <c r="G3339" i="6"/>
  <c r="H3339" i="6"/>
  <c r="E3339" i="6" s="1"/>
  <c r="I3339" i="6"/>
  <c r="J3339" i="6"/>
  <c r="A3340" i="6"/>
  <c r="B3340" i="6"/>
  <c r="C3340" i="6"/>
  <c r="F3340" i="6"/>
  <c r="G3340" i="6"/>
  <c r="H3340" i="6"/>
  <c r="E3340" i="6" s="1"/>
  <c r="I3340" i="6"/>
  <c r="J3340" i="6"/>
  <c r="A3341" i="6"/>
  <c r="B3341" i="6"/>
  <c r="C3341" i="6"/>
  <c r="F3341" i="6"/>
  <c r="G3341" i="6"/>
  <c r="H3341" i="6"/>
  <c r="E3341" i="6" s="1"/>
  <c r="I3341" i="6"/>
  <c r="J3341" i="6"/>
  <c r="A3342" i="6"/>
  <c r="B3342" i="6"/>
  <c r="C3342" i="6"/>
  <c r="F3342" i="6"/>
  <c r="G3342" i="6"/>
  <c r="H3342" i="6"/>
  <c r="E3342" i="6" s="1"/>
  <c r="I3342" i="6"/>
  <c r="J3342" i="6"/>
  <c r="A3343" i="6"/>
  <c r="B3343" i="6"/>
  <c r="C3343" i="6"/>
  <c r="F3343" i="6"/>
  <c r="G3343" i="6"/>
  <c r="H3343" i="6"/>
  <c r="E3343" i="6" s="1"/>
  <c r="I3343" i="6"/>
  <c r="J3343" i="6"/>
  <c r="A3344" i="6"/>
  <c r="B3344" i="6"/>
  <c r="C3344" i="6"/>
  <c r="F3344" i="6"/>
  <c r="G3344" i="6"/>
  <c r="H3344" i="6"/>
  <c r="E3344" i="6" s="1"/>
  <c r="I3344" i="6"/>
  <c r="J3344" i="6"/>
  <c r="A3345" i="6"/>
  <c r="B3345" i="6"/>
  <c r="C3345" i="6"/>
  <c r="F3345" i="6"/>
  <c r="G3345" i="6"/>
  <c r="H3345" i="6"/>
  <c r="E3345" i="6" s="1"/>
  <c r="I3345" i="6"/>
  <c r="J3345" i="6"/>
  <c r="A3346" i="6"/>
  <c r="B3346" i="6"/>
  <c r="C3346" i="6"/>
  <c r="F3346" i="6"/>
  <c r="G3346" i="6"/>
  <c r="H3346" i="6"/>
  <c r="E3346" i="6" s="1"/>
  <c r="I3346" i="6"/>
  <c r="J3346" i="6"/>
  <c r="A3347" i="6"/>
  <c r="B3347" i="6"/>
  <c r="C3347" i="6"/>
  <c r="F3347" i="6"/>
  <c r="G3347" i="6"/>
  <c r="H3347" i="6"/>
  <c r="E3347" i="6" s="1"/>
  <c r="I3347" i="6"/>
  <c r="J3347" i="6"/>
  <c r="A3348" i="6"/>
  <c r="B3348" i="6"/>
  <c r="C3348" i="6"/>
  <c r="F3348" i="6"/>
  <c r="G3348" i="6"/>
  <c r="H3348" i="6"/>
  <c r="E3348" i="6" s="1"/>
  <c r="I3348" i="6"/>
  <c r="J3348" i="6"/>
  <c r="A3349" i="6"/>
  <c r="B3349" i="6"/>
  <c r="C3349" i="6"/>
  <c r="F3349" i="6"/>
  <c r="G3349" i="6"/>
  <c r="H3349" i="6"/>
  <c r="E3349" i="6" s="1"/>
  <c r="I3349" i="6"/>
  <c r="J3349" i="6"/>
  <c r="A3350" i="6"/>
  <c r="B3350" i="6"/>
  <c r="C3350" i="6"/>
  <c r="F3350" i="6"/>
  <c r="G3350" i="6"/>
  <c r="H3350" i="6"/>
  <c r="E3350" i="6" s="1"/>
  <c r="I3350" i="6"/>
  <c r="J3350" i="6"/>
  <c r="A3351" i="6"/>
  <c r="B3351" i="6"/>
  <c r="C3351" i="6"/>
  <c r="F3351" i="6"/>
  <c r="G3351" i="6"/>
  <c r="H3351" i="6"/>
  <c r="E3351" i="6" s="1"/>
  <c r="I3351" i="6"/>
  <c r="J3351" i="6"/>
  <c r="A3352" i="6"/>
  <c r="B3352" i="6"/>
  <c r="C3352" i="6"/>
  <c r="F3352" i="6"/>
  <c r="G3352" i="6"/>
  <c r="H3352" i="6"/>
  <c r="E3352" i="6" s="1"/>
  <c r="I3352" i="6"/>
  <c r="J3352" i="6"/>
  <c r="A3353" i="6"/>
  <c r="B3353" i="6"/>
  <c r="C3353" i="6"/>
  <c r="F3353" i="6"/>
  <c r="G3353" i="6"/>
  <c r="H3353" i="6"/>
  <c r="E3353" i="6" s="1"/>
  <c r="I3353" i="6"/>
  <c r="J3353" i="6"/>
  <c r="A3354" i="6"/>
  <c r="B3354" i="6"/>
  <c r="C3354" i="6"/>
  <c r="F3354" i="6"/>
  <c r="G3354" i="6"/>
  <c r="H3354" i="6"/>
  <c r="E3354" i="6" s="1"/>
  <c r="I3354" i="6"/>
  <c r="J3354" i="6"/>
  <c r="A3355" i="6"/>
  <c r="B3355" i="6"/>
  <c r="C3355" i="6"/>
  <c r="F3355" i="6"/>
  <c r="G3355" i="6"/>
  <c r="H3355" i="6"/>
  <c r="E3355" i="6" s="1"/>
  <c r="I3355" i="6"/>
  <c r="J3355" i="6"/>
  <c r="A3356" i="6"/>
  <c r="B3356" i="6"/>
  <c r="C3356" i="6"/>
  <c r="F3356" i="6"/>
  <c r="G3356" i="6"/>
  <c r="H3356" i="6"/>
  <c r="E3356" i="6" s="1"/>
  <c r="I3356" i="6"/>
  <c r="J3356" i="6"/>
  <c r="A3357" i="6"/>
  <c r="B3357" i="6"/>
  <c r="C3357" i="6"/>
  <c r="F3357" i="6"/>
  <c r="G3357" i="6"/>
  <c r="H3357" i="6"/>
  <c r="E3357" i="6" s="1"/>
  <c r="I3357" i="6"/>
  <c r="J3357" i="6"/>
  <c r="A3358" i="6"/>
  <c r="B3358" i="6"/>
  <c r="C3358" i="6"/>
  <c r="F3358" i="6"/>
  <c r="G3358" i="6"/>
  <c r="H3358" i="6"/>
  <c r="E3358" i="6" s="1"/>
  <c r="I3358" i="6"/>
  <c r="J3358" i="6"/>
  <c r="A3359" i="6"/>
  <c r="B3359" i="6"/>
  <c r="C3359" i="6"/>
  <c r="F3359" i="6"/>
  <c r="G3359" i="6"/>
  <c r="H3359" i="6"/>
  <c r="E3359" i="6" s="1"/>
  <c r="I3359" i="6"/>
  <c r="J3359" i="6"/>
  <c r="A3360" i="6"/>
  <c r="B3360" i="6"/>
  <c r="C3360" i="6"/>
  <c r="F3360" i="6"/>
  <c r="G3360" i="6"/>
  <c r="H3360" i="6"/>
  <c r="E3360" i="6" s="1"/>
  <c r="I3360" i="6"/>
  <c r="J3360" i="6"/>
  <c r="A3361" i="6"/>
  <c r="B3361" i="6"/>
  <c r="C3361" i="6"/>
  <c r="F3361" i="6"/>
  <c r="G3361" i="6"/>
  <c r="H3361" i="6"/>
  <c r="E3361" i="6" s="1"/>
  <c r="I3361" i="6"/>
  <c r="J3361" i="6"/>
  <c r="A3362" i="6"/>
  <c r="B3362" i="6"/>
  <c r="C3362" i="6"/>
  <c r="F3362" i="6"/>
  <c r="G3362" i="6"/>
  <c r="H3362" i="6"/>
  <c r="E3362" i="6" s="1"/>
  <c r="I3362" i="6"/>
  <c r="J3362" i="6"/>
  <c r="A3363" i="6"/>
  <c r="B3363" i="6"/>
  <c r="C3363" i="6"/>
  <c r="F3363" i="6"/>
  <c r="G3363" i="6"/>
  <c r="H3363" i="6"/>
  <c r="E3363" i="6" s="1"/>
  <c r="I3363" i="6"/>
  <c r="J3363" i="6"/>
  <c r="A3364" i="6"/>
  <c r="B3364" i="6"/>
  <c r="C3364" i="6"/>
  <c r="F3364" i="6"/>
  <c r="G3364" i="6"/>
  <c r="H3364" i="6"/>
  <c r="E3364" i="6" s="1"/>
  <c r="I3364" i="6"/>
  <c r="J3364" i="6"/>
  <c r="A3365" i="6"/>
  <c r="B3365" i="6"/>
  <c r="C3365" i="6"/>
  <c r="F3365" i="6"/>
  <c r="G3365" i="6"/>
  <c r="H3365" i="6"/>
  <c r="E3365" i="6" s="1"/>
  <c r="I3365" i="6"/>
  <c r="J3365" i="6"/>
  <c r="A3366" i="6"/>
  <c r="B3366" i="6"/>
  <c r="C3366" i="6"/>
  <c r="F3366" i="6"/>
  <c r="G3366" i="6"/>
  <c r="H3366" i="6"/>
  <c r="E3366" i="6" s="1"/>
  <c r="I3366" i="6"/>
  <c r="J3366" i="6"/>
  <c r="A3367" i="6"/>
  <c r="B3367" i="6"/>
  <c r="C3367" i="6"/>
  <c r="F3367" i="6"/>
  <c r="G3367" i="6"/>
  <c r="H3367" i="6"/>
  <c r="E3367" i="6" s="1"/>
  <c r="I3367" i="6"/>
  <c r="J3367" i="6"/>
  <c r="A3368" i="6"/>
  <c r="B3368" i="6"/>
  <c r="C3368" i="6"/>
  <c r="F3368" i="6"/>
  <c r="G3368" i="6"/>
  <c r="H3368" i="6"/>
  <c r="E3368" i="6" s="1"/>
  <c r="I3368" i="6"/>
  <c r="J3368" i="6"/>
  <c r="A3369" i="6"/>
  <c r="B3369" i="6"/>
  <c r="C3369" i="6"/>
  <c r="F3369" i="6"/>
  <c r="G3369" i="6"/>
  <c r="H3369" i="6"/>
  <c r="E3369" i="6" s="1"/>
  <c r="I3369" i="6"/>
  <c r="J3369" i="6"/>
  <c r="A3370" i="6"/>
  <c r="B3370" i="6"/>
  <c r="C3370" i="6"/>
  <c r="F3370" i="6"/>
  <c r="G3370" i="6"/>
  <c r="H3370" i="6"/>
  <c r="E3370" i="6" s="1"/>
  <c r="I3370" i="6"/>
  <c r="J3370" i="6"/>
  <c r="A3371" i="6"/>
  <c r="B3371" i="6"/>
  <c r="C3371" i="6"/>
  <c r="F3371" i="6"/>
  <c r="G3371" i="6"/>
  <c r="H3371" i="6"/>
  <c r="E3371" i="6" s="1"/>
  <c r="I3371" i="6"/>
  <c r="J3371" i="6"/>
  <c r="A3372" i="6"/>
  <c r="B3372" i="6"/>
  <c r="C3372" i="6"/>
  <c r="F3372" i="6"/>
  <c r="G3372" i="6"/>
  <c r="H3372" i="6"/>
  <c r="E3372" i="6" s="1"/>
  <c r="I3372" i="6"/>
  <c r="J3372" i="6"/>
  <c r="A3373" i="6"/>
  <c r="B3373" i="6"/>
  <c r="C3373" i="6"/>
  <c r="F3373" i="6"/>
  <c r="G3373" i="6"/>
  <c r="H3373" i="6"/>
  <c r="E3373" i="6" s="1"/>
  <c r="I3373" i="6"/>
  <c r="J3373" i="6"/>
  <c r="A3374" i="6"/>
  <c r="B3374" i="6"/>
  <c r="C3374" i="6"/>
  <c r="F3374" i="6"/>
  <c r="G3374" i="6"/>
  <c r="H3374" i="6"/>
  <c r="E3374" i="6" s="1"/>
  <c r="I3374" i="6"/>
  <c r="J3374" i="6"/>
  <c r="A3375" i="6"/>
  <c r="B3375" i="6"/>
  <c r="C3375" i="6"/>
  <c r="F3375" i="6"/>
  <c r="G3375" i="6"/>
  <c r="H3375" i="6"/>
  <c r="E3375" i="6" s="1"/>
  <c r="I3375" i="6"/>
  <c r="J3375" i="6"/>
  <c r="A3376" i="6"/>
  <c r="B3376" i="6"/>
  <c r="C3376" i="6"/>
  <c r="F3376" i="6"/>
  <c r="G3376" i="6"/>
  <c r="H3376" i="6"/>
  <c r="E3376" i="6" s="1"/>
  <c r="I3376" i="6"/>
  <c r="J3376" i="6"/>
  <c r="A3377" i="6"/>
  <c r="B3377" i="6"/>
  <c r="C3377" i="6"/>
  <c r="F3377" i="6"/>
  <c r="G3377" i="6"/>
  <c r="H3377" i="6"/>
  <c r="E3377" i="6" s="1"/>
  <c r="I3377" i="6"/>
  <c r="J3377" i="6"/>
  <c r="A3378" i="6"/>
  <c r="B3378" i="6"/>
  <c r="C3378" i="6"/>
  <c r="F3378" i="6"/>
  <c r="G3378" i="6"/>
  <c r="H3378" i="6"/>
  <c r="E3378" i="6" s="1"/>
  <c r="I3378" i="6"/>
  <c r="J3378" i="6"/>
  <c r="A3379" i="6"/>
  <c r="B3379" i="6"/>
  <c r="C3379" i="6"/>
  <c r="F3379" i="6"/>
  <c r="G3379" i="6"/>
  <c r="H3379" i="6"/>
  <c r="E3379" i="6" s="1"/>
  <c r="I3379" i="6"/>
  <c r="J3379" i="6"/>
  <c r="A3380" i="6"/>
  <c r="B3380" i="6"/>
  <c r="C3380" i="6"/>
  <c r="F3380" i="6"/>
  <c r="G3380" i="6"/>
  <c r="H3380" i="6"/>
  <c r="E3380" i="6" s="1"/>
  <c r="I3380" i="6"/>
  <c r="J3380" i="6"/>
  <c r="A3381" i="6"/>
  <c r="B3381" i="6"/>
  <c r="C3381" i="6"/>
  <c r="F3381" i="6"/>
  <c r="G3381" i="6"/>
  <c r="H3381" i="6"/>
  <c r="E3381" i="6" s="1"/>
  <c r="I3381" i="6"/>
  <c r="J3381" i="6"/>
  <c r="A3382" i="6"/>
  <c r="B3382" i="6"/>
  <c r="C3382" i="6"/>
  <c r="F3382" i="6"/>
  <c r="G3382" i="6"/>
  <c r="H3382" i="6"/>
  <c r="E3382" i="6" s="1"/>
  <c r="I3382" i="6"/>
  <c r="J3382" i="6"/>
  <c r="A3383" i="6"/>
  <c r="B3383" i="6"/>
  <c r="C3383" i="6"/>
  <c r="F3383" i="6"/>
  <c r="G3383" i="6"/>
  <c r="H3383" i="6"/>
  <c r="E3383" i="6" s="1"/>
  <c r="I3383" i="6"/>
  <c r="J3383" i="6"/>
  <c r="A3384" i="6"/>
  <c r="B3384" i="6"/>
  <c r="C3384" i="6"/>
  <c r="F3384" i="6"/>
  <c r="G3384" i="6"/>
  <c r="H3384" i="6"/>
  <c r="E3384" i="6" s="1"/>
  <c r="I3384" i="6"/>
  <c r="J3384" i="6"/>
  <c r="A3385" i="6"/>
  <c r="B3385" i="6"/>
  <c r="C3385" i="6"/>
  <c r="F3385" i="6"/>
  <c r="G3385" i="6"/>
  <c r="H3385" i="6"/>
  <c r="E3385" i="6" s="1"/>
  <c r="I3385" i="6"/>
  <c r="J3385" i="6"/>
  <c r="A3386" i="6"/>
  <c r="B3386" i="6"/>
  <c r="C3386" i="6"/>
  <c r="F3386" i="6"/>
  <c r="G3386" i="6"/>
  <c r="H3386" i="6"/>
  <c r="E3386" i="6" s="1"/>
  <c r="I3386" i="6"/>
  <c r="J3386" i="6"/>
  <c r="A3387" i="6"/>
  <c r="B3387" i="6"/>
  <c r="C3387" i="6"/>
  <c r="F3387" i="6"/>
  <c r="G3387" i="6"/>
  <c r="H3387" i="6"/>
  <c r="E3387" i="6" s="1"/>
  <c r="I3387" i="6"/>
  <c r="J3387" i="6"/>
  <c r="A3388" i="6"/>
  <c r="B3388" i="6"/>
  <c r="C3388" i="6"/>
  <c r="F3388" i="6"/>
  <c r="G3388" i="6"/>
  <c r="H3388" i="6"/>
  <c r="E3388" i="6" s="1"/>
  <c r="I3388" i="6"/>
  <c r="J3388" i="6"/>
  <c r="A3389" i="6"/>
  <c r="B3389" i="6"/>
  <c r="C3389" i="6"/>
  <c r="F3389" i="6"/>
  <c r="G3389" i="6"/>
  <c r="H3389" i="6"/>
  <c r="E3389" i="6" s="1"/>
  <c r="I3389" i="6"/>
  <c r="J3389" i="6"/>
  <c r="A3390" i="6"/>
  <c r="B3390" i="6"/>
  <c r="C3390" i="6"/>
  <c r="F3390" i="6"/>
  <c r="G3390" i="6"/>
  <c r="H3390" i="6"/>
  <c r="E3390" i="6" s="1"/>
  <c r="I3390" i="6"/>
  <c r="J3390" i="6"/>
  <c r="A3391" i="6"/>
  <c r="B3391" i="6"/>
  <c r="C3391" i="6"/>
  <c r="F3391" i="6"/>
  <c r="G3391" i="6"/>
  <c r="H3391" i="6"/>
  <c r="E3391" i="6" s="1"/>
  <c r="I3391" i="6"/>
  <c r="J3391" i="6"/>
  <c r="A3392" i="6"/>
  <c r="B3392" i="6"/>
  <c r="C3392" i="6"/>
  <c r="F3392" i="6"/>
  <c r="G3392" i="6"/>
  <c r="H3392" i="6"/>
  <c r="E3392" i="6" s="1"/>
  <c r="I3392" i="6"/>
  <c r="J3392" i="6"/>
  <c r="A3393" i="6"/>
  <c r="B3393" i="6"/>
  <c r="C3393" i="6"/>
  <c r="F3393" i="6"/>
  <c r="G3393" i="6"/>
  <c r="H3393" i="6"/>
  <c r="E3393" i="6" s="1"/>
  <c r="I3393" i="6"/>
  <c r="J3393" i="6"/>
  <c r="A3394" i="6"/>
  <c r="B3394" i="6"/>
  <c r="C3394" i="6"/>
  <c r="F3394" i="6"/>
  <c r="G3394" i="6"/>
  <c r="H3394" i="6"/>
  <c r="E3394" i="6" s="1"/>
  <c r="I3394" i="6"/>
  <c r="J3394" i="6"/>
  <c r="A3395" i="6"/>
  <c r="B3395" i="6"/>
  <c r="C3395" i="6"/>
  <c r="F3395" i="6"/>
  <c r="G3395" i="6"/>
  <c r="H3395" i="6"/>
  <c r="E3395" i="6" s="1"/>
  <c r="I3395" i="6"/>
  <c r="J3395" i="6"/>
  <c r="A3396" i="6"/>
  <c r="B3396" i="6"/>
  <c r="C3396" i="6"/>
  <c r="F3396" i="6"/>
  <c r="G3396" i="6"/>
  <c r="H3396" i="6"/>
  <c r="E3396" i="6" s="1"/>
  <c r="I3396" i="6"/>
  <c r="J3396" i="6"/>
  <c r="A3397" i="6"/>
  <c r="B3397" i="6"/>
  <c r="C3397" i="6"/>
  <c r="F3397" i="6"/>
  <c r="G3397" i="6"/>
  <c r="H3397" i="6"/>
  <c r="E3397" i="6" s="1"/>
  <c r="I3397" i="6"/>
  <c r="J3397" i="6"/>
  <c r="A3398" i="6"/>
  <c r="B3398" i="6"/>
  <c r="C3398" i="6"/>
  <c r="F3398" i="6"/>
  <c r="G3398" i="6"/>
  <c r="H3398" i="6"/>
  <c r="E3398" i="6" s="1"/>
  <c r="I3398" i="6"/>
  <c r="J3398" i="6"/>
  <c r="A3399" i="6"/>
  <c r="B3399" i="6"/>
  <c r="C3399" i="6"/>
  <c r="F3399" i="6"/>
  <c r="G3399" i="6"/>
  <c r="H3399" i="6"/>
  <c r="E3399" i="6" s="1"/>
  <c r="I3399" i="6"/>
  <c r="J3399" i="6"/>
  <c r="A3400" i="6"/>
  <c r="B3400" i="6"/>
  <c r="C3400" i="6"/>
  <c r="F3400" i="6"/>
  <c r="G3400" i="6"/>
  <c r="H3400" i="6"/>
  <c r="E3400" i="6" s="1"/>
  <c r="I3400" i="6"/>
  <c r="J3400" i="6"/>
  <c r="A3401" i="6"/>
  <c r="B3401" i="6"/>
  <c r="C3401" i="6"/>
  <c r="F3401" i="6"/>
  <c r="G3401" i="6"/>
  <c r="H3401" i="6"/>
  <c r="E3401" i="6" s="1"/>
  <c r="I3401" i="6"/>
  <c r="J3401" i="6"/>
  <c r="A3402" i="6"/>
  <c r="B3402" i="6"/>
  <c r="C3402" i="6"/>
  <c r="F3402" i="6"/>
  <c r="G3402" i="6"/>
  <c r="H3402" i="6"/>
  <c r="E3402" i="6" s="1"/>
  <c r="I3402" i="6"/>
  <c r="J3402" i="6"/>
  <c r="A3403" i="6"/>
  <c r="B3403" i="6"/>
  <c r="C3403" i="6"/>
  <c r="F3403" i="6"/>
  <c r="G3403" i="6"/>
  <c r="H3403" i="6"/>
  <c r="E3403" i="6" s="1"/>
  <c r="I3403" i="6"/>
  <c r="J3403" i="6"/>
  <c r="A3404" i="6"/>
  <c r="B3404" i="6"/>
  <c r="C3404" i="6"/>
  <c r="F3404" i="6"/>
  <c r="G3404" i="6"/>
  <c r="H3404" i="6"/>
  <c r="E3404" i="6" s="1"/>
  <c r="I3404" i="6"/>
  <c r="J3404" i="6"/>
  <c r="A3405" i="6"/>
  <c r="B3405" i="6"/>
  <c r="C3405" i="6"/>
  <c r="F3405" i="6"/>
  <c r="G3405" i="6"/>
  <c r="H3405" i="6"/>
  <c r="E3405" i="6" s="1"/>
  <c r="I3405" i="6"/>
  <c r="J3405" i="6"/>
  <c r="A3406" i="6"/>
  <c r="B3406" i="6"/>
  <c r="C3406" i="6"/>
  <c r="F3406" i="6"/>
  <c r="G3406" i="6"/>
  <c r="H3406" i="6"/>
  <c r="E3406" i="6" s="1"/>
  <c r="I3406" i="6"/>
  <c r="J3406" i="6"/>
  <c r="A3407" i="6"/>
  <c r="B3407" i="6"/>
  <c r="C3407" i="6"/>
  <c r="F3407" i="6"/>
  <c r="G3407" i="6"/>
  <c r="H3407" i="6"/>
  <c r="E3407" i="6" s="1"/>
  <c r="I3407" i="6"/>
  <c r="J3407" i="6"/>
  <c r="A3408" i="6"/>
  <c r="B3408" i="6"/>
  <c r="C3408" i="6"/>
  <c r="F3408" i="6"/>
  <c r="G3408" i="6"/>
  <c r="H3408" i="6"/>
  <c r="E3408" i="6" s="1"/>
  <c r="I3408" i="6"/>
  <c r="J3408" i="6"/>
  <c r="A3409" i="6"/>
  <c r="B3409" i="6"/>
  <c r="C3409" i="6"/>
  <c r="F3409" i="6"/>
  <c r="G3409" i="6"/>
  <c r="H3409" i="6"/>
  <c r="E3409" i="6" s="1"/>
  <c r="I3409" i="6"/>
  <c r="J3409" i="6"/>
  <c r="A3410" i="6"/>
  <c r="B3410" i="6"/>
  <c r="C3410" i="6"/>
  <c r="F3410" i="6"/>
  <c r="G3410" i="6"/>
  <c r="H3410" i="6"/>
  <c r="E3410" i="6" s="1"/>
  <c r="I3410" i="6"/>
  <c r="J3410" i="6"/>
  <c r="A3411" i="6"/>
  <c r="B3411" i="6"/>
  <c r="C3411" i="6"/>
  <c r="F3411" i="6"/>
  <c r="G3411" i="6"/>
  <c r="H3411" i="6"/>
  <c r="E3411" i="6" s="1"/>
  <c r="I3411" i="6"/>
  <c r="J3411" i="6"/>
  <c r="A3412" i="6"/>
  <c r="B3412" i="6"/>
  <c r="C3412" i="6"/>
  <c r="F3412" i="6"/>
  <c r="G3412" i="6"/>
  <c r="H3412" i="6"/>
  <c r="E3412" i="6" s="1"/>
  <c r="I3412" i="6"/>
  <c r="J3412" i="6"/>
  <c r="A3413" i="6"/>
  <c r="B3413" i="6"/>
  <c r="C3413" i="6"/>
  <c r="F3413" i="6"/>
  <c r="G3413" i="6"/>
  <c r="H3413" i="6"/>
  <c r="E3413" i="6" s="1"/>
  <c r="I3413" i="6"/>
  <c r="J3413" i="6"/>
  <c r="A3414" i="6"/>
  <c r="B3414" i="6"/>
  <c r="C3414" i="6"/>
  <c r="F3414" i="6"/>
  <c r="G3414" i="6"/>
  <c r="H3414" i="6"/>
  <c r="E3414" i="6" s="1"/>
  <c r="I3414" i="6"/>
  <c r="J3414" i="6"/>
  <c r="A3415" i="6"/>
  <c r="B3415" i="6"/>
  <c r="C3415" i="6"/>
  <c r="F3415" i="6"/>
  <c r="G3415" i="6"/>
  <c r="H3415" i="6"/>
  <c r="E3415" i="6" s="1"/>
  <c r="I3415" i="6"/>
  <c r="J3415" i="6"/>
  <c r="A3416" i="6"/>
  <c r="B3416" i="6"/>
  <c r="C3416" i="6"/>
  <c r="F3416" i="6"/>
  <c r="G3416" i="6"/>
  <c r="H3416" i="6"/>
  <c r="E3416" i="6" s="1"/>
  <c r="I3416" i="6"/>
  <c r="J3416" i="6"/>
  <c r="A3417" i="6"/>
  <c r="B3417" i="6"/>
  <c r="C3417" i="6"/>
  <c r="F3417" i="6"/>
  <c r="G3417" i="6"/>
  <c r="H3417" i="6"/>
  <c r="E3417" i="6" s="1"/>
  <c r="I3417" i="6"/>
  <c r="J3417" i="6"/>
  <c r="A3418" i="6"/>
  <c r="B3418" i="6"/>
  <c r="C3418" i="6"/>
  <c r="F3418" i="6"/>
  <c r="G3418" i="6"/>
  <c r="H3418" i="6"/>
  <c r="E3418" i="6" s="1"/>
  <c r="I3418" i="6"/>
  <c r="J3418" i="6"/>
  <c r="A3419" i="6"/>
  <c r="B3419" i="6"/>
  <c r="C3419" i="6"/>
  <c r="F3419" i="6"/>
  <c r="G3419" i="6"/>
  <c r="H3419" i="6"/>
  <c r="E3419" i="6" s="1"/>
  <c r="I3419" i="6"/>
  <c r="J3419" i="6"/>
  <c r="A3420" i="6"/>
  <c r="B3420" i="6"/>
  <c r="C3420" i="6"/>
  <c r="F3420" i="6"/>
  <c r="G3420" i="6"/>
  <c r="H3420" i="6"/>
  <c r="E3420" i="6" s="1"/>
  <c r="I3420" i="6"/>
  <c r="J3420" i="6"/>
  <c r="A3421" i="6"/>
  <c r="B3421" i="6"/>
  <c r="C3421" i="6"/>
  <c r="F3421" i="6"/>
  <c r="G3421" i="6"/>
  <c r="H3421" i="6"/>
  <c r="E3421" i="6" s="1"/>
  <c r="I3421" i="6"/>
  <c r="J3421" i="6"/>
  <c r="A3422" i="6"/>
  <c r="B3422" i="6"/>
  <c r="C3422" i="6"/>
  <c r="F3422" i="6"/>
  <c r="G3422" i="6"/>
  <c r="H3422" i="6"/>
  <c r="E3422" i="6" s="1"/>
  <c r="I3422" i="6"/>
  <c r="J3422" i="6"/>
  <c r="A3423" i="6"/>
  <c r="B3423" i="6"/>
  <c r="C3423" i="6"/>
  <c r="F3423" i="6"/>
  <c r="G3423" i="6"/>
  <c r="H3423" i="6"/>
  <c r="E3423" i="6" s="1"/>
  <c r="I3423" i="6"/>
  <c r="J3423" i="6"/>
  <c r="A3424" i="6"/>
  <c r="B3424" i="6"/>
  <c r="C3424" i="6"/>
  <c r="F3424" i="6"/>
  <c r="G3424" i="6"/>
  <c r="H3424" i="6"/>
  <c r="E3424" i="6" s="1"/>
  <c r="I3424" i="6"/>
  <c r="J3424" i="6"/>
  <c r="A3425" i="6"/>
  <c r="B3425" i="6"/>
  <c r="C3425" i="6"/>
  <c r="F3425" i="6"/>
  <c r="G3425" i="6"/>
  <c r="H3425" i="6"/>
  <c r="E3425" i="6" s="1"/>
  <c r="I3425" i="6"/>
  <c r="J3425" i="6"/>
  <c r="A3426" i="6"/>
  <c r="B3426" i="6"/>
  <c r="C3426" i="6"/>
  <c r="F3426" i="6"/>
  <c r="G3426" i="6"/>
  <c r="H3426" i="6"/>
  <c r="E3426" i="6" s="1"/>
  <c r="I3426" i="6"/>
  <c r="J3426" i="6"/>
  <c r="A3427" i="6"/>
  <c r="B3427" i="6"/>
  <c r="C3427" i="6"/>
  <c r="F3427" i="6"/>
  <c r="G3427" i="6"/>
  <c r="H3427" i="6"/>
  <c r="E3427" i="6" s="1"/>
  <c r="I3427" i="6"/>
  <c r="J3427" i="6"/>
  <c r="A3428" i="6"/>
  <c r="B3428" i="6"/>
  <c r="C3428" i="6"/>
  <c r="F3428" i="6"/>
  <c r="G3428" i="6"/>
  <c r="H3428" i="6"/>
  <c r="E3428" i="6" s="1"/>
  <c r="I3428" i="6"/>
  <c r="J3428" i="6"/>
  <c r="A3429" i="6"/>
  <c r="B3429" i="6"/>
  <c r="C3429" i="6"/>
  <c r="F3429" i="6"/>
  <c r="G3429" i="6"/>
  <c r="H3429" i="6"/>
  <c r="E3429" i="6" s="1"/>
  <c r="I3429" i="6"/>
  <c r="J3429" i="6"/>
  <c r="A3430" i="6"/>
  <c r="B3430" i="6"/>
  <c r="C3430" i="6"/>
  <c r="F3430" i="6"/>
  <c r="G3430" i="6"/>
  <c r="H3430" i="6"/>
  <c r="E3430" i="6" s="1"/>
  <c r="I3430" i="6"/>
  <c r="J3430" i="6"/>
  <c r="A3431" i="6"/>
  <c r="B3431" i="6"/>
  <c r="C3431" i="6"/>
  <c r="F3431" i="6"/>
  <c r="G3431" i="6"/>
  <c r="H3431" i="6"/>
  <c r="E3431" i="6" s="1"/>
  <c r="I3431" i="6"/>
  <c r="J3431" i="6"/>
  <c r="A3432" i="6"/>
  <c r="B3432" i="6"/>
  <c r="C3432" i="6"/>
  <c r="F3432" i="6"/>
  <c r="G3432" i="6"/>
  <c r="H3432" i="6"/>
  <c r="E3432" i="6" s="1"/>
  <c r="I3432" i="6"/>
  <c r="J3432" i="6"/>
  <c r="A3433" i="6"/>
  <c r="B3433" i="6"/>
  <c r="C3433" i="6"/>
  <c r="F3433" i="6"/>
  <c r="G3433" i="6"/>
  <c r="H3433" i="6"/>
  <c r="E3433" i="6" s="1"/>
  <c r="I3433" i="6"/>
  <c r="J3433" i="6"/>
  <c r="A3434" i="6"/>
  <c r="B3434" i="6"/>
  <c r="C3434" i="6"/>
  <c r="F3434" i="6"/>
  <c r="G3434" i="6"/>
  <c r="H3434" i="6"/>
  <c r="E3434" i="6" s="1"/>
  <c r="I3434" i="6"/>
  <c r="J3434" i="6"/>
  <c r="A3435" i="6"/>
  <c r="B3435" i="6"/>
  <c r="C3435" i="6"/>
  <c r="F3435" i="6"/>
  <c r="G3435" i="6"/>
  <c r="H3435" i="6"/>
  <c r="E3435" i="6" s="1"/>
  <c r="I3435" i="6"/>
  <c r="J3435" i="6"/>
  <c r="A3436" i="6"/>
  <c r="B3436" i="6"/>
  <c r="C3436" i="6"/>
  <c r="F3436" i="6"/>
  <c r="G3436" i="6"/>
  <c r="H3436" i="6"/>
  <c r="E3436" i="6" s="1"/>
  <c r="I3436" i="6"/>
  <c r="J3436" i="6"/>
  <c r="A3437" i="6"/>
  <c r="B3437" i="6"/>
  <c r="C3437" i="6"/>
  <c r="F3437" i="6"/>
  <c r="G3437" i="6"/>
  <c r="H3437" i="6"/>
  <c r="E3437" i="6" s="1"/>
  <c r="I3437" i="6"/>
  <c r="J3437" i="6"/>
  <c r="A3438" i="6"/>
  <c r="B3438" i="6"/>
  <c r="C3438" i="6"/>
  <c r="F3438" i="6"/>
  <c r="G3438" i="6"/>
  <c r="H3438" i="6"/>
  <c r="E3438" i="6" s="1"/>
  <c r="I3438" i="6"/>
  <c r="J3438" i="6"/>
  <c r="A3439" i="6"/>
  <c r="B3439" i="6"/>
  <c r="C3439" i="6"/>
  <c r="F3439" i="6"/>
  <c r="G3439" i="6"/>
  <c r="H3439" i="6"/>
  <c r="E3439" i="6" s="1"/>
  <c r="I3439" i="6"/>
  <c r="J3439" i="6"/>
  <c r="A3440" i="6"/>
  <c r="B3440" i="6"/>
  <c r="C3440" i="6"/>
  <c r="F3440" i="6"/>
  <c r="G3440" i="6"/>
  <c r="H3440" i="6"/>
  <c r="E3440" i="6" s="1"/>
  <c r="I3440" i="6"/>
  <c r="J3440" i="6"/>
  <c r="A3441" i="6"/>
  <c r="B3441" i="6"/>
  <c r="C3441" i="6"/>
  <c r="F3441" i="6"/>
  <c r="G3441" i="6"/>
  <c r="H3441" i="6"/>
  <c r="E3441" i="6" s="1"/>
  <c r="I3441" i="6"/>
  <c r="J3441" i="6"/>
  <c r="A3442" i="6"/>
  <c r="B3442" i="6"/>
  <c r="C3442" i="6"/>
  <c r="F3442" i="6"/>
  <c r="G3442" i="6"/>
  <c r="H3442" i="6"/>
  <c r="E3442" i="6" s="1"/>
  <c r="I3442" i="6"/>
  <c r="J3442" i="6"/>
  <c r="A3443" i="6"/>
  <c r="B3443" i="6"/>
  <c r="C3443" i="6"/>
  <c r="F3443" i="6"/>
  <c r="G3443" i="6"/>
  <c r="H3443" i="6"/>
  <c r="E3443" i="6" s="1"/>
  <c r="I3443" i="6"/>
  <c r="J3443" i="6"/>
  <c r="A3444" i="6"/>
  <c r="B3444" i="6"/>
  <c r="C3444" i="6"/>
  <c r="F3444" i="6"/>
  <c r="G3444" i="6"/>
  <c r="H3444" i="6"/>
  <c r="E3444" i="6" s="1"/>
  <c r="I3444" i="6"/>
  <c r="J3444" i="6"/>
  <c r="A3445" i="6"/>
  <c r="B3445" i="6"/>
  <c r="C3445" i="6"/>
  <c r="F3445" i="6"/>
  <c r="G3445" i="6"/>
  <c r="H3445" i="6"/>
  <c r="E3445" i="6" s="1"/>
  <c r="I3445" i="6"/>
  <c r="J3445" i="6"/>
  <c r="A3446" i="6"/>
  <c r="B3446" i="6"/>
  <c r="C3446" i="6"/>
  <c r="F3446" i="6"/>
  <c r="G3446" i="6"/>
  <c r="H3446" i="6"/>
  <c r="E3446" i="6" s="1"/>
  <c r="I3446" i="6"/>
  <c r="J3446" i="6"/>
  <c r="A3447" i="6"/>
  <c r="B3447" i="6"/>
  <c r="C3447" i="6"/>
  <c r="F3447" i="6"/>
  <c r="G3447" i="6"/>
  <c r="H3447" i="6"/>
  <c r="E3447" i="6" s="1"/>
  <c r="I3447" i="6"/>
  <c r="J3447" i="6"/>
  <c r="A3448" i="6"/>
  <c r="B3448" i="6"/>
  <c r="C3448" i="6"/>
  <c r="F3448" i="6"/>
  <c r="G3448" i="6"/>
  <c r="H3448" i="6"/>
  <c r="E3448" i="6" s="1"/>
  <c r="I3448" i="6"/>
  <c r="J3448" i="6"/>
  <c r="A3449" i="6"/>
  <c r="B3449" i="6"/>
  <c r="C3449" i="6"/>
  <c r="F3449" i="6"/>
  <c r="G3449" i="6"/>
  <c r="H3449" i="6"/>
  <c r="E3449" i="6" s="1"/>
  <c r="I3449" i="6"/>
  <c r="J3449" i="6"/>
  <c r="A3450" i="6"/>
  <c r="B3450" i="6"/>
  <c r="C3450" i="6"/>
  <c r="F3450" i="6"/>
  <c r="G3450" i="6"/>
  <c r="H3450" i="6"/>
  <c r="E3450" i="6" s="1"/>
  <c r="I3450" i="6"/>
  <c r="J3450" i="6"/>
  <c r="A3451" i="6"/>
  <c r="B3451" i="6"/>
  <c r="C3451" i="6"/>
  <c r="F3451" i="6"/>
  <c r="G3451" i="6"/>
  <c r="H3451" i="6"/>
  <c r="E3451" i="6" s="1"/>
  <c r="I3451" i="6"/>
  <c r="J3451" i="6"/>
  <c r="A3452" i="6"/>
  <c r="B3452" i="6"/>
  <c r="C3452" i="6"/>
  <c r="F3452" i="6"/>
  <c r="G3452" i="6"/>
  <c r="H3452" i="6"/>
  <c r="E3452" i="6" s="1"/>
  <c r="I3452" i="6"/>
  <c r="J3452" i="6"/>
  <c r="A3453" i="6"/>
  <c r="B3453" i="6"/>
  <c r="C3453" i="6"/>
  <c r="F3453" i="6"/>
  <c r="G3453" i="6"/>
  <c r="H3453" i="6"/>
  <c r="E3453" i="6" s="1"/>
  <c r="I3453" i="6"/>
  <c r="J3453" i="6"/>
  <c r="A3454" i="6"/>
  <c r="B3454" i="6"/>
  <c r="C3454" i="6"/>
  <c r="F3454" i="6"/>
  <c r="G3454" i="6"/>
  <c r="H3454" i="6"/>
  <c r="E3454" i="6" s="1"/>
  <c r="I3454" i="6"/>
  <c r="J3454" i="6"/>
  <c r="A3455" i="6"/>
  <c r="B3455" i="6"/>
  <c r="C3455" i="6"/>
  <c r="F3455" i="6"/>
  <c r="G3455" i="6"/>
  <c r="H3455" i="6"/>
  <c r="E3455" i="6" s="1"/>
  <c r="I3455" i="6"/>
  <c r="J3455" i="6"/>
  <c r="A3456" i="6"/>
  <c r="B3456" i="6"/>
  <c r="C3456" i="6"/>
  <c r="F3456" i="6"/>
  <c r="G3456" i="6"/>
  <c r="H3456" i="6"/>
  <c r="E3456" i="6" s="1"/>
  <c r="I3456" i="6"/>
  <c r="J3456" i="6"/>
  <c r="A3457" i="6"/>
  <c r="B3457" i="6"/>
  <c r="C3457" i="6"/>
  <c r="F3457" i="6"/>
  <c r="G3457" i="6"/>
  <c r="H3457" i="6"/>
  <c r="E3457" i="6" s="1"/>
  <c r="I3457" i="6"/>
  <c r="J3457" i="6"/>
  <c r="A3458" i="6"/>
  <c r="B3458" i="6"/>
  <c r="C3458" i="6"/>
  <c r="F3458" i="6"/>
  <c r="G3458" i="6"/>
  <c r="H3458" i="6"/>
  <c r="E3458" i="6" s="1"/>
  <c r="I3458" i="6"/>
  <c r="J3458" i="6"/>
  <c r="A3459" i="6"/>
  <c r="B3459" i="6"/>
  <c r="C3459" i="6"/>
  <c r="F3459" i="6"/>
  <c r="G3459" i="6"/>
  <c r="H3459" i="6"/>
  <c r="E3459" i="6" s="1"/>
  <c r="I3459" i="6"/>
  <c r="J3459" i="6"/>
  <c r="A3460" i="6"/>
  <c r="B3460" i="6"/>
  <c r="C3460" i="6"/>
  <c r="F3460" i="6"/>
  <c r="G3460" i="6"/>
  <c r="H3460" i="6"/>
  <c r="E3460" i="6" s="1"/>
  <c r="I3460" i="6"/>
  <c r="J3460" i="6"/>
  <c r="A3461" i="6"/>
  <c r="B3461" i="6"/>
  <c r="C3461" i="6"/>
  <c r="F3461" i="6"/>
  <c r="G3461" i="6"/>
  <c r="H3461" i="6"/>
  <c r="E3461" i="6" s="1"/>
  <c r="I3461" i="6"/>
  <c r="J3461" i="6"/>
  <c r="A3462" i="6"/>
  <c r="B3462" i="6"/>
  <c r="C3462" i="6"/>
  <c r="F3462" i="6"/>
  <c r="G3462" i="6"/>
  <c r="H3462" i="6"/>
  <c r="E3462" i="6" s="1"/>
  <c r="I3462" i="6"/>
  <c r="J3462" i="6"/>
  <c r="A3463" i="6"/>
  <c r="B3463" i="6"/>
  <c r="C3463" i="6"/>
  <c r="F3463" i="6"/>
  <c r="G3463" i="6"/>
  <c r="H3463" i="6"/>
  <c r="E3463" i="6" s="1"/>
  <c r="I3463" i="6"/>
  <c r="J3463" i="6"/>
  <c r="A3464" i="6"/>
  <c r="B3464" i="6"/>
  <c r="C3464" i="6"/>
  <c r="F3464" i="6"/>
  <c r="G3464" i="6"/>
  <c r="H3464" i="6"/>
  <c r="E3464" i="6" s="1"/>
  <c r="I3464" i="6"/>
  <c r="J3464" i="6"/>
  <c r="A3465" i="6"/>
  <c r="B3465" i="6"/>
  <c r="C3465" i="6"/>
  <c r="F3465" i="6"/>
  <c r="G3465" i="6"/>
  <c r="H3465" i="6"/>
  <c r="E3465" i="6" s="1"/>
  <c r="I3465" i="6"/>
  <c r="J3465" i="6"/>
  <c r="A3466" i="6"/>
  <c r="B3466" i="6"/>
  <c r="C3466" i="6"/>
  <c r="F3466" i="6"/>
  <c r="G3466" i="6"/>
  <c r="H3466" i="6"/>
  <c r="E3466" i="6" s="1"/>
  <c r="I3466" i="6"/>
  <c r="J3466" i="6"/>
  <c r="A3467" i="6"/>
  <c r="B3467" i="6"/>
  <c r="C3467" i="6"/>
  <c r="F3467" i="6"/>
  <c r="G3467" i="6"/>
  <c r="H3467" i="6"/>
  <c r="E3467" i="6" s="1"/>
  <c r="I3467" i="6"/>
  <c r="J3467" i="6"/>
  <c r="A3468" i="6"/>
  <c r="B3468" i="6"/>
  <c r="C3468" i="6"/>
  <c r="F3468" i="6"/>
  <c r="G3468" i="6"/>
  <c r="H3468" i="6"/>
  <c r="E3468" i="6" s="1"/>
  <c r="I3468" i="6"/>
  <c r="J3468" i="6"/>
  <c r="A3469" i="6"/>
  <c r="B3469" i="6"/>
  <c r="C3469" i="6"/>
  <c r="F3469" i="6"/>
  <c r="G3469" i="6"/>
  <c r="H3469" i="6"/>
  <c r="E3469" i="6" s="1"/>
  <c r="I3469" i="6"/>
  <c r="J3469" i="6"/>
  <c r="A3470" i="6"/>
  <c r="B3470" i="6"/>
  <c r="C3470" i="6"/>
  <c r="F3470" i="6"/>
  <c r="G3470" i="6"/>
  <c r="H3470" i="6"/>
  <c r="E3470" i="6" s="1"/>
  <c r="I3470" i="6"/>
  <c r="J3470" i="6"/>
  <c r="A3471" i="6"/>
  <c r="B3471" i="6"/>
  <c r="C3471" i="6"/>
  <c r="F3471" i="6"/>
  <c r="G3471" i="6"/>
  <c r="H3471" i="6"/>
  <c r="E3471" i="6" s="1"/>
  <c r="I3471" i="6"/>
  <c r="J3471" i="6"/>
  <c r="A3472" i="6"/>
  <c r="B3472" i="6"/>
  <c r="C3472" i="6"/>
  <c r="F3472" i="6"/>
  <c r="G3472" i="6"/>
  <c r="H3472" i="6"/>
  <c r="E3472" i="6" s="1"/>
  <c r="I3472" i="6"/>
  <c r="J3472" i="6"/>
  <c r="A3473" i="6"/>
  <c r="B3473" i="6"/>
  <c r="C3473" i="6"/>
  <c r="F3473" i="6"/>
  <c r="G3473" i="6"/>
  <c r="H3473" i="6"/>
  <c r="E3473" i="6" s="1"/>
  <c r="I3473" i="6"/>
  <c r="J3473" i="6"/>
  <c r="A3474" i="6"/>
  <c r="B3474" i="6"/>
  <c r="C3474" i="6"/>
  <c r="F3474" i="6"/>
  <c r="G3474" i="6"/>
  <c r="H3474" i="6"/>
  <c r="E3474" i="6" s="1"/>
  <c r="I3474" i="6"/>
  <c r="J3474" i="6"/>
  <c r="A3475" i="6"/>
  <c r="B3475" i="6"/>
  <c r="C3475" i="6"/>
  <c r="F3475" i="6"/>
  <c r="G3475" i="6"/>
  <c r="H3475" i="6"/>
  <c r="E3475" i="6" s="1"/>
  <c r="I3475" i="6"/>
  <c r="J3475" i="6"/>
  <c r="A3476" i="6"/>
  <c r="B3476" i="6"/>
  <c r="C3476" i="6"/>
  <c r="F3476" i="6"/>
  <c r="G3476" i="6"/>
  <c r="H3476" i="6"/>
  <c r="E3476" i="6" s="1"/>
  <c r="I3476" i="6"/>
  <c r="J3476" i="6"/>
  <c r="A3477" i="6"/>
  <c r="B3477" i="6"/>
  <c r="C3477" i="6"/>
  <c r="F3477" i="6"/>
  <c r="G3477" i="6"/>
  <c r="H3477" i="6"/>
  <c r="E3477" i="6" s="1"/>
  <c r="I3477" i="6"/>
  <c r="J3477" i="6"/>
  <c r="A3478" i="6"/>
  <c r="B3478" i="6"/>
  <c r="C3478" i="6"/>
  <c r="F3478" i="6"/>
  <c r="G3478" i="6"/>
  <c r="H3478" i="6"/>
  <c r="E3478" i="6" s="1"/>
  <c r="I3478" i="6"/>
  <c r="J3478" i="6"/>
  <c r="A3479" i="6"/>
  <c r="B3479" i="6"/>
  <c r="C3479" i="6"/>
  <c r="F3479" i="6"/>
  <c r="G3479" i="6"/>
  <c r="H3479" i="6"/>
  <c r="E3479" i="6" s="1"/>
  <c r="I3479" i="6"/>
  <c r="J3479" i="6"/>
  <c r="A3480" i="6"/>
  <c r="B3480" i="6"/>
  <c r="C3480" i="6"/>
  <c r="F3480" i="6"/>
  <c r="G3480" i="6"/>
  <c r="H3480" i="6"/>
  <c r="E3480" i="6" s="1"/>
  <c r="I3480" i="6"/>
  <c r="J3480" i="6"/>
  <c r="A3481" i="6"/>
  <c r="B3481" i="6"/>
  <c r="C3481" i="6"/>
  <c r="F3481" i="6"/>
  <c r="G3481" i="6"/>
  <c r="H3481" i="6"/>
  <c r="E3481" i="6" s="1"/>
  <c r="I3481" i="6"/>
  <c r="J3481" i="6"/>
  <c r="A3482" i="6"/>
  <c r="B3482" i="6"/>
  <c r="C3482" i="6"/>
  <c r="F3482" i="6"/>
  <c r="G3482" i="6"/>
  <c r="H3482" i="6"/>
  <c r="E3482" i="6" s="1"/>
  <c r="I3482" i="6"/>
  <c r="J3482" i="6"/>
  <c r="A3483" i="6"/>
  <c r="B3483" i="6"/>
  <c r="C3483" i="6"/>
  <c r="F3483" i="6"/>
  <c r="G3483" i="6"/>
  <c r="H3483" i="6"/>
  <c r="E3483" i="6" s="1"/>
  <c r="I3483" i="6"/>
  <c r="J3483" i="6"/>
  <c r="A3484" i="6"/>
  <c r="B3484" i="6"/>
  <c r="C3484" i="6"/>
  <c r="F3484" i="6"/>
  <c r="G3484" i="6"/>
  <c r="H3484" i="6"/>
  <c r="E3484" i="6" s="1"/>
  <c r="I3484" i="6"/>
  <c r="J3484" i="6"/>
  <c r="A3485" i="6"/>
  <c r="B3485" i="6"/>
  <c r="C3485" i="6"/>
  <c r="F3485" i="6"/>
  <c r="G3485" i="6"/>
  <c r="H3485" i="6"/>
  <c r="E3485" i="6" s="1"/>
  <c r="I3485" i="6"/>
  <c r="J3485" i="6"/>
  <c r="A3486" i="6"/>
  <c r="B3486" i="6"/>
  <c r="C3486" i="6"/>
  <c r="F3486" i="6"/>
  <c r="G3486" i="6"/>
  <c r="H3486" i="6"/>
  <c r="E3486" i="6" s="1"/>
  <c r="I3486" i="6"/>
  <c r="J3486" i="6"/>
  <c r="A3487" i="6"/>
  <c r="B3487" i="6"/>
  <c r="C3487" i="6"/>
  <c r="F3487" i="6"/>
  <c r="G3487" i="6"/>
  <c r="H3487" i="6"/>
  <c r="E3487" i="6" s="1"/>
  <c r="I3487" i="6"/>
  <c r="J3487" i="6"/>
  <c r="A3488" i="6"/>
  <c r="B3488" i="6"/>
  <c r="C3488" i="6"/>
  <c r="F3488" i="6"/>
  <c r="G3488" i="6"/>
  <c r="H3488" i="6"/>
  <c r="E3488" i="6" s="1"/>
  <c r="I3488" i="6"/>
  <c r="J3488" i="6"/>
  <c r="A3489" i="6"/>
  <c r="B3489" i="6"/>
  <c r="C3489" i="6"/>
  <c r="F3489" i="6"/>
  <c r="G3489" i="6"/>
  <c r="H3489" i="6"/>
  <c r="E3489" i="6" s="1"/>
  <c r="I3489" i="6"/>
  <c r="J3489" i="6"/>
  <c r="A3490" i="6"/>
  <c r="B3490" i="6"/>
  <c r="C3490" i="6"/>
  <c r="F3490" i="6"/>
  <c r="G3490" i="6"/>
  <c r="H3490" i="6"/>
  <c r="E3490" i="6" s="1"/>
  <c r="I3490" i="6"/>
  <c r="J3490" i="6"/>
  <c r="A3491" i="6"/>
  <c r="B3491" i="6"/>
  <c r="C3491" i="6"/>
  <c r="F3491" i="6"/>
  <c r="G3491" i="6"/>
  <c r="H3491" i="6"/>
  <c r="E3491" i="6" s="1"/>
  <c r="I3491" i="6"/>
  <c r="J3491" i="6"/>
  <c r="A3492" i="6"/>
  <c r="B3492" i="6"/>
  <c r="C3492" i="6"/>
  <c r="F3492" i="6"/>
  <c r="G3492" i="6"/>
  <c r="H3492" i="6"/>
  <c r="E3492" i="6" s="1"/>
  <c r="I3492" i="6"/>
  <c r="J3492" i="6"/>
  <c r="A3493" i="6"/>
  <c r="B3493" i="6"/>
  <c r="C3493" i="6"/>
  <c r="F3493" i="6"/>
  <c r="G3493" i="6"/>
  <c r="H3493" i="6"/>
  <c r="E3493" i="6" s="1"/>
  <c r="I3493" i="6"/>
  <c r="J3493" i="6"/>
  <c r="A3494" i="6"/>
  <c r="B3494" i="6"/>
  <c r="C3494" i="6"/>
  <c r="F3494" i="6"/>
  <c r="G3494" i="6"/>
  <c r="H3494" i="6"/>
  <c r="E3494" i="6" s="1"/>
  <c r="I3494" i="6"/>
  <c r="J3494" i="6"/>
  <c r="A3495" i="6"/>
  <c r="B3495" i="6"/>
  <c r="C3495" i="6"/>
  <c r="F3495" i="6"/>
  <c r="G3495" i="6"/>
  <c r="H3495" i="6"/>
  <c r="E3495" i="6" s="1"/>
  <c r="I3495" i="6"/>
  <c r="J3495" i="6"/>
  <c r="A3496" i="6"/>
  <c r="B3496" i="6"/>
  <c r="C3496" i="6"/>
  <c r="F3496" i="6"/>
  <c r="G3496" i="6"/>
  <c r="H3496" i="6"/>
  <c r="E3496" i="6" s="1"/>
  <c r="I3496" i="6"/>
  <c r="J3496" i="6"/>
  <c r="A3497" i="6"/>
  <c r="B3497" i="6"/>
  <c r="C3497" i="6"/>
  <c r="F3497" i="6"/>
  <c r="G3497" i="6"/>
  <c r="H3497" i="6"/>
  <c r="E3497" i="6" s="1"/>
  <c r="I3497" i="6"/>
  <c r="J3497" i="6"/>
  <c r="A3498" i="6"/>
  <c r="B3498" i="6"/>
  <c r="C3498" i="6"/>
  <c r="F3498" i="6"/>
  <c r="G3498" i="6"/>
  <c r="H3498" i="6"/>
  <c r="E3498" i="6" s="1"/>
  <c r="I3498" i="6"/>
  <c r="J3498" i="6"/>
  <c r="A3499" i="6"/>
  <c r="B3499" i="6"/>
  <c r="C3499" i="6"/>
  <c r="F3499" i="6"/>
  <c r="G3499" i="6"/>
  <c r="H3499" i="6"/>
  <c r="E3499" i="6" s="1"/>
  <c r="I3499" i="6"/>
  <c r="J3499" i="6"/>
  <c r="A3500" i="6"/>
  <c r="B3500" i="6"/>
  <c r="C3500" i="6"/>
  <c r="F3500" i="6"/>
  <c r="G3500" i="6"/>
  <c r="H3500" i="6"/>
  <c r="E3500" i="6" s="1"/>
  <c r="I3500" i="6"/>
  <c r="J3500" i="6"/>
  <c r="A3501" i="6"/>
  <c r="B3501" i="6"/>
  <c r="C3501" i="6"/>
  <c r="F3501" i="6"/>
  <c r="G3501" i="6"/>
  <c r="H3501" i="6"/>
  <c r="E3501" i="6" s="1"/>
  <c r="I3501" i="6"/>
  <c r="J3501" i="6"/>
  <c r="A3502" i="6"/>
  <c r="B3502" i="6"/>
  <c r="C3502" i="6"/>
  <c r="F3502" i="6"/>
  <c r="G3502" i="6"/>
  <c r="H3502" i="6"/>
  <c r="E3502" i="6" s="1"/>
  <c r="I3502" i="6"/>
  <c r="J3502" i="6"/>
  <c r="A3503" i="6"/>
  <c r="B3503" i="6"/>
  <c r="C3503" i="6"/>
  <c r="F3503" i="6"/>
  <c r="G3503" i="6"/>
  <c r="H3503" i="6"/>
  <c r="E3503" i="6" s="1"/>
  <c r="I3503" i="6"/>
  <c r="J3503" i="6"/>
  <c r="A3504" i="6"/>
  <c r="B3504" i="6"/>
  <c r="C3504" i="6"/>
  <c r="F3504" i="6"/>
  <c r="G3504" i="6"/>
  <c r="H3504" i="6"/>
  <c r="E3504" i="6" s="1"/>
  <c r="I3504" i="6"/>
  <c r="J3504" i="6"/>
  <c r="A3505" i="6"/>
  <c r="B3505" i="6"/>
  <c r="C3505" i="6"/>
  <c r="F3505" i="6"/>
  <c r="G3505" i="6"/>
  <c r="H3505" i="6"/>
  <c r="E3505" i="6" s="1"/>
  <c r="I3505" i="6"/>
  <c r="J3505" i="6"/>
  <c r="A3506" i="6"/>
  <c r="B3506" i="6"/>
  <c r="C3506" i="6"/>
  <c r="F3506" i="6"/>
  <c r="G3506" i="6"/>
  <c r="H3506" i="6"/>
  <c r="E3506" i="6" s="1"/>
  <c r="I3506" i="6"/>
  <c r="J3506" i="6"/>
  <c r="A3507" i="6"/>
  <c r="B3507" i="6"/>
  <c r="C3507" i="6"/>
  <c r="F3507" i="6"/>
  <c r="G3507" i="6"/>
  <c r="H3507" i="6"/>
  <c r="E3507" i="6" s="1"/>
  <c r="I3507" i="6"/>
  <c r="J3507" i="6"/>
  <c r="A3508" i="6"/>
  <c r="B3508" i="6"/>
  <c r="C3508" i="6"/>
  <c r="F3508" i="6"/>
  <c r="G3508" i="6"/>
  <c r="H3508" i="6"/>
  <c r="E3508" i="6" s="1"/>
  <c r="I3508" i="6"/>
  <c r="J3508" i="6"/>
  <c r="A3509" i="6"/>
  <c r="B3509" i="6"/>
  <c r="C3509" i="6"/>
  <c r="F3509" i="6"/>
  <c r="G3509" i="6"/>
  <c r="H3509" i="6"/>
  <c r="E3509" i="6" s="1"/>
  <c r="I3509" i="6"/>
  <c r="J3509" i="6"/>
  <c r="A3510" i="6"/>
  <c r="B3510" i="6"/>
  <c r="C3510" i="6"/>
  <c r="F3510" i="6"/>
  <c r="G3510" i="6"/>
  <c r="H3510" i="6"/>
  <c r="E3510" i="6" s="1"/>
  <c r="I3510" i="6"/>
  <c r="J3510" i="6"/>
  <c r="A3511" i="6"/>
  <c r="B3511" i="6"/>
  <c r="C3511" i="6"/>
  <c r="F3511" i="6"/>
  <c r="G3511" i="6"/>
  <c r="H3511" i="6"/>
  <c r="E3511" i="6" s="1"/>
  <c r="I3511" i="6"/>
  <c r="J3511" i="6"/>
  <c r="A3512" i="6"/>
  <c r="B3512" i="6"/>
  <c r="C3512" i="6"/>
  <c r="F3512" i="6"/>
  <c r="G3512" i="6"/>
  <c r="H3512" i="6"/>
  <c r="E3512" i="6" s="1"/>
  <c r="I3512" i="6"/>
  <c r="J3512" i="6"/>
  <c r="A3513" i="6"/>
  <c r="B3513" i="6"/>
  <c r="C3513" i="6"/>
  <c r="F3513" i="6"/>
  <c r="G3513" i="6"/>
  <c r="H3513" i="6"/>
  <c r="E3513" i="6" s="1"/>
  <c r="I3513" i="6"/>
  <c r="J3513" i="6"/>
  <c r="A3514" i="6"/>
  <c r="B3514" i="6"/>
  <c r="C3514" i="6"/>
  <c r="F3514" i="6"/>
  <c r="G3514" i="6"/>
  <c r="H3514" i="6"/>
  <c r="E3514" i="6" s="1"/>
  <c r="I3514" i="6"/>
  <c r="J3514" i="6"/>
  <c r="A3515" i="6"/>
  <c r="B3515" i="6"/>
  <c r="C3515" i="6"/>
  <c r="F3515" i="6"/>
  <c r="G3515" i="6"/>
  <c r="H3515" i="6"/>
  <c r="E3515" i="6" s="1"/>
  <c r="I3515" i="6"/>
  <c r="J3515" i="6"/>
  <c r="A3516" i="6"/>
  <c r="B3516" i="6"/>
  <c r="C3516" i="6"/>
  <c r="F3516" i="6"/>
  <c r="G3516" i="6"/>
  <c r="H3516" i="6"/>
  <c r="E3516" i="6" s="1"/>
  <c r="I3516" i="6"/>
  <c r="J3516" i="6"/>
  <c r="A3517" i="6"/>
  <c r="B3517" i="6"/>
  <c r="C3517" i="6"/>
  <c r="F3517" i="6"/>
  <c r="G3517" i="6"/>
  <c r="H3517" i="6"/>
  <c r="E3517" i="6" s="1"/>
  <c r="I3517" i="6"/>
  <c r="J3517" i="6"/>
  <c r="A3518" i="6"/>
  <c r="B3518" i="6"/>
  <c r="C3518" i="6"/>
  <c r="F3518" i="6"/>
  <c r="G3518" i="6"/>
  <c r="H3518" i="6"/>
  <c r="E3518" i="6" s="1"/>
  <c r="I3518" i="6"/>
  <c r="J3518" i="6"/>
  <c r="A3519" i="6"/>
  <c r="B3519" i="6"/>
  <c r="C3519" i="6"/>
  <c r="F3519" i="6"/>
  <c r="G3519" i="6"/>
  <c r="H3519" i="6"/>
  <c r="E3519" i="6" s="1"/>
  <c r="I3519" i="6"/>
  <c r="J3519" i="6"/>
  <c r="A3520" i="6"/>
  <c r="B3520" i="6"/>
  <c r="C3520" i="6"/>
  <c r="F3520" i="6"/>
  <c r="G3520" i="6"/>
  <c r="H3520" i="6"/>
  <c r="E3520" i="6" s="1"/>
  <c r="I3520" i="6"/>
  <c r="J3520" i="6"/>
  <c r="A3521" i="6"/>
  <c r="B3521" i="6"/>
  <c r="C3521" i="6"/>
  <c r="F3521" i="6"/>
  <c r="G3521" i="6"/>
  <c r="H3521" i="6"/>
  <c r="E3521" i="6" s="1"/>
  <c r="I3521" i="6"/>
  <c r="J3521" i="6"/>
  <c r="A3522" i="6"/>
  <c r="B3522" i="6"/>
  <c r="C3522" i="6"/>
  <c r="F3522" i="6"/>
  <c r="G3522" i="6"/>
  <c r="H3522" i="6"/>
  <c r="E3522" i="6" s="1"/>
  <c r="I3522" i="6"/>
  <c r="J3522" i="6"/>
  <c r="A3523" i="6"/>
  <c r="B3523" i="6"/>
  <c r="C3523" i="6"/>
  <c r="F3523" i="6"/>
  <c r="G3523" i="6"/>
  <c r="H3523" i="6"/>
  <c r="E3523" i="6" s="1"/>
  <c r="I3523" i="6"/>
  <c r="J3523" i="6"/>
  <c r="A3524" i="6"/>
  <c r="B3524" i="6"/>
  <c r="C3524" i="6"/>
  <c r="F3524" i="6"/>
  <c r="G3524" i="6"/>
  <c r="H3524" i="6"/>
  <c r="E3524" i="6" s="1"/>
  <c r="I3524" i="6"/>
  <c r="J3524" i="6"/>
  <c r="A3525" i="6"/>
  <c r="B3525" i="6"/>
  <c r="C3525" i="6"/>
  <c r="F3525" i="6"/>
  <c r="G3525" i="6"/>
  <c r="H3525" i="6"/>
  <c r="E3525" i="6" s="1"/>
  <c r="I3525" i="6"/>
  <c r="J3525" i="6"/>
  <c r="A3526" i="6"/>
  <c r="B3526" i="6"/>
  <c r="C3526" i="6"/>
  <c r="F3526" i="6"/>
  <c r="G3526" i="6"/>
  <c r="H3526" i="6"/>
  <c r="E3526" i="6" s="1"/>
  <c r="I3526" i="6"/>
  <c r="J3526" i="6"/>
  <c r="A3527" i="6"/>
  <c r="B3527" i="6"/>
  <c r="C3527" i="6"/>
  <c r="F3527" i="6"/>
  <c r="G3527" i="6"/>
  <c r="H3527" i="6"/>
  <c r="E3527" i="6" s="1"/>
  <c r="I3527" i="6"/>
  <c r="J3527" i="6"/>
  <c r="A3528" i="6"/>
  <c r="B3528" i="6"/>
  <c r="C3528" i="6"/>
  <c r="F3528" i="6"/>
  <c r="G3528" i="6"/>
  <c r="H3528" i="6"/>
  <c r="E3528" i="6" s="1"/>
  <c r="I3528" i="6"/>
  <c r="J3528" i="6"/>
  <c r="A3529" i="6"/>
  <c r="B3529" i="6"/>
  <c r="C3529" i="6"/>
  <c r="F3529" i="6"/>
  <c r="G3529" i="6"/>
  <c r="H3529" i="6"/>
  <c r="E3529" i="6" s="1"/>
  <c r="I3529" i="6"/>
  <c r="J3529" i="6"/>
  <c r="A3530" i="6"/>
  <c r="B3530" i="6"/>
  <c r="C3530" i="6"/>
  <c r="F3530" i="6"/>
  <c r="G3530" i="6"/>
  <c r="H3530" i="6"/>
  <c r="E3530" i="6" s="1"/>
  <c r="I3530" i="6"/>
  <c r="J3530" i="6"/>
  <c r="A3531" i="6"/>
  <c r="B3531" i="6"/>
  <c r="C3531" i="6"/>
  <c r="F3531" i="6"/>
  <c r="G3531" i="6"/>
  <c r="H3531" i="6"/>
  <c r="E3531" i="6" s="1"/>
  <c r="I3531" i="6"/>
  <c r="J3531" i="6"/>
  <c r="A3532" i="6"/>
  <c r="B3532" i="6"/>
  <c r="C3532" i="6"/>
  <c r="F3532" i="6"/>
  <c r="G3532" i="6"/>
  <c r="H3532" i="6"/>
  <c r="E3532" i="6" s="1"/>
  <c r="I3532" i="6"/>
  <c r="J3532" i="6"/>
  <c r="A3533" i="6"/>
  <c r="B3533" i="6"/>
  <c r="C3533" i="6"/>
  <c r="F3533" i="6"/>
  <c r="G3533" i="6"/>
  <c r="H3533" i="6"/>
  <c r="E3533" i="6" s="1"/>
  <c r="I3533" i="6"/>
  <c r="J3533" i="6"/>
  <c r="A3534" i="6"/>
  <c r="B3534" i="6"/>
  <c r="C3534" i="6"/>
  <c r="F3534" i="6"/>
  <c r="G3534" i="6"/>
  <c r="H3534" i="6"/>
  <c r="E3534" i="6" s="1"/>
  <c r="I3534" i="6"/>
  <c r="J3534" i="6"/>
  <c r="A3535" i="6"/>
  <c r="B3535" i="6"/>
  <c r="C3535" i="6"/>
  <c r="F3535" i="6"/>
  <c r="G3535" i="6"/>
  <c r="H3535" i="6"/>
  <c r="E3535" i="6" s="1"/>
  <c r="I3535" i="6"/>
  <c r="J3535" i="6"/>
  <c r="A3536" i="6"/>
  <c r="B3536" i="6"/>
  <c r="C3536" i="6"/>
  <c r="F3536" i="6"/>
  <c r="G3536" i="6"/>
  <c r="H3536" i="6"/>
  <c r="E3536" i="6" s="1"/>
  <c r="I3536" i="6"/>
  <c r="J3536" i="6"/>
  <c r="A3537" i="6"/>
  <c r="B3537" i="6"/>
  <c r="C3537" i="6"/>
  <c r="F3537" i="6"/>
  <c r="G3537" i="6"/>
  <c r="H3537" i="6"/>
  <c r="E3537" i="6" s="1"/>
  <c r="I3537" i="6"/>
  <c r="J3537" i="6"/>
  <c r="A3538" i="6"/>
  <c r="B3538" i="6"/>
  <c r="C3538" i="6"/>
  <c r="F3538" i="6"/>
  <c r="G3538" i="6"/>
  <c r="H3538" i="6"/>
  <c r="E3538" i="6" s="1"/>
  <c r="I3538" i="6"/>
  <c r="J3538" i="6"/>
  <c r="A3539" i="6"/>
  <c r="B3539" i="6"/>
  <c r="C3539" i="6"/>
  <c r="F3539" i="6"/>
  <c r="G3539" i="6"/>
  <c r="H3539" i="6"/>
  <c r="E3539" i="6" s="1"/>
  <c r="I3539" i="6"/>
  <c r="J3539" i="6"/>
  <c r="A3540" i="6"/>
  <c r="B3540" i="6"/>
  <c r="C3540" i="6"/>
  <c r="F3540" i="6"/>
  <c r="G3540" i="6"/>
  <c r="H3540" i="6"/>
  <c r="E3540" i="6" s="1"/>
  <c r="I3540" i="6"/>
  <c r="J3540" i="6"/>
  <c r="A3541" i="6"/>
  <c r="B3541" i="6"/>
  <c r="C3541" i="6"/>
  <c r="F3541" i="6"/>
  <c r="G3541" i="6"/>
  <c r="H3541" i="6"/>
  <c r="E3541" i="6" s="1"/>
  <c r="I3541" i="6"/>
  <c r="J3541" i="6"/>
  <c r="A3542" i="6"/>
  <c r="B3542" i="6"/>
  <c r="C3542" i="6"/>
  <c r="F3542" i="6"/>
  <c r="G3542" i="6"/>
  <c r="H3542" i="6"/>
  <c r="E3542" i="6" s="1"/>
  <c r="I3542" i="6"/>
  <c r="J3542" i="6"/>
  <c r="A3543" i="6"/>
  <c r="B3543" i="6"/>
  <c r="C3543" i="6"/>
  <c r="F3543" i="6"/>
  <c r="G3543" i="6"/>
  <c r="H3543" i="6"/>
  <c r="E3543" i="6" s="1"/>
  <c r="I3543" i="6"/>
  <c r="J3543" i="6"/>
  <c r="A3544" i="6"/>
  <c r="B3544" i="6"/>
  <c r="C3544" i="6"/>
  <c r="F3544" i="6"/>
  <c r="G3544" i="6"/>
  <c r="H3544" i="6"/>
  <c r="E3544" i="6" s="1"/>
  <c r="I3544" i="6"/>
  <c r="J3544" i="6"/>
  <c r="A3545" i="6"/>
  <c r="B3545" i="6"/>
  <c r="C3545" i="6"/>
  <c r="F3545" i="6"/>
  <c r="G3545" i="6"/>
  <c r="H3545" i="6"/>
  <c r="E3545" i="6" s="1"/>
  <c r="I3545" i="6"/>
  <c r="J3545" i="6"/>
  <c r="A3546" i="6"/>
  <c r="B3546" i="6"/>
  <c r="C3546" i="6"/>
  <c r="F3546" i="6"/>
  <c r="G3546" i="6"/>
  <c r="H3546" i="6"/>
  <c r="E3546" i="6" s="1"/>
  <c r="I3546" i="6"/>
  <c r="J3546" i="6"/>
  <c r="A3547" i="6"/>
  <c r="B3547" i="6"/>
  <c r="C3547" i="6"/>
  <c r="F3547" i="6"/>
  <c r="G3547" i="6"/>
  <c r="H3547" i="6"/>
  <c r="E3547" i="6" s="1"/>
  <c r="I3547" i="6"/>
  <c r="J3547" i="6"/>
  <c r="A3548" i="6"/>
  <c r="B3548" i="6"/>
  <c r="C3548" i="6"/>
  <c r="F3548" i="6"/>
  <c r="G3548" i="6"/>
  <c r="H3548" i="6"/>
  <c r="E3548" i="6" s="1"/>
  <c r="I3548" i="6"/>
  <c r="J3548" i="6"/>
  <c r="A3549" i="6"/>
  <c r="B3549" i="6"/>
  <c r="C3549" i="6"/>
  <c r="F3549" i="6"/>
  <c r="G3549" i="6"/>
  <c r="H3549" i="6"/>
  <c r="E3549" i="6" s="1"/>
  <c r="I3549" i="6"/>
  <c r="J3549" i="6"/>
  <c r="A3550" i="6"/>
  <c r="B3550" i="6"/>
  <c r="C3550" i="6"/>
  <c r="F3550" i="6"/>
  <c r="G3550" i="6"/>
  <c r="H3550" i="6"/>
  <c r="E3550" i="6" s="1"/>
  <c r="I3550" i="6"/>
  <c r="J3550" i="6"/>
  <c r="A3551" i="6"/>
  <c r="B3551" i="6"/>
  <c r="C3551" i="6"/>
  <c r="F3551" i="6"/>
  <c r="G3551" i="6"/>
  <c r="H3551" i="6"/>
  <c r="E3551" i="6" s="1"/>
  <c r="I3551" i="6"/>
  <c r="J3551" i="6"/>
  <c r="A3552" i="6"/>
  <c r="B3552" i="6"/>
  <c r="C3552" i="6"/>
  <c r="F3552" i="6"/>
  <c r="G3552" i="6"/>
  <c r="H3552" i="6"/>
  <c r="E3552" i="6" s="1"/>
  <c r="I3552" i="6"/>
  <c r="J3552" i="6"/>
  <c r="A3553" i="6"/>
  <c r="B3553" i="6"/>
  <c r="C3553" i="6"/>
  <c r="F3553" i="6"/>
  <c r="G3553" i="6"/>
  <c r="H3553" i="6"/>
  <c r="E3553" i="6" s="1"/>
  <c r="I3553" i="6"/>
  <c r="J3553" i="6"/>
  <c r="A3554" i="6"/>
  <c r="B3554" i="6"/>
  <c r="C3554" i="6"/>
  <c r="F3554" i="6"/>
  <c r="G3554" i="6"/>
  <c r="H3554" i="6"/>
  <c r="E3554" i="6" s="1"/>
  <c r="I3554" i="6"/>
  <c r="J3554" i="6"/>
  <c r="A3555" i="6"/>
  <c r="B3555" i="6"/>
  <c r="C3555" i="6"/>
  <c r="F3555" i="6"/>
  <c r="G3555" i="6"/>
  <c r="H3555" i="6"/>
  <c r="E3555" i="6" s="1"/>
  <c r="I3555" i="6"/>
  <c r="J3555" i="6"/>
  <c r="A3556" i="6"/>
  <c r="B3556" i="6"/>
  <c r="C3556" i="6"/>
  <c r="F3556" i="6"/>
  <c r="G3556" i="6"/>
  <c r="H3556" i="6"/>
  <c r="E3556" i="6" s="1"/>
  <c r="I3556" i="6"/>
  <c r="J3556" i="6"/>
  <c r="A3557" i="6"/>
  <c r="B3557" i="6"/>
  <c r="C3557" i="6"/>
  <c r="F3557" i="6"/>
  <c r="G3557" i="6"/>
  <c r="H3557" i="6"/>
  <c r="E3557" i="6" s="1"/>
  <c r="I3557" i="6"/>
  <c r="J3557" i="6"/>
  <c r="A3558" i="6"/>
  <c r="B3558" i="6"/>
  <c r="C3558" i="6"/>
  <c r="F3558" i="6"/>
  <c r="G3558" i="6"/>
  <c r="H3558" i="6"/>
  <c r="E3558" i="6" s="1"/>
  <c r="I3558" i="6"/>
  <c r="J3558" i="6"/>
  <c r="A3559" i="6"/>
  <c r="B3559" i="6"/>
  <c r="C3559" i="6"/>
  <c r="F3559" i="6"/>
  <c r="G3559" i="6"/>
  <c r="H3559" i="6"/>
  <c r="E3559" i="6" s="1"/>
  <c r="I3559" i="6"/>
  <c r="J3559" i="6"/>
  <c r="A3560" i="6"/>
  <c r="B3560" i="6"/>
  <c r="C3560" i="6"/>
  <c r="F3560" i="6"/>
  <c r="G3560" i="6"/>
  <c r="H3560" i="6"/>
  <c r="E3560" i="6" s="1"/>
  <c r="I3560" i="6"/>
  <c r="J3560" i="6"/>
  <c r="A3561" i="6"/>
  <c r="B3561" i="6"/>
  <c r="C3561" i="6"/>
  <c r="F3561" i="6"/>
  <c r="G3561" i="6"/>
  <c r="H3561" i="6"/>
  <c r="E3561" i="6" s="1"/>
  <c r="I3561" i="6"/>
  <c r="J3561" i="6"/>
  <c r="A3562" i="6"/>
  <c r="B3562" i="6"/>
  <c r="C3562" i="6"/>
  <c r="F3562" i="6"/>
  <c r="G3562" i="6"/>
  <c r="H3562" i="6"/>
  <c r="E3562" i="6" s="1"/>
  <c r="I3562" i="6"/>
  <c r="J3562" i="6"/>
  <c r="A3563" i="6"/>
  <c r="B3563" i="6"/>
  <c r="C3563" i="6"/>
  <c r="F3563" i="6"/>
  <c r="G3563" i="6"/>
  <c r="H3563" i="6"/>
  <c r="E3563" i="6" s="1"/>
  <c r="I3563" i="6"/>
  <c r="J3563" i="6"/>
  <c r="A3564" i="6"/>
  <c r="B3564" i="6"/>
  <c r="C3564" i="6"/>
  <c r="F3564" i="6"/>
  <c r="G3564" i="6"/>
  <c r="H3564" i="6"/>
  <c r="E3564" i="6" s="1"/>
  <c r="I3564" i="6"/>
  <c r="J3564" i="6"/>
  <c r="A3565" i="6"/>
  <c r="B3565" i="6"/>
  <c r="C3565" i="6"/>
  <c r="F3565" i="6"/>
  <c r="G3565" i="6"/>
  <c r="H3565" i="6"/>
  <c r="E3565" i="6" s="1"/>
  <c r="I3565" i="6"/>
  <c r="J3565" i="6"/>
  <c r="A3566" i="6"/>
  <c r="B3566" i="6"/>
  <c r="C3566" i="6"/>
  <c r="F3566" i="6"/>
  <c r="G3566" i="6"/>
  <c r="H3566" i="6"/>
  <c r="E3566" i="6" s="1"/>
  <c r="I3566" i="6"/>
  <c r="J3566" i="6"/>
  <c r="A3567" i="6"/>
  <c r="B3567" i="6"/>
  <c r="C3567" i="6"/>
  <c r="F3567" i="6"/>
  <c r="G3567" i="6"/>
  <c r="H3567" i="6"/>
  <c r="E3567" i="6" s="1"/>
  <c r="I3567" i="6"/>
  <c r="J3567" i="6"/>
  <c r="A3568" i="6"/>
  <c r="B3568" i="6"/>
  <c r="C3568" i="6"/>
  <c r="F3568" i="6"/>
  <c r="G3568" i="6"/>
  <c r="H3568" i="6"/>
  <c r="E3568" i="6" s="1"/>
  <c r="I3568" i="6"/>
  <c r="J3568" i="6"/>
  <c r="A3569" i="6"/>
  <c r="B3569" i="6"/>
  <c r="C3569" i="6"/>
  <c r="F3569" i="6"/>
  <c r="G3569" i="6"/>
  <c r="H3569" i="6"/>
  <c r="E3569" i="6" s="1"/>
  <c r="I3569" i="6"/>
  <c r="J3569" i="6"/>
  <c r="A3570" i="6"/>
  <c r="B3570" i="6"/>
  <c r="C3570" i="6"/>
  <c r="F3570" i="6"/>
  <c r="G3570" i="6"/>
  <c r="H3570" i="6"/>
  <c r="E3570" i="6" s="1"/>
  <c r="I3570" i="6"/>
  <c r="J3570" i="6"/>
  <c r="A3571" i="6"/>
  <c r="B3571" i="6"/>
  <c r="C3571" i="6"/>
  <c r="F3571" i="6"/>
  <c r="G3571" i="6"/>
  <c r="H3571" i="6"/>
  <c r="E3571" i="6" s="1"/>
  <c r="I3571" i="6"/>
  <c r="J3571" i="6"/>
  <c r="A3572" i="6"/>
  <c r="B3572" i="6"/>
  <c r="C3572" i="6"/>
  <c r="F3572" i="6"/>
  <c r="G3572" i="6"/>
  <c r="H3572" i="6"/>
  <c r="E3572" i="6" s="1"/>
  <c r="I3572" i="6"/>
  <c r="J3572" i="6"/>
  <c r="A3573" i="6"/>
  <c r="B3573" i="6"/>
  <c r="C3573" i="6"/>
  <c r="F3573" i="6"/>
  <c r="G3573" i="6"/>
  <c r="H3573" i="6"/>
  <c r="E3573" i="6" s="1"/>
  <c r="I3573" i="6"/>
  <c r="J3573" i="6"/>
  <c r="A3574" i="6"/>
  <c r="B3574" i="6"/>
  <c r="C3574" i="6"/>
  <c r="F3574" i="6"/>
  <c r="G3574" i="6"/>
  <c r="H3574" i="6"/>
  <c r="E3574" i="6" s="1"/>
  <c r="I3574" i="6"/>
  <c r="J3574" i="6"/>
  <c r="A3575" i="6"/>
  <c r="B3575" i="6"/>
  <c r="C3575" i="6"/>
  <c r="F3575" i="6"/>
  <c r="G3575" i="6"/>
  <c r="H3575" i="6"/>
  <c r="E3575" i="6" s="1"/>
  <c r="I3575" i="6"/>
  <c r="J3575" i="6"/>
  <c r="A3576" i="6"/>
  <c r="B3576" i="6"/>
  <c r="C3576" i="6"/>
  <c r="F3576" i="6"/>
  <c r="G3576" i="6"/>
  <c r="H3576" i="6"/>
  <c r="E3576" i="6" s="1"/>
  <c r="I3576" i="6"/>
  <c r="J3576" i="6"/>
  <c r="A3577" i="6"/>
  <c r="B3577" i="6"/>
  <c r="C3577" i="6"/>
  <c r="F3577" i="6"/>
  <c r="G3577" i="6"/>
  <c r="H3577" i="6"/>
  <c r="E3577" i="6" s="1"/>
  <c r="I3577" i="6"/>
  <c r="J3577" i="6"/>
  <c r="A3578" i="6"/>
  <c r="B3578" i="6"/>
  <c r="C3578" i="6"/>
  <c r="F3578" i="6"/>
  <c r="G3578" i="6"/>
  <c r="H3578" i="6"/>
  <c r="E3578" i="6" s="1"/>
  <c r="I3578" i="6"/>
  <c r="J3578" i="6"/>
  <c r="A3579" i="6"/>
  <c r="B3579" i="6"/>
  <c r="C3579" i="6"/>
  <c r="F3579" i="6"/>
  <c r="G3579" i="6"/>
  <c r="H3579" i="6"/>
  <c r="E3579" i="6" s="1"/>
  <c r="I3579" i="6"/>
  <c r="J3579" i="6"/>
  <c r="A3580" i="6"/>
  <c r="B3580" i="6"/>
  <c r="C3580" i="6"/>
  <c r="F3580" i="6"/>
  <c r="G3580" i="6"/>
  <c r="H3580" i="6"/>
  <c r="E3580" i="6" s="1"/>
  <c r="I3580" i="6"/>
  <c r="J3580" i="6"/>
  <c r="A3581" i="6"/>
  <c r="B3581" i="6"/>
  <c r="C3581" i="6"/>
  <c r="F3581" i="6"/>
  <c r="G3581" i="6"/>
  <c r="H3581" i="6"/>
  <c r="E3581" i="6" s="1"/>
  <c r="I3581" i="6"/>
  <c r="J3581" i="6"/>
  <c r="A3582" i="6"/>
  <c r="B3582" i="6"/>
  <c r="C3582" i="6"/>
  <c r="F3582" i="6"/>
  <c r="G3582" i="6"/>
  <c r="H3582" i="6"/>
  <c r="E3582" i="6" s="1"/>
  <c r="I3582" i="6"/>
  <c r="J3582" i="6"/>
  <c r="A3583" i="6"/>
  <c r="B3583" i="6"/>
  <c r="C3583" i="6"/>
  <c r="F3583" i="6"/>
  <c r="G3583" i="6"/>
  <c r="H3583" i="6"/>
  <c r="E3583" i="6" s="1"/>
  <c r="I3583" i="6"/>
  <c r="J3583" i="6"/>
  <c r="A3584" i="6"/>
  <c r="B3584" i="6"/>
  <c r="C3584" i="6"/>
  <c r="F3584" i="6"/>
  <c r="G3584" i="6"/>
  <c r="H3584" i="6"/>
  <c r="E3584" i="6" s="1"/>
  <c r="I3584" i="6"/>
  <c r="J3584" i="6"/>
  <c r="A3585" i="6"/>
  <c r="B3585" i="6"/>
  <c r="C3585" i="6"/>
  <c r="F3585" i="6"/>
  <c r="G3585" i="6"/>
  <c r="H3585" i="6"/>
  <c r="E3585" i="6" s="1"/>
  <c r="I3585" i="6"/>
  <c r="J3585" i="6"/>
  <c r="A3586" i="6"/>
  <c r="B3586" i="6"/>
  <c r="C3586" i="6"/>
  <c r="F3586" i="6"/>
  <c r="G3586" i="6"/>
  <c r="H3586" i="6"/>
  <c r="E3586" i="6" s="1"/>
  <c r="I3586" i="6"/>
  <c r="J3586" i="6"/>
  <c r="A3587" i="6"/>
  <c r="B3587" i="6"/>
  <c r="C3587" i="6"/>
  <c r="F3587" i="6"/>
  <c r="G3587" i="6"/>
  <c r="H3587" i="6"/>
  <c r="E3587" i="6" s="1"/>
  <c r="I3587" i="6"/>
  <c r="J3587" i="6"/>
  <c r="A3588" i="6"/>
  <c r="B3588" i="6"/>
  <c r="C3588" i="6"/>
  <c r="F3588" i="6"/>
  <c r="G3588" i="6"/>
  <c r="H3588" i="6"/>
  <c r="E3588" i="6" s="1"/>
  <c r="I3588" i="6"/>
  <c r="J3588" i="6"/>
  <c r="A3589" i="6"/>
  <c r="B3589" i="6"/>
  <c r="C3589" i="6"/>
  <c r="F3589" i="6"/>
  <c r="G3589" i="6"/>
  <c r="H3589" i="6"/>
  <c r="E3589" i="6" s="1"/>
  <c r="I3589" i="6"/>
  <c r="J3589" i="6"/>
  <c r="A3590" i="6"/>
  <c r="B3590" i="6"/>
  <c r="C3590" i="6"/>
  <c r="F3590" i="6"/>
  <c r="G3590" i="6"/>
  <c r="H3590" i="6"/>
  <c r="E3590" i="6" s="1"/>
  <c r="I3590" i="6"/>
  <c r="J3590" i="6"/>
  <c r="A3591" i="6"/>
  <c r="B3591" i="6"/>
  <c r="C3591" i="6"/>
  <c r="F3591" i="6"/>
  <c r="G3591" i="6"/>
  <c r="H3591" i="6"/>
  <c r="E3591" i="6" s="1"/>
  <c r="I3591" i="6"/>
  <c r="J3591" i="6"/>
  <c r="A3592" i="6"/>
  <c r="B3592" i="6"/>
  <c r="C3592" i="6"/>
  <c r="F3592" i="6"/>
  <c r="G3592" i="6"/>
  <c r="H3592" i="6"/>
  <c r="E3592" i="6" s="1"/>
  <c r="I3592" i="6"/>
  <c r="J3592" i="6"/>
  <c r="A3593" i="6"/>
  <c r="B3593" i="6"/>
  <c r="C3593" i="6"/>
  <c r="F3593" i="6"/>
  <c r="G3593" i="6"/>
  <c r="H3593" i="6"/>
  <c r="E3593" i="6" s="1"/>
  <c r="I3593" i="6"/>
  <c r="J3593" i="6"/>
  <c r="A3594" i="6"/>
  <c r="B3594" i="6"/>
  <c r="C3594" i="6"/>
  <c r="F3594" i="6"/>
  <c r="G3594" i="6"/>
  <c r="H3594" i="6"/>
  <c r="E3594" i="6" s="1"/>
  <c r="I3594" i="6"/>
  <c r="J3594" i="6"/>
  <c r="A3595" i="6"/>
  <c r="B3595" i="6"/>
  <c r="C3595" i="6"/>
  <c r="F3595" i="6"/>
  <c r="G3595" i="6"/>
  <c r="H3595" i="6"/>
  <c r="E3595" i="6" s="1"/>
  <c r="I3595" i="6"/>
  <c r="J3595" i="6"/>
  <c r="A3596" i="6"/>
  <c r="B3596" i="6"/>
  <c r="C3596" i="6"/>
  <c r="F3596" i="6"/>
  <c r="G3596" i="6"/>
  <c r="H3596" i="6"/>
  <c r="E3596" i="6" s="1"/>
  <c r="I3596" i="6"/>
  <c r="J3596" i="6"/>
  <c r="A3597" i="6"/>
  <c r="B3597" i="6"/>
  <c r="C3597" i="6"/>
  <c r="F3597" i="6"/>
  <c r="G3597" i="6"/>
  <c r="H3597" i="6"/>
  <c r="E3597" i="6" s="1"/>
  <c r="I3597" i="6"/>
  <c r="J3597" i="6"/>
  <c r="A3598" i="6"/>
  <c r="B3598" i="6"/>
  <c r="C3598" i="6"/>
  <c r="F3598" i="6"/>
  <c r="G3598" i="6"/>
  <c r="H3598" i="6"/>
  <c r="E3598" i="6" s="1"/>
  <c r="I3598" i="6"/>
  <c r="J3598" i="6"/>
  <c r="A3599" i="6"/>
  <c r="B3599" i="6"/>
  <c r="C3599" i="6"/>
  <c r="F3599" i="6"/>
  <c r="G3599" i="6"/>
  <c r="H3599" i="6"/>
  <c r="E3599" i="6" s="1"/>
  <c r="I3599" i="6"/>
  <c r="J3599" i="6"/>
  <c r="A3600" i="6"/>
  <c r="B3600" i="6"/>
  <c r="C3600" i="6"/>
  <c r="F3600" i="6"/>
  <c r="G3600" i="6"/>
  <c r="H3600" i="6"/>
  <c r="E3600" i="6" s="1"/>
  <c r="I3600" i="6"/>
  <c r="J3600" i="6"/>
  <c r="A3601" i="6"/>
  <c r="B3601" i="6"/>
  <c r="C3601" i="6"/>
  <c r="F3601" i="6"/>
  <c r="G3601" i="6"/>
  <c r="H3601" i="6"/>
  <c r="E3601" i="6" s="1"/>
  <c r="I3601" i="6"/>
  <c r="J3601" i="6"/>
  <c r="A3602" i="6"/>
  <c r="B3602" i="6"/>
  <c r="C3602" i="6"/>
  <c r="F3602" i="6"/>
  <c r="G3602" i="6"/>
  <c r="H3602" i="6"/>
  <c r="E3602" i="6" s="1"/>
  <c r="I3602" i="6"/>
  <c r="J3602" i="6"/>
  <c r="A3603" i="6"/>
  <c r="B3603" i="6"/>
  <c r="C3603" i="6"/>
  <c r="F3603" i="6"/>
  <c r="G3603" i="6"/>
  <c r="H3603" i="6"/>
  <c r="E3603" i="6" s="1"/>
  <c r="I3603" i="6"/>
  <c r="J3603" i="6"/>
  <c r="A3604" i="6"/>
  <c r="B3604" i="6"/>
  <c r="C3604" i="6"/>
  <c r="F3604" i="6"/>
  <c r="G3604" i="6"/>
  <c r="H3604" i="6"/>
  <c r="E3604" i="6" s="1"/>
  <c r="I3604" i="6"/>
  <c r="J3604" i="6"/>
  <c r="A3605" i="6"/>
  <c r="B3605" i="6"/>
  <c r="C3605" i="6"/>
  <c r="F3605" i="6"/>
  <c r="G3605" i="6"/>
  <c r="H3605" i="6"/>
  <c r="E3605" i="6" s="1"/>
  <c r="I3605" i="6"/>
  <c r="J3605" i="6"/>
  <c r="A3606" i="6"/>
  <c r="B3606" i="6"/>
  <c r="C3606" i="6"/>
  <c r="F3606" i="6"/>
  <c r="G3606" i="6"/>
  <c r="H3606" i="6"/>
  <c r="E3606" i="6" s="1"/>
  <c r="I3606" i="6"/>
  <c r="J3606" i="6"/>
  <c r="A3607" i="6"/>
  <c r="B3607" i="6"/>
  <c r="C3607" i="6"/>
  <c r="F3607" i="6"/>
  <c r="G3607" i="6"/>
  <c r="H3607" i="6"/>
  <c r="E3607" i="6" s="1"/>
  <c r="I3607" i="6"/>
  <c r="J3607" i="6"/>
  <c r="A3608" i="6"/>
  <c r="B3608" i="6"/>
  <c r="C3608" i="6"/>
  <c r="F3608" i="6"/>
  <c r="G3608" i="6"/>
  <c r="H3608" i="6"/>
  <c r="E3608" i="6" s="1"/>
  <c r="I3608" i="6"/>
  <c r="J3608" i="6"/>
  <c r="A3609" i="6"/>
  <c r="B3609" i="6"/>
  <c r="C3609" i="6"/>
  <c r="F3609" i="6"/>
  <c r="G3609" i="6"/>
  <c r="H3609" i="6"/>
  <c r="E3609" i="6" s="1"/>
  <c r="I3609" i="6"/>
  <c r="J3609" i="6"/>
  <c r="A3610" i="6"/>
  <c r="B3610" i="6"/>
  <c r="C3610" i="6"/>
  <c r="F3610" i="6"/>
  <c r="G3610" i="6"/>
  <c r="H3610" i="6"/>
  <c r="E3610" i="6" s="1"/>
  <c r="I3610" i="6"/>
  <c r="J3610" i="6"/>
  <c r="A3611" i="6"/>
  <c r="B3611" i="6"/>
  <c r="C3611" i="6"/>
  <c r="F3611" i="6"/>
  <c r="G3611" i="6"/>
  <c r="H3611" i="6"/>
  <c r="E3611" i="6" s="1"/>
  <c r="I3611" i="6"/>
  <c r="J3611" i="6"/>
  <c r="A3612" i="6"/>
  <c r="B3612" i="6"/>
  <c r="C3612" i="6"/>
  <c r="F3612" i="6"/>
  <c r="G3612" i="6"/>
  <c r="H3612" i="6"/>
  <c r="E3612" i="6" s="1"/>
  <c r="I3612" i="6"/>
  <c r="J3612" i="6"/>
  <c r="A3613" i="6"/>
  <c r="B3613" i="6"/>
  <c r="C3613" i="6"/>
  <c r="F3613" i="6"/>
  <c r="G3613" i="6"/>
  <c r="H3613" i="6"/>
  <c r="E3613" i="6" s="1"/>
  <c r="I3613" i="6"/>
  <c r="J3613" i="6"/>
  <c r="A3614" i="6"/>
  <c r="B3614" i="6"/>
  <c r="C3614" i="6"/>
  <c r="F3614" i="6"/>
  <c r="G3614" i="6"/>
  <c r="H3614" i="6"/>
  <c r="E3614" i="6" s="1"/>
  <c r="I3614" i="6"/>
  <c r="J3614" i="6"/>
  <c r="A3615" i="6"/>
  <c r="B3615" i="6"/>
  <c r="C3615" i="6"/>
  <c r="F3615" i="6"/>
  <c r="G3615" i="6"/>
  <c r="H3615" i="6"/>
  <c r="E3615" i="6" s="1"/>
  <c r="I3615" i="6"/>
  <c r="J3615" i="6"/>
  <c r="A3616" i="6"/>
  <c r="B3616" i="6"/>
  <c r="C3616" i="6"/>
  <c r="F3616" i="6"/>
  <c r="G3616" i="6"/>
  <c r="H3616" i="6"/>
  <c r="E3616" i="6" s="1"/>
  <c r="I3616" i="6"/>
  <c r="J3616" i="6"/>
  <c r="A3617" i="6"/>
  <c r="B3617" i="6"/>
  <c r="C3617" i="6"/>
  <c r="F3617" i="6"/>
  <c r="G3617" i="6"/>
  <c r="H3617" i="6"/>
  <c r="E3617" i="6" s="1"/>
  <c r="I3617" i="6"/>
  <c r="J3617" i="6"/>
  <c r="A3618" i="6"/>
  <c r="B3618" i="6"/>
  <c r="C3618" i="6"/>
  <c r="F3618" i="6"/>
  <c r="G3618" i="6"/>
  <c r="H3618" i="6"/>
  <c r="E3618" i="6" s="1"/>
  <c r="I3618" i="6"/>
  <c r="J3618" i="6"/>
  <c r="A3619" i="6"/>
  <c r="B3619" i="6"/>
  <c r="C3619" i="6"/>
  <c r="F3619" i="6"/>
  <c r="G3619" i="6"/>
  <c r="H3619" i="6"/>
  <c r="E3619" i="6" s="1"/>
  <c r="I3619" i="6"/>
  <c r="J3619" i="6"/>
  <c r="A3620" i="6"/>
  <c r="B3620" i="6"/>
  <c r="C3620" i="6"/>
  <c r="F3620" i="6"/>
  <c r="G3620" i="6"/>
  <c r="H3620" i="6"/>
  <c r="E3620" i="6" s="1"/>
  <c r="I3620" i="6"/>
  <c r="J3620" i="6"/>
  <c r="A3621" i="6"/>
  <c r="B3621" i="6"/>
  <c r="C3621" i="6"/>
  <c r="F3621" i="6"/>
  <c r="G3621" i="6"/>
  <c r="H3621" i="6"/>
  <c r="E3621" i="6" s="1"/>
  <c r="I3621" i="6"/>
  <c r="J3621" i="6"/>
  <c r="A3622" i="6"/>
  <c r="B3622" i="6"/>
  <c r="C3622" i="6"/>
  <c r="F3622" i="6"/>
  <c r="G3622" i="6"/>
  <c r="H3622" i="6"/>
  <c r="E3622" i="6" s="1"/>
  <c r="I3622" i="6"/>
  <c r="J3622" i="6"/>
  <c r="A3623" i="6"/>
  <c r="B3623" i="6"/>
  <c r="C3623" i="6"/>
  <c r="F3623" i="6"/>
  <c r="G3623" i="6"/>
  <c r="H3623" i="6"/>
  <c r="E3623" i="6" s="1"/>
  <c r="I3623" i="6"/>
  <c r="J3623" i="6"/>
  <c r="A3624" i="6"/>
  <c r="B3624" i="6"/>
  <c r="C3624" i="6"/>
  <c r="F3624" i="6"/>
  <c r="G3624" i="6"/>
  <c r="H3624" i="6"/>
  <c r="E3624" i="6" s="1"/>
  <c r="I3624" i="6"/>
  <c r="J3624" i="6"/>
  <c r="A3625" i="6"/>
  <c r="B3625" i="6"/>
  <c r="C3625" i="6"/>
  <c r="F3625" i="6"/>
  <c r="G3625" i="6"/>
  <c r="H3625" i="6"/>
  <c r="E3625" i="6" s="1"/>
  <c r="I3625" i="6"/>
  <c r="J3625" i="6"/>
  <c r="A3626" i="6"/>
  <c r="B3626" i="6"/>
  <c r="C3626" i="6"/>
  <c r="F3626" i="6"/>
  <c r="G3626" i="6"/>
  <c r="H3626" i="6"/>
  <c r="E3626" i="6" s="1"/>
  <c r="I3626" i="6"/>
  <c r="J3626" i="6"/>
  <c r="A3627" i="6"/>
  <c r="B3627" i="6"/>
  <c r="C3627" i="6"/>
  <c r="F3627" i="6"/>
  <c r="G3627" i="6"/>
  <c r="H3627" i="6"/>
  <c r="E3627" i="6" s="1"/>
  <c r="I3627" i="6"/>
  <c r="J3627" i="6"/>
  <c r="A3628" i="6"/>
  <c r="B3628" i="6"/>
  <c r="C3628" i="6"/>
  <c r="F3628" i="6"/>
  <c r="G3628" i="6"/>
  <c r="H3628" i="6"/>
  <c r="E3628" i="6" s="1"/>
  <c r="I3628" i="6"/>
  <c r="J3628" i="6"/>
  <c r="A3629" i="6"/>
  <c r="B3629" i="6"/>
  <c r="C3629" i="6"/>
  <c r="F3629" i="6"/>
  <c r="G3629" i="6"/>
  <c r="H3629" i="6"/>
  <c r="E3629" i="6" s="1"/>
  <c r="I3629" i="6"/>
  <c r="J3629" i="6"/>
  <c r="A3630" i="6"/>
  <c r="B3630" i="6"/>
  <c r="C3630" i="6"/>
  <c r="F3630" i="6"/>
  <c r="G3630" i="6"/>
  <c r="H3630" i="6"/>
  <c r="E3630" i="6" s="1"/>
  <c r="I3630" i="6"/>
  <c r="J3630" i="6"/>
  <c r="A3631" i="6"/>
  <c r="B3631" i="6"/>
  <c r="C3631" i="6"/>
  <c r="F3631" i="6"/>
  <c r="G3631" i="6"/>
  <c r="H3631" i="6"/>
  <c r="E3631" i="6" s="1"/>
  <c r="I3631" i="6"/>
  <c r="J3631" i="6"/>
  <c r="A3632" i="6"/>
  <c r="B3632" i="6"/>
  <c r="C3632" i="6"/>
  <c r="F3632" i="6"/>
  <c r="G3632" i="6"/>
  <c r="H3632" i="6"/>
  <c r="E3632" i="6" s="1"/>
  <c r="I3632" i="6"/>
  <c r="J3632" i="6"/>
  <c r="A3633" i="6"/>
  <c r="B3633" i="6"/>
  <c r="C3633" i="6"/>
  <c r="F3633" i="6"/>
  <c r="G3633" i="6"/>
  <c r="H3633" i="6"/>
  <c r="E3633" i="6" s="1"/>
  <c r="I3633" i="6"/>
  <c r="J3633" i="6"/>
  <c r="A3634" i="6"/>
  <c r="B3634" i="6"/>
  <c r="C3634" i="6"/>
  <c r="F3634" i="6"/>
  <c r="G3634" i="6"/>
  <c r="H3634" i="6"/>
  <c r="E3634" i="6" s="1"/>
  <c r="I3634" i="6"/>
  <c r="J3634" i="6"/>
  <c r="A3635" i="6"/>
  <c r="B3635" i="6"/>
  <c r="C3635" i="6"/>
  <c r="F3635" i="6"/>
  <c r="G3635" i="6"/>
  <c r="H3635" i="6"/>
  <c r="E3635" i="6" s="1"/>
  <c r="I3635" i="6"/>
  <c r="J3635" i="6"/>
  <c r="A3636" i="6"/>
  <c r="B3636" i="6"/>
  <c r="C3636" i="6"/>
  <c r="F3636" i="6"/>
  <c r="G3636" i="6"/>
  <c r="H3636" i="6"/>
  <c r="E3636" i="6" s="1"/>
  <c r="I3636" i="6"/>
  <c r="J3636" i="6"/>
  <c r="A3637" i="6"/>
  <c r="B3637" i="6"/>
  <c r="C3637" i="6"/>
  <c r="F3637" i="6"/>
  <c r="G3637" i="6"/>
  <c r="H3637" i="6"/>
  <c r="E3637" i="6" s="1"/>
  <c r="I3637" i="6"/>
  <c r="J3637" i="6"/>
  <c r="A3638" i="6"/>
  <c r="B3638" i="6"/>
  <c r="C3638" i="6"/>
  <c r="F3638" i="6"/>
  <c r="G3638" i="6"/>
  <c r="H3638" i="6"/>
  <c r="E3638" i="6" s="1"/>
  <c r="I3638" i="6"/>
  <c r="J3638" i="6"/>
  <c r="A3639" i="6"/>
  <c r="B3639" i="6"/>
  <c r="C3639" i="6"/>
  <c r="F3639" i="6"/>
  <c r="G3639" i="6"/>
  <c r="H3639" i="6"/>
  <c r="E3639" i="6" s="1"/>
  <c r="I3639" i="6"/>
  <c r="J3639" i="6"/>
  <c r="A3640" i="6"/>
  <c r="B3640" i="6"/>
  <c r="C3640" i="6"/>
  <c r="F3640" i="6"/>
  <c r="G3640" i="6"/>
  <c r="H3640" i="6"/>
  <c r="E3640" i="6" s="1"/>
  <c r="I3640" i="6"/>
  <c r="J3640" i="6"/>
  <c r="A3641" i="6"/>
  <c r="B3641" i="6"/>
  <c r="C3641" i="6"/>
  <c r="F3641" i="6"/>
  <c r="G3641" i="6"/>
  <c r="H3641" i="6"/>
  <c r="E3641" i="6" s="1"/>
  <c r="I3641" i="6"/>
  <c r="J3641" i="6"/>
  <c r="A3642" i="6"/>
  <c r="B3642" i="6"/>
  <c r="C3642" i="6"/>
  <c r="F3642" i="6"/>
  <c r="G3642" i="6"/>
  <c r="H3642" i="6"/>
  <c r="E3642" i="6" s="1"/>
  <c r="I3642" i="6"/>
  <c r="J3642" i="6"/>
  <c r="A3643" i="6"/>
  <c r="B3643" i="6"/>
  <c r="C3643" i="6"/>
  <c r="F3643" i="6"/>
  <c r="G3643" i="6"/>
  <c r="H3643" i="6"/>
  <c r="E3643" i="6" s="1"/>
  <c r="I3643" i="6"/>
  <c r="J3643" i="6"/>
  <c r="A3644" i="6"/>
  <c r="B3644" i="6"/>
  <c r="C3644" i="6"/>
  <c r="F3644" i="6"/>
  <c r="G3644" i="6"/>
  <c r="H3644" i="6"/>
  <c r="E3644" i="6" s="1"/>
  <c r="I3644" i="6"/>
  <c r="J3644" i="6"/>
  <c r="A3645" i="6"/>
  <c r="B3645" i="6"/>
  <c r="C3645" i="6"/>
  <c r="F3645" i="6"/>
  <c r="G3645" i="6"/>
  <c r="H3645" i="6"/>
  <c r="E3645" i="6" s="1"/>
  <c r="I3645" i="6"/>
  <c r="J3645" i="6"/>
  <c r="A3646" i="6"/>
  <c r="B3646" i="6"/>
  <c r="C3646" i="6"/>
  <c r="F3646" i="6"/>
  <c r="G3646" i="6"/>
  <c r="H3646" i="6"/>
  <c r="E3646" i="6" s="1"/>
  <c r="I3646" i="6"/>
  <c r="J3646" i="6"/>
  <c r="A3647" i="6"/>
  <c r="B3647" i="6"/>
  <c r="C3647" i="6"/>
  <c r="F3647" i="6"/>
  <c r="G3647" i="6"/>
  <c r="H3647" i="6"/>
  <c r="E3647" i="6" s="1"/>
  <c r="I3647" i="6"/>
  <c r="J3647" i="6"/>
  <c r="A3648" i="6"/>
  <c r="B3648" i="6"/>
  <c r="C3648" i="6"/>
  <c r="F3648" i="6"/>
  <c r="G3648" i="6"/>
  <c r="H3648" i="6"/>
  <c r="E3648" i="6" s="1"/>
  <c r="I3648" i="6"/>
  <c r="J3648" i="6"/>
  <c r="A3649" i="6"/>
  <c r="B3649" i="6"/>
  <c r="C3649" i="6"/>
  <c r="F3649" i="6"/>
  <c r="G3649" i="6"/>
  <c r="H3649" i="6"/>
  <c r="E3649" i="6" s="1"/>
  <c r="I3649" i="6"/>
  <c r="J3649" i="6"/>
  <c r="A3650" i="6"/>
  <c r="B3650" i="6"/>
  <c r="C3650" i="6"/>
  <c r="F3650" i="6"/>
  <c r="G3650" i="6"/>
  <c r="H3650" i="6"/>
  <c r="E3650" i="6" s="1"/>
  <c r="I3650" i="6"/>
  <c r="J3650" i="6"/>
  <c r="A3651" i="6"/>
  <c r="B3651" i="6"/>
  <c r="C3651" i="6"/>
  <c r="F3651" i="6"/>
  <c r="G3651" i="6"/>
  <c r="H3651" i="6"/>
  <c r="E3651" i="6" s="1"/>
  <c r="I3651" i="6"/>
  <c r="J3651" i="6"/>
  <c r="A3652" i="6"/>
  <c r="B3652" i="6"/>
  <c r="C3652" i="6"/>
  <c r="F3652" i="6"/>
  <c r="G3652" i="6"/>
  <c r="H3652" i="6"/>
  <c r="E3652" i="6" s="1"/>
  <c r="I3652" i="6"/>
  <c r="J3652" i="6"/>
  <c r="A3653" i="6"/>
  <c r="B3653" i="6"/>
  <c r="C3653" i="6"/>
  <c r="F3653" i="6"/>
  <c r="G3653" i="6"/>
  <c r="H3653" i="6"/>
  <c r="E3653" i="6" s="1"/>
  <c r="I3653" i="6"/>
  <c r="J3653" i="6"/>
  <c r="A3654" i="6"/>
  <c r="B3654" i="6"/>
  <c r="C3654" i="6"/>
  <c r="F3654" i="6"/>
  <c r="G3654" i="6"/>
  <c r="H3654" i="6"/>
  <c r="E3654" i="6" s="1"/>
  <c r="I3654" i="6"/>
  <c r="J3654" i="6"/>
  <c r="A3655" i="6"/>
  <c r="B3655" i="6"/>
  <c r="C3655" i="6"/>
  <c r="F3655" i="6"/>
  <c r="G3655" i="6"/>
  <c r="H3655" i="6"/>
  <c r="E3655" i="6" s="1"/>
  <c r="I3655" i="6"/>
  <c r="J3655" i="6"/>
  <c r="A3656" i="6"/>
  <c r="B3656" i="6"/>
  <c r="C3656" i="6"/>
  <c r="F3656" i="6"/>
  <c r="G3656" i="6"/>
  <c r="H3656" i="6"/>
  <c r="E3656" i="6" s="1"/>
  <c r="I3656" i="6"/>
  <c r="J3656" i="6"/>
  <c r="A3657" i="6"/>
  <c r="B3657" i="6"/>
  <c r="C3657" i="6"/>
  <c r="F3657" i="6"/>
  <c r="G3657" i="6"/>
  <c r="H3657" i="6"/>
  <c r="E3657" i="6" s="1"/>
  <c r="I3657" i="6"/>
  <c r="J3657" i="6"/>
  <c r="A3658" i="6"/>
  <c r="B3658" i="6"/>
  <c r="C3658" i="6"/>
  <c r="F3658" i="6"/>
  <c r="G3658" i="6"/>
  <c r="H3658" i="6"/>
  <c r="E3658" i="6" s="1"/>
  <c r="I3658" i="6"/>
  <c r="J3658" i="6"/>
  <c r="A3659" i="6"/>
  <c r="B3659" i="6"/>
  <c r="C3659" i="6"/>
  <c r="F3659" i="6"/>
  <c r="G3659" i="6"/>
  <c r="H3659" i="6"/>
  <c r="E3659" i="6" s="1"/>
  <c r="I3659" i="6"/>
  <c r="J3659" i="6"/>
  <c r="A3660" i="6"/>
  <c r="B3660" i="6"/>
  <c r="C3660" i="6"/>
  <c r="F3660" i="6"/>
  <c r="G3660" i="6"/>
  <c r="H3660" i="6"/>
  <c r="E3660" i="6" s="1"/>
  <c r="I3660" i="6"/>
  <c r="J3660" i="6"/>
  <c r="A3661" i="6"/>
  <c r="B3661" i="6"/>
  <c r="C3661" i="6"/>
  <c r="F3661" i="6"/>
  <c r="G3661" i="6"/>
  <c r="H3661" i="6"/>
  <c r="E3661" i="6" s="1"/>
  <c r="I3661" i="6"/>
  <c r="J3661" i="6"/>
  <c r="A3662" i="6"/>
  <c r="B3662" i="6"/>
  <c r="C3662" i="6"/>
  <c r="F3662" i="6"/>
  <c r="G3662" i="6"/>
  <c r="H3662" i="6"/>
  <c r="E3662" i="6" s="1"/>
  <c r="I3662" i="6"/>
  <c r="J3662" i="6"/>
  <c r="A3663" i="6"/>
  <c r="B3663" i="6"/>
  <c r="C3663" i="6"/>
  <c r="F3663" i="6"/>
  <c r="G3663" i="6"/>
  <c r="H3663" i="6"/>
  <c r="E3663" i="6" s="1"/>
  <c r="I3663" i="6"/>
  <c r="J3663" i="6"/>
  <c r="A3664" i="6"/>
  <c r="B3664" i="6"/>
  <c r="C3664" i="6"/>
  <c r="F3664" i="6"/>
  <c r="G3664" i="6"/>
  <c r="H3664" i="6"/>
  <c r="E3664" i="6" s="1"/>
  <c r="I3664" i="6"/>
  <c r="J3664" i="6"/>
  <c r="A3665" i="6"/>
  <c r="B3665" i="6"/>
  <c r="C3665" i="6"/>
  <c r="F3665" i="6"/>
  <c r="G3665" i="6"/>
  <c r="H3665" i="6"/>
  <c r="E3665" i="6" s="1"/>
  <c r="I3665" i="6"/>
  <c r="J3665" i="6"/>
  <c r="A3666" i="6"/>
  <c r="B3666" i="6"/>
  <c r="C3666" i="6"/>
  <c r="F3666" i="6"/>
  <c r="G3666" i="6"/>
  <c r="H3666" i="6"/>
  <c r="E3666" i="6" s="1"/>
  <c r="I3666" i="6"/>
  <c r="J3666" i="6"/>
  <c r="A3667" i="6"/>
  <c r="B3667" i="6"/>
  <c r="C3667" i="6"/>
  <c r="F3667" i="6"/>
  <c r="G3667" i="6"/>
  <c r="H3667" i="6"/>
  <c r="E3667" i="6" s="1"/>
  <c r="I3667" i="6"/>
  <c r="J3667" i="6"/>
  <c r="A3668" i="6"/>
  <c r="B3668" i="6"/>
  <c r="C3668" i="6"/>
  <c r="F3668" i="6"/>
  <c r="G3668" i="6"/>
  <c r="H3668" i="6"/>
  <c r="E3668" i="6" s="1"/>
  <c r="I3668" i="6"/>
  <c r="J3668" i="6"/>
  <c r="A3669" i="6"/>
  <c r="B3669" i="6"/>
  <c r="C3669" i="6"/>
  <c r="F3669" i="6"/>
  <c r="G3669" i="6"/>
  <c r="H3669" i="6"/>
  <c r="E3669" i="6" s="1"/>
  <c r="I3669" i="6"/>
  <c r="J3669" i="6"/>
  <c r="A3670" i="6"/>
  <c r="B3670" i="6"/>
  <c r="C3670" i="6"/>
  <c r="F3670" i="6"/>
  <c r="G3670" i="6"/>
  <c r="H3670" i="6"/>
  <c r="E3670" i="6" s="1"/>
  <c r="I3670" i="6"/>
  <c r="J3670" i="6"/>
  <c r="A3671" i="6"/>
  <c r="B3671" i="6"/>
  <c r="C3671" i="6"/>
  <c r="F3671" i="6"/>
  <c r="G3671" i="6"/>
  <c r="H3671" i="6"/>
  <c r="E3671" i="6" s="1"/>
  <c r="I3671" i="6"/>
  <c r="J3671" i="6"/>
  <c r="A3672" i="6"/>
  <c r="B3672" i="6"/>
  <c r="C3672" i="6"/>
  <c r="F3672" i="6"/>
  <c r="G3672" i="6"/>
  <c r="H3672" i="6"/>
  <c r="E3672" i="6" s="1"/>
  <c r="I3672" i="6"/>
  <c r="J3672" i="6"/>
  <c r="A3673" i="6"/>
  <c r="B3673" i="6"/>
  <c r="C3673" i="6"/>
  <c r="F3673" i="6"/>
  <c r="G3673" i="6"/>
  <c r="H3673" i="6"/>
  <c r="E3673" i="6" s="1"/>
  <c r="I3673" i="6"/>
  <c r="J3673" i="6"/>
  <c r="A3674" i="6"/>
  <c r="B3674" i="6"/>
  <c r="C3674" i="6"/>
  <c r="F3674" i="6"/>
  <c r="G3674" i="6"/>
  <c r="H3674" i="6"/>
  <c r="E3674" i="6" s="1"/>
  <c r="I3674" i="6"/>
  <c r="J3674" i="6"/>
  <c r="A3675" i="6"/>
  <c r="B3675" i="6"/>
  <c r="C3675" i="6"/>
  <c r="F3675" i="6"/>
  <c r="G3675" i="6"/>
  <c r="H3675" i="6"/>
  <c r="E3675" i="6" s="1"/>
  <c r="I3675" i="6"/>
  <c r="J3675" i="6"/>
  <c r="A3676" i="6"/>
  <c r="B3676" i="6"/>
  <c r="C3676" i="6"/>
  <c r="F3676" i="6"/>
  <c r="G3676" i="6"/>
  <c r="H3676" i="6"/>
  <c r="E3676" i="6" s="1"/>
  <c r="I3676" i="6"/>
  <c r="J3676" i="6"/>
  <c r="A3677" i="6"/>
  <c r="B3677" i="6"/>
  <c r="C3677" i="6"/>
  <c r="F3677" i="6"/>
  <c r="G3677" i="6"/>
  <c r="H3677" i="6"/>
  <c r="E3677" i="6" s="1"/>
  <c r="I3677" i="6"/>
  <c r="J3677" i="6"/>
  <c r="A3678" i="6"/>
  <c r="B3678" i="6"/>
  <c r="C3678" i="6"/>
  <c r="F3678" i="6"/>
  <c r="G3678" i="6"/>
  <c r="H3678" i="6"/>
  <c r="E3678" i="6" s="1"/>
  <c r="I3678" i="6"/>
  <c r="J3678" i="6"/>
  <c r="A3679" i="6"/>
  <c r="B3679" i="6"/>
  <c r="C3679" i="6"/>
  <c r="F3679" i="6"/>
  <c r="G3679" i="6"/>
  <c r="H3679" i="6"/>
  <c r="E3679" i="6" s="1"/>
  <c r="I3679" i="6"/>
  <c r="J3679" i="6"/>
  <c r="A3680" i="6"/>
  <c r="B3680" i="6"/>
  <c r="C3680" i="6"/>
  <c r="F3680" i="6"/>
  <c r="G3680" i="6"/>
  <c r="H3680" i="6"/>
  <c r="E3680" i="6" s="1"/>
  <c r="I3680" i="6"/>
  <c r="J3680" i="6"/>
  <c r="A3681" i="6"/>
  <c r="B3681" i="6"/>
  <c r="C3681" i="6"/>
  <c r="F3681" i="6"/>
  <c r="G3681" i="6"/>
  <c r="H3681" i="6"/>
  <c r="E3681" i="6" s="1"/>
  <c r="I3681" i="6"/>
  <c r="J3681" i="6"/>
  <c r="A3682" i="6"/>
  <c r="B3682" i="6"/>
  <c r="C3682" i="6"/>
  <c r="F3682" i="6"/>
  <c r="G3682" i="6"/>
  <c r="H3682" i="6"/>
  <c r="E3682" i="6" s="1"/>
  <c r="I3682" i="6"/>
  <c r="J3682" i="6"/>
  <c r="A3683" i="6"/>
  <c r="B3683" i="6"/>
  <c r="C3683" i="6"/>
  <c r="F3683" i="6"/>
  <c r="G3683" i="6"/>
  <c r="H3683" i="6"/>
  <c r="E3683" i="6" s="1"/>
  <c r="I3683" i="6"/>
  <c r="J3683" i="6"/>
  <c r="A3684" i="6"/>
  <c r="B3684" i="6"/>
  <c r="C3684" i="6"/>
  <c r="F3684" i="6"/>
  <c r="G3684" i="6"/>
  <c r="H3684" i="6"/>
  <c r="E3684" i="6" s="1"/>
  <c r="I3684" i="6"/>
  <c r="J3684" i="6"/>
  <c r="A3685" i="6"/>
  <c r="B3685" i="6"/>
  <c r="C3685" i="6"/>
  <c r="F3685" i="6"/>
  <c r="G3685" i="6"/>
  <c r="H3685" i="6"/>
  <c r="E3685" i="6" s="1"/>
  <c r="I3685" i="6"/>
  <c r="J3685" i="6"/>
  <c r="A3686" i="6"/>
  <c r="B3686" i="6"/>
  <c r="C3686" i="6"/>
  <c r="F3686" i="6"/>
  <c r="G3686" i="6"/>
  <c r="H3686" i="6"/>
  <c r="E3686" i="6" s="1"/>
  <c r="I3686" i="6"/>
  <c r="J3686" i="6"/>
  <c r="A3687" i="6"/>
  <c r="B3687" i="6"/>
  <c r="C3687" i="6"/>
  <c r="F3687" i="6"/>
  <c r="G3687" i="6"/>
  <c r="H3687" i="6"/>
  <c r="E3687" i="6" s="1"/>
  <c r="I3687" i="6"/>
  <c r="J3687" i="6"/>
  <c r="A3688" i="6"/>
  <c r="B3688" i="6"/>
  <c r="C3688" i="6"/>
  <c r="F3688" i="6"/>
  <c r="G3688" i="6"/>
  <c r="H3688" i="6"/>
  <c r="E3688" i="6" s="1"/>
  <c r="I3688" i="6"/>
  <c r="J3688" i="6"/>
  <c r="A3689" i="6"/>
  <c r="B3689" i="6"/>
  <c r="C3689" i="6"/>
  <c r="F3689" i="6"/>
  <c r="G3689" i="6"/>
  <c r="H3689" i="6"/>
  <c r="E3689" i="6" s="1"/>
  <c r="I3689" i="6"/>
  <c r="J3689" i="6"/>
  <c r="A3690" i="6"/>
  <c r="B3690" i="6"/>
  <c r="C3690" i="6"/>
  <c r="F3690" i="6"/>
  <c r="G3690" i="6"/>
  <c r="H3690" i="6"/>
  <c r="E3690" i="6" s="1"/>
  <c r="I3690" i="6"/>
  <c r="J3690" i="6"/>
  <c r="A3691" i="6"/>
  <c r="B3691" i="6"/>
  <c r="C3691" i="6"/>
  <c r="F3691" i="6"/>
  <c r="G3691" i="6"/>
  <c r="H3691" i="6"/>
  <c r="E3691" i="6" s="1"/>
  <c r="I3691" i="6"/>
  <c r="J3691" i="6"/>
  <c r="A3692" i="6"/>
  <c r="B3692" i="6"/>
  <c r="C3692" i="6"/>
  <c r="F3692" i="6"/>
  <c r="G3692" i="6"/>
  <c r="H3692" i="6"/>
  <c r="E3692" i="6" s="1"/>
  <c r="I3692" i="6"/>
  <c r="J3692" i="6"/>
  <c r="A3693" i="6"/>
  <c r="B3693" i="6"/>
  <c r="C3693" i="6"/>
  <c r="F3693" i="6"/>
  <c r="G3693" i="6"/>
  <c r="H3693" i="6"/>
  <c r="E3693" i="6" s="1"/>
  <c r="I3693" i="6"/>
  <c r="J3693" i="6"/>
  <c r="A3694" i="6"/>
  <c r="B3694" i="6"/>
  <c r="C3694" i="6"/>
  <c r="F3694" i="6"/>
  <c r="G3694" i="6"/>
  <c r="H3694" i="6"/>
  <c r="E3694" i="6" s="1"/>
  <c r="I3694" i="6"/>
  <c r="J3694" i="6"/>
  <c r="A3695" i="6"/>
  <c r="B3695" i="6"/>
  <c r="C3695" i="6"/>
  <c r="F3695" i="6"/>
  <c r="G3695" i="6"/>
  <c r="H3695" i="6"/>
  <c r="E3695" i="6" s="1"/>
  <c r="I3695" i="6"/>
  <c r="J3695" i="6"/>
  <c r="A3696" i="6"/>
  <c r="B3696" i="6"/>
  <c r="C3696" i="6"/>
  <c r="F3696" i="6"/>
  <c r="G3696" i="6"/>
  <c r="H3696" i="6"/>
  <c r="E3696" i="6" s="1"/>
  <c r="I3696" i="6"/>
  <c r="J3696" i="6"/>
  <c r="A3697" i="6"/>
  <c r="B3697" i="6"/>
  <c r="C3697" i="6"/>
  <c r="F3697" i="6"/>
  <c r="G3697" i="6"/>
  <c r="H3697" i="6"/>
  <c r="E3697" i="6" s="1"/>
  <c r="I3697" i="6"/>
  <c r="J3697" i="6"/>
  <c r="A3698" i="6"/>
  <c r="B3698" i="6"/>
  <c r="C3698" i="6"/>
  <c r="F3698" i="6"/>
  <c r="G3698" i="6"/>
  <c r="H3698" i="6"/>
  <c r="E3698" i="6" s="1"/>
  <c r="I3698" i="6"/>
  <c r="J3698" i="6"/>
  <c r="A3699" i="6"/>
  <c r="B3699" i="6"/>
  <c r="C3699" i="6"/>
  <c r="F3699" i="6"/>
  <c r="G3699" i="6"/>
  <c r="H3699" i="6"/>
  <c r="E3699" i="6" s="1"/>
  <c r="I3699" i="6"/>
  <c r="J3699" i="6"/>
  <c r="A3700" i="6"/>
  <c r="B3700" i="6"/>
  <c r="C3700" i="6"/>
  <c r="F3700" i="6"/>
  <c r="G3700" i="6"/>
  <c r="H3700" i="6"/>
  <c r="E3700" i="6" s="1"/>
  <c r="I3700" i="6"/>
  <c r="J3700" i="6"/>
  <c r="A3701" i="6"/>
  <c r="B3701" i="6"/>
  <c r="C3701" i="6"/>
  <c r="F3701" i="6"/>
  <c r="G3701" i="6"/>
  <c r="H3701" i="6"/>
  <c r="E3701" i="6" s="1"/>
  <c r="I3701" i="6"/>
  <c r="J3701" i="6"/>
  <c r="A3702" i="6"/>
  <c r="B3702" i="6"/>
  <c r="C3702" i="6"/>
  <c r="F3702" i="6"/>
  <c r="G3702" i="6"/>
  <c r="H3702" i="6"/>
  <c r="E3702" i="6" s="1"/>
  <c r="I3702" i="6"/>
  <c r="J3702" i="6"/>
  <c r="A3703" i="6"/>
  <c r="B3703" i="6"/>
  <c r="C3703" i="6"/>
  <c r="F3703" i="6"/>
  <c r="G3703" i="6"/>
  <c r="H3703" i="6"/>
  <c r="E3703" i="6" s="1"/>
  <c r="I3703" i="6"/>
  <c r="J3703" i="6"/>
  <c r="A3704" i="6"/>
  <c r="B3704" i="6"/>
  <c r="C3704" i="6"/>
  <c r="F3704" i="6"/>
  <c r="G3704" i="6"/>
  <c r="H3704" i="6"/>
  <c r="E3704" i="6" s="1"/>
  <c r="I3704" i="6"/>
  <c r="J3704" i="6"/>
  <c r="A3705" i="6"/>
  <c r="B3705" i="6"/>
  <c r="C3705" i="6"/>
  <c r="F3705" i="6"/>
  <c r="G3705" i="6"/>
  <c r="H3705" i="6"/>
  <c r="E3705" i="6" s="1"/>
  <c r="I3705" i="6"/>
  <c r="J3705" i="6"/>
  <c r="A3706" i="6"/>
  <c r="B3706" i="6"/>
  <c r="C3706" i="6"/>
  <c r="F3706" i="6"/>
  <c r="G3706" i="6"/>
  <c r="H3706" i="6"/>
  <c r="E3706" i="6" s="1"/>
  <c r="I3706" i="6"/>
  <c r="J3706" i="6"/>
  <c r="A3707" i="6"/>
  <c r="B3707" i="6"/>
  <c r="C3707" i="6"/>
  <c r="F3707" i="6"/>
  <c r="G3707" i="6"/>
  <c r="H3707" i="6"/>
  <c r="E3707" i="6" s="1"/>
  <c r="I3707" i="6"/>
  <c r="J3707" i="6"/>
  <c r="A3708" i="6"/>
  <c r="B3708" i="6"/>
  <c r="C3708" i="6"/>
  <c r="F3708" i="6"/>
  <c r="G3708" i="6"/>
  <c r="H3708" i="6"/>
  <c r="E3708" i="6" s="1"/>
  <c r="I3708" i="6"/>
  <c r="J3708" i="6"/>
  <c r="A3709" i="6"/>
  <c r="B3709" i="6"/>
  <c r="C3709" i="6"/>
  <c r="F3709" i="6"/>
  <c r="G3709" i="6"/>
  <c r="H3709" i="6"/>
  <c r="E3709" i="6" s="1"/>
  <c r="I3709" i="6"/>
  <c r="J3709" i="6"/>
  <c r="A3710" i="6"/>
  <c r="B3710" i="6"/>
  <c r="C3710" i="6"/>
  <c r="F3710" i="6"/>
  <c r="G3710" i="6"/>
  <c r="H3710" i="6"/>
  <c r="E3710" i="6" s="1"/>
  <c r="I3710" i="6"/>
  <c r="J3710" i="6"/>
  <c r="A3711" i="6"/>
  <c r="B3711" i="6"/>
  <c r="C3711" i="6"/>
  <c r="F3711" i="6"/>
  <c r="G3711" i="6"/>
  <c r="H3711" i="6"/>
  <c r="E3711" i="6" s="1"/>
  <c r="I3711" i="6"/>
  <c r="J3711" i="6"/>
  <c r="A3712" i="6"/>
  <c r="B3712" i="6"/>
  <c r="C3712" i="6"/>
  <c r="F3712" i="6"/>
  <c r="G3712" i="6"/>
  <c r="H3712" i="6"/>
  <c r="E3712" i="6" s="1"/>
  <c r="I3712" i="6"/>
  <c r="J3712" i="6"/>
  <c r="A3713" i="6"/>
  <c r="B3713" i="6"/>
  <c r="C3713" i="6"/>
  <c r="F3713" i="6"/>
  <c r="G3713" i="6"/>
  <c r="H3713" i="6"/>
  <c r="E3713" i="6" s="1"/>
  <c r="I3713" i="6"/>
  <c r="J3713" i="6"/>
  <c r="A3714" i="6"/>
  <c r="B3714" i="6"/>
  <c r="C3714" i="6"/>
  <c r="F3714" i="6"/>
  <c r="G3714" i="6"/>
  <c r="H3714" i="6"/>
  <c r="E3714" i="6" s="1"/>
  <c r="I3714" i="6"/>
  <c r="J3714" i="6"/>
  <c r="A3715" i="6"/>
  <c r="B3715" i="6"/>
  <c r="C3715" i="6"/>
  <c r="F3715" i="6"/>
  <c r="G3715" i="6"/>
  <c r="H3715" i="6"/>
  <c r="E3715" i="6" s="1"/>
  <c r="I3715" i="6"/>
  <c r="J3715" i="6"/>
  <c r="A3716" i="6"/>
  <c r="B3716" i="6"/>
  <c r="C3716" i="6"/>
  <c r="F3716" i="6"/>
  <c r="G3716" i="6"/>
  <c r="H3716" i="6"/>
  <c r="E3716" i="6" s="1"/>
  <c r="I3716" i="6"/>
  <c r="J3716" i="6"/>
  <c r="A3717" i="6"/>
  <c r="B3717" i="6"/>
  <c r="C3717" i="6"/>
  <c r="F3717" i="6"/>
  <c r="G3717" i="6"/>
  <c r="H3717" i="6"/>
  <c r="E3717" i="6" s="1"/>
  <c r="I3717" i="6"/>
  <c r="J3717" i="6"/>
  <c r="A3718" i="6"/>
  <c r="B3718" i="6"/>
  <c r="C3718" i="6"/>
  <c r="F3718" i="6"/>
  <c r="G3718" i="6"/>
  <c r="H3718" i="6"/>
  <c r="E3718" i="6" s="1"/>
  <c r="I3718" i="6"/>
  <c r="J3718" i="6"/>
  <c r="A3719" i="6"/>
  <c r="B3719" i="6"/>
  <c r="C3719" i="6"/>
  <c r="F3719" i="6"/>
  <c r="G3719" i="6"/>
  <c r="H3719" i="6"/>
  <c r="E3719" i="6" s="1"/>
  <c r="I3719" i="6"/>
  <c r="J3719" i="6"/>
  <c r="A3720" i="6"/>
  <c r="B3720" i="6"/>
  <c r="C3720" i="6"/>
  <c r="F3720" i="6"/>
  <c r="G3720" i="6"/>
  <c r="H3720" i="6"/>
  <c r="E3720" i="6" s="1"/>
  <c r="I3720" i="6"/>
  <c r="J3720" i="6"/>
  <c r="A3721" i="6"/>
  <c r="B3721" i="6"/>
  <c r="C3721" i="6"/>
  <c r="F3721" i="6"/>
  <c r="G3721" i="6"/>
  <c r="H3721" i="6"/>
  <c r="E3721" i="6" s="1"/>
  <c r="I3721" i="6"/>
  <c r="J3721" i="6"/>
  <c r="A3722" i="6"/>
  <c r="B3722" i="6"/>
  <c r="C3722" i="6"/>
  <c r="F3722" i="6"/>
  <c r="G3722" i="6"/>
  <c r="H3722" i="6"/>
  <c r="E3722" i="6" s="1"/>
  <c r="I3722" i="6"/>
  <c r="J3722" i="6"/>
  <c r="A3723" i="6"/>
  <c r="B3723" i="6"/>
  <c r="C3723" i="6"/>
  <c r="F3723" i="6"/>
  <c r="G3723" i="6"/>
  <c r="H3723" i="6"/>
  <c r="E3723" i="6" s="1"/>
  <c r="I3723" i="6"/>
  <c r="J3723" i="6"/>
  <c r="A3724" i="6"/>
  <c r="B3724" i="6"/>
  <c r="C3724" i="6"/>
  <c r="F3724" i="6"/>
  <c r="G3724" i="6"/>
  <c r="H3724" i="6"/>
  <c r="E3724" i="6" s="1"/>
  <c r="I3724" i="6"/>
  <c r="J3724" i="6"/>
  <c r="A3725" i="6"/>
  <c r="B3725" i="6"/>
  <c r="C3725" i="6"/>
  <c r="F3725" i="6"/>
  <c r="G3725" i="6"/>
  <c r="H3725" i="6"/>
  <c r="E3725" i="6" s="1"/>
  <c r="I3725" i="6"/>
  <c r="J3725" i="6"/>
  <c r="A3726" i="6"/>
  <c r="B3726" i="6"/>
  <c r="C3726" i="6"/>
  <c r="F3726" i="6"/>
  <c r="G3726" i="6"/>
  <c r="H3726" i="6"/>
  <c r="E3726" i="6" s="1"/>
  <c r="I3726" i="6"/>
  <c r="J3726" i="6"/>
  <c r="A3727" i="6"/>
  <c r="B3727" i="6"/>
  <c r="C3727" i="6"/>
  <c r="F3727" i="6"/>
  <c r="G3727" i="6"/>
  <c r="H3727" i="6"/>
  <c r="E3727" i="6" s="1"/>
  <c r="I3727" i="6"/>
  <c r="J3727" i="6"/>
  <c r="A3728" i="6"/>
  <c r="B3728" i="6"/>
  <c r="C3728" i="6"/>
  <c r="F3728" i="6"/>
  <c r="G3728" i="6"/>
  <c r="H3728" i="6"/>
  <c r="E3728" i="6" s="1"/>
  <c r="I3728" i="6"/>
  <c r="J3728" i="6"/>
  <c r="A3729" i="6"/>
  <c r="B3729" i="6"/>
  <c r="C3729" i="6"/>
  <c r="F3729" i="6"/>
  <c r="G3729" i="6"/>
  <c r="H3729" i="6"/>
  <c r="E3729" i="6" s="1"/>
  <c r="I3729" i="6"/>
  <c r="J3729" i="6"/>
  <c r="A3730" i="6"/>
  <c r="B3730" i="6"/>
  <c r="C3730" i="6"/>
  <c r="F3730" i="6"/>
  <c r="G3730" i="6"/>
  <c r="H3730" i="6"/>
  <c r="E3730" i="6" s="1"/>
  <c r="I3730" i="6"/>
  <c r="J3730" i="6"/>
  <c r="A3731" i="6"/>
  <c r="B3731" i="6"/>
  <c r="C3731" i="6"/>
  <c r="F3731" i="6"/>
  <c r="G3731" i="6"/>
  <c r="H3731" i="6"/>
  <c r="E3731" i="6" s="1"/>
  <c r="I3731" i="6"/>
  <c r="J3731" i="6"/>
  <c r="A3732" i="6"/>
  <c r="B3732" i="6"/>
  <c r="C3732" i="6"/>
  <c r="F3732" i="6"/>
  <c r="G3732" i="6"/>
  <c r="H3732" i="6"/>
  <c r="E3732" i="6" s="1"/>
  <c r="I3732" i="6"/>
  <c r="J3732" i="6"/>
  <c r="A3733" i="6"/>
  <c r="B3733" i="6"/>
  <c r="C3733" i="6"/>
  <c r="F3733" i="6"/>
  <c r="G3733" i="6"/>
  <c r="H3733" i="6"/>
  <c r="E3733" i="6" s="1"/>
  <c r="I3733" i="6"/>
  <c r="J3733" i="6"/>
  <c r="A3734" i="6"/>
  <c r="B3734" i="6"/>
  <c r="C3734" i="6"/>
  <c r="F3734" i="6"/>
  <c r="G3734" i="6"/>
  <c r="H3734" i="6"/>
  <c r="E3734" i="6" s="1"/>
  <c r="I3734" i="6"/>
  <c r="J3734" i="6"/>
  <c r="A3735" i="6"/>
  <c r="B3735" i="6"/>
  <c r="C3735" i="6"/>
  <c r="F3735" i="6"/>
  <c r="G3735" i="6"/>
  <c r="H3735" i="6"/>
  <c r="E3735" i="6" s="1"/>
  <c r="I3735" i="6"/>
  <c r="J3735" i="6"/>
  <c r="A3736" i="6"/>
  <c r="B3736" i="6"/>
  <c r="C3736" i="6"/>
  <c r="F3736" i="6"/>
  <c r="G3736" i="6"/>
  <c r="H3736" i="6"/>
  <c r="E3736" i="6" s="1"/>
  <c r="I3736" i="6"/>
  <c r="J3736" i="6"/>
  <c r="A3737" i="6"/>
  <c r="B3737" i="6"/>
  <c r="C3737" i="6"/>
  <c r="F3737" i="6"/>
  <c r="G3737" i="6"/>
  <c r="H3737" i="6"/>
  <c r="E3737" i="6" s="1"/>
  <c r="I3737" i="6"/>
  <c r="J3737" i="6"/>
  <c r="A3738" i="6"/>
  <c r="B3738" i="6"/>
  <c r="C3738" i="6"/>
  <c r="F3738" i="6"/>
  <c r="G3738" i="6"/>
  <c r="H3738" i="6"/>
  <c r="E3738" i="6" s="1"/>
  <c r="I3738" i="6"/>
  <c r="J3738" i="6"/>
  <c r="A3739" i="6"/>
  <c r="B3739" i="6"/>
  <c r="C3739" i="6"/>
  <c r="F3739" i="6"/>
  <c r="G3739" i="6"/>
  <c r="H3739" i="6"/>
  <c r="E3739" i="6" s="1"/>
  <c r="I3739" i="6"/>
  <c r="J3739" i="6"/>
  <c r="A3740" i="6"/>
  <c r="B3740" i="6"/>
  <c r="C3740" i="6"/>
  <c r="F3740" i="6"/>
  <c r="G3740" i="6"/>
  <c r="H3740" i="6"/>
  <c r="E3740" i="6" s="1"/>
  <c r="I3740" i="6"/>
  <c r="J3740" i="6"/>
  <c r="A3741" i="6"/>
  <c r="B3741" i="6"/>
  <c r="C3741" i="6"/>
  <c r="F3741" i="6"/>
  <c r="G3741" i="6"/>
  <c r="H3741" i="6"/>
  <c r="E3741" i="6" s="1"/>
  <c r="I3741" i="6"/>
  <c r="J3741" i="6"/>
  <c r="A3742" i="6"/>
  <c r="B3742" i="6"/>
  <c r="C3742" i="6"/>
  <c r="F3742" i="6"/>
  <c r="G3742" i="6"/>
  <c r="H3742" i="6"/>
  <c r="E3742" i="6" s="1"/>
  <c r="I3742" i="6"/>
  <c r="J3742" i="6"/>
  <c r="A3743" i="6"/>
  <c r="B3743" i="6"/>
  <c r="C3743" i="6"/>
  <c r="F3743" i="6"/>
  <c r="G3743" i="6"/>
  <c r="H3743" i="6"/>
  <c r="E3743" i="6" s="1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E239" i="6" s="1"/>
  <c r="H240" i="6"/>
  <c r="H241" i="6"/>
  <c r="E241" i="6" s="1"/>
  <c r="H242" i="6"/>
  <c r="H243" i="6"/>
  <c r="E243" i="6" s="1"/>
  <c r="H244" i="6"/>
  <c r="H245" i="6"/>
  <c r="E245" i="6" s="1"/>
  <c r="H246" i="6"/>
  <c r="H247" i="6"/>
  <c r="E247" i="6" s="1"/>
  <c r="H248" i="6"/>
  <c r="H249" i="6"/>
  <c r="E249" i="6" s="1"/>
  <c r="H250" i="6"/>
  <c r="H251" i="6"/>
  <c r="E251" i="6" s="1"/>
  <c r="H252" i="6"/>
  <c r="H253" i="6"/>
  <c r="E253" i="6" s="1"/>
  <c r="H254" i="6"/>
  <c r="H255" i="6"/>
  <c r="E255" i="6" s="1"/>
  <c r="H256" i="6"/>
  <c r="H257" i="6"/>
  <c r="E257" i="6" s="1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3248" i="6"/>
  <c r="M3357" i="6"/>
  <c r="M3222" i="6"/>
  <c r="M3252" i="6"/>
  <c r="M3322" i="6"/>
  <c r="M3352" i="6"/>
  <c r="M3326" i="6"/>
  <c r="M3356" i="6"/>
  <c r="M3354" i="6"/>
  <c r="M3272" i="6"/>
  <c r="M3300" i="6"/>
  <c r="M3304" i="6"/>
  <c r="M3296" i="6"/>
  <c r="M3216" i="6"/>
  <c r="M3268" i="6"/>
  <c r="M3324" i="6"/>
  <c r="M3244" i="6"/>
  <c r="N3500" i="6"/>
  <c r="N3910" i="6"/>
  <c r="N3414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3712" i="6"/>
  <c r="N3712" i="6" s="1"/>
  <c r="L3420" i="6"/>
  <c r="L4128" i="6"/>
  <c r="N4128" i="6" s="1"/>
  <c r="L3715" i="6"/>
  <c r="M3980" i="6"/>
  <c r="N3294" i="6"/>
  <c r="N3220" i="6"/>
  <c r="M3508" i="6"/>
  <c r="N3504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L3708" i="6"/>
  <c r="N3708" i="6" s="1"/>
  <c r="L3548" i="6"/>
  <c r="N3548" i="6" s="1"/>
  <c r="M3548" i="6"/>
  <c r="N3416" i="6"/>
  <c r="N3384" i="6"/>
  <c r="M4226" i="6"/>
  <c r="N4163" i="6"/>
  <c r="L3424" i="6"/>
  <c r="N3380" i="6"/>
  <c r="M3384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3428" i="6"/>
  <c r="L4244" i="6"/>
  <c r="N4244" i="6" s="1"/>
  <c r="L4182" i="6"/>
  <c r="N4182" i="6" s="1"/>
  <c r="L3946" i="6"/>
  <c r="N3888" i="6"/>
  <c r="M3501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3716" i="6"/>
  <c r="N3716" i="6" s="1"/>
  <c r="M3716" i="6"/>
  <c r="L3707" i="6"/>
  <c r="L3667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L3651" i="6"/>
  <c r="L3604" i="6"/>
  <c r="N3604" i="6" s="1"/>
  <c r="L3513" i="6"/>
  <c r="N3513" i="6" s="1"/>
  <c r="N4222" i="6"/>
  <c r="M4104" i="6"/>
  <c r="L4018" i="6"/>
  <c r="L4010" i="6"/>
  <c r="M3992" i="6"/>
  <c r="M3984" i="6"/>
  <c r="M3860" i="6"/>
  <c r="L3656" i="6"/>
  <c r="M3656" i="6"/>
  <c r="L3549" i="6"/>
  <c r="N3549" i="6" s="1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3704" i="6"/>
  <c r="N3704" i="6" s="1"/>
  <c r="L3659" i="6"/>
  <c r="L3599" i="6"/>
  <c r="N3518" i="6"/>
  <c r="L3423" i="6"/>
  <c r="N3360" i="6"/>
  <c r="N3711" i="6"/>
  <c r="M3663" i="6"/>
  <c r="M3519" i="6"/>
  <c r="L3508" i="6"/>
  <c r="N3508" i="6" s="1"/>
  <c r="M3507" i="6"/>
  <c r="M3551" i="6"/>
  <c r="M3505" i="6"/>
  <c r="M3504" i="6"/>
  <c r="M3503" i="6"/>
  <c r="L3270" i="6"/>
  <c r="N3270" i="6" s="1"/>
  <c r="M341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L3512" i="6"/>
  <c r="N3512" i="6" s="1"/>
  <c r="M3512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3671" i="6"/>
  <c r="N3671" i="6" s="1"/>
  <c r="M3671" i="6"/>
  <c r="L3652" i="6"/>
  <c r="N3652" i="6" s="1"/>
  <c r="M3652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L3607" i="6"/>
  <c r="N3607" i="6" s="1"/>
  <c r="M3607" i="6"/>
  <c r="M3510" i="6"/>
  <c r="L3510" i="6"/>
  <c r="N3510" i="6" s="1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M3502" i="6"/>
  <c r="L3502" i="6"/>
  <c r="N3502" i="6" s="1"/>
  <c r="L3421" i="6"/>
  <c r="N3421" i="6" s="1"/>
  <c r="M3421" i="6"/>
  <c r="M3410" i="6"/>
  <c r="L3410" i="6"/>
  <c r="N3410" i="6" s="1"/>
  <c r="N3388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L3661" i="6"/>
  <c r="L3547" i="6"/>
  <c r="N3547" i="6" s="1"/>
  <c r="M3547" i="6"/>
  <c r="M3506" i="6"/>
  <c r="L3506" i="6"/>
  <c r="N3506" i="6" s="1"/>
  <c r="M3933" i="6"/>
  <c r="M3925" i="6"/>
  <c r="N3918" i="6"/>
  <c r="L3903" i="6"/>
  <c r="N3903" i="6" s="1"/>
  <c r="M3903" i="6"/>
  <c r="L3887" i="6"/>
  <c r="N3887" i="6" s="1"/>
  <c r="M3887" i="6"/>
  <c r="M3653" i="6"/>
  <c r="M3388" i="6"/>
  <c r="L3381" i="6"/>
  <c r="N3381" i="6" s="1"/>
  <c r="N3352" i="6"/>
  <c r="N3320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N3719" i="6"/>
  <c r="N3412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719" i="6"/>
  <c r="N3665" i="6"/>
  <c r="M3664" i="6"/>
  <c r="L3657" i="6"/>
  <c r="N3655" i="6"/>
  <c r="M3649" i="6"/>
  <c r="M3601" i="6"/>
  <c r="M3597" i="6"/>
  <c r="M3596" i="6"/>
  <c r="M3563" i="6"/>
  <c r="M3555" i="6"/>
  <c r="N3520" i="6"/>
  <c r="M3517" i="6"/>
  <c r="L3418" i="6"/>
  <c r="N3418" i="6" s="1"/>
  <c r="M3412" i="6"/>
  <c r="M3320" i="6"/>
  <c r="N3269" i="6"/>
  <c r="N3245" i="6"/>
  <c r="N3221" i="6"/>
  <c r="N3569" i="6"/>
  <c r="N3561" i="6"/>
  <c r="N3553" i="6"/>
  <c r="L3545" i="6"/>
  <c r="N3545" i="6" s="1"/>
  <c r="M3521" i="6"/>
  <c r="M3425" i="6"/>
  <c r="M3413" i="6"/>
  <c r="M3385" i="6"/>
  <c r="L3307" i="6"/>
  <c r="N3307" i="6" s="1"/>
  <c r="M3298" i="6"/>
  <c r="L3253" i="6"/>
  <c r="N3253" i="6" s="1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L3721" i="6"/>
  <c r="N3721" i="6" s="1"/>
  <c r="L3717" i="6"/>
  <c r="N3717" i="6" s="1"/>
  <c r="L3713" i="6"/>
  <c r="N3713" i="6" s="1"/>
  <c r="L3709" i="6"/>
  <c r="N3709" i="6" s="1"/>
  <c r="M3669" i="6"/>
  <c r="L3609" i="6"/>
  <c r="N3609" i="6" s="1"/>
  <c r="L3605" i="6"/>
  <c r="N3605" i="6" s="1"/>
  <c r="M3568" i="6"/>
  <c r="M3565" i="6"/>
  <c r="M3564" i="6"/>
  <c r="M3561" i="6"/>
  <c r="M3560" i="6"/>
  <c r="M3557" i="6"/>
  <c r="M3556" i="6"/>
  <c r="M3553" i="6"/>
  <c r="M3552" i="6"/>
  <c r="L3385" i="6"/>
  <c r="N3385" i="6" s="1"/>
  <c r="L3361" i="6"/>
  <c r="N3361" i="6" s="1"/>
  <c r="M3361" i="6"/>
  <c r="N3356" i="6"/>
  <c r="L3329" i="6"/>
  <c r="N3329" i="6" s="1"/>
  <c r="N3324" i="6"/>
  <c r="L3303" i="6"/>
  <c r="N3303" i="6" s="1"/>
  <c r="N3216" i="6"/>
  <c r="M3380" i="6"/>
  <c r="M3328" i="6"/>
  <c r="M3294" i="6"/>
  <c r="M3278" i="6"/>
  <c r="M3218" i="6"/>
  <c r="N3217" i="6"/>
  <c r="N3218" i="6"/>
  <c r="N3197" i="6"/>
  <c r="M3246" i="6"/>
  <c r="N3244" i="6"/>
  <c r="M3221" i="6"/>
  <c r="M3197" i="6"/>
  <c r="N3517" i="6"/>
  <c r="N4259" i="6"/>
  <c r="N4162" i="6"/>
  <c r="N4067" i="6"/>
  <c r="N3293" i="6"/>
  <c r="N3292" i="6"/>
  <c r="N3276" i="6"/>
  <c r="N4166" i="6"/>
  <c r="N4110" i="6"/>
  <c r="N3277" i="6"/>
  <c r="N3273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N3521" i="6"/>
  <c r="N3429" i="6"/>
  <c r="N3425" i="6"/>
  <c r="N3413" i="6"/>
  <c r="N3409" i="6"/>
  <c r="N3304" i="6"/>
  <c r="N3268" i="6"/>
  <c r="N3297" i="6"/>
  <c r="N3252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66" i="6"/>
  <c r="L3666" i="6"/>
  <c r="N3666" i="6" s="1"/>
  <c r="M3658" i="6"/>
  <c r="L3658" i="6"/>
  <c r="N3658" i="6" s="1"/>
  <c r="M3650" i="6"/>
  <c r="L3650" i="6"/>
  <c r="N3650" i="6" s="1"/>
  <c r="M3610" i="6"/>
  <c r="L3610" i="6"/>
  <c r="N3610" i="6" s="1"/>
  <c r="M3602" i="6"/>
  <c r="L3602" i="6"/>
  <c r="N3602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L3387" i="6"/>
  <c r="N3387" i="6" s="1"/>
  <c r="M3718" i="6"/>
  <c r="L3718" i="6"/>
  <c r="N3718" i="6" s="1"/>
  <c r="M3710" i="6"/>
  <c r="L3710" i="6"/>
  <c r="N3710" i="6" s="1"/>
  <c r="M3702" i="6"/>
  <c r="L3702" i="6"/>
  <c r="N3702" i="6" s="1"/>
  <c r="M3670" i="6"/>
  <c r="L3670" i="6"/>
  <c r="N3670" i="6" s="1"/>
  <c r="M3662" i="6"/>
  <c r="L3662" i="6"/>
  <c r="N3662" i="6" s="1"/>
  <c r="M3654" i="6"/>
  <c r="L3654" i="6"/>
  <c r="N3654" i="6" s="1"/>
  <c r="N3653" i="6"/>
  <c r="M3606" i="6"/>
  <c r="L3606" i="6"/>
  <c r="N3606" i="6" s="1"/>
  <c r="M3598" i="6"/>
  <c r="L3598" i="6"/>
  <c r="N3598" i="6" s="1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N3720" i="6"/>
  <c r="N3700" i="6"/>
  <c r="N3696" i="6"/>
  <c r="N3668" i="6"/>
  <c r="N3664" i="6"/>
  <c r="N3660" i="6"/>
  <c r="N3648" i="6"/>
  <c r="N3608" i="6"/>
  <c r="N3600" i="6"/>
  <c r="N3596" i="6"/>
  <c r="N3568" i="6"/>
  <c r="N3564" i="6"/>
  <c r="N3560" i="6"/>
  <c r="N3556" i="6"/>
  <c r="N3552" i="6"/>
  <c r="N3544" i="6"/>
  <c r="L3389" i="6"/>
  <c r="N3389" i="6" s="1"/>
  <c r="L3362" i="6"/>
  <c r="N3362" i="6" s="1"/>
  <c r="M3362" i="6"/>
  <c r="L3330" i="6"/>
  <c r="N3330" i="6" s="1"/>
  <c r="M3330" i="6"/>
  <c r="N3505" i="6"/>
  <c r="N3503" i="6"/>
  <c r="L3390" i="6"/>
  <c r="N3390" i="6" s="1"/>
  <c r="L3519" i="6"/>
  <c r="N3519" i="6" s="1"/>
  <c r="L3515" i="6"/>
  <c r="N3515" i="6" s="1"/>
  <c r="L3511" i="6"/>
  <c r="N3511" i="6" s="1"/>
  <c r="L3507" i="6"/>
  <c r="N3507" i="6" s="1"/>
  <c r="L3354" i="6"/>
  <c r="N3354" i="6" s="1"/>
  <c r="L3322" i="6"/>
  <c r="N3322" i="6" s="1"/>
  <c r="N3331" i="6"/>
  <c r="L3300" i="6"/>
  <c r="N3300" i="6" s="1"/>
  <c r="L3358" i="6"/>
  <c r="N3358" i="6" s="1"/>
  <c r="L3326" i="6"/>
  <c r="N3326" i="6" s="1"/>
  <c r="N3427" i="6"/>
  <c r="N3408" i="6"/>
  <c r="M3358" i="6"/>
  <c r="L3295" i="6"/>
  <c r="N3295" i="6" s="1"/>
  <c r="L3279" i="6"/>
  <c r="N3279" i="6" s="1"/>
  <c r="L3271" i="6"/>
  <c r="N3271" i="6" s="1"/>
  <c r="L3255" i="6"/>
  <c r="N3255" i="6" s="1"/>
  <c r="L3247" i="6"/>
  <c r="N3247" i="6" s="1"/>
  <c r="L3223" i="6"/>
  <c r="N3223" i="6" s="1"/>
  <c r="L3219" i="6"/>
  <c r="N3219" i="6" s="1"/>
  <c r="L3199" i="6"/>
  <c r="N3199" i="6" s="1"/>
  <c r="N3305" i="6"/>
  <c r="N3296" i="6"/>
  <c r="N3272" i="6"/>
  <c r="N3248" i="6"/>
  <c r="N3240" i="6"/>
  <c r="N3301" i="6"/>
  <c r="L3299" i="6"/>
  <c r="N3299" i="6" s="1"/>
  <c r="L3275" i="6"/>
  <c r="N3275" i="6" s="1"/>
  <c r="L3251" i="6"/>
  <c r="N3251" i="6" s="1"/>
  <c r="L3243" i="6"/>
  <c r="N3243" i="6" s="1"/>
  <c r="D6" i="8"/>
  <c r="E6" i="8" s="1"/>
  <c r="D5" i="8"/>
  <c r="E5" i="8" s="1"/>
  <c r="D7" i="8"/>
  <c r="E7" i="8" s="1"/>
  <c r="M4372" i="6" l="1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E67" i="6"/>
  <c r="E63" i="6"/>
  <c r="E59" i="6"/>
  <c r="E55" i="6"/>
  <c r="E51" i="6"/>
  <c r="E47" i="6"/>
  <c r="E43" i="6"/>
  <c r="E39" i="6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E34" i="6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E36" i="6"/>
  <c r="K36" i="6" s="1"/>
  <c r="M36" i="6" s="1"/>
  <c r="E32" i="6"/>
  <c r="E35" i="6"/>
  <c r="E2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E117" i="6"/>
  <c r="E113" i="6"/>
  <c r="E109" i="6"/>
  <c r="E105" i="6"/>
  <c r="E101" i="6"/>
  <c r="E97" i="6"/>
  <c r="E93" i="6"/>
  <c r="E89" i="6"/>
  <c r="E85" i="6"/>
  <c r="E81" i="6"/>
  <c r="E77" i="6"/>
  <c r="K77" i="6" s="1"/>
  <c r="E73" i="6"/>
  <c r="E69" i="6"/>
  <c r="E65" i="6"/>
  <c r="E61" i="6"/>
  <c r="L61" i="6" s="1"/>
  <c r="N61" i="6" s="1"/>
  <c r="E57" i="6"/>
  <c r="E53" i="6"/>
  <c r="E49" i="6"/>
  <c r="E45" i="6"/>
  <c r="K45" i="6" s="1"/>
  <c r="E41" i="6"/>
  <c r="E37" i="6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K228" i="6" s="1"/>
  <c r="M228" i="6" s="1"/>
  <c r="E224" i="6"/>
  <c r="K224" i="6" s="1"/>
  <c r="E220" i="6"/>
  <c r="E216" i="6"/>
  <c r="E212" i="6"/>
  <c r="K212" i="6" s="1"/>
  <c r="M212" i="6" s="1"/>
  <c r="E208" i="6"/>
  <c r="K208" i="6" s="1"/>
  <c r="E204" i="6"/>
  <c r="E200" i="6"/>
  <c r="E196" i="6"/>
  <c r="E192" i="6"/>
  <c r="K192" i="6" s="1"/>
  <c r="E188" i="6"/>
  <c r="E184" i="6"/>
  <c r="E180" i="6"/>
  <c r="E176" i="6"/>
  <c r="K176" i="6" s="1"/>
  <c r="E172" i="6"/>
  <c r="E168" i="6"/>
  <c r="E164" i="6"/>
  <c r="E160" i="6"/>
  <c r="K160" i="6" s="1"/>
  <c r="E156" i="6"/>
  <c r="E152" i="6"/>
  <c r="E148" i="6"/>
  <c r="K148" i="6" s="1"/>
  <c r="M148" i="6" s="1"/>
  <c r="E144" i="6"/>
  <c r="L144" i="6" s="1"/>
  <c r="N144" i="6" s="1"/>
  <c r="E140" i="6"/>
  <c r="E136" i="6"/>
  <c r="E132" i="6"/>
  <c r="K132" i="6" s="1"/>
  <c r="M132" i="6" s="1"/>
  <c r="E128" i="6"/>
  <c r="E124" i="6"/>
  <c r="E120" i="6"/>
  <c r="E116" i="6"/>
  <c r="K116" i="6" s="1"/>
  <c r="M116" i="6" s="1"/>
  <c r="E112" i="6"/>
  <c r="K112" i="6" s="1"/>
  <c r="M112" i="6" s="1"/>
  <c r="E108" i="6"/>
  <c r="E104" i="6"/>
  <c r="E100" i="6"/>
  <c r="K100" i="6" s="1"/>
  <c r="M100" i="6" s="1"/>
  <c r="E96" i="6"/>
  <c r="K96" i="6" s="1"/>
  <c r="E92" i="6"/>
  <c r="E88" i="6"/>
  <c r="E84" i="6"/>
  <c r="E80" i="6"/>
  <c r="K80" i="6" s="1"/>
  <c r="M80" i="6" s="1"/>
  <c r="E76" i="6"/>
  <c r="E72" i="6"/>
  <c r="E68" i="6"/>
  <c r="E64" i="6"/>
  <c r="L64" i="6" s="1"/>
  <c r="N64" i="6" s="1"/>
  <c r="E60" i="6"/>
  <c r="E56" i="6"/>
  <c r="E52" i="6"/>
  <c r="E48" i="6"/>
  <c r="E44" i="6"/>
  <c r="E28" i="6"/>
  <c r="E24" i="6"/>
  <c r="E20" i="6"/>
  <c r="K20" i="6" s="1"/>
  <c r="E16" i="6"/>
  <c r="E12" i="6"/>
  <c r="E8" i="6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K3188" i="6"/>
  <c r="K3164" i="6"/>
  <c r="K3140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E114" i="6"/>
  <c r="E110" i="6"/>
  <c r="K110" i="6" s="1"/>
  <c r="E106" i="6"/>
  <c r="K106" i="6" s="1"/>
  <c r="E102" i="6"/>
  <c r="E98" i="6"/>
  <c r="E94" i="6"/>
  <c r="K94" i="6" s="1"/>
  <c r="M94" i="6" s="1"/>
  <c r="E90" i="6"/>
  <c r="K90" i="6" s="1"/>
  <c r="E86" i="6"/>
  <c r="E82" i="6"/>
  <c r="E78" i="6"/>
  <c r="K78" i="6" s="1"/>
  <c r="M78" i="6" s="1"/>
  <c r="E74" i="6"/>
  <c r="K74" i="6" s="1"/>
  <c r="E70" i="6"/>
  <c r="E66" i="6"/>
  <c r="E62" i="6"/>
  <c r="K62" i="6" s="1"/>
  <c r="E58" i="6"/>
  <c r="E54" i="6"/>
  <c r="E50" i="6"/>
  <c r="E46" i="6"/>
  <c r="K46" i="6" s="1"/>
  <c r="M46" i="6" s="1"/>
  <c r="E42" i="6"/>
  <c r="E30" i="6"/>
  <c r="E26" i="6"/>
  <c r="E22" i="6"/>
  <c r="E18" i="6"/>
  <c r="K18" i="6" s="1"/>
  <c r="E14" i="6"/>
  <c r="E10" i="6"/>
  <c r="E6" i="6"/>
  <c r="K6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E7" i="6"/>
  <c r="L7" i="6" s="1"/>
  <c r="N7" i="6" s="1"/>
  <c r="E3" i="6"/>
  <c r="L3" i="6" s="1"/>
  <c r="N3" i="6" s="1"/>
  <c r="E29" i="6"/>
  <c r="E25" i="6"/>
  <c r="K25" i="6" s="1"/>
  <c r="M25" i="6" s="1"/>
  <c r="E21" i="6"/>
  <c r="L21" i="6" s="1"/>
  <c r="N21" i="6" s="1"/>
  <c r="E17" i="6"/>
  <c r="E13" i="6"/>
  <c r="E9" i="6"/>
  <c r="E5" i="6"/>
  <c r="L5" i="6" s="1"/>
  <c r="N5" i="6" s="1"/>
  <c r="L202" i="6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4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M236" i="6" s="1"/>
  <c r="K232" i="6"/>
  <c r="M232" i="6" s="1"/>
  <c r="K220" i="6"/>
  <c r="M220" i="6" s="1"/>
  <c r="K216" i="6"/>
  <c r="M216" i="6" s="1"/>
  <c r="K204" i="6"/>
  <c r="M204" i="6" s="1"/>
  <c r="K200" i="6"/>
  <c r="M200" i="6" s="1"/>
  <c r="K188" i="6"/>
  <c r="K184" i="6"/>
  <c r="M184" i="6" s="1"/>
  <c r="K180" i="6"/>
  <c r="M180" i="6" s="1"/>
  <c r="K172" i="6"/>
  <c r="K168" i="6"/>
  <c r="M168" i="6" s="1"/>
  <c r="K164" i="6"/>
  <c r="M164" i="6" s="1"/>
  <c r="K140" i="6"/>
  <c r="K136" i="6"/>
  <c r="K124" i="6"/>
  <c r="K120" i="6"/>
  <c r="M120" i="6" s="1"/>
  <c r="K92" i="6"/>
  <c r="K76" i="6"/>
  <c r="M76" i="6" s="1"/>
  <c r="K72" i="6"/>
  <c r="M72" i="6" s="1"/>
  <c r="K60" i="6"/>
  <c r="K52" i="6"/>
  <c r="M52" i="6" s="1"/>
  <c r="L48" i="6"/>
  <c r="N48" i="6" s="1"/>
  <c r="K40" i="6"/>
  <c r="K32" i="6"/>
  <c r="K24" i="6"/>
  <c r="M24" i="6" s="1"/>
  <c r="K16" i="6"/>
  <c r="K8" i="6"/>
  <c r="M8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21" i="6"/>
  <c r="K113" i="6"/>
  <c r="K101" i="6"/>
  <c r="L97" i="6"/>
  <c r="K81" i="6"/>
  <c r="K65" i="6"/>
  <c r="M65" i="6" s="1"/>
  <c r="K37" i="6"/>
  <c r="M37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K167" i="6"/>
  <c r="M167" i="6" s="1"/>
  <c r="K163" i="6"/>
  <c r="M163" i="6" s="1"/>
  <c r="K155" i="6"/>
  <c r="K151" i="6"/>
  <c r="K139" i="6"/>
  <c r="M139" i="6" s="1"/>
  <c r="K135" i="6"/>
  <c r="K131" i="6"/>
  <c r="K123" i="6"/>
  <c r="K115" i="6"/>
  <c r="K107" i="6"/>
  <c r="K103" i="6"/>
  <c r="K99" i="6"/>
  <c r="K91" i="6"/>
  <c r="K83" i="6"/>
  <c r="L79" i="6"/>
  <c r="N79" i="6" s="1"/>
  <c r="K75" i="6"/>
  <c r="K71" i="6"/>
  <c r="L67" i="6"/>
  <c r="N67" i="6" s="1"/>
  <c r="L63" i="6"/>
  <c r="N63" i="6" s="1"/>
  <c r="K59" i="6"/>
  <c r="K55" i="6"/>
  <c r="K51" i="6"/>
  <c r="L47" i="6"/>
  <c r="N47" i="6" s="1"/>
  <c r="L43" i="6"/>
  <c r="N43" i="6" s="1"/>
  <c r="L39" i="6"/>
  <c r="N39" i="6" s="1"/>
  <c r="K35" i="6"/>
  <c r="M35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N121" i="6" s="1"/>
  <c r="K118" i="6"/>
  <c r="K114" i="6"/>
  <c r="K102" i="6"/>
  <c r="K98" i="6"/>
  <c r="L86" i="6"/>
  <c r="N86" i="6" s="1"/>
  <c r="K82" i="6"/>
  <c r="K70" i="6"/>
  <c r="M70" i="6" s="1"/>
  <c r="K58" i="6"/>
  <c r="M58" i="6" s="1"/>
  <c r="K54" i="6"/>
  <c r="M54" i="6" s="1"/>
  <c r="L50" i="6"/>
  <c r="N50" i="6" s="1"/>
  <c r="K42" i="6"/>
  <c r="K38" i="6"/>
  <c r="K34" i="6"/>
  <c r="K26" i="6"/>
  <c r="K22" i="6"/>
  <c r="K14" i="6"/>
  <c r="K10" i="6"/>
  <c r="L2" i="6"/>
  <c r="N2" i="6" s="1"/>
  <c r="N266" i="6"/>
  <c r="L210" i="6"/>
  <c r="N210" i="6" s="1"/>
  <c r="L154" i="6"/>
  <c r="L146" i="6"/>
  <c r="N146" i="6" s="1"/>
  <c r="L214" i="6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E9" i="8"/>
  <c r="L368" i="6"/>
  <c r="L364" i="6"/>
  <c r="L344" i="6"/>
  <c r="L304" i="6"/>
  <c r="L300" i="6"/>
  <c r="L76" i="6"/>
  <c r="N76" i="6" s="1"/>
  <c r="K104" i="6"/>
  <c r="M104" i="6" s="1"/>
  <c r="L104" i="6"/>
  <c r="N104" i="6" s="1"/>
  <c r="K108" i="6"/>
  <c r="M108" i="6" s="1"/>
  <c r="L108" i="6"/>
  <c r="N108" i="6" s="1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6" i="6"/>
  <c r="N136" i="6" s="1"/>
  <c r="L132" i="6"/>
  <c r="N132" i="6" s="1"/>
  <c r="L220" i="6"/>
  <c r="N220" i="6" s="1"/>
  <c r="L216" i="6"/>
  <c r="N216" i="6" s="1"/>
  <c r="L212" i="6"/>
  <c r="N212" i="6" s="1"/>
  <c r="L172" i="6"/>
  <c r="N172" i="6" s="1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N180" i="6" s="1"/>
  <c r="L148" i="6"/>
  <c r="N148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L72" i="6"/>
  <c r="N72" i="6" s="1"/>
  <c r="L36" i="6"/>
  <c r="N36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K67" i="6"/>
  <c r="M67" i="6" s="1"/>
  <c r="L41" i="6"/>
  <c r="N41" i="6" s="1"/>
  <c r="K41" i="6"/>
  <c r="M41" i="6" s="1"/>
  <c r="L29" i="6"/>
  <c r="N29" i="6" s="1"/>
  <c r="K29" i="6"/>
  <c r="M29" i="6" s="1"/>
  <c r="L25" i="6"/>
  <c r="N25" i="6" s="1"/>
  <c r="L13" i="6"/>
  <c r="N13" i="6" s="1"/>
  <c r="K13" i="6"/>
  <c r="M13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M69" i="6" s="1"/>
  <c r="L56" i="6"/>
  <c r="N56" i="6" s="1"/>
  <c r="K56" i="6"/>
  <c r="M56" i="6" s="1"/>
  <c r="K43" i="6"/>
  <c r="M43" i="6" s="1"/>
  <c r="L35" i="6"/>
  <c r="N35" i="6" s="1"/>
  <c r="L27" i="6"/>
  <c r="N27" i="6" s="1"/>
  <c r="K27" i="6"/>
  <c r="M27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99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14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188" i="6"/>
  <c r="M124" i="6"/>
  <c r="M92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N178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172" i="6"/>
  <c r="M140" i="6"/>
  <c r="M136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71" i="6"/>
  <c r="M135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121" i="6"/>
  <c r="M10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42" i="6"/>
  <c r="N142" i="6" s="1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M378" i="6"/>
  <c r="M306" i="6"/>
  <c r="M1063" i="6"/>
  <c r="M983" i="6"/>
  <c r="M979" i="6"/>
  <c r="M967" i="6"/>
  <c r="M951" i="6"/>
  <c r="M947" i="6"/>
  <c r="M83" i="6"/>
  <c r="M40" i="6"/>
  <c r="M331" i="6"/>
  <c r="M315" i="6"/>
  <c r="M123" i="6"/>
  <c r="K3148" i="6" l="1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<sst xmlns="http://schemas.openxmlformats.org/spreadsheetml/2006/main" count="2366" uniqueCount="625">
  <si>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</si>
  <si>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</si>
  <si>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</si>
  <si>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</si>
  <si>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</si>
  <si>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</si>
  <si>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</si>
  <si>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</si>
  <si>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</si>
  <si>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</si>
  <si>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</si>
  <si>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</si>
  <si>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</si>
  <si>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</si>
  <si>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</si>
  <si>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</si>
  <si>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</si>
  <si>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</si>
  <si>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</si>
  <si>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</si>
  <si>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</si>
  <si>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</si>
  <si>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</si>
  <si>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</si>
  <si>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</si>
  <si>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</si>
  <si>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</si>
  <si>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</si>
  <si>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</si>
  <si>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</si>
  <si>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</si>
  <si>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</si>
  <si>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</si>
  <si>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</si>
  <si>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</si>
  <si>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</si>
  <si>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</si>
  <si>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</si>
  <si>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</si>
  <si>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</si>
  <si>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</si>
  <si>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</si>
  <si>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</si>
  <si>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</si>
  <si>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</si>
  <si>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</si>
  <si>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</si>
  <si>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</si>
  <si>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</si>
  <si>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</si>
  <si>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</si>
  <si>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</si>
  <si>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</si>
  <si>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</si>
  <si>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</si>
  <si>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</si>
  <si>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</si>
  <si>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</si>
  <si>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</si>
  <si>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</si>
  <si>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alp-covid19-marca-awa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</si>
  <si>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</si>
  <si>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</si>
  <si>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</si>
  <si>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</si>
  <si>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</si>
  <si>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</si>
  <si>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</si>
  <si>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</si>
  <si>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</si>
  <si>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</si>
  <si>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</si>
  <si>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</si>
  <si>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</si>
  <si>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alp-receba-rapido-varejo-cons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</si>
  <si>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</si>
  <si>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</si>
  <si>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</si>
  <si>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</si>
  <si>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</si>
  <si>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</si>
  <si>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</si>
  <si>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</si>
  <si>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</si>
  <si>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</si>
  <si>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</si>
  <si>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</si>
  <si>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</si>
  <si>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</si>
  <si>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</si>
  <si>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</si>
  <si>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</si>
  <si>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</si>
  <si>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</si>
  <si>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</si>
  <si>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</si>
  <si>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</si>
  <si>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</si>
  <si>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</si>
  <si>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alp-cielo_movimenta-marca-awa</t>
  </si>
  <si>
    <t>cielo_movimenta-marca-olx-marca-display-medium_rectangle-cielo_movimenta_olx_cadastro_fase1-canal_internas_olx</t>
  </si>
  <si>
    <t>271378973</t>
  </si>
  <si>
    <t>marca-olx-marca-display-medium_rectangle-320x50-cielo_movimenta_olx_cadastro_fase1-canal_internas_olx-cpm</t>
  </si>
  <si>
    <t>466184604</t>
  </si>
  <si>
    <t>cielo_movimenta-marca-olx-marca-display-skyscraper-cielo_movimenta_olx_cadastro_fase1-canal_internas_olx</t>
  </si>
  <si>
    <t>271378982</t>
  </si>
  <si>
    <t>marca-olx-marca-display-skyscraper-120x600-cielo_movimenta_olx_cadastro_fase1-canal_internas_olx-cpm</t>
  </si>
  <si>
    <t>466184613</t>
  </si>
  <si>
    <t>cielo_movimenta-marca-olx-marca-display-super_banner-cielo_movimenta_olx_cadastro_fase1-canal_internas_olx</t>
  </si>
  <si>
    <t>271378970</t>
  </si>
  <si>
    <t>marca-olx-marca-display-super_banner-728x90-cielo_movimenta_olx_cadastro_fase1-canal_internas_olx-cpm</t>
  </si>
  <si>
    <t>466184601</t>
  </si>
  <si>
    <t>cielo_movimenta-marca-olx-marca-display-wide_skyscraper-cielo_movimenta_olx_cadastro_fase1-canal_internas_olx</t>
  </si>
  <si>
    <t>271378967</t>
  </si>
  <si>
    <t>marca-olx-marca-display-wide_skyscraper-160x600-cielo_movimenta_olx_cadastro_fase1-canal_internas_olx-cpm</t>
  </si>
  <si>
    <t>466184598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</si>
  <si>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</si>
  <si>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</si>
  <si>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</si>
  <si>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</si>
  <si>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cielo_movimenta-marca-olx-marca-native-big_native-cielo_movimenta_olx_fase2-canal_internas_olx</t>
  </si>
  <si>
    <t>271623791</t>
  </si>
  <si>
    <t>marca-olx-marca-native-big_native-1200x672-cielo_movimenta_olx_fase2-canal_internas_olx-cpm</t>
  </si>
  <si>
    <t>466401630</t>
  </si>
  <si>
    <t>cielo_movimenta-marca-olx-marca-native-native_carrossel-cielo_movimenta_olx_cadastro_fase1-canal_internas_olx</t>
  </si>
  <si>
    <t>271471417</t>
  </si>
  <si>
    <t>marca-olx-marca-native-native_carrossel-1080x1080-cielo_movimenta_olx_cadastro_fase1-canal_internas_olx-cpm</t>
  </si>
  <si>
    <t>466025293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</si>
  <si>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</si>
  <si>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</si>
  <si>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</si>
  <si>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</si>
  <si>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cielo_movimenta-marca-verizon-marca-video-pre_roll-cielo_movimenta_manifesto_30s-AS25_microempreendedor_medioempreendedor_negocios_vendasonline_donosdenegocios</t>
  </si>
  <si>
    <t>271594296</t>
  </si>
  <si>
    <t>marca-verizon-marca-video-pre_roll-1920x1080-cielo_movimenta_manifesto_30s-AS25_microempreendedor_medioempreendedor_negocios_vendasonline_donosdenegocios-cpm</t>
  </si>
  <si>
    <t>466068973</t>
  </si>
  <si>
    <t>alp-cielo_movimenta_comunidade-marca-awa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</si>
  <si>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</si>
  <si>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</si>
  <si>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</si>
  <si>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</si>
  <si>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</si>
  <si>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</si>
  <si>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</si>
  <si>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</si>
  <si>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</si>
  <si>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</si>
  <si>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</si>
  <si>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</si>
  <si>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</si>
  <si>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</si>
  <si>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</si>
  <si>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</si>
  <si>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</si>
  <si>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</si>
  <si>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</si>
  <si>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</si>
  <si>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</si>
  <si>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</si>
  <si>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</si>
  <si>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</si>
  <si>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</si>
  <si>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</si>
  <si>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</si>
  <si>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</si>
  <si>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</si>
  <si>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</si>
  <si>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</si>
  <si>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</si>
  <si>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</si>
  <si>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</si>
  <si>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</si>
  <si>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</si>
  <si>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</si>
  <si>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</si>
  <si>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</si>
  <si>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</si>
  <si>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</si>
  <si>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</si>
  <si>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</si>
  <si>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</si>
  <si>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</si>
  <si>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</si>
  <si>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</si>
  <si>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</si>
  <si>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</si>
  <si>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</si>
  <si>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</si>
  <si>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</si>
  <si>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</si>
  <si>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</t>
  </si>
  <si>
    <t>271364857</t>
  </si>
  <si>
    <t>empreendedores-verizon-flash-display-mobile_leaderboard-320x50-flash_atendimento-pequeno_empreendedor-cpm</t>
  </si>
  <si>
    <t>465919440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</si>
  <si>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</si>
  <si>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</si>
  <si>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</si>
  <si>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</si>
  <si>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</si>
  <si>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</si>
  <si>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</si>
  <si>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</si>
  <si>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</si>
  <si>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</si>
  <si>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</si>
  <si>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</si>
  <si>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</si>
  <si>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</si>
  <si>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</si>
  <si>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</si>
  <si>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</si>
  <si>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</si>
  <si>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</si>
  <si>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</si>
  <si>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</si>
  <si>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</si>
  <si>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</si>
  <si>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</si>
  <si>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</si>
  <si>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</si>
  <si>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</si>
  <si>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</si>
  <si>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</si>
  <si>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</si>
  <si>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</si>
  <si>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</si>
  <si>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</si>
  <si>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</si>
  <si>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</si>
  <si>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</si>
  <si>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</si>
  <si>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</si>
  <si>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</si>
  <si>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</si>
  <si>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</t>
  </si>
  <si>
    <t>271364839</t>
  </si>
  <si>
    <t>empreendedores-verizon-zip-display-mobile_leaderboard-320x50-zip_bandeiras-pequeno_empreendedor-cpm</t>
  </si>
  <si>
    <t>465919422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</si>
  <si>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</si>
  <si>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</si>
  <si>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</si>
  <si>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</si>
  <si>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</si>
  <si>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</si>
  <si>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</si>
  <si>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</si>
  <si>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</si>
  <si>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</si>
  <si>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</si>
  <si>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</si>
  <si>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</si>
  <si>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</si>
  <si>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</si>
  <si>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</si>
  <si>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</si>
  <si>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pegn-marca-globo-marca-display-medium_rectangle-pegn_cielo_movimenta-as_25_empreendedores</t>
  </si>
  <si>
    <t>271699974</t>
  </si>
  <si>
    <t>marca-globo-marca-display-medium_rectangle-300x250-pegn_cielo_movimenta-as_25_empreendedores-cpm</t>
  </si>
  <si>
    <t>466158742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</si>
  <si>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</si>
  <si>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</si>
  <si>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</si>
  <si>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</si>
  <si>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receba-rapido-varejo-afilio-marca-display-halfpage-receba_rapido_vendas-base_legada_elegivel_cielo</t>
  </si>
  <si>
    <t>271347691</t>
  </si>
  <si>
    <t>465889442</t>
  </si>
  <si>
    <t>cielo_movimenta_comunidade-marca-olx-marca-display-medium_rectangle-cielo_movimenta_comunidade_olx_cadastro-canal_internas_olx</t>
  </si>
  <si>
    <t>273177339</t>
  </si>
  <si>
    <t>marca-olx-marca-display-medium_rectangle-320x50-cielo_movimenta_comunidade_olx_cadastro-canal_internas_olx-cpm</t>
  </si>
  <si>
    <t>467555343</t>
  </si>
  <si>
    <t>cielo_movimenta_comunidade-marca-verizon-marca-display-bilboard-comunidade_generica-as_25_interesses_varejo</t>
  </si>
  <si>
    <t>273180574</t>
  </si>
  <si>
    <t>marca-verizon-marca-display-bilboard-970x250-comunidade_generica-as_25_interesses_varejo-cpm</t>
  </si>
  <si>
    <t>467591295</t>
  </si>
  <si>
    <t>cielo_movimenta_comunidade-marca-verizon-marca-display-half_page-comunidade_generica-as_25_interesses_varejo</t>
  </si>
  <si>
    <t>273180577</t>
  </si>
  <si>
    <t>marca-verizon-marca-display-half_page-300x600-comunidade_generica-as_25_interesses_varejo-cpm</t>
  </si>
  <si>
    <t>467591298</t>
  </si>
  <si>
    <t>cielo_movimenta_comunidade-marca-verizon-marca-display-leaderboard-comunidade_generica-as_25_interesses_varejo</t>
  </si>
  <si>
    <t>273180580</t>
  </si>
  <si>
    <t>marca-verizon-marca-display-leaderboard-728x90-comunidade_generica-as_25_interesses_varejo-cpm</t>
  </si>
  <si>
    <t>467591301</t>
  </si>
  <si>
    <t>cielo_movimenta_comunidade-marca-verizon-marca-display-medium_rectangle-cielo_movimenta_comunidade_loggi-as_25_interesses_varejo</t>
  </si>
  <si>
    <t>272923710</t>
  </si>
  <si>
    <t>marca-verizon-marca-display-medium_rectangle-300x250-cielo_movimenta_comunidade_loggi-as_25_interesses_varejo-cpm</t>
  </si>
  <si>
    <t>467313004</t>
  </si>
  <si>
    <t>cielo_movimenta_comunidade-marca-verizon-marca-display-medium_rectangle-comunidade_generica-as_25_interesses_varejo</t>
  </si>
  <si>
    <t>273180586</t>
  </si>
  <si>
    <t>marca-verizon-marca-display-medium_rectangle-300x250-comunidade_generica-as_25_interesses_varejo-cpm</t>
  </si>
  <si>
    <t>467591307</t>
  </si>
  <si>
    <t>cielo_movimenta_comunidade-marca-verizon-marca-display-mobile_leaderboard-comunidade_generica-as_25_interesses_varejo</t>
  </si>
  <si>
    <t>273180583</t>
  </si>
  <si>
    <t>marca-verizon-marca-display-mobile_leaderboard-320x50-comunidade_generica-as_25_interesses_varejo-cpm</t>
  </si>
  <si>
    <t>467591304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</si>
  <si>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</si>
  <si>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</si>
  <si>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</si>
  <si>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</si>
  <si>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cielo_movimenta_comunidade-marca-verizon-marca-display-skyscraper-comunidade_generica-as_25_interesses_varejo</t>
  </si>
  <si>
    <t>273180589</t>
  </si>
  <si>
    <t>marca-verizon-marca-display-skyscraper-160x600-comunidade_generica-as_25_interesses_varejo-cpm</t>
  </si>
  <si>
    <t>467591310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</si>
  <si>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</si>
  <si>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</si>
  <si>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</si>
  <si>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</si>
  <si>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</si>
  <si>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</si>
  <si>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</si>
  <si>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</si>
  <si>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cielo_movimenta_comunidade-marca-verizon-marca-native-native-cielo_movimenta_comunidade_olxmaes_cadastro-as_25_interesses_varejo_cadastro</t>
  </si>
  <si>
    <t>273305833</t>
  </si>
  <si>
    <t>marca-verizon-marca-native-native-1200x627-cielo_movimenta_comunidade_olxmaes_cadastro-as_25_interesses_varejo_cadastro-cpm</t>
  </si>
  <si>
    <t>467677501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</si>
  <si>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</si>
  <si>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</si>
  <si>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</si>
  <si>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</si>
  <si>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</si>
  <si>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</si>
  <si>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</si>
  <si>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</si>
  <si>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istoé</t>
  </si>
  <si>
    <t>cielo_movimenta_comunidade-marca-istoe-marca-display-super_banner-comunidade_generica-as_25_interesses_varejo</t>
  </si>
  <si>
    <t>273838213</t>
  </si>
  <si>
    <t>marca-istoe-marca-display-super_banner-300x250-comunidade_generica-as_25_interesses_varejo-cpm</t>
  </si>
  <si>
    <t>468159500</t>
  </si>
  <si>
    <t>cnn-varejo-cnn-marca-display-arroba_banner-cnn_cielo_movimenta_superlink-as_25</t>
  </si>
  <si>
    <t>272933153</t>
  </si>
  <si>
    <t>varejo-cnn-marca-display-arroba_banner-300x250-cnn_cielo_movimenta_superlink-as_25-cpm</t>
  </si>
  <si>
    <t>467640834</t>
  </si>
  <si>
    <t>cnn-varejo-cnn-marca-display-bilboard-cnn_cielo_movimenta_superlink-as_25</t>
  </si>
  <si>
    <t>272933141</t>
  </si>
  <si>
    <t>varejo-cnn-marca-display-bilboard-970x250-cnn_cielo_movimenta_superlink-as_25-cpm</t>
  </si>
  <si>
    <t>467640822</t>
  </si>
  <si>
    <t>cnn-varejo-cnn-marca-display-halfpage-cnn_cielo_movimenta_superlink-as_25</t>
  </si>
  <si>
    <t>272933150</t>
  </si>
  <si>
    <t>varejo-cnn-marca-display-halfpage-300x600-cnn_cielo_movimenta_superlink-as_25-cpm</t>
  </si>
  <si>
    <t>467640831</t>
  </si>
  <si>
    <t>cnn-varejo-cnn-marca-display-leaderboard-cnn_cielo_movimenta_superlink-as_25</t>
  </si>
  <si>
    <t>272933144</t>
  </si>
  <si>
    <t>varejo-cnn-marca-display-leaderboard-728x90-cnn_cielo_movimenta_superlink-as_25-cpm</t>
  </si>
  <si>
    <t>467640825</t>
  </si>
  <si>
    <t>cnn-varejo-cnn-marca-display-mobile-cnn_cielo_movimenta_superlink-as_25</t>
  </si>
  <si>
    <t>272933147</t>
  </si>
  <si>
    <t>varejo-cnn-marca-display-mobile-320x50-cnn_cielo_movimenta_superlink-as_25-cpm</t>
  </si>
  <si>
    <t>467640828</t>
  </si>
  <si>
    <t>pegn-marca-globo-marca-display-carrossel-pegn_cielo_movimenta_baseig-as_25_interesses</t>
  </si>
  <si>
    <t>274503094</t>
  </si>
  <si>
    <t>marca-globo-marca-display-carrossel-400x300-pegn_cielo_movimenta_baseig-as_25_interesses-cpm</t>
  </si>
  <si>
    <t>468737417</t>
  </si>
  <si>
    <t>pegn-marca-globo-marca-display-maxiboard-pegn_cielo_movimenta_baseig-as_25_interesses</t>
  </si>
  <si>
    <t>274479216</t>
  </si>
  <si>
    <t>marca-globo-marca-display-maxiboard-970x150-pegn_cielo_movimenta_baseig-as_25_interesses-cpm</t>
  </si>
  <si>
    <t>468786432</t>
  </si>
  <si>
    <t>pegn-marca-globo-marca-display-maxiboard-pegn_cielo_movimenta_superlink-as_25_interesses</t>
  </si>
  <si>
    <t>272941700</t>
  </si>
  <si>
    <t>marca-globo-marca-display-maxiboard-970x150-pegn_cielo_movimenta_superlink-as_25_interesses-cpm</t>
  </si>
  <si>
    <t>467582069</t>
  </si>
  <si>
    <t>pegn-marca-globo-marca-display-medium_rectangle-pegn_cielo_movimenta_baseig-as_25_interesses</t>
  </si>
  <si>
    <t>274479219</t>
  </si>
  <si>
    <t>marca-globo-marca-display-medium_rectangle-300x250-pegn_cielo_movimenta_baseig-as_25_interesses-cpm</t>
  </si>
  <si>
    <t>468786435</t>
  </si>
  <si>
    <t>pegn-marca-globo-marca-display-medium_rectangle-pegn_cielo_movimenta_superlink-as_25_interesses</t>
  </si>
  <si>
    <t>273252714</t>
  </si>
  <si>
    <t>marca-globo-marca-display-medium_rectangle-300x250-pegn_cielo_movimenta_superlink-as_25_interesses-cpm</t>
  </si>
  <si>
    <t>467608033</t>
  </si>
  <si>
    <t>pegn-marca-globo-marca-display-stick_ad-pegn_cielo_movimenta_baseig-as_25_interesses</t>
  </si>
  <si>
    <t>274479222</t>
  </si>
  <si>
    <t>marca-globo-marca-display-stick_ad-320x50-pegn_cielo_movimenta_baseig-as_25_interesses-cpm</t>
  </si>
  <si>
    <t>468786438</t>
  </si>
  <si>
    <t>pegn-marca-globo-marca-display-stick_ad-pegn_cielo_movimenta_superlink-as_25_interesses</t>
  </si>
  <si>
    <t>273252717</t>
  </si>
  <si>
    <t>marca-globo-marca-display-stick_ad-320x50-pegn_cielo_movimenta_superlink-as_25_interesses-cpm</t>
  </si>
  <si>
    <t>467608036</t>
  </si>
  <si>
    <t>pegn-marca-globo-marca-video-pre_roll-pegn_cielo_movimenta_superlink-as_25_interesses</t>
  </si>
  <si>
    <t>273258972</t>
  </si>
  <si>
    <t>marca-globo-marca-video-pre_roll-1920x1080-pegn_cielo_movimenta_superlink-as_25_interesses-cpm</t>
  </si>
  <si>
    <t>467632455</t>
  </si>
  <si>
    <t>pegn-varejo-globo-marca-display-carrossel-pegn_cielo_movimenta_superlink-as_25_interesses</t>
  </si>
  <si>
    <t>272942915</t>
  </si>
  <si>
    <t>varejo-globo-marca-display-carrossel-400x300-pegn_cielo_movimenta_superlink-as_25_interesses-cpm</t>
  </si>
  <si>
    <t>467649480</t>
  </si>
  <si>
    <t>cielo_movimenta-marca-istoe-marca-display-cascade-movimenta_superlink_delivery_diaria-as_25_interesses_varejo</t>
  </si>
  <si>
    <t>275635274</t>
  </si>
  <si>
    <t>marca-istoe-marca-display-cascade-970x250-movimenta_superlink_delivery_diaria-as_25_interesses_varejo-diaria</t>
  </si>
  <si>
    <t>470222893</t>
  </si>
  <si>
    <t>cielo_movimenta-marca-istoe-marca-display-chatterbox-movimenta_awareness-geral_auxilioemergencial_diaria-as_25_interesses_varejo</t>
  </si>
  <si>
    <t>276499078</t>
  </si>
  <si>
    <t>marca-istoe-marca-display-chatterbox-300x600-movimenta_awareness-geral_auxilioemergencial_diaria-as_25_interesses_varejo-diaria</t>
  </si>
  <si>
    <t>470630318</t>
  </si>
  <si>
    <t>cielo_movimenta-marca-istoe-marca-display-chatterbox-movimenta_awareness-geral_diaria-as_25_interesses_varejo</t>
  </si>
  <si>
    <t>275635271</t>
  </si>
  <si>
    <t>marca-istoe-marca-display-chatterbox-300x600-movimenta_awareness-geral_diaria-as_25_interesses_varejo-diaria</t>
  </si>
  <si>
    <t>470222890</t>
  </si>
  <si>
    <t>cielo_movimenta-marca-istoe-marca-display-venetian-movimenta_awareness-parcerias_diaria-as_25_interesses_varejo</t>
  </si>
  <si>
    <t>275635262</t>
  </si>
  <si>
    <t>marca-istoe-marca-display-venetian-970x250-movimenta_awareness-parcerias_diaria-as_25_interesses_varejo-diaria</t>
  </si>
  <si>
    <t>470222881</t>
  </si>
  <si>
    <t>cielo_movimenta-marca-istoe-marca-native-filmstrip-movimenta_awareness_diaria-as_25_interesses_varejo</t>
  </si>
  <si>
    <t>275635268</t>
  </si>
  <si>
    <t>marca-istoe-marca-native-filmstrip-300x600-movimenta_awareness_diaria-as_25_interesses_varejo-diaria</t>
  </si>
  <si>
    <t>470222887</t>
  </si>
  <si>
    <t>cielo_movimenta-marca-istoe-marca-video-video_maquee-movimenta_superlink_delivery_diaria-as_25_interesses_varejo</t>
  </si>
  <si>
    <t>275635265</t>
  </si>
  <si>
    <t>marca-istoe-marca-video-video_maquee-640x360-movimenta_superlink_delivery_diaria-as_25_interesses_varejo-diaria</t>
  </si>
  <si>
    <t>470222884</t>
  </si>
  <si>
    <t>cnn-varejo-cnn-marca-display-arroba_banner-cnn_cielo_sebrae-as_25</t>
  </si>
  <si>
    <t>275300613</t>
  </si>
  <si>
    <t>varejo-cnn-marca-display-arroba_banner-300x250-cnn_cielo_sebrae-as_25-cpm</t>
  </si>
  <si>
    <t>469562421</t>
  </si>
  <si>
    <t>cnn-varejo-cnn-marca-display-arroba_banner-cnn_cielo_superlink_diaria1506-as_25</t>
  </si>
  <si>
    <t>275301280</t>
  </si>
  <si>
    <t>varejo-cnn-marca-display-arroba_banner-300x250-cnn_cielo_superlink_diaria1506-as_25-cpm</t>
  </si>
  <si>
    <t>469632486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</si>
  <si>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</si>
  <si>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</si>
  <si>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</si>
  <si>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</si>
  <si>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cnn-varejo-cnn-marca-display-bilboard-cnn_cielo_sebrae-as_25</t>
  </si>
  <si>
    <t>275300601</t>
  </si>
  <si>
    <t>varejo-cnn-marca-display-bilboard-970x250-cnn_cielo_sebrae-as_25-cpm</t>
  </si>
  <si>
    <t>469562409</t>
  </si>
  <si>
    <t>cnn-varejo-cnn-marca-display-bilboard-cnn_cielo_superlink_diaria1506-as_25</t>
  </si>
  <si>
    <t>275485966</t>
  </si>
  <si>
    <t>varejo-cnn-marca-display-bilboard-970x250-cnn_cielo_superlink_diaria1506-as_25-cpm</t>
  </si>
  <si>
    <t>469734005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</si>
  <si>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</si>
  <si>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</si>
  <si>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</si>
  <si>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</si>
  <si>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cnn-varejo-cnn-marca-display-halfpage-cnn_cielo_sebrae-as_25</t>
  </si>
  <si>
    <t>275300610</t>
  </si>
  <si>
    <t>varejo-cnn-marca-display-halfpage-300x600-cnn_cielo_sebrae-as_25-cpm</t>
  </si>
  <si>
    <t>469562418</t>
  </si>
  <si>
    <t>cnn-varejo-cnn-marca-display-halfpage-cnn_cielo_superlink_lutadiaria-as_25</t>
  </si>
  <si>
    <t>275692860</t>
  </si>
  <si>
    <t>varejo-cnn-marca-display-halfpage-300x600-cnn_cielo_superlink_lutadiaria-as_25-cpm</t>
  </si>
  <si>
    <t>469899809</t>
  </si>
  <si>
    <t>cnn-varejo-cnn-marca-display-leaderboard-cnn_cielo_sebrae-as_25</t>
  </si>
  <si>
    <t>275300604</t>
  </si>
  <si>
    <t>varejo-cnn-marca-display-leaderboard-728x90-cnn_cielo_sebrae-as_25-cpm</t>
  </si>
  <si>
    <t>469562412</t>
  </si>
  <si>
    <t>cnn-varejo-cnn-marca-display-leaderboard-cnn_cielo_superlink_diaria1506-as_25</t>
  </si>
  <si>
    <t>275301658</t>
  </si>
  <si>
    <t>varejo-cnn-marca-display-leaderboard-728x90-cnn_cielo_superlink_diaria1506-as_25-cpm</t>
  </si>
  <si>
    <t>469564837</t>
  </si>
  <si>
    <t>cnn-varejo-cnn-marca-display-leaderboard-cnn_cielo_superlink_lutadiaria-as_25</t>
  </si>
  <si>
    <t>275647021</t>
  </si>
  <si>
    <t>varejo-cnn-marca-display-leaderboard-728x90-cnn_cielo_superlink_lutadiaria-as_25-cpm</t>
  </si>
  <si>
    <t>469979952</t>
  </si>
  <si>
    <t>cnn-varejo-cnn-marca-display-mobile-cnn_cielo_sebrae-as_25</t>
  </si>
  <si>
    <t>275300607</t>
  </si>
  <si>
    <t>varejo-cnn-marca-display-mobile-320x50-cnn_cielo_sebrae-as_25-cpm</t>
  </si>
  <si>
    <t>469562415</t>
  </si>
  <si>
    <t>cnn-varejo-cnn-marca-display-mobile-cnn_cielo_superlink_diaria1506-as_25</t>
  </si>
  <si>
    <t>275485942</t>
  </si>
  <si>
    <t>varejo-cnn-marca-display-mobile-320x50-cnn_cielo_superlink_diaria1506-as_25-cpm</t>
  </si>
  <si>
    <t>469733273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</si>
  <si>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</si>
  <si>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</si>
  <si>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</si>
  <si>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</si>
  <si>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alp-corona_voucher-varejo-awa</t>
  </si>
  <si>
    <t>corona_voucher-varejo-dv360_CorreioBrasiliense-marca-video-pre_roll-video_hero_30s-AS25_microempreendedor_medioempreendedor_negocios_vendasonline_donosdenegocios</t>
  </si>
  <si>
    <t>275168470</t>
  </si>
  <si>
    <t>varejo-dv360_CorreioBrasiliense-marca-video-pre_roll-1920x1080-video_hero_30s-AS25_microempreendedor_medioempreendedor_negocios_vendasonline_donosdenegocios-cpm</t>
  </si>
  <si>
    <t>469360379</t>
  </si>
  <si>
    <t>corona_voucher-varejo-dv360_Estadao-marca-video-pre_roll-video_hero_30s-AS25_microempreendedor_medioempreendedor_negocios_vendasonline_donosdenegocios</t>
  </si>
  <si>
    <t>275168476</t>
  </si>
  <si>
    <t>varejo-dv360_Estadao-marca-video-pre_roll-1920x1080-video_hero_30s-AS25_microempreendedor_medioempreendedor_negocios_vendasonline_donosdenegocios-cpm</t>
  </si>
  <si>
    <t>469360385</t>
  </si>
  <si>
    <t>corona_voucher-varejo-dv360_Folha-marca-video-pre_roll-video_hero_30s-AS25_microempreendedor_medioempreendedor_negocios_vendasonline_donosdenegocios</t>
  </si>
  <si>
    <t>275168473</t>
  </si>
  <si>
    <t>varejo-dv360_Folha-marca-video-pre_roll-1920x1080-video_hero_30s-AS25_microempreendedor_medioempreendedor_negocios_vendasonline_donosdenegocios-cpm</t>
  </si>
  <si>
    <t>469360382</t>
  </si>
  <si>
    <t>corona_voucher-varejo-dv360_globo-marca-video-pre_roll-video_hero_30s-AS25_microempreendedor_medioempreendedor_negocios_vendasonline_donosdenegocios</t>
  </si>
  <si>
    <t>275168467</t>
  </si>
  <si>
    <t>varejo-dv360_globo-marca-video-pre_roll-1920x1080-video_hero_30s-AS25_microempreendedor_medioempreendedor_negocios_vendasonline_donosdenegocios-cpm</t>
  </si>
  <si>
    <t>469360376</t>
  </si>
  <si>
    <t>corona_voucher-varejo-verizon-marca-video-pre_roll-movimenta_coronavoucher_30s-AS25_microempreendedor_medioempreendedor_negocios_vendasonline_donosdenegocios</t>
  </si>
  <si>
    <t>275578790</t>
  </si>
  <si>
    <t>varejo-verizon-marca-video-pre_roll-1920x1080-movimenta_coronavoucher_30s-AS25_microempreendedor_medioempreendedor_negocios_vendasonline_donosdenegocios-cpm</t>
  </si>
  <si>
    <t>470185521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</si>
  <si>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</si>
  <si>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</si>
  <si>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</si>
  <si>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</si>
  <si>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</si>
  <si>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</si>
  <si>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</si>
  <si>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</si>
  <si>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nova_cielo-empreendedores-verizon-flash-display-leaderboard-flash_atendimento-pequeno_empreendedor</t>
  </si>
  <si>
    <t>271364851</t>
  </si>
  <si>
    <t>empreendedores-verizon-flash-display-leaderboard-728x90-flash_atendimento-pequeno_empreendedor-cpm</t>
  </si>
  <si>
    <t>465919434</t>
  </si>
  <si>
    <t>pegn-marca-globo-marca-display-carrossel-pegn_cielo_sebrae-as_25_interesses</t>
  </si>
  <si>
    <t>274994378</t>
  </si>
  <si>
    <t>marca-globo-marca-display-carrossel-400x300-pegn_cielo_sebrae-as_25_interesses-cpm</t>
  </si>
  <si>
    <t>469560097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</si>
  <si>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</si>
  <si>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</si>
  <si>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</si>
  <si>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</si>
  <si>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</si>
  <si>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</si>
  <si>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</si>
  <si>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</si>
  <si>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pegn-marca-globo-marca-display-medium_rectangle-pegn_cielo_sebrae-as_25_interesses</t>
  </si>
  <si>
    <t>275296003</t>
  </si>
  <si>
    <t>marca-globo-marca-display-medium_rectangle-300x250-pegn_cielo_sebrae-as_25_interesses-cpm</t>
  </si>
  <si>
    <t>469557775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</si>
  <si>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</si>
  <si>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</si>
  <si>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</si>
  <si>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</si>
  <si>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pegn-marca-globo-marca-display-stick_ad-pegn_cielo_sebrae-as_25_interesses</t>
  </si>
  <si>
    <t>275343624</t>
  </si>
  <si>
    <t>marca-globo-marca-display-stick_ad-320x50-pegn_cielo_sebrae-as_25_interesses-cpm</t>
  </si>
  <si>
    <t>469629903</t>
  </si>
  <si>
    <t>pegn-marca-globo-marca-display-stick_ad-pegn_cielo_superlink_lutadiaria-as_25_interesses</t>
  </si>
  <si>
    <t>275344040</t>
  </si>
  <si>
    <t>marca-globo-marca-display-stick_ad-320x50-pegn_cielo_superlink_lutadiaria-as_25_interesses-cpm</t>
  </si>
  <si>
    <t>469897241</t>
  </si>
  <si>
    <t>receba-rapido-varejo-marca-display-medium_rectangle-receba_rapido_estoque-base_legada_ elegivel_cielo</t>
  </si>
  <si>
    <t>270783796</t>
  </si>
  <si>
    <t>varejo-verizon-marca-display-medium_rectangle-300x250-receba_rapido_estoque-base_legada_ elegivel_cielo-cpm</t>
  </si>
  <si>
    <t>465349266</t>
  </si>
  <si>
    <t>receba-rapido-varejo-marca-display-wide_skyscraper-receba_rapido_fluxo-base_legada_ elegivel_cielo</t>
  </si>
  <si>
    <t>270783766</t>
  </si>
  <si>
    <t>varejo-verizon-marca-display-wide_skyscraper-160x600-receba_rapido_fluxo-base_legada_ elegivel_cielo-cpm</t>
  </si>
  <si>
    <t>465349236</t>
  </si>
  <si>
    <t>alp-superlink-marca-awa</t>
  </si>
  <si>
    <t>Cazamba</t>
  </si>
  <si>
    <t>superlink-marca-cazamba-superlink-display-Interstitial-sl_luta_diaria-as25_empreendedor_varejo_interesses</t>
  </si>
  <si>
    <t>275741543</t>
  </si>
  <si>
    <t>marca-cazamba-superlink-display-Interstitial-640x960-sl_luta_diaria-as25_empreendedor_varejo_interesses-cpm</t>
  </si>
  <si>
    <t>470337270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</si>
  <si>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</si>
  <si>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</si>
  <si>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</si>
  <si>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</si>
  <si>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</si>
  <si>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</si>
  <si>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469359566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</si>
  <si>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</si>
  <si>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</si>
  <si>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superlink-marca-verizon-superlink-display-halfpage-superlink_coronavoucher-AS25_microempreendedor_medioempreendedor_negocios_vendasonline_donosdenegocios</t>
  </si>
  <si>
    <t>276183339</t>
  </si>
  <si>
    <t>marca-verizon-superlink-display-halfpage-300x600-superlink_coronavoucher-AS25_microempreendedor_medioempreendedor_negocios_vendasonline_donosdenegocios-cpm</t>
  </si>
  <si>
    <t>470337929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</si>
  <si>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</si>
  <si>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</si>
  <si>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</si>
  <si>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</si>
  <si>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superlink-marca-verizon-superlink-display-leaderboard-superlink_coronavoucher-AS25_microempreendedor_medioempreendedor_negocios_vendasonline_donosdenegocios</t>
  </si>
  <si>
    <t>276183336</t>
  </si>
  <si>
    <t>marca-verizon-superlink-display-leaderboard-728x90-superlink_coronavoucher-AS25_microempreendedor_medioempreendedor_negocios_vendasonline_donosdenegocios-cpm</t>
  </si>
  <si>
    <t>470337926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</si>
  <si>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</si>
  <si>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</si>
  <si>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</si>
  <si>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</si>
  <si>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superlink-marca-verizon-superlink-display-medium_rectangle-superlink_coronavoucher-AS25_microempreendedor_medioempreendedor_negocios_vendasonline_donosdenegocios</t>
  </si>
  <si>
    <t>276183342</t>
  </si>
  <si>
    <t>marca-verizon-superlink-display-medium_rectangle-300x250-superlink_coronavoucher-AS25_microempreendedor_medioempreendedor_negocios_vendasonline_donosdenegocios-cpm</t>
  </si>
  <si>
    <t>470337932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</si>
  <si>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</si>
  <si>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</si>
  <si>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</si>
  <si>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469372642</t>
  </si>
  <si>
    <t>marca-verizon-superlink-display-skyscraper-160x600-sl_luta_diaria-AS25_microempreendedor_medioempreendedor_negocios_vendasonline_donosdenegocios-cpm</t>
  </si>
  <si>
    <t>469372684</t>
  </si>
  <si>
    <t>superlink-marca-verizon-superlink-display-skyscraper-superlink_coronavoucher-AS25_microempreendedor_medioempreendedor_negocios_vendasonline_donosdenegocios</t>
  </si>
  <si>
    <t>276183345</t>
  </si>
  <si>
    <t>marca-verizon-superlink-display-skyscraper-160x600-superlink_coronavoucher-AS25_microempreendedor_medioempreendedor_negocios_vendasonline_donosdenegocios-cpm</t>
  </si>
  <si>
    <t>470337935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</si>
  <si>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</si>
  <si>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</si>
  <si>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</si>
  <si>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</si>
  <si>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</si>
  <si>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</si>
  <si>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</si>
  <si>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</si>
  <si>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superlink-marca-verizon-superlink-video-pre_roll-video_hero_superlink-as25_empreendedor_varejo</t>
  </si>
  <si>
    <t>275974926</t>
  </si>
  <si>
    <t>marca-verizon-superlink-video-pre_roll-1920x1080-video_hero_superlink-as25_empreendedor_varejo-cpm</t>
  </si>
  <si>
    <t>470242713</t>
  </si>
  <si>
    <t>alp-superlink-marca-perf</t>
  </si>
  <si>
    <t>marca-dv360_globo-superlink-native-native-1200x627-luta_diaria_loggi_boost-as25_empreendedor_varejo_interesses-cpm</t>
  </si>
  <si>
    <t>275474718</t>
  </si>
  <si>
    <t>469664783</t>
  </si>
  <si>
    <t>marca-dv360_globo-superlink-native-native-627x627-luta_diaria_loggi_boost-as25_empreendedor_varejo_interesses-cpm</t>
  </si>
  <si>
    <t>275474454</t>
  </si>
  <si>
    <t>469664837</t>
  </si>
  <si>
    <t>superlink-marca-dv360_globo-superlink-display-billboard-sl_vendapelainternet_loggi_boost-as25_empreendedor_varejo_interesses</t>
  </si>
  <si>
    <t>275147495</t>
  </si>
  <si>
    <t>marca-dv360_globo-superlink-display-billboard-970x250-sl_vendapelainternet_loggi_boost-as25_empreendedor_varejo_interesses-cpm</t>
  </si>
  <si>
    <t>469683752</t>
  </si>
  <si>
    <t>superlink-marca-dv360_globo-superlink-display-halfpage-sl_vendapelainternet_loggi_boost-as25_empreendedor_varejo_interesses</t>
  </si>
  <si>
    <t>275146994</t>
  </si>
  <si>
    <t>marca-dv360_globo-superlink-display-halfpage-300x600-sl_vendapelainternet_loggi_boost-as25_empreendedor_varejo_interesses-cpm</t>
  </si>
  <si>
    <t>469763352</t>
  </si>
  <si>
    <t>superlink-marca-dv360_globo-superlink-display-leaderboard-sl_vendapelainternet_loggi_boost-as25_empreendedor_varejo_interesses</t>
  </si>
  <si>
    <t>275438317</t>
  </si>
  <si>
    <t>marca-dv360_globo-superlink-display-leaderboard-728x90-sl_vendapelainternet_loggi_boost-as25_empreendedor_varejo_interesses-cpm</t>
  </si>
  <si>
    <t>469683749</t>
  </si>
  <si>
    <t>superlink-marca-dv360_globo-superlink-display-medium_rectangle-sl_vendapelainternet_loggi_boost-as25_empreendedor_varejo_interesses</t>
  </si>
  <si>
    <t>275148332</t>
  </si>
  <si>
    <t>469763328</t>
  </si>
  <si>
    <t>marca-dv360_globo-superlink-display-medium_rectangle-300x250-sl_vendapelainternet_loggi_boost-as25_empreendedor_varejo_interesses-cpm</t>
  </si>
  <si>
    <t>469767081</t>
  </si>
  <si>
    <t>superlink-marca-dv360_globo-superlink-display-skyscraper-sl_vendapelainternet_loggi_boost-as25_empreendedor_varejo_interesses</t>
  </si>
  <si>
    <t>275148338</t>
  </si>
  <si>
    <t>marca-dv360_globo-superlink-display-skyscraper-160x600-sl_vendapelainternet_loggi_boost-as25_empreendedor_varejo_interesses-cpm</t>
  </si>
  <si>
    <t>469763349</t>
  </si>
  <si>
    <t>pegn-varejo-globo-marca-display-carrossel-pegn_voce_e_cielo_crescendo_2-as_25_comportamental</t>
  </si>
  <si>
    <t>270114986</t>
  </si>
  <si>
    <t>varejo-globo-marca-display-carrossel-400x300-pegn_voce_e_cielo_crescendo_2-as_25_comportamental-cpm</t>
  </si>
  <si>
    <t>464998450</t>
  </si>
  <si>
    <t>aquisicao-varejo-verizon-marca-display-leaderboard-voce_e_cielo_stress-as_25_in_market_e_concorrencia</t>
  </si>
  <si>
    <t>270479593</t>
  </si>
  <si>
    <t>varejo-verizon-marca-display-leaderboard-728x90-voce_e_cielo_stress-as_25_in_market_e_concorrencia-cpm</t>
  </si>
  <si>
    <t>465037893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</si>
</sst>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42"/>
  <sheetViews>
    <sheetView topLeftCell="A15" workbookViewId="0">
      <selection activeCell="A143" sqref="A143:XFD238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99</v>
      </c>
      <c r="B2" t="s">
        <v>57</v>
      </c>
      <c r="C2" t="s">
        <v>100</v>
      </c>
      <c r="D2" t="s">
        <v>101</v>
      </c>
      <c r="E2" t="s">
        <v>12</v>
      </c>
      <c r="F2" t="s">
        <v>102</v>
      </c>
      <c r="G2" t="s">
        <v>103</v>
      </c>
      <c r="H2" t="s">
        <v>53</v>
      </c>
      <c r="I2">
        <v>17</v>
      </c>
      <c r="J2">
        <v>0</v>
      </c>
    </row>
    <row r="3" spans="1:11">
      <c r="A3" t="s">
        <v>99</v>
      </c>
      <c r="B3" t="s">
        <v>57</v>
      </c>
      <c r="C3" t="s">
        <v>104</v>
      </c>
      <c r="D3" t="s">
        <v>105</v>
      </c>
      <c r="E3" t="s">
        <v>12</v>
      </c>
      <c r="F3" t="s">
        <v>106</v>
      </c>
      <c r="G3" t="s">
        <v>107</v>
      </c>
      <c r="H3" t="s">
        <v>53</v>
      </c>
      <c r="I3">
        <v>2248</v>
      </c>
      <c r="J3">
        <v>1</v>
      </c>
    </row>
    <row r="4" spans="1:11">
      <c r="A4" t="s">
        <v>99</v>
      </c>
      <c r="B4" t="s">
        <v>57</v>
      </c>
      <c r="C4" t="s">
        <v>108</v>
      </c>
      <c r="D4" t="s">
        <v>109</v>
      </c>
      <c r="E4" t="s">
        <v>12</v>
      </c>
      <c r="F4" t="s">
        <v>110</v>
      </c>
      <c r="G4" t="s">
        <v>111</v>
      </c>
      <c r="H4" t="s">
        <v>53</v>
      </c>
      <c r="I4">
        <v>57348</v>
      </c>
      <c r="J4">
        <v>2</v>
      </c>
    </row>
    <row r="5" spans="1:11">
      <c r="A5" t="s">
        <v>99</v>
      </c>
      <c r="B5" t="s">
        <v>57</v>
      </c>
      <c r="C5" t="s">
        <v>112</v>
      </c>
      <c r="D5" t="s">
        <v>113</v>
      </c>
      <c r="E5" t="s">
        <v>12</v>
      </c>
      <c r="F5" t="s">
        <v>114</v>
      </c>
      <c r="G5" t="s">
        <v>115</v>
      </c>
      <c r="H5" t="s">
        <v>53</v>
      </c>
      <c r="I5">
        <v>10274</v>
      </c>
      <c r="J5">
        <v>1</v>
      </c>
    </row>
    <row r="6" spans="1:11">
      <c r="A6" t="s">
        <v>99</v>
      </c>
      <c r="B6" t="s">
        <v>57</v>
      </c>
      <c r="C6" t="s">
        <v>116</v>
      </c>
      <c r="D6" t="s">
        <v>117</v>
      </c>
      <c r="E6" t="s">
        <v>30</v>
      </c>
      <c r="F6" t="s">
        <v>118</v>
      </c>
      <c r="G6" t="s">
        <v>119</v>
      </c>
      <c r="H6" t="s">
        <v>30</v>
      </c>
      <c r="I6">
        <v>209</v>
      </c>
      <c r="J6">
        <v>0</v>
      </c>
    </row>
    <row r="7" spans="1:11">
      <c r="A7" t="s">
        <v>99</v>
      </c>
      <c r="B7" t="s">
        <v>57</v>
      </c>
      <c r="C7" t="s">
        <v>120</v>
      </c>
      <c r="D7" t="s">
        <v>121</v>
      </c>
      <c r="E7" t="s">
        <v>30</v>
      </c>
      <c r="F7" t="s">
        <v>122</v>
      </c>
      <c r="G7" t="s">
        <v>123</v>
      </c>
      <c r="H7" t="s">
        <v>30</v>
      </c>
      <c r="I7">
        <v>0</v>
      </c>
      <c r="J7">
        <v>1</v>
      </c>
    </row>
    <row r="8" spans="1:11">
      <c r="A8" t="s">
        <v>99</v>
      </c>
      <c r="B8" t="s">
        <v>57</v>
      </c>
      <c r="C8" t="s">
        <v>124</v>
      </c>
      <c r="D8" t="s">
        <v>125</v>
      </c>
      <c r="E8" t="s">
        <v>30</v>
      </c>
      <c r="F8" t="s">
        <v>126</v>
      </c>
      <c r="G8" t="s">
        <v>127</v>
      </c>
      <c r="H8" t="s">
        <v>30</v>
      </c>
      <c r="I8">
        <v>226</v>
      </c>
      <c r="J8">
        <v>1</v>
      </c>
    </row>
    <row r="9" spans="1:11">
      <c r="A9" t="s">
        <v>99</v>
      </c>
      <c r="B9" t="s">
        <v>57</v>
      </c>
      <c r="C9" t="s">
        <v>128</v>
      </c>
      <c r="D9" t="s">
        <v>129</v>
      </c>
      <c r="E9" t="s">
        <v>30</v>
      </c>
      <c r="F9" t="s">
        <v>130</v>
      </c>
      <c r="G9" t="s">
        <v>131</v>
      </c>
      <c r="H9" t="s">
        <v>30</v>
      </c>
      <c r="I9">
        <v>0</v>
      </c>
      <c r="J9">
        <v>1</v>
      </c>
    </row>
    <row r="10" spans="1:11">
      <c r="A10" t="s">
        <v>99</v>
      </c>
      <c r="B10" t="s">
        <v>51</v>
      </c>
      <c r="C10" t="s">
        <v>132</v>
      </c>
      <c r="D10" t="s">
        <v>133</v>
      </c>
      <c r="E10" t="s">
        <v>56</v>
      </c>
      <c r="F10" t="s">
        <v>134</v>
      </c>
      <c r="G10" t="s">
        <v>135</v>
      </c>
      <c r="H10" t="s">
        <v>56</v>
      </c>
      <c r="I10">
        <v>2</v>
      </c>
      <c r="J10">
        <v>0</v>
      </c>
    </row>
    <row r="11" spans="1:11">
      <c r="A11" t="s">
        <v>99</v>
      </c>
      <c r="B11" t="s">
        <v>322</v>
      </c>
      <c r="C11" t="s">
        <v>383</v>
      </c>
      <c r="D11" t="s">
        <v>384</v>
      </c>
      <c r="E11" t="s">
        <v>30</v>
      </c>
      <c r="F11" t="s">
        <v>385</v>
      </c>
      <c r="G11" t="s">
        <v>386</v>
      </c>
      <c r="H11" t="s">
        <v>30</v>
      </c>
      <c r="I11">
        <v>35134</v>
      </c>
      <c r="J11">
        <v>19</v>
      </c>
    </row>
    <row r="12" spans="1:11">
      <c r="A12" t="s">
        <v>99</v>
      </c>
      <c r="B12" t="s">
        <v>322</v>
      </c>
      <c r="C12" t="s">
        <v>387</v>
      </c>
      <c r="D12" t="s">
        <v>388</v>
      </c>
      <c r="E12" t="s">
        <v>30</v>
      </c>
      <c r="F12" t="s">
        <v>389</v>
      </c>
      <c r="G12" t="s">
        <v>390</v>
      </c>
      <c r="H12" t="s">
        <v>30</v>
      </c>
      <c r="I12">
        <v>50</v>
      </c>
      <c r="J12">
        <v>7</v>
      </c>
    </row>
    <row r="13" spans="1:11">
      <c r="A13" t="s">
        <v>99</v>
      </c>
      <c r="B13" t="s">
        <v>322</v>
      </c>
      <c r="C13" t="s">
        <v>391</v>
      </c>
      <c r="D13" t="s">
        <v>392</v>
      </c>
      <c r="E13" t="s">
        <v>30</v>
      </c>
      <c r="F13" t="s">
        <v>393</v>
      </c>
      <c r="G13" t="s">
        <v>394</v>
      </c>
      <c r="H13" t="s">
        <v>30</v>
      </c>
      <c r="I13">
        <v>84</v>
      </c>
      <c r="J13">
        <v>2</v>
      </c>
    </row>
    <row r="14" spans="1:11">
      <c r="A14" t="s">
        <v>99</v>
      </c>
      <c r="B14" t="s">
        <v>322</v>
      </c>
      <c r="C14" t="s">
        <v>395</v>
      </c>
      <c r="D14" t="s">
        <v>396</v>
      </c>
      <c r="E14" t="s">
        <v>30</v>
      </c>
      <c r="F14" t="s">
        <v>397</v>
      </c>
      <c r="G14" t="s">
        <v>398</v>
      </c>
      <c r="H14" t="s">
        <v>30</v>
      </c>
      <c r="I14">
        <v>29</v>
      </c>
      <c r="J14">
        <v>3</v>
      </c>
    </row>
    <row r="15" spans="1:11">
      <c r="A15" t="s">
        <v>99</v>
      </c>
      <c r="B15" t="s">
        <v>322</v>
      </c>
      <c r="C15" t="s">
        <v>399</v>
      </c>
      <c r="D15" t="s">
        <v>400</v>
      </c>
      <c r="E15" t="s">
        <v>30</v>
      </c>
      <c r="F15" t="s">
        <v>401</v>
      </c>
      <c r="G15" t="s">
        <v>402</v>
      </c>
      <c r="H15" t="s">
        <v>30</v>
      </c>
      <c r="I15">
        <v>41138</v>
      </c>
      <c r="J15">
        <v>23</v>
      </c>
    </row>
    <row r="16" spans="1:11">
      <c r="A16" t="s">
        <v>99</v>
      </c>
      <c r="B16" t="s">
        <v>322</v>
      </c>
      <c r="C16" t="s">
        <v>403</v>
      </c>
      <c r="D16" t="s">
        <v>404</v>
      </c>
      <c r="E16" t="s">
        <v>30</v>
      </c>
      <c r="F16" t="s">
        <v>405</v>
      </c>
      <c r="G16" t="s">
        <v>406</v>
      </c>
      <c r="H16" t="s">
        <v>30</v>
      </c>
      <c r="I16">
        <v>42798</v>
      </c>
      <c r="J16">
        <v>22</v>
      </c>
    </row>
    <row r="17" spans="1:10">
      <c r="A17" t="s">
        <v>136</v>
      </c>
      <c r="B17" t="s">
        <v>57</v>
      </c>
      <c r="C17" t="s">
        <v>266</v>
      </c>
      <c r="D17" t="s">
        <v>267</v>
      </c>
      <c r="E17" t="s">
        <v>12</v>
      </c>
      <c r="F17" t="s">
        <v>268</v>
      </c>
      <c r="G17" t="s">
        <v>269</v>
      </c>
      <c r="H17" t="s">
        <v>53</v>
      </c>
      <c r="I17">
        <v>4</v>
      </c>
      <c r="J17">
        <v>0</v>
      </c>
    </row>
    <row r="18" spans="1:10">
      <c r="A18" t="s">
        <v>136</v>
      </c>
      <c r="B18" t="s">
        <v>51</v>
      </c>
      <c r="C18" t="s">
        <v>270</v>
      </c>
      <c r="D18" t="s">
        <v>271</v>
      </c>
      <c r="E18" t="s">
        <v>12</v>
      </c>
      <c r="F18" t="s">
        <v>272</v>
      </c>
      <c r="G18" t="s">
        <v>273</v>
      </c>
      <c r="H18" t="s">
        <v>53</v>
      </c>
      <c r="I18">
        <v>2</v>
      </c>
      <c r="J18">
        <v>0</v>
      </c>
    </row>
    <row r="19" spans="1:10">
      <c r="A19" t="s">
        <v>136</v>
      </c>
      <c r="B19" t="s">
        <v>51</v>
      </c>
      <c r="C19" t="s">
        <v>274</v>
      </c>
      <c r="D19" t="s">
        <v>275</v>
      </c>
      <c r="E19" t="s">
        <v>12</v>
      </c>
      <c r="F19" t="s">
        <v>276</v>
      </c>
      <c r="G19" t="s">
        <v>277</v>
      </c>
      <c r="H19" t="s">
        <v>53</v>
      </c>
      <c r="I19">
        <v>1</v>
      </c>
      <c r="J19">
        <v>0</v>
      </c>
    </row>
    <row r="20" spans="1:10">
      <c r="A20" t="s">
        <v>136</v>
      </c>
      <c r="B20" t="s">
        <v>51</v>
      </c>
      <c r="C20" t="s">
        <v>278</v>
      </c>
      <c r="D20" t="s">
        <v>279</v>
      </c>
      <c r="E20" t="s">
        <v>12</v>
      </c>
      <c r="F20" t="s">
        <v>280</v>
      </c>
      <c r="G20" t="s">
        <v>281</v>
      </c>
      <c r="H20" t="s">
        <v>53</v>
      </c>
      <c r="I20">
        <v>4</v>
      </c>
      <c r="J20">
        <v>0</v>
      </c>
    </row>
    <row r="21" spans="1:10">
      <c r="A21" t="s">
        <v>136</v>
      </c>
      <c r="B21" t="s">
        <v>51</v>
      </c>
      <c r="C21" t="s">
        <v>282</v>
      </c>
      <c r="D21" t="s">
        <v>283</v>
      </c>
      <c r="E21" t="s">
        <v>12</v>
      </c>
      <c r="F21" t="s">
        <v>284</v>
      </c>
      <c r="G21" t="s">
        <v>285</v>
      </c>
      <c r="H21" t="s">
        <v>53</v>
      </c>
      <c r="I21">
        <v>1</v>
      </c>
      <c r="J21">
        <v>0</v>
      </c>
    </row>
    <row r="22" spans="1:10">
      <c r="A22" t="s">
        <v>136</v>
      </c>
      <c r="B22" t="s">
        <v>51</v>
      </c>
      <c r="C22" t="s">
        <v>286</v>
      </c>
      <c r="D22" t="s">
        <v>287</v>
      </c>
      <c r="E22" t="s">
        <v>12</v>
      </c>
      <c r="F22" t="s">
        <v>288</v>
      </c>
      <c r="G22" t="s">
        <v>289</v>
      </c>
      <c r="H22" t="s">
        <v>53</v>
      </c>
      <c r="I22">
        <v>11</v>
      </c>
      <c r="J22">
        <v>0</v>
      </c>
    </row>
    <row r="23" spans="1:10">
      <c r="A23" t="s">
        <v>136</v>
      </c>
      <c r="B23" t="s">
        <v>51</v>
      </c>
      <c r="C23" t="s">
        <v>290</v>
      </c>
      <c r="D23" t="s">
        <v>291</v>
      </c>
      <c r="E23" t="s">
        <v>12</v>
      </c>
      <c r="F23" t="s">
        <v>292</v>
      </c>
      <c r="G23" t="s">
        <v>293</v>
      </c>
      <c r="H23" t="s">
        <v>53</v>
      </c>
      <c r="I23">
        <v>92</v>
      </c>
      <c r="J23">
        <v>1</v>
      </c>
    </row>
    <row r="24" spans="1:10">
      <c r="A24" t="s">
        <v>136</v>
      </c>
      <c r="B24" t="s">
        <v>51</v>
      </c>
      <c r="C24" t="s">
        <v>294</v>
      </c>
      <c r="D24" t="s">
        <v>295</v>
      </c>
      <c r="E24" t="s">
        <v>12</v>
      </c>
      <c r="F24" t="s">
        <v>296</v>
      </c>
      <c r="G24" t="s">
        <v>297</v>
      </c>
      <c r="H24" t="s">
        <v>53</v>
      </c>
      <c r="I24">
        <v>0</v>
      </c>
      <c r="J24">
        <v>1</v>
      </c>
    </row>
    <row r="25" spans="1:10">
      <c r="A25" t="s">
        <v>136</v>
      </c>
      <c r="B25" t="s">
        <v>51</v>
      </c>
      <c r="C25" t="s">
        <v>298</v>
      </c>
      <c r="D25" t="s">
        <v>299</v>
      </c>
      <c r="E25" t="s">
        <v>12</v>
      </c>
      <c r="F25" t="s">
        <v>300</v>
      </c>
      <c r="G25" t="s">
        <v>301</v>
      </c>
      <c r="H25" t="s">
        <v>53</v>
      </c>
      <c r="I25">
        <v>4</v>
      </c>
      <c r="J25">
        <v>0</v>
      </c>
    </row>
    <row r="26" spans="1:10">
      <c r="A26" t="s">
        <v>136</v>
      </c>
      <c r="B26" t="s">
        <v>51</v>
      </c>
      <c r="C26" t="s">
        <v>302</v>
      </c>
      <c r="D26" t="s">
        <v>303</v>
      </c>
      <c r="E26" t="s">
        <v>30</v>
      </c>
      <c r="F26" t="s">
        <v>304</v>
      </c>
      <c r="G26" t="s">
        <v>305</v>
      </c>
      <c r="H26" t="s">
        <v>30</v>
      </c>
      <c r="I26">
        <v>58</v>
      </c>
      <c r="J26">
        <v>7</v>
      </c>
    </row>
    <row r="27" spans="1:10">
      <c r="A27" t="s">
        <v>136</v>
      </c>
      <c r="B27" t="s">
        <v>51</v>
      </c>
      <c r="C27" t="s">
        <v>306</v>
      </c>
      <c r="D27" t="s">
        <v>307</v>
      </c>
      <c r="E27" t="s">
        <v>30</v>
      </c>
      <c r="F27" t="s">
        <v>308</v>
      </c>
      <c r="G27" t="s">
        <v>309</v>
      </c>
      <c r="H27" t="s">
        <v>30</v>
      </c>
      <c r="I27">
        <v>27</v>
      </c>
      <c r="J27">
        <v>0</v>
      </c>
    </row>
    <row r="28" spans="1:10">
      <c r="A28" t="s">
        <v>136</v>
      </c>
      <c r="B28" t="s">
        <v>51</v>
      </c>
      <c r="C28" t="s">
        <v>310</v>
      </c>
      <c r="D28" t="s">
        <v>311</v>
      </c>
      <c r="E28" t="s">
        <v>30</v>
      </c>
      <c r="F28" t="s">
        <v>312</v>
      </c>
      <c r="G28" t="s">
        <v>313</v>
      </c>
      <c r="H28" t="s">
        <v>30</v>
      </c>
      <c r="I28">
        <v>20</v>
      </c>
      <c r="J28">
        <v>0</v>
      </c>
    </row>
    <row r="29" spans="1:10">
      <c r="A29" t="s">
        <v>136</v>
      </c>
      <c r="B29" t="s">
        <v>51</v>
      </c>
      <c r="C29" t="s">
        <v>314</v>
      </c>
      <c r="D29" t="s">
        <v>315</v>
      </c>
      <c r="E29" t="s">
        <v>30</v>
      </c>
      <c r="F29" t="s">
        <v>316</v>
      </c>
      <c r="G29" t="s">
        <v>317</v>
      </c>
      <c r="H29" t="s">
        <v>30</v>
      </c>
      <c r="I29">
        <v>0</v>
      </c>
      <c r="J29">
        <v>11</v>
      </c>
    </row>
    <row r="30" spans="1:10">
      <c r="A30" t="s">
        <v>136</v>
      </c>
      <c r="B30" t="s">
        <v>51</v>
      </c>
      <c r="C30" t="s">
        <v>318</v>
      </c>
      <c r="D30" t="s">
        <v>319</v>
      </c>
      <c r="E30" t="s">
        <v>30</v>
      </c>
      <c r="F30" t="s">
        <v>320</v>
      </c>
      <c r="G30" t="s">
        <v>321</v>
      </c>
      <c r="H30" t="s">
        <v>30</v>
      </c>
      <c r="I30">
        <v>1536</v>
      </c>
      <c r="J30">
        <v>45</v>
      </c>
    </row>
    <row r="31" spans="1:10">
      <c r="A31" t="s">
        <v>136</v>
      </c>
      <c r="B31" t="s">
        <v>322</v>
      </c>
      <c r="C31" t="s">
        <v>323</v>
      </c>
      <c r="D31" t="s">
        <v>324</v>
      </c>
      <c r="E31" t="s">
        <v>12</v>
      </c>
      <c r="F31" t="s">
        <v>325</v>
      </c>
      <c r="G31" t="s">
        <v>326</v>
      </c>
      <c r="H31" t="s">
        <v>53</v>
      </c>
      <c r="I31">
        <v>1637834</v>
      </c>
      <c r="J31">
        <v>1731</v>
      </c>
    </row>
    <row r="32" spans="1:10">
      <c r="A32" t="s">
        <v>58</v>
      </c>
      <c r="B32" t="s">
        <v>59</v>
      </c>
      <c r="C32" t="s">
        <v>327</v>
      </c>
      <c r="D32" t="s">
        <v>328</v>
      </c>
      <c r="E32" t="s">
        <v>12</v>
      </c>
      <c r="F32" t="s">
        <v>329</v>
      </c>
      <c r="G32" t="s">
        <v>330</v>
      </c>
      <c r="H32" t="s">
        <v>53</v>
      </c>
      <c r="I32">
        <v>30316</v>
      </c>
      <c r="J32">
        <v>16</v>
      </c>
    </row>
    <row r="33" spans="1:10">
      <c r="A33" t="s">
        <v>58</v>
      </c>
      <c r="B33" t="s">
        <v>59</v>
      </c>
      <c r="C33" t="s">
        <v>407</v>
      </c>
      <c r="D33" t="s">
        <v>408</v>
      </c>
      <c r="E33" t="s">
        <v>12</v>
      </c>
      <c r="F33" t="s">
        <v>409</v>
      </c>
      <c r="G33" t="s">
        <v>410</v>
      </c>
      <c r="H33" t="s">
        <v>53</v>
      </c>
      <c r="I33">
        <v>1008</v>
      </c>
      <c r="J33">
        <v>5</v>
      </c>
    </row>
    <row r="34" spans="1:10">
      <c r="A34" t="s">
        <v>58</v>
      </c>
      <c r="B34" t="s">
        <v>59</v>
      </c>
      <c r="C34" t="s">
        <v>411</v>
      </c>
      <c r="D34" t="s">
        <v>412</v>
      </c>
      <c r="E34" t="s">
        <v>12</v>
      </c>
      <c r="F34" t="s">
        <v>413</v>
      </c>
      <c r="G34" t="s">
        <v>414</v>
      </c>
      <c r="H34" t="s">
        <v>53</v>
      </c>
      <c r="I34">
        <v>338132</v>
      </c>
      <c r="J34">
        <v>136</v>
      </c>
    </row>
    <row r="35" spans="1:10">
      <c r="A35" t="s">
        <v>58</v>
      </c>
      <c r="B35" t="s">
        <v>59</v>
      </c>
      <c r="C35" t="s">
        <v>415</v>
      </c>
      <c r="D35" t="s">
        <v>416</v>
      </c>
      <c r="E35" t="s">
        <v>12</v>
      </c>
      <c r="F35" t="s">
        <v>417</v>
      </c>
      <c r="G35" t="s">
        <v>418</v>
      </c>
      <c r="H35" t="s">
        <v>53</v>
      </c>
      <c r="I35">
        <v>3734</v>
      </c>
      <c r="J35">
        <v>8</v>
      </c>
    </row>
    <row r="36" spans="1:10">
      <c r="A36" t="s">
        <v>58</v>
      </c>
      <c r="B36" t="s">
        <v>59</v>
      </c>
      <c r="C36" t="s">
        <v>331</v>
      </c>
      <c r="D36" t="s">
        <v>332</v>
      </c>
      <c r="E36" t="s">
        <v>12</v>
      </c>
      <c r="F36" t="s">
        <v>333</v>
      </c>
      <c r="G36" t="s">
        <v>334</v>
      </c>
      <c r="H36" t="s">
        <v>53</v>
      </c>
      <c r="I36">
        <v>9229</v>
      </c>
      <c r="J36">
        <v>10</v>
      </c>
    </row>
    <row r="37" spans="1:10">
      <c r="A37" t="s">
        <v>58</v>
      </c>
      <c r="B37" t="s">
        <v>59</v>
      </c>
      <c r="C37" t="s">
        <v>419</v>
      </c>
      <c r="D37" t="s">
        <v>420</v>
      </c>
      <c r="E37" t="s">
        <v>12</v>
      </c>
      <c r="F37" t="s">
        <v>421</v>
      </c>
      <c r="G37" t="s">
        <v>422</v>
      </c>
      <c r="H37" t="s">
        <v>53</v>
      </c>
      <c r="I37">
        <v>746</v>
      </c>
      <c r="J37">
        <v>7</v>
      </c>
    </row>
    <row r="38" spans="1:10">
      <c r="A38" t="s">
        <v>58</v>
      </c>
      <c r="B38" t="s">
        <v>59</v>
      </c>
      <c r="C38" t="s">
        <v>423</v>
      </c>
      <c r="D38" t="s">
        <v>424</v>
      </c>
      <c r="E38" t="s">
        <v>12</v>
      </c>
      <c r="F38" t="s">
        <v>425</v>
      </c>
      <c r="G38" t="s">
        <v>426</v>
      </c>
      <c r="H38" t="s">
        <v>53</v>
      </c>
      <c r="I38">
        <v>80742</v>
      </c>
      <c r="J38">
        <v>72</v>
      </c>
    </row>
    <row r="39" spans="1:10">
      <c r="A39" t="s">
        <v>58</v>
      </c>
      <c r="B39" t="s">
        <v>59</v>
      </c>
      <c r="C39" t="s">
        <v>427</v>
      </c>
      <c r="D39" t="s">
        <v>428</v>
      </c>
      <c r="E39" t="s">
        <v>12</v>
      </c>
      <c r="F39" t="s">
        <v>429</v>
      </c>
      <c r="G39" t="s">
        <v>430</v>
      </c>
      <c r="H39" t="s">
        <v>53</v>
      </c>
      <c r="I39">
        <v>6571</v>
      </c>
      <c r="J39">
        <v>8</v>
      </c>
    </row>
    <row r="40" spans="1:10">
      <c r="A40" t="s">
        <v>58</v>
      </c>
      <c r="B40" t="s">
        <v>59</v>
      </c>
      <c r="C40" t="s">
        <v>335</v>
      </c>
      <c r="D40" t="s">
        <v>336</v>
      </c>
      <c r="E40" t="s">
        <v>12</v>
      </c>
      <c r="F40" t="s">
        <v>337</v>
      </c>
      <c r="G40" t="s">
        <v>338</v>
      </c>
      <c r="H40" t="s">
        <v>53</v>
      </c>
      <c r="I40">
        <v>14490</v>
      </c>
      <c r="J40">
        <v>6</v>
      </c>
    </row>
    <row r="41" spans="1:10">
      <c r="A41" t="s">
        <v>58</v>
      </c>
      <c r="B41" t="s">
        <v>59</v>
      </c>
      <c r="C41" t="s">
        <v>431</v>
      </c>
      <c r="D41" t="s">
        <v>432</v>
      </c>
      <c r="E41" t="s">
        <v>12</v>
      </c>
      <c r="F41" t="s">
        <v>433</v>
      </c>
      <c r="G41" t="s">
        <v>434</v>
      </c>
      <c r="H41" t="s">
        <v>53</v>
      </c>
      <c r="I41">
        <v>9301</v>
      </c>
      <c r="J41">
        <v>9</v>
      </c>
    </row>
    <row r="42" spans="1:10">
      <c r="A42" t="s">
        <v>58</v>
      </c>
      <c r="B42" t="s">
        <v>59</v>
      </c>
      <c r="C42" t="s">
        <v>435</v>
      </c>
      <c r="D42" t="s">
        <v>436</v>
      </c>
      <c r="E42" t="s">
        <v>12</v>
      </c>
      <c r="F42" t="s">
        <v>437</v>
      </c>
      <c r="G42" t="s">
        <v>438</v>
      </c>
      <c r="H42" t="s">
        <v>53</v>
      </c>
      <c r="I42">
        <v>15428</v>
      </c>
      <c r="J42">
        <v>12</v>
      </c>
    </row>
    <row r="43" spans="1:10">
      <c r="A43" t="s">
        <v>58</v>
      </c>
      <c r="B43" t="s">
        <v>59</v>
      </c>
      <c r="C43" t="s">
        <v>339</v>
      </c>
      <c r="D43" t="s">
        <v>340</v>
      </c>
      <c r="E43" t="s">
        <v>12</v>
      </c>
      <c r="F43" t="s">
        <v>341</v>
      </c>
      <c r="G43" t="s">
        <v>342</v>
      </c>
      <c r="H43" t="s">
        <v>53</v>
      </c>
      <c r="I43">
        <v>3388</v>
      </c>
      <c r="J43">
        <v>0</v>
      </c>
    </row>
    <row r="44" spans="1:10">
      <c r="A44" t="s">
        <v>58</v>
      </c>
      <c r="B44" t="s">
        <v>59</v>
      </c>
      <c r="C44" t="s">
        <v>439</v>
      </c>
      <c r="D44" t="s">
        <v>440</v>
      </c>
      <c r="E44" t="s">
        <v>12</v>
      </c>
      <c r="F44" t="s">
        <v>441</v>
      </c>
      <c r="G44" t="s">
        <v>442</v>
      </c>
      <c r="H44" t="s">
        <v>53</v>
      </c>
      <c r="I44">
        <v>722</v>
      </c>
      <c r="J44">
        <v>2</v>
      </c>
    </row>
    <row r="45" spans="1:10">
      <c r="A45" t="s">
        <v>58</v>
      </c>
      <c r="B45" t="s">
        <v>59</v>
      </c>
      <c r="C45" t="s">
        <v>443</v>
      </c>
      <c r="D45" t="s">
        <v>444</v>
      </c>
      <c r="E45" t="s">
        <v>12</v>
      </c>
      <c r="F45" t="s">
        <v>445</v>
      </c>
      <c r="G45" t="s">
        <v>446</v>
      </c>
      <c r="H45" t="s">
        <v>53</v>
      </c>
      <c r="I45">
        <v>53338</v>
      </c>
      <c r="J45">
        <v>20</v>
      </c>
    </row>
    <row r="46" spans="1:10">
      <c r="A46" t="s">
        <v>58</v>
      </c>
      <c r="B46" t="s">
        <v>59</v>
      </c>
      <c r="C46" t="s">
        <v>447</v>
      </c>
      <c r="D46" t="s">
        <v>448</v>
      </c>
      <c r="E46" t="s">
        <v>12</v>
      </c>
      <c r="F46" t="s">
        <v>449</v>
      </c>
      <c r="G46" t="s">
        <v>450</v>
      </c>
      <c r="H46" t="s">
        <v>53</v>
      </c>
      <c r="I46">
        <v>4265</v>
      </c>
      <c r="J46">
        <v>3</v>
      </c>
    </row>
    <row r="47" spans="1:10">
      <c r="A47" t="s">
        <v>58</v>
      </c>
      <c r="B47" t="s">
        <v>59</v>
      </c>
      <c r="C47" t="s">
        <v>343</v>
      </c>
      <c r="D47" t="s">
        <v>344</v>
      </c>
      <c r="E47" t="s">
        <v>12</v>
      </c>
      <c r="F47" t="s">
        <v>345</v>
      </c>
      <c r="G47" t="s">
        <v>346</v>
      </c>
      <c r="H47" t="s">
        <v>53</v>
      </c>
      <c r="I47">
        <v>165562</v>
      </c>
      <c r="J47">
        <v>613</v>
      </c>
    </row>
    <row r="48" spans="1:10">
      <c r="A48" t="s">
        <v>58</v>
      </c>
      <c r="B48" t="s">
        <v>59</v>
      </c>
      <c r="C48" t="s">
        <v>451</v>
      </c>
      <c r="D48" t="s">
        <v>452</v>
      </c>
      <c r="E48" t="s">
        <v>12</v>
      </c>
      <c r="F48" t="s">
        <v>453</v>
      </c>
      <c r="G48" t="s">
        <v>454</v>
      </c>
      <c r="H48" t="s">
        <v>53</v>
      </c>
      <c r="I48">
        <v>56793</v>
      </c>
      <c r="J48">
        <v>188</v>
      </c>
    </row>
    <row r="49" spans="1:10">
      <c r="A49" t="s">
        <v>58</v>
      </c>
      <c r="B49" t="s">
        <v>59</v>
      </c>
      <c r="C49" t="s">
        <v>455</v>
      </c>
      <c r="D49" t="s">
        <v>456</v>
      </c>
      <c r="E49" t="s">
        <v>12</v>
      </c>
      <c r="F49" t="s">
        <v>457</v>
      </c>
      <c r="G49" t="s">
        <v>458</v>
      </c>
      <c r="H49" t="s">
        <v>53</v>
      </c>
      <c r="I49">
        <v>244309</v>
      </c>
      <c r="J49">
        <v>418</v>
      </c>
    </row>
    <row r="50" spans="1:10">
      <c r="A50" t="s">
        <v>58</v>
      </c>
      <c r="B50" t="s">
        <v>59</v>
      </c>
      <c r="C50" t="s">
        <v>459</v>
      </c>
      <c r="D50" t="s">
        <v>460</v>
      </c>
      <c r="E50" t="s">
        <v>12</v>
      </c>
      <c r="F50" t="s">
        <v>461</v>
      </c>
      <c r="G50" t="s">
        <v>462</v>
      </c>
      <c r="H50" t="s">
        <v>53</v>
      </c>
      <c r="I50">
        <v>149144</v>
      </c>
      <c r="J50">
        <v>473</v>
      </c>
    </row>
    <row r="51" spans="1:10">
      <c r="A51" t="s">
        <v>463</v>
      </c>
      <c r="B51" t="s">
        <v>54</v>
      </c>
      <c r="C51" t="s">
        <v>464</v>
      </c>
      <c r="D51" t="s">
        <v>465</v>
      </c>
      <c r="E51" t="s">
        <v>56</v>
      </c>
      <c r="F51" t="s">
        <v>466</v>
      </c>
      <c r="G51" t="s">
        <v>467</v>
      </c>
      <c r="H51" t="s">
        <v>56</v>
      </c>
      <c r="I51">
        <v>78647</v>
      </c>
      <c r="J51">
        <v>403</v>
      </c>
    </row>
    <row r="52" spans="1:10">
      <c r="A52" t="s">
        <v>463</v>
      </c>
      <c r="B52" t="s">
        <v>54</v>
      </c>
      <c r="C52" t="s">
        <v>468</v>
      </c>
      <c r="D52" t="s">
        <v>469</v>
      </c>
      <c r="E52" t="s">
        <v>56</v>
      </c>
      <c r="F52" t="s">
        <v>470</v>
      </c>
      <c r="G52" t="s">
        <v>471</v>
      </c>
      <c r="H52" t="s">
        <v>56</v>
      </c>
      <c r="I52">
        <v>249940</v>
      </c>
      <c r="J52">
        <v>76</v>
      </c>
    </row>
    <row r="53" spans="1:10">
      <c r="A53" t="s">
        <v>463</v>
      </c>
      <c r="B53" t="s">
        <v>54</v>
      </c>
      <c r="C53" t="s">
        <v>472</v>
      </c>
      <c r="D53" t="s">
        <v>473</v>
      </c>
      <c r="E53" t="s">
        <v>56</v>
      </c>
      <c r="F53" t="s">
        <v>474</v>
      </c>
      <c r="G53" t="s">
        <v>475</v>
      </c>
      <c r="H53" t="s">
        <v>56</v>
      </c>
      <c r="I53">
        <v>272654</v>
      </c>
      <c r="J53">
        <v>380</v>
      </c>
    </row>
    <row r="54" spans="1:10">
      <c r="A54" t="s">
        <v>463</v>
      </c>
      <c r="B54" t="s">
        <v>54</v>
      </c>
      <c r="C54" t="s">
        <v>476</v>
      </c>
      <c r="D54" t="s">
        <v>477</v>
      </c>
      <c r="E54" t="s">
        <v>56</v>
      </c>
      <c r="F54" t="s">
        <v>478</v>
      </c>
      <c r="G54" t="s">
        <v>479</v>
      </c>
      <c r="H54" t="s">
        <v>56</v>
      </c>
      <c r="I54">
        <v>114264</v>
      </c>
      <c r="J54">
        <v>3677</v>
      </c>
    </row>
    <row r="55" spans="1:10">
      <c r="A55" t="s">
        <v>463</v>
      </c>
      <c r="B55" t="s">
        <v>51</v>
      </c>
      <c r="C55" t="s">
        <v>480</v>
      </c>
      <c r="D55" t="s">
        <v>481</v>
      </c>
      <c r="E55" t="s">
        <v>56</v>
      </c>
      <c r="F55" t="s">
        <v>482</v>
      </c>
      <c r="G55" t="s">
        <v>483</v>
      </c>
      <c r="H55" t="s">
        <v>56</v>
      </c>
      <c r="I55">
        <v>1100002</v>
      </c>
      <c r="J55">
        <v>4466</v>
      </c>
    </row>
    <row r="56" spans="1:10">
      <c r="A56" t="s">
        <v>60</v>
      </c>
      <c r="B56" t="s">
        <v>51</v>
      </c>
      <c r="C56" t="s">
        <v>61</v>
      </c>
      <c r="D56" t="s">
        <v>62</v>
      </c>
      <c r="E56" t="s">
        <v>30</v>
      </c>
      <c r="F56" t="s">
        <v>61</v>
      </c>
      <c r="G56" t="s">
        <v>63</v>
      </c>
      <c r="H56" t="s">
        <v>30</v>
      </c>
      <c r="I56">
        <v>0</v>
      </c>
      <c r="J56">
        <v>1</v>
      </c>
    </row>
    <row r="57" spans="1:10">
      <c r="A57" t="s">
        <v>60</v>
      </c>
      <c r="B57" t="s">
        <v>51</v>
      </c>
      <c r="C57" t="s">
        <v>64</v>
      </c>
      <c r="D57" t="s">
        <v>65</v>
      </c>
      <c r="E57" t="s">
        <v>12</v>
      </c>
      <c r="F57" t="s">
        <v>64</v>
      </c>
      <c r="G57" t="s">
        <v>66</v>
      </c>
      <c r="H57" t="s">
        <v>53</v>
      </c>
      <c r="I57">
        <v>3</v>
      </c>
      <c r="J57">
        <v>0</v>
      </c>
    </row>
    <row r="58" spans="1:10">
      <c r="A58" t="s">
        <v>60</v>
      </c>
      <c r="B58" t="s">
        <v>51</v>
      </c>
      <c r="C58" t="s">
        <v>67</v>
      </c>
      <c r="D58" t="s">
        <v>68</v>
      </c>
      <c r="E58" t="s">
        <v>12</v>
      </c>
      <c r="F58" t="s">
        <v>67</v>
      </c>
      <c r="G58" t="s">
        <v>69</v>
      </c>
      <c r="H58" t="s">
        <v>53</v>
      </c>
      <c r="I58">
        <v>1</v>
      </c>
      <c r="J58">
        <v>0</v>
      </c>
    </row>
    <row r="59" spans="1:10">
      <c r="A59" t="s">
        <v>60</v>
      </c>
      <c r="B59" t="s">
        <v>51</v>
      </c>
      <c r="C59" t="s">
        <v>70</v>
      </c>
      <c r="D59" t="s">
        <v>71</v>
      </c>
      <c r="E59" t="s">
        <v>30</v>
      </c>
      <c r="F59" t="s">
        <v>72</v>
      </c>
      <c r="G59" t="s">
        <v>73</v>
      </c>
      <c r="H59" t="s">
        <v>30</v>
      </c>
      <c r="I59">
        <v>1</v>
      </c>
      <c r="J59">
        <v>2</v>
      </c>
    </row>
    <row r="60" spans="1:10">
      <c r="A60" t="s">
        <v>484</v>
      </c>
      <c r="B60" t="s">
        <v>51</v>
      </c>
      <c r="C60" t="s">
        <v>485</v>
      </c>
      <c r="D60" t="s">
        <v>486</v>
      </c>
      <c r="E60" t="s">
        <v>30</v>
      </c>
      <c r="F60" t="s">
        <v>487</v>
      </c>
      <c r="G60" t="s">
        <v>488</v>
      </c>
      <c r="H60" t="s">
        <v>30</v>
      </c>
      <c r="I60">
        <v>191714</v>
      </c>
      <c r="J60">
        <v>1183</v>
      </c>
    </row>
    <row r="61" spans="1:10">
      <c r="A61" t="s">
        <v>484</v>
      </c>
      <c r="B61" t="s">
        <v>51</v>
      </c>
      <c r="C61" t="s">
        <v>485</v>
      </c>
      <c r="D61" t="s">
        <v>489</v>
      </c>
      <c r="E61" t="s">
        <v>30</v>
      </c>
      <c r="F61" t="s">
        <v>490</v>
      </c>
      <c r="G61" t="s">
        <v>491</v>
      </c>
      <c r="H61" t="s">
        <v>30</v>
      </c>
      <c r="I61">
        <v>171550</v>
      </c>
      <c r="J61">
        <v>1250</v>
      </c>
    </row>
    <row r="62" spans="1:10">
      <c r="A62" t="s">
        <v>137</v>
      </c>
      <c r="B62" t="s">
        <v>54</v>
      </c>
      <c r="C62" t="s">
        <v>138</v>
      </c>
      <c r="D62" t="s">
        <v>139</v>
      </c>
      <c r="E62" t="s">
        <v>12</v>
      </c>
      <c r="F62" t="s">
        <v>140</v>
      </c>
      <c r="G62" t="s">
        <v>141</v>
      </c>
      <c r="H62" t="s">
        <v>53</v>
      </c>
      <c r="I62">
        <v>22588</v>
      </c>
      <c r="J62">
        <v>55</v>
      </c>
    </row>
    <row r="63" spans="1:10">
      <c r="A63" t="s">
        <v>137</v>
      </c>
      <c r="B63" t="s">
        <v>54</v>
      </c>
      <c r="C63" t="s">
        <v>142</v>
      </c>
      <c r="D63" t="s">
        <v>143</v>
      </c>
      <c r="E63" t="s">
        <v>12</v>
      </c>
      <c r="F63" t="s">
        <v>144</v>
      </c>
      <c r="G63" t="s">
        <v>145</v>
      </c>
      <c r="H63" t="s">
        <v>53</v>
      </c>
      <c r="I63">
        <v>131298</v>
      </c>
      <c r="J63">
        <v>357</v>
      </c>
    </row>
    <row r="64" spans="1:10">
      <c r="A64" t="s">
        <v>137</v>
      </c>
      <c r="B64" t="s">
        <v>54</v>
      </c>
      <c r="C64" t="s">
        <v>146</v>
      </c>
      <c r="D64" t="s">
        <v>147</v>
      </c>
      <c r="E64" t="s">
        <v>12</v>
      </c>
      <c r="F64" t="s">
        <v>148</v>
      </c>
      <c r="G64" t="s">
        <v>149</v>
      </c>
      <c r="H64" t="s">
        <v>53</v>
      </c>
      <c r="I64">
        <v>566983</v>
      </c>
      <c r="J64">
        <v>1262</v>
      </c>
    </row>
    <row r="65" spans="1:10">
      <c r="A65" t="s">
        <v>137</v>
      </c>
      <c r="B65" t="s">
        <v>54</v>
      </c>
      <c r="C65" t="s">
        <v>150</v>
      </c>
      <c r="D65" t="s">
        <v>151</v>
      </c>
      <c r="E65" t="s">
        <v>12</v>
      </c>
      <c r="F65" t="s">
        <v>152</v>
      </c>
      <c r="G65" t="s">
        <v>153</v>
      </c>
      <c r="H65" t="s">
        <v>53</v>
      </c>
      <c r="I65">
        <v>167419</v>
      </c>
      <c r="J65">
        <v>339</v>
      </c>
    </row>
    <row r="66" spans="1:10">
      <c r="A66" t="s">
        <v>137</v>
      </c>
      <c r="B66" t="s">
        <v>54</v>
      </c>
      <c r="C66" t="s">
        <v>154</v>
      </c>
      <c r="D66" t="s">
        <v>155</v>
      </c>
      <c r="E66" t="s">
        <v>12</v>
      </c>
      <c r="F66" t="s">
        <v>156</v>
      </c>
      <c r="G66" t="s">
        <v>157</v>
      </c>
      <c r="H66" t="s">
        <v>53</v>
      </c>
      <c r="I66">
        <v>35455</v>
      </c>
      <c r="J66">
        <v>157</v>
      </c>
    </row>
    <row r="67" spans="1:10">
      <c r="A67" t="s">
        <v>137</v>
      </c>
      <c r="B67" t="s">
        <v>54</v>
      </c>
      <c r="C67" t="s">
        <v>158</v>
      </c>
      <c r="D67" t="s">
        <v>159</v>
      </c>
      <c r="E67" t="s">
        <v>12</v>
      </c>
      <c r="F67" t="s">
        <v>160</v>
      </c>
      <c r="G67" t="s">
        <v>161</v>
      </c>
      <c r="H67" t="s">
        <v>53</v>
      </c>
      <c r="I67">
        <v>282788</v>
      </c>
      <c r="J67">
        <v>731</v>
      </c>
    </row>
    <row r="68" spans="1:10">
      <c r="A68" t="s">
        <v>137</v>
      </c>
      <c r="B68" t="s">
        <v>54</v>
      </c>
      <c r="C68" t="s">
        <v>162</v>
      </c>
      <c r="D68" t="s">
        <v>163</v>
      </c>
      <c r="E68" t="s">
        <v>12</v>
      </c>
      <c r="F68" t="s">
        <v>164</v>
      </c>
      <c r="G68" t="s">
        <v>165</v>
      </c>
      <c r="H68" t="s">
        <v>53</v>
      </c>
      <c r="I68">
        <v>344775</v>
      </c>
      <c r="J68">
        <v>894</v>
      </c>
    </row>
    <row r="69" spans="1:10">
      <c r="A69" t="s">
        <v>137</v>
      </c>
      <c r="B69" t="s">
        <v>54</v>
      </c>
      <c r="C69" t="s">
        <v>166</v>
      </c>
      <c r="D69" t="s">
        <v>167</v>
      </c>
      <c r="E69" t="s">
        <v>12</v>
      </c>
      <c r="F69" t="s">
        <v>168</v>
      </c>
      <c r="G69" t="s">
        <v>169</v>
      </c>
      <c r="H69" t="s">
        <v>53</v>
      </c>
      <c r="I69">
        <v>112525</v>
      </c>
      <c r="J69">
        <v>220</v>
      </c>
    </row>
    <row r="70" spans="1:10">
      <c r="A70" t="s">
        <v>137</v>
      </c>
      <c r="B70" t="s">
        <v>51</v>
      </c>
      <c r="C70" t="s">
        <v>170</v>
      </c>
      <c r="D70" t="s">
        <v>171</v>
      </c>
      <c r="E70" t="s">
        <v>12</v>
      </c>
      <c r="F70" t="s">
        <v>172</v>
      </c>
      <c r="G70" t="s">
        <v>173</v>
      </c>
      <c r="H70" t="s">
        <v>53</v>
      </c>
      <c r="I70">
        <v>205130</v>
      </c>
      <c r="J70">
        <v>50</v>
      </c>
    </row>
    <row r="71" spans="1:10">
      <c r="A71" t="s">
        <v>137</v>
      </c>
      <c r="B71" t="s">
        <v>51</v>
      </c>
      <c r="C71" t="s">
        <v>174</v>
      </c>
      <c r="D71" t="s">
        <v>175</v>
      </c>
      <c r="E71" t="s">
        <v>12</v>
      </c>
      <c r="F71" t="s">
        <v>176</v>
      </c>
      <c r="G71" t="s">
        <v>177</v>
      </c>
      <c r="H71" t="s">
        <v>53</v>
      </c>
      <c r="I71">
        <v>14227</v>
      </c>
      <c r="J71">
        <v>5</v>
      </c>
    </row>
    <row r="72" spans="1:10">
      <c r="A72" t="s">
        <v>137</v>
      </c>
      <c r="B72" t="s">
        <v>51</v>
      </c>
      <c r="C72" t="s">
        <v>492</v>
      </c>
      <c r="D72" t="s">
        <v>493</v>
      </c>
      <c r="E72" t="s">
        <v>12</v>
      </c>
      <c r="F72" t="s">
        <v>494</v>
      </c>
      <c r="G72" t="s">
        <v>495</v>
      </c>
      <c r="H72" t="s">
        <v>53</v>
      </c>
      <c r="I72">
        <v>64885</v>
      </c>
      <c r="J72">
        <v>38</v>
      </c>
    </row>
    <row r="73" spans="1:10">
      <c r="A73" t="s">
        <v>137</v>
      </c>
      <c r="B73" t="s">
        <v>51</v>
      </c>
      <c r="C73" t="s">
        <v>178</v>
      </c>
      <c r="D73" t="s">
        <v>179</v>
      </c>
      <c r="E73" t="s">
        <v>12</v>
      </c>
      <c r="F73" t="s">
        <v>180</v>
      </c>
      <c r="G73" t="s">
        <v>181</v>
      </c>
      <c r="H73" t="s">
        <v>53</v>
      </c>
      <c r="I73">
        <v>17911</v>
      </c>
      <c r="J73">
        <v>10</v>
      </c>
    </row>
    <row r="74" spans="1:10">
      <c r="A74" t="s">
        <v>137</v>
      </c>
      <c r="B74" t="s">
        <v>51</v>
      </c>
      <c r="C74" t="s">
        <v>182</v>
      </c>
      <c r="D74" t="s">
        <v>183</v>
      </c>
      <c r="E74" t="s">
        <v>12</v>
      </c>
      <c r="F74" t="s">
        <v>184</v>
      </c>
      <c r="G74" t="s">
        <v>185</v>
      </c>
      <c r="H74" t="s">
        <v>53</v>
      </c>
      <c r="I74">
        <v>89377</v>
      </c>
      <c r="J74">
        <v>59</v>
      </c>
    </row>
    <row r="75" spans="1:10">
      <c r="A75" t="s">
        <v>137</v>
      </c>
      <c r="B75" t="s">
        <v>51</v>
      </c>
      <c r="C75" t="s">
        <v>186</v>
      </c>
      <c r="D75" t="s">
        <v>187</v>
      </c>
      <c r="E75" t="s">
        <v>12</v>
      </c>
      <c r="F75" t="s">
        <v>188</v>
      </c>
      <c r="G75" t="s">
        <v>189</v>
      </c>
      <c r="H75" t="s">
        <v>53</v>
      </c>
      <c r="I75">
        <v>36041</v>
      </c>
      <c r="J75">
        <v>17</v>
      </c>
    </row>
    <row r="76" spans="1:10">
      <c r="A76" t="s">
        <v>137</v>
      </c>
      <c r="B76" t="s">
        <v>51</v>
      </c>
      <c r="C76" t="s">
        <v>190</v>
      </c>
      <c r="D76" t="s">
        <v>191</v>
      </c>
      <c r="E76" t="s">
        <v>12</v>
      </c>
      <c r="F76" t="s">
        <v>192</v>
      </c>
      <c r="G76" t="s">
        <v>193</v>
      </c>
      <c r="H76" t="s">
        <v>53</v>
      </c>
      <c r="I76">
        <v>172358</v>
      </c>
      <c r="J76">
        <v>199</v>
      </c>
    </row>
    <row r="77" spans="1:10">
      <c r="A77" t="s">
        <v>137</v>
      </c>
      <c r="B77" t="s">
        <v>51</v>
      </c>
      <c r="C77" t="s">
        <v>194</v>
      </c>
      <c r="D77" t="s">
        <v>195</v>
      </c>
      <c r="E77" t="s">
        <v>12</v>
      </c>
      <c r="F77" t="s">
        <v>196</v>
      </c>
      <c r="G77" t="s">
        <v>197</v>
      </c>
      <c r="H77" t="s">
        <v>53</v>
      </c>
      <c r="I77">
        <v>35744</v>
      </c>
      <c r="J77">
        <v>29</v>
      </c>
    </row>
    <row r="78" spans="1:10">
      <c r="A78" t="s">
        <v>137</v>
      </c>
      <c r="B78" t="s">
        <v>51</v>
      </c>
      <c r="C78" t="s">
        <v>198</v>
      </c>
      <c r="D78" t="s">
        <v>199</v>
      </c>
      <c r="E78" t="s">
        <v>12</v>
      </c>
      <c r="F78" t="s">
        <v>200</v>
      </c>
      <c r="G78" t="s">
        <v>201</v>
      </c>
      <c r="H78" t="s">
        <v>53</v>
      </c>
      <c r="I78">
        <v>151955</v>
      </c>
      <c r="J78">
        <v>72</v>
      </c>
    </row>
    <row r="79" spans="1:10">
      <c r="A79" t="s">
        <v>137</v>
      </c>
      <c r="B79" t="s">
        <v>51</v>
      </c>
      <c r="C79" t="s">
        <v>202</v>
      </c>
      <c r="D79" t="s">
        <v>203</v>
      </c>
      <c r="E79" t="s">
        <v>12</v>
      </c>
      <c r="F79" t="s">
        <v>204</v>
      </c>
      <c r="G79" t="s">
        <v>205</v>
      </c>
      <c r="H79" t="s">
        <v>53</v>
      </c>
      <c r="I79">
        <v>33679</v>
      </c>
      <c r="J79">
        <v>27</v>
      </c>
    </row>
    <row r="80" spans="1:10">
      <c r="A80" t="s">
        <v>137</v>
      </c>
      <c r="B80" t="s">
        <v>51</v>
      </c>
      <c r="C80" t="s">
        <v>206</v>
      </c>
      <c r="D80" t="s">
        <v>207</v>
      </c>
      <c r="E80" t="s">
        <v>30</v>
      </c>
      <c r="F80" t="s">
        <v>208</v>
      </c>
      <c r="G80" t="s">
        <v>209</v>
      </c>
      <c r="H80" t="s">
        <v>30</v>
      </c>
      <c r="I80">
        <v>106937</v>
      </c>
      <c r="J80">
        <v>2756</v>
      </c>
    </row>
    <row r="81" spans="1:10">
      <c r="A81" t="s">
        <v>137</v>
      </c>
      <c r="B81" t="s">
        <v>51</v>
      </c>
      <c r="C81" t="s">
        <v>210</v>
      </c>
      <c r="D81" t="s">
        <v>211</v>
      </c>
      <c r="E81" t="s">
        <v>12</v>
      </c>
      <c r="F81" t="s">
        <v>212</v>
      </c>
      <c r="G81" t="s">
        <v>213</v>
      </c>
      <c r="H81" t="s">
        <v>53</v>
      </c>
      <c r="I81">
        <v>204040</v>
      </c>
      <c r="J81">
        <v>54</v>
      </c>
    </row>
    <row r="82" spans="1:10">
      <c r="A82" t="s">
        <v>137</v>
      </c>
      <c r="B82" t="s">
        <v>51</v>
      </c>
      <c r="C82" t="s">
        <v>214</v>
      </c>
      <c r="D82" t="s">
        <v>215</v>
      </c>
      <c r="E82" t="s">
        <v>12</v>
      </c>
      <c r="F82" t="s">
        <v>216</v>
      </c>
      <c r="G82" t="s">
        <v>217</v>
      </c>
      <c r="H82" t="s">
        <v>53</v>
      </c>
      <c r="I82">
        <v>14366</v>
      </c>
      <c r="J82">
        <v>5</v>
      </c>
    </row>
    <row r="83" spans="1:10">
      <c r="A83" t="s">
        <v>137</v>
      </c>
      <c r="B83" t="s">
        <v>51</v>
      </c>
      <c r="C83" t="s">
        <v>218</v>
      </c>
      <c r="D83" t="s">
        <v>219</v>
      </c>
      <c r="E83" t="s">
        <v>12</v>
      </c>
      <c r="F83" t="s">
        <v>220</v>
      </c>
      <c r="G83" t="s">
        <v>221</v>
      </c>
      <c r="H83" t="s">
        <v>53</v>
      </c>
      <c r="I83">
        <v>64625</v>
      </c>
      <c r="J83">
        <v>38</v>
      </c>
    </row>
    <row r="84" spans="1:10">
      <c r="A84" t="s">
        <v>137</v>
      </c>
      <c r="B84" t="s">
        <v>51</v>
      </c>
      <c r="C84" t="s">
        <v>222</v>
      </c>
      <c r="D84" t="s">
        <v>223</v>
      </c>
      <c r="E84" t="s">
        <v>12</v>
      </c>
      <c r="F84" t="s">
        <v>224</v>
      </c>
      <c r="G84" t="s">
        <v>225</v>
      </c>
      <c r="H84" t="s">
        <v>53</v>
      </c>
      <c r="I84">
        <v>17880</v>
      </c>
      <c r="J84">
        <v>6</v>
      </c>
    </row>
    <row r="85" spans="1:10">
      <c r="A85" t="s">
        <v>137</v>
      </c>
      <c r="B85" t="s">
        <v>51</v>
      </c>
      <c r="C85" t="s">
        <v>226</v>
      </c>
      <c r="D85" t="s">
        <v>227</v>
      </c>
      <c r="E85" t="s">
        <v>12</v>
      </c>
      <c r="F85" t="s">
        <v>228</v>
      </c>
      <c r="G85" t="s">
        <v>229</v>
      </c>
      <c r="H85" t="s">
        <v>53</v>
      </c>
      <c r="I85">
        <v>89056</v>
      </c>
      <c r="J85">
        <v>46</v>
      </c>
    </row>
    <row r="86" spans="1:10">
      <c r="A86" t="s">
        <v>137</v>
      </c>
      <c r="B86" t="s">
        <v>51</v>
      </c>
      <c r="C86" t="s">
        <v>230</v>
      </c>
      <c r="D86" t="s">
        <v>231</v>
      </c>
      <c r="E86" t="s">
        <v>12</v>
      </c>
      <c r="F86" t="s">
        <v>232</v>
      </c>
      <c r="G86" t="s">
        <v>233</v>
      </c>
      <c r="H86" t="s">
        <v>53</v>
      </c>
      <c r="I86">
        <v>34923</v>
      </c>
      <c r="J86">
        <v>17</v>
      </c>
    </row>
    <row r="87" spans="1:10">
      <c r="A87" t="s">
        <v>137</v>
      </c>
      <c r="B87" t="s">
        <v>51</v>
      </c>
      <c r="C87" t="s">
        <v>234</v>
      </c>
      <c r="D87" t="s">
        <v>235</v>
      </c>
      <c r="E87" t="s">
        <v>12</v>
      </c>
      <c r="F87" t="s">
        <v>236</v>
      </c>
      <c r="G87" t="s">
        <v>237</v>
      </c>
      <c r="H87" t="s">
        <v>53</v>
      </c>
      <c r="I87">
        <v>172827</v>
      </c>
      <c r="J87">
        <v>181</v>
      </c>
    </row>
    <row r="88" spans="1:10">
      <c r="A88" t="s">
        <v>137</v>
      </c>
      <c r="B88" t="s">
        <v>51</v>
      </c>
      <c r="C88" t="s">
        <v>238</v>
      </c>
      <c r="D88" t="s">
        <v>239</v>
      </c>
      <c r="E88" t="s">
        <v>12</v>
      </c>
      <c r="F88" t="s">
        <v>240</v>
      </c>
      <c r="G88" t="s">
        <v>241</v>
      </c>
      <c r="H88" t="s">
        <v>53</v>
      </c>
      <c r="I88">
        <v>35843</v>
      </c>
      <c r="J88">
        <v>16</v>
      </c>
    </row>
    <row r="89" spans="1:10">
      <c r="A89" t="s">
        <v>137</v>
      </c>
      <c r="B89" t="s">
        <v>51</v>
      </c>
      <c r="C89" t="s">
        <v>242</v>
      </c>
      <c r="D89" t="s">
        <v>243</v>
      </c>
      <c r="E89" t="s">
        <v>12</v>
      </c>
      <c r="F89" t="s">
        <v>244</v>
      </c>
      <c r="G89" t="s">
        <v>245</v>
      </c>
      <c r="H89" t="s">
        <v>53</v>
      </c>
      <c r="I89">
        <v>152375</v>
      </c>
      <c r="J89">
        <v>64</v>
      </c>
    </row>
    <row r="90" spans="1:10">
      <c r="A90" t="s">
        <v>137</v>
      </c>
      <c r="B90" t="s">
        <v>51</v>
      </c>
      <c r="C90" t="s">
        <v>246</v>
      </c>
      <c r="D90" t="s">
        <v>247</v>
      </c>
      <c r="E90" t="s">
        <v>12</v>
      </c>
      <c r="F90" t="s">
        <v>248</v>
      </c>
      <c r="G90" t="s">
        <v>249</v>
      </c>
      <c r="H90" t="s">
        <v>53</v>
      </c>
      <c r="I90">
        <v>43523</v>
      </c>
      <c r="J90">
        <v>23</v>
      </c>
    </row>
    <row r="91" spans="1:10">
      <c r="A91" t="s">
        <v>137</v>
      </c>
      <c r="B91" t="s">
        <v>51</v>
      </c>
      <c r="C91" t="s">
        <v>250</v>
      </c>
      <c r="D91" t="s">
        <v>251</v>
      </c>
      <c r="E91" t="s">
        <v>30</v>
      </c>
      <c r="F91" t="s">
        <v>252</v>
      </c>
      <c r="G91" t="s">
        <v>253</v>
      </c>
      <c r="H91" t="s">
        <v>30</v>
      </c>
      <c r="I91">
        <v>367147</v>
      </c>
      <c r="J91">
        <v>2064</v>
      </c>
    </row>
    <row r="92" spans="1:10">
      <c r="A92" t="s">
        <v>137</v>
      </c>
      <c r="B92" t="s">
        <v>51</v>
      </c>
      <c r="C92" t="s">
        <v>91</v>
      </c>
      <c r="D92" t="s">
        <v>92</v>
      </c>
      <c r="E92" t="s">
        <v>30</v>
      </c>
      <c r="F92" t="s">
        <v>93</v>
      </c>
      <c r="G92" t="s">
        <v>94</v>
      </c>
      <c r="H92" t="s">
        <v>30</v>
      </c>
      <c r="I92">
        <v>35505</v>
      </c>
      <c r="J92">
        <v>685</v>
      </c>
    </row>
    <row r="93" spans="1:10">
      <c r="A93" t="s">
        <v>137</v>
      </c>
      <c r="B93" t="s">
        <v>51</v>
      </c>
      <c r="C93" t="s">
        <v>95</v>
      </c>
      <c r="D93" t="s">
        <v>96</v>
      </c>
      <c r="E93" t="s">
        <v>30</v>
      </c>
      <c r="F93" t="s">
        <v>97</v>
      </c>
      <c r="G93" t="s">
        <v>98</v>
      </c>
      <c r="H93" t="s">
        <v>30</v>
      </c>
      <c r="I93">
        <v>274143</v>
      </c>
      <c r="J93">
        <v>1</v>
      </c>
    </row>
    <row r="94" spans="1:10">
      <c r="A94" t="s">
        <v>254</v>
      </c>
      <c r="B94" t="s">
        <v>52</v>
      </c>
      <c r="C94" t="s">
        <v>347</v>
      </c>
      <c r="D94" t="s">
        <v>348</v>
      </c>
      <c r="E94" t="s">
        <v>30</v>
      </c>
      <c r="F94" t="s">
        <v>349</v>
      </c>
      <c r="G94" t="s">
        <v>350</v>
      </c>
      <c r="H94" t="s">
        <v>30</v>
      </c>
      <c r="I94">
        <v>7833</v>
      </c>
      <c r="J94">
        <v>0</v>
      </c>
    </row>
    <row r="95" spans="1:10">
      <c r="A95" t="s">
        <v>254</v>
      </c>
      <c r="B95" t="s">
        <v>52</v>
      </c>
      <c r="C95" t="s">
        <v>496</v>
      </c>
      <c r="D95" t="s">
        <v>497</v>
      </c>
      <c r="E95" t="s">
        <v>30</v>
      </c>
      <c r="F95" t="s">
        <v>498</v>
      </c>
      <c r="G95" t="s">
        <v>499</v>
      </c>
      <c r="H95" t="s">
        <v>30</v>
      </c>
      <c r="I95">
        <v>0</v>
      </c>
      <c r="J95">
        <v>3</v>
      </c>
    </row>
    <row r="96" spans="1:10">
      <c r="A96" t="s">
        <v>254</v>
      </c>
      <c r="B96" t="s">
        <v>52</v>
      </c>
      <c r="C96" t="s">
        <v>500</v>
      </c>
      <c r="D96" t="s">
        <v>501</v>
      </c>
      <c r="E96" t="s">
        <v>30</v>
      </c>
      <c r="F96" t="s">
        <v>502</v>
      </c>
      <c r="G96" t="s">
        <v>503</v>
      </c>
      <c r="H96" t="s">
        <v>30</v>
      </c>
      <c r="I96">
        <v>311625</v>
      </c>
      <c r="J96">
        <v>707</v>
      </c>
    </row>
    <row r="97" spans="1:10">
      <c r="A97" t="s">
        <v>254</v>
      </c>
      <c r="B97" t="s">
        <v>52</v>
      </c>
      <c r="C97" t="s">
        <v>351</v>
      </c>
      <c r="D97" t="s">
        <v>352</v>
      </c>
      <c r="E97" t="s">
        <v>12</v>
      </c>
      <c r="F97" t="s">
        <v>353</v>
      </c>
      <c r="G97" t="s">
        <v>354</v>
      </c>
      <c r="H97" t="s">
        <v>53</v>
      </c>
      <c r="I97">
        <v>85027</v>
      </c>
      <c r="J97">
        <v>42</v>
      </c>
    </row>
    <row r="98" spans="1:10">
      <c r="A98" t="s">
        <v>254</v>
      </c>
      <c r="B98" t="s">
        <v>52</v>
      </c>
      <c r="C98" t="s">
        <v>355</v>
      </c>
      <c r="D98" t="s">
        <v>356</v>
      </c>
      <c r="E98" t="s">
        <v>12</v>
      </c>
      <c r="F98" t="s">
        <v>357</v>
      </c>
      <c r="G98" t="s">
        <v>358</v>
      </c>
      <c r="H98" t="s">
        <v>53</v>
      </c>
      <c r="I98">
        <v>1593</v>
      </c>
      <c r="J98">
        <v>31</v>
      </c>
    </row>
    <row r="99" spans="1:10">
      <c r="A99" t="s">
        <v>254</v>
      </c>
      <c r="B99" t="s">
        <v>52</v>
      </c>
      <c r="C99" t="s">
        <v>504</v>
      </c>
      <c r="D99" t="s">
        <v>505</v>
      </c>
      <c r="E99" t="s">
        <v>12</v>
      </c>
      <c r="F99" t="s">
        <v>506</v>
      </c>
      <c r="G99" t="s">
        <v>507</v>
      </c>
      <c r="H99" t="s">
        <v>53</v>
      </c>
      <c r="I99">
        <v>792</v>
      </c>
      <c r="J99">
        <v>6</v>
      </c>
    </row>
    <row r="100" spans="1:10">
      <c r="A100" t="s">
        <v>254</v>
      </c>
      <c r="B100" t="s">
        <v>52</v>
      </c>
      <c r="C100" t="s">
        <v>255</v>
      </c>
      <c r="D100" t="s">
        <v>256</v>
      </c>
      <c r="E100" t="s">
        <v>30</v>
      </c>
      <c r="F100" t="s">
        <v>257</v>
      </c>
      <c r="G100" t="s">
        <v>258</v>
      </c>
      <c r="H100" t="s">
        <v>30</v>
      </c>
      <c r="I100">
        <v>1</v>
      </c>
      <c r="J100">
        <v>0</v>
      </c>
    </row>
    <row r="101" spans="1:10">
      <c r="A101" t="s">
        <v>254</v>
      </c>
      <c r="B101" t="s">
        <v>52</v>
      </c>
      <c r="C101" t="s">
        <v>359</v>
      </c>
      <c r="D101" t="s">
        <v>360</v>
      </c>
      <c r="E101" t="s">
        <v>12</v>
      </c>
      <c r="F101" t="s">
        <v>361</v>
      </c>
      <c r="G101" t="s">
        <v>362</v>
      </c>
      <c r="H101" t="s">
        <v>53</v>
      </c>
      <c r="I101">
        <v>500268</v>
      </c>
      <c r="J101">
        <v>958</v>
      </c>
    </row>
    <row r="102" spans="1:10">
      <c r="A102" t="s">
        <v>254</v>
      </c>
      <c r="B102" t="s">
        <v>52</v>
      </c>
      <c r="C102" t="s">
        <v>363</v>
      </c>
      <c r="D102" t="s">
        <v>364</v>
      </c>
      <c r="E102" t="s">
        <v>12</v>
      </c>
      <c r="F102" t="s">
        <v>365</v>
      </c>
      <c r="G102" t="s">
        <v>366</v>
      </c>
      <c r="H102" t="s">
        <v>53</v>
      </c>
      <c r="I102">
        <v>192904</v>
      </c>
      <c r="J102">
        <v>441</v>
      </c>
    </row>
    <row r="103" spans="1:10">
      <c r="A103" t="s">
        <v>254</v>
      </c>
      <c r="B103" t="s">
        <v>52</v>
      </c>
      <c r="C103" t="s">
        <v>508</v>
      </c>
      <c r="D103" t="s">
        <v>509</v>
      </c>
      <c r="E103" t="s">
        <v>12</v>
      </c>
      <c r="F103" t="s">
        <v>510</v>
      </c>
      <c r="G103" t="s">
        <v>511</v>
      </c>
      <c r="H103" t="s">
        <v>53</v>
      </c>
      <c r="I103">
        <v>2</v>
      </c>
      <c r="J103">
        <v>2</v>
      </c>
    </row>
    <row r="104" spans="1:10">
      <c r="A104" t="s">
        <v>254</v>
      </c>
      <c r="B104" t="s">
        <v>52</v>
      </c>
      <c r="C104" t="s">
        <v>512</v>
      </c>
      <c r="D104" t="s">
        <v>513</v>
      </c>
      <c r="E104" t="s">
        <v>12</v>
      </c>
      <c r="F104" t="s">
        <v>514</v>
      </c>
      <c r="G104" t="s">
        <v>515</v>
      </c>
      <c r="H104" t="s">
        <v>53</v>
      </c>
      <c r="I104">
        <v>31033</v>
      </c>
      <c r="J104">
        <v>64</v>
      </c>
    </row>
    <row r="105" spans="1:10">
      <c r="A105" t="s">
        <v>254</v>
      </c>
      <c r="B105" t="s">
        <v>52</v>
      </c>
      <c r="C105" t="s">
        <v>367</v>
      </c>
      <c r="D105" t="s">
        <v>368</v>
      </c>
      <c r="E105" t="s">
        <v>12</v>
      </c>
      <c r="F105" t="s">
        <v>369</v>
      </c>
      <c r="G105" t="s">
        <v>370</v>
      </c>
      <c r="H105" t="s">
        <v>53</v>
      </c>
      <c r="I105">
        <v>16242</v>
      </c>
      <c r="J105">
        <v>29</v>
      </c>
    </row>
    <row r="106" spans="1:10">
      <c r="A106" t="s">
        <v>254</v>
      </c>
      <c r="B106" t="s">
        <v>52</v>
      </c>
      <c r="C106" t="s">
        <v>371</v>
      </c>
      <c r="D106" t="s">
        <v>372</v>
      </c>
      <c r="E106" t="s">
        <v>12</v>
      </c>
      <c r="F106" t="s">
        <v>373</v>
      </c>
      <c r="G106" t="s">
        <v>374</v>
      </c>
      <c r="H106" t="s">
        <v>53</v>
      </c>
      <c r="I106">
        <v>1367</v>
      </c>
      <c r="J106">
        <v>40</v>
      </c>
    </row>
    <row r="107" spans="1:10">
      <c r="A107" t="s">
        <v>254</v>
      </c>
      <c r="B107" t="s">
        <v>52</v>
      </c>
      <c r="C107" t="s">
        <v>516</v>
      </c>
      <c r="D107" t="s">
        <v>517</v>
      </c>
      <c r="E107" t="s">
        <v>12</v>
      </c>
      <c r="F107" t="s">
        <v>518</v>
      </c>
      <c r="G107" t="s">
        <v>519</v>
      </c>
      <c r="H107" t="s">
        <v>53</v>
      </c>
      <c r="I107">
        <v>2</v>
      </c>
      <c r="J107">
        <v>2</v>
      </c>
    </row>
    <row r="108" spans="1:10">
      <c r="A108" t="s">
        <v>254</v>
      </c>
      <c r="B108" t="s">
        <v>52</v>
      </c>
      <c r="C108" t="s">
        <v>520</v>
      </c>
      <c r="D108" t="s">
        <v>521</v>
      </c>
      <c r="E108" t="s">
        <v>12</v>
      </c>
      <c r="F108" t="s">
        <v>522</v>
      </c>
      <c r="G108" t="s">
        <v>523</v>
      </c>
      <c r="H108" t="s">
        <v>53</v>
      </c>
      <c r="I108">
        <v>12</v>
      </c>
      <c r="J108">
        <v>3</v>
      </c>
    </row>
    <row r="109" spans="1:10">
      <c r="A109" t="s">
        <v>254</v>
      </c>
      <c r="B109" t="s">
        <v>52</v>
      </c>
      <c r="C109" t="s">
        <v>259</v>
      </c>
      <c r="D109" t="s">
        <v>260</v>
      </c>
      <c r="E109" t="s">
        <v>30</v>
      </c>
      <c r="F109" t="s">
        <v>261</v>
      </c>
      <c r="G109" t="s">
        <v>262</v>
      </c>
      <c r="H109" t="s">
        <v>30</v>
      </c>
      <c r="I109">
        <v>77981</v>
      </c>
      <c r="J109">
        <v>1805</v>
      </c>
    </row>
    <row r="110" spans="1:10">
      <c r="A110" t="s">
        <v>254</v>
      </c>
      <c r="B110" t="s">
        <v>52</v>
      </c>
      <c r="C110" t="s">
        <v>375</v>
      </c>
      <c r="D110" t="s">
        <v>376</v>
      </c>
      <c r="E110" t="s">
        <v>56</v>
      </c>
      <c r="F110" t="s">
        <v>377</v>
      </c>
      <c r="G110" t="s">
        <v>378</v>
      </c>
      <c r="H110" t="s">
        <v>56</v>
      </c>
      <c r="I110">
        <v>25423</v>
      </c>
      <c r="J110">
        <v>504</v>
      </c>
    </row>
    <row r="111" spans="1:10">
      <c r="A111" t="s">
        <v>254</v>
      </c>
      <c r="B111" t="s">
        <v>52</v>
      </c>
      <c r="C111" t="s">
        <v>379</v>
      </c>
      <c r="D111" t="s">
        <v>380</v>
      </c>
      <c r="E111" t="s">
        <v>30</v>
      </c>
      <c r="F111" t="s">
        <v>381</v>
      </c>
      <c r="G111" t="s">
        <v>382</v>
      </c>
      <c r="H111" t="s">
        <v>30</v>
      </c>
      <c r="I111">
        <v>3236</v>
      </c>
      <c r="J111">
        <v>0</v>
      </c>
    </row>
    <row r="112" spans="1:10">
      <c r="A112" t="s">
        <v>74</v>
      </c>
      <c r="B112" t="s">
        <v>51</v>
      </c>
      <c r="C112" t="s">
        <v>524</v>
      </c>
      <c r="D112" t="s">
        <v>525</v>
      </c>
      <c r="E112" t="s">
        <v>12</v>
      </c>
      <c r="F112" t="s">
        <v>526</v>
      </c>
      <c r="G112" t="s">
        <v>527</v>
      </c>
      <c r="H112" t="s">
        <v>53</v>
      </c>
      <c r="I112">
        <v>1</v>
      </c>
      <c r="J112">
        <v>0</v>
      </c>
    </row>
    <row r="113" spans="1:10">
      <c r="A113" t="s">
        <v>74</v>
      </c>
      <c r="B113" t="s">
        <v>51</v>
      </c>
      <c r="C113" t="s">
        <v>75</v>
      </c>
      <c r="D113" t="s">
        <v>76</v>
      </c>
      <c r="E113" t="s">
        <v>12</v>
      </c>
      <c r="F113" t="s">
        <v>77</v>
      </c>
      <c r="G113" t="s">
        <v>78</v>
      </c>
      <c r="H113" t="s">
        <v>53</v>
      </c>
      <c r="I113">
        <v>1</v>
      </c>
      <c r="J113">
        <v>0</v>
      </c>
    </row>
    <row r="114" spans="1:10">
      <c r="A114" t="s">
        <v>74</v>
      </c>
      <c r="B114" t="s">
        <v>51</v>
      </c>
      <c r="C114" t="s">
        <v>528</v>
      </c>
      <c r="D114" t="s">
        <v>529</v>
      </c>
      <c r="E114" t="s">
        <v>12</v>
      </c>
      <c r="F114" t="s">
        <v>530</v>
      </c>
      <c r="G114" t="s">
        <v>531</v>
      </c>
      <c r="H114" t="s">
        <v>53</v>
      </c>
      <c r="I114">
        <v>1</v>
      </c>
      <c r="J114">
        <v>0</v>
      </c>
    </row>
    <row r="115" spans="1:10">
      <c r="A115" t="s">
        <v>74</v>
      </c>
      <c r="B115" t="s">
        <v>51</v>
      </c>
      <c r="C115" t="s">
        <v>79</v>
      </c>
      <c r="D115" t="s">
        <v>80</v>
      </c>
      <c r="E115" t="s">
        <v>30</v>
      </c>
      <c r="F115" t="s">
        <v>81</v>
      </c>
      <c r="G115" t="s">
        <v>82</v>
      </c>
      <c r="H115" t="s">
        <v>30</v>
      </c>
      <c r="I115">
        <v>1</v>
      </c>
      <c r="J115">
        <v>0</v>
      </c>
    </row>
    <row r="116" spans="1:10">
      <c r="A116" t="s">
        <v>74</v>
      </c>
      <c r="B116" t="s">
        <v>83</v>
      </c>
      <c r="C116" t="s">
        <v>263</v>
      </c>
      <c r="D116" t="s">
        <v>264</v>
      </c>
      <c r="E116" t="s">
        <v>30</v>
      </c>
      <c r="F116" t="s">
        <v>263</v>
      </c>
      <c r="G116" t="s">
        <v>265</v>
      </c>
      <c r="H116" t="s">
        <v>30</v>
      </c>
      <c r="I116">
        <v>1</v>
      </c>
      <c r="J116">
        <v>0</v>
      </c>
    </row>
    <row r="117" spans="1:10">
      <c r="A117" t="s">
        <v>532</v>
      </c>
      <c r="B117" t="s">
        <v>533</v>
      </c>
      <c r="C117" t="s">
        <v>534</v>
      </c>
      <c r="D117" t="s">
        <v>535</v>
      </c>
      <c r="E117" t="s">
        <v>30</v>
      </c>
      <c r="F117" t="s">
        <v>536</v>
      </c>
      <c r="G117" t="s">
        <v>537</v>
      </c>
      <c r="H117" t="s">
        <v>30</v>
      </c>
      <c r="I117">
        <v>46308</v>
      </c>
      <c r="J117">
        <v>2068</v>
      </c>
    </row>
    <row r="118" spans="1:10">
      <c r="A118" t="s">
        <v>532</v>
      </c>
      <c r="B118" t="s">
        <v>533</v>
      </c>
      <c r="C118" t="s">
        <v>538</v>
      </c>
      <c r="D118" t="s">
        <v>539</v>
      </c>
      <c r="E118" t="s">
        <v>30</v>
      </c>
      <c r="F118" t="s">
        <v>540</v>
      </c>
      <c r="G118" t="s">
        <v>541</v>
      </c>
      <c r="H118" t="s">
        <v>30</v>
      </c>
      <c r="I118">
        <v>73412</v>
      </c>
      <c r="J118">
        <v>196</v>
      </c>
    </row>
    <row r="119" spans="1:10">
      <c r="A119" t="s">
        <v>532</v>
      </c>
      <c r="B119" t="s">
        <v>51</v>
      </c>
      <c r="C119" t="s">
        <v>542</v>
      </c>
      <c r="D119" t="s">
        <v>543</v>
      </c>
      <c r="E119" t="s">
        <v>11</v>
      </c>
      <c r="F119" t="s">
        <v>85</v>
      </c>
      <c r="G119" t="s">
        <v>544</v>
      </c>
      <c r="H119" t="s">
        <v>53</v>
      </c>
      <c r="I119">
        <v>2</v>
      </c>
      <c r="J119">
        <v>0</v>
      </c>
    </row>
    <row r="120" spans="1:10">
      <c r="A120" t="s">
        <v>532</v>
      </c>
      <c r="B120" t="s">
        <v>51</v>
      </c>
      <c r="C120" t="s">
        <v>542</v>
      </c>
      <c r="D120" t="s">
        <v>543</v>
      </c>
      <c r="E120" t="s">
        <v>12</v>
      </c>
      <c r="F120" t="s">
        <v>545</v>
      </c>
      <c r="G120" t="s">
        <v>546</v>
      </c>
      <c r="H120" t="s">
        <v>53</v>
      </c>
      <c r="I120">
        <v>944957</v>
      </c>
      <c r="J120">
        <v>231</v>
      </c>
    </row>
    <row r="121" spans="1:10">
      <c r="A121" t="s">
        <v>532</v>
      </c>
      <c r="B121" t="s">
        <v>51</v>
      </c>
      <c r="C121" t="s">
        <v>547</v>
      </c>
      <c r="D121" t="s">
        <v>548</v>
      </c>
      <c r="E121" t="s">
        <v>12</v>
      </c>
      <c r="F121" t="s">
        <v>549</v>
      </c>
      <c r="G121" t="s">
        <v>550</v>
      </c>
      <c r="H121" t="s">
        <v>53</v>
      </c>
      <c r="I121">
        <v>4</v>
      </c>
      <c r="J121">
        <v>2</v>
      </c>
    </row>
    <row r="122" spans="1:10">
      <c r="A122" t="s">
        <v>532</v>
      </c>
      <c r="B122" t="s">
        <v>51</v>
      </c>
      <c r="C122" t="s">
        <v>551</v>
      </c>
      <c r="D122" t="s">
        <v>552</v>
      </c>
      <c r="E122" t="s">
        <v>12</v>
      </c>
      <c r="F122" t="s">
        <v>553</v>
      </c>
      <c r="G122" t="s">
        <v>554</v>
      </c>
      <c r="H122" t="s">
        <v>53</v>
      </c>
      <c r="I122">
        <v>5984767</v>
      </c>
      <c r="J122">
        <v>9590</v>
      </c>
    </row>
    <row r="123" spans="1:10">
      <c r="A123" t="s">
        <v>532</v>
      </c>
      <c r="B123" t="s">
        <v>51</v>
      </c>
      <c r="C123" t="s">
        <v>555</v>
      </c>
      <c r="D123" t="s">
        <v>556</v>
      </c>
      <c r="E123" t="s">
        <v>12</v>
      </c>
      <c r="F123" t="s">
        <v>557</v>
      </c>
      <c r="G123" t="s">
        <v>558</v>
      </c>
      <c r="H123" t="s">
        <v>53</v>
      </c>
      <c r="I123">
        <v>8</v>
      </c>
      <c r="J123">
        <v>6</v>
      </c>
    </row>
    <row r="124" spans="1:10">
      <c r="A124" t="s">
        <v>532</v>
      </c>
      <c r="B124" t="s">
        <v>51</v>
      </c>
      <c r="C124" t="s">
        <v>559</v>
      </c>
      <c r="D124" t="s">
        <v>560</v>
      </c>
      <c r="E124" t="s">
        <v>12</v>
      </c>
      <c r="F124" t="s">
        <v>561</v>
      </c>
      <c r="G124" t="s">
        <v>562</v>
      </c>
      <c r="H124" t="s">
        <v>53</v>
      </c>
      <c r="I124">
        <v>2263228</v>
      </c>
      <c r="J124">
        <v>1019</v>
      </c>
    </row>
    <row r="125" spans="1:10">
      <c r="A125" t="s">
        <v>532</v>
      </c>
      <c r="B125" t="s">
        <v>51</v>
      </c>
      <c r="C125" t="s">
        <v>563</v>
      </c>
      <c r="D125" t="s">
        <v>564</v>
      </c>
      <c r="E125" t="s">
        <v>12</v>
      </c>
      <c r="F125" t="s">
        <v>565</v>
      </c>
      <c r="G125" t="s">
        <v>566</v>
      </c>
      <c r="H125" t="s">
        <v>53</v>
      </c>
      <c r="I125">
        <v>11</v>
      </c>
      <c r="J125">
        <v>2</v>
      </c>
    </row>
    <row r="126" spans="1:10">
      <c r="A126" t="s">
        <v>532</v>
      </c>
      <c r="B126" t="s">
        <v>51</v>
      </c>
      <c r="C126" t="s">
        <v>567</v>
      </c>
      <c r="D126" t="s">
        <v>568</v>
      </c>
      <c r="E126" t="s">
        <v>11</v>
      </c>
      <c r="F126" t="s">
        <v>569</v>
      </c>
      <c r="G126" t="s">
        <v>570</v>
      </c>
      <c r="H126" t="s">
        <v>53</v>
      </c>
      <c r="I126">
        <v>1</v>
      </c>
      <c r="J126">
        <v>0</v>
      </c>
    </row>
    <row r="127" spans="1:10">
      <c r="A127" t="s">
        <v>532</v>
      </c>
      <c r="B127" t="s">
        <v>51</v>
      </c>
      <c r="C127" t="s">
        <v>567</v>
      </c>
      <c r="D127" t="s">
        <v>568</v>
      </c>
      <c r="E127" t="s">
        <v>12</v>
      </c>
      <c r="F127" t="s">
        <v>571</v>
      </c>
      <c r="G127" t="s">
        <v>572</v>
      </c>
      <c r="H127" t="s">
        <v>53</v>
      </c>
      <c r="I127">
        <v>3917491</v>
      </c>
      <c r="J127">
        <v>1924</v>
      </c>
    </row>
    <row r="128" spans="1:10">
      <c r="A128" t="s">
        <v>532</v>
      </c>
      <c r="B128" t="s">
        <v>51</v>
      </c>
      <c r="C128" t="s">
        <v>573</v>
      </c>
      <c r="D128" t="s">
        <v>574</v>
      </c>
      <c r="E128" t="s">
        <v>12</v>
      </c>
      <c r="F128" t="s">
        <v>575</v>
      </c>
      <c r="G128" t="s">
        <v>576</v>
      </c>
      <c r="H128" t="s">
        <v>53</v>
      </c>
      <c r="I128">
        <v>5</v>
      </c>
      <c r="J128">
        <v>3</v>
      </c>
    </row>
    <row r="129" spans="1:10">
      <c r="A129" t="s">
        <v>532</v>
      </c>
      <c r="B129" t="s">
        <v>51</v>
      </c>
      <c r="C129" t="s">
        <v>577</v>
      </c>
      <c r="D129" t="s">
        <v>578</v>
      </c>
      <c r="E129" t="s">
        <v>30</v>
      </c>
      <c r="F129" t="s">
        <v>579</v>
      </c>
      <c r="G129" t="s">
        <v>580</v>
      </c>
      <c r="H129" t="s">
        <v>30</v>
      </c>
      <c r="I129">
        <v>16289172</v>
      </c>
      <c r="J129">
        <v>112029</v>
      </c>
    </row>
    <row r="130" spans="1:10">
      <c r="A130" t="s">
        <v>532</v>
      </c>
      <c r="B130" t="s">
        <v>51</v>
      </c>
      <c r="C130" t="s">
        <v>581</v>
      </c>
      <c r="D130" t="s">
        <v>582</v>
      </c>
      <c r="E130" t="s">
        <v>30</v>
      </c>
      <c r="F130" t="s">
        <v>583</v>
      </c>
      <c r="G130" t="s">
        <v>584</v>
      </c>
      <c r="H130" t="s">
        <v>30</v>
      </c>
      <c r="I130">
        <v>4952676</v>
      </c>
      <c r="J130">
        <v>10326</v>
      </c>
    </row>
    <row r="131" spans="1:10">
      <c r="A131" t="s">
        <v>532</v>
      </c>
      <c r="B131" t="s">
        <v>51</v>
      </c>
      <c r="C131" t="s">
        <v>585</v>
      </c>
      <c r="D131" t="s">
        <v>586</v>
      </c>
      <c r="E131" t="s">
        <v>56</v>
      </c>
      <c r="F131" t="s">
        <v>587</v>
      </c>
      <c r="G131" t="s">
        <v>588</v>
      </c>
      <c r="H131" t="s">
        <v>56</v>
      </c>
      <c r="I131">
        <v>425337</v>
      </c>
      <c r="J131">
        <v>7759</v>
      </c>
    </row>
    <row r="132" spans="1:10">
      <c r="A132" t="s">
        <v>589</v>
      </c>
      <c r="B132" t="s">
        <v>54</v>
      </c>
      <c r="C132" t="s">
        <v>590</v>
      </c>
      <c r="D132" t="s">
        <v>591</v>
      </c>
      <c r="E132" t="s">
        <v>30</v>
      </c>
      <c r="F132" t="s">
        <v>590</v>
      </c>
      <c r="G132" t="s">
        <v>592</v>
      </c>
      <c r="H132" t="s">
        <v>30</v>
      </c>
      <c r="I132">
        <v>0</v>
      </c>
      <c r="J132">
        <v>1</v>
      </c>
    </row>
    <row r="133" spans="1:10">
      <c r="A133" t="s">
        <v>589</v>
      </c>
      <c r="B133" t="s">
        <v>54</v>
      </c>
      <c r="C133" t="s">
        <v>593</v>
      </c>
      <c r="D133" t="s">
        <v>594</v>
      </c>
      <c r="E133" t="s">
        <v>30</v>
      </c>
      <c r="F133" t="s">
        <v>593</v>
      </c>
      <c r="G133" t="s">
        <v>595</v>
      </c>
      <c r="H133" t="s">
        <v>30</v>
      </c>
      <c r="I133">
        <v>0</v>
      </c>
      <c r="J133">
        <v>3396</v>
      </c>
    </row>
    <row r="134" spans="1:10">
      <c r="A134" t="s">
        <v>589</v>
      </c>
      <c r="B134" t="s">
        <v>54</v>
      </c>
      <c r="C134" t="s">
        <v>596</v>
      </c>
      <c r="D134" t="s">
        <v>597</v>
      </c>
      <c r="E134" t="s">
        <v>12</v>
      </c>
      <c r="F134" t="s">
        <v>598</v>
      </c>
      <c r="G134" t="s">
        <v>599</v>
      </c>
      <c r="H134" t="s">
        <v>53</v>
      </c>
      <c r="I134">
        <v>420489</v>
      </c>
      <c r="J134">
        <v>178</v>
      </c>
    </row>
    <row r="135" spans="1:10">
      <c r="A135" t="s">
        <v>589</v>
      </c>
      <c r="B135" t="s">
        <v>54</v>
      </c>
      <c r="C135" t="s">
        <v>600</v>
      </c>
      <c r="D135" t="s">
        <v>601</v>
      </c>
      <c r="E135" t="s">
        <v>12</v>
      </c>
      <c r="F135" t="s">
        <v>602</v>
      </c>
      <c r="G135" t="s">
        <v>603</v>
      </c>
      <c r="H135" t="s">
        <v>53</v>
      </c>
      <c r="I135">
        <v>37987</v>
      </c>
      <c r="J135">
        <v>8</v>
      </c>
    </row>
    <row r="136" spans="1:10">
      <c r="A136" t="s">
        <v>589</v>
      </c>
      <c r="B136" t="s">
        <v>54</v>
      </c>
      <c r="C136" t="s">
        <v>604</v>
      </c>
      <c r="D136" t="s">
        <v>605</v>
      </c>
      <c r="E136" t="s">
        <v>12</v>
      </c>
      <c r="F136" t="s">
        <v>606</v>
      </c>
      <c r="G136" t="s">
        <v>607</v>
      </c>
      <c r="H136" t="s">
        <v>53</v>
      </c>
      <c r="I136">
        <v>10</v>
      </c>
      <c r="J136">
        <v>1</v>
      </c>
    </row>
    <row r="137" spans="1:10">
      <c r="A137" t="s">
        <v>589</v>
      </c>
      <c r="B137" t="s">
        <v>54</v>
      </c>
      <c r="C137" t="s">
        <v>608</v>
      </c>
      <c r="D137" t="s">
        <v>609</v>
      </c>
      <c r="E137" t="s">
        <v>11</v>
      </c>
      <c r="F137" t="s">
        <v>86</v>
      </c>
      <c r="G137" t="s">
        <v>610</v>
      </c>
      <c r="H137" t="s">
        <v>53</v>
      </c>
      <c r="I137">
        <v>1</v>
      </c>
      <c r="J137">
        <v>0</v>
      </c>
    </row>
    <row r="138" spans="1:10">
      <c r="A138" t="s">
        <v>589</v>
      </c>
      <c r="B138" t="s">
        <v>54</v>
      </c>
      <c r="C138" t="s">
        <v>608</v>
      </c>
      <c r="D138" t="s">
        <v>609</v>
      </c>
      <c r="E138" t="s">
        <v>12</v>
      </c>
      <c r="F138" t="s">
        <v>611</v>
      </c>
      <c r="G138" t="s">
        <v>612</v>
      </c>
      <c r="H138" t="s">
        <v>53</v>
      </c>
      <c r="I138">
        <v>9541160</v>
      </c>
      <c r="J138">
        <v>18724</v>
      </c>
    </row>
    <row r="139" spans="1:10">
      <c r="A139" t="s">
        <v>589</v>
      </c>
      <c r="B139" t="s">
        <v>54</v>
      </c>
      <c r="C139" t="s">
        <v>613</v>
      </c>
      <c r="D139" t="s">
        <v>614</v>
      </c>
      <c r="E139" t="s">
        <v>12</v>
      </c>
      <c r="F139" t="s">
        <v>615</v>
      </c>
      <c r="G139" t="s">
        <v>616</v>
      </c>
      <c r="H139" t="s">
        <v>53</v>
      </c>
      <c r="I139">
        <v>2</v>
      </c>
      <c r="J139">
        <v>1</v>
      </c>
    </row>
    <row r="140" spans="1:10">
      <c r="A140" t="s">
        <v>84</v>
      </c>
      <c r="B140" t="s">
        <v>52</v>
      </c>
      <c r="C140" t="s">
        <v>617</v>
      </c>
      <c r="D140" t="s">
        <v>618</v>
      </c>
      <c r="E140" t="s">
        <v>30</v>
      </c>
      <c r="F140" t="s">
        <v>619</v>
      </c>
      <c r="G140" t="s">
        <v>620</v>
      </c>
      <c r="H140" t="s">
        <v>30</v>
      </c>
      <c r="I140">
        <v>2</v>
      </c>
      <c r="J140">
        <v>0</v>
      </c>
    </row>
    <row r="141" spans="1:10">
      <c r="A141" t="s">
        <v>84</v>
      </c>
      <c r="B141" t="s">
        <v>51</v>
      </c>
      <c r="C141" t="s">
        <v>621</v>
      </c>
      <c r="D141" t="s">
        <v>622</v>
      </c>
      <c r="E141" t="s">
        <v>12</v>
      </c>
      <c r="F141" t="s">
        <v>623</v>
      </c>
      <c r="G141" t="s">
        <v>624</v>
      </c>
      <c r="H141" t="s">
        <v>53</v>
      </c>
      <c r="I141">
        <v>1</v>
      </c>
      <c r="J141">
        <v>0</v>
      </c>
    </row>
    <row r="142" spans="1:10">
      <c r="A142" t="s">
        <v>84</v>
      </c>
      <c r="B142" t="s">
        <v>51</v>
      </c>
      <c r="C142" t="s">
        <v>87</v>
      </c>
      <c r="D142" t="s">
        <v>88</v>
      </c>
      <c r="E142" t="s">
        <v>30</v>
      </c>
      <c r="F142" t="s">
        <v>89</v>
      </c>
      <c r="G142" t="s">
        <v>90</v>
      </c>
      <c r="H142" t="s">
        <v>30</v>
      </c>
      <c r="I142">
        <v>13</v>
      </c>
      <c r="J142">
        <v>1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alp-cielo_movimenta-marca-awa</v>
      </c>
      <c r="B2" t="str">
        <f t="shared" ref="B2:B65" si="1">bd_site</f>
        <v>BR OLX</v>
      </c>
      <c r="C2" t="str">
        <f t="shared" ref="C2:C65" si="2">bd_placement</f>
        <v>cielo_movimenta-marca-olx-marca-display-medium_rectangle-cielo_movimenta_olx_cadastro_fase1-canal_internas_olx</v>
      </c>
      <c r="D2" t="str">
        <f t="shared" ref="D2:D65" si="3">bd_placementID</f>
        <v>271378973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marca-olx-marca-display-medium_rectangle-320x50-cielo_movimenta_olx_cadastro_fase1-canal_internas_olx-cpm</v>
      </c>
      <c r="G2" t="str">
        <f t="shared" ref="G2:G65" si="5">bd_adid</f>
        <v>466184604</v>
      </c>
      <c r="H2" t="str">
        <f t="shared" ref="H2:H65" si="6">bd_creativetype</f>
        <v>Display</v>
      </c>
      <c r="I2">
        <f t="shared" ref="I2:I65" si="7">bd_impression</f>
        <v>17</v>
      </c>
      <c r="J2">
        <f t="shared" ref="J2:J65" si="8">bd_clicks</f>
        <v>0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6.8000000000000005E-4</v>
      </c>
      <c r="N2" s="4">
        <f>IF(E2="Dynamic Click",J2*L2,L2*$I2/1000)</f>
        <v>1.7000000000000001E-3</v>
      </c>
    </row>
    <row r="3" spans="1:14">
      <c r="A3" t="str">
        <f t="shared" si="0"/>
        <v>alp-cielo_movimenta-marca-awa</v>
      </c>
      <c r="B3" t="str">
        <f t="shared" si="1"/>
        <v>BR OLX</v>
      </c>
      <c r="C3" t="str">
        <f t="shared" si="2"/>
        <v>cielo_movimenta-marca-olx-marca-display-skyscraper-cielo_movimenta_olx_cadastro_fase1-canal_internas_olx</v>
      </c>
      <c r="D3" t="str">
        <f t="shared" si="3"/>
        <v>271378982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marca-olx-marca-display-skyscraper-120x600-cielo_movimenta_olx_cadastro_fase1-canal_internas_olx-cpm</v>
      </c>
      <c r="G3" t="str">
        <f t="shared" si="5"/>
        <v>466184613</v>
      </c>
      <c r="H3" t="str">
        <f t="shared" si="6"/>
        <v>Display</v>
      </c>
      <c r="I3">
        <f t="shared" si="7"/>
        <v>2248</v>
      </c>
      <c r="J3">
        <f t="shared" si="8"/>
        <v>1</v>
      </c>
      <c r="K3" s="4">
        <f t="shared" si="9"/>
        <v>0.04</v>
      </c>
      <c r="L3">
        <f t="shared" si="10"/>
        <v>0.1</v>
      </c>
      <c r="M3" s="4">
        <f t="shared" si="11"/>
        <v>8.992E-2</v>
      </c>
      <c r="N3" s="4">
        <f t="shared" ref="N3:N34" si="12">IF(E3="Dynamic Click",J3*L3,L3*$I3/1000)</f>
        <v>0.2248</v>
      </c>
    </row>
    <row r="4" spans="1:14">
      <c r="A4" t="str">
        <f t="shared" si="0"/>
        <v>alp-cielo_movimenta-marca-awa</v>
      </c>
      <c r="B4" t="str">
        <f t="shared" si="1"/>
        <v>BR OLX</v>
      </c>
      <c r="C4" t="str">
        <f t="shared" si="2"/>
        <v>cielo_movimenta-marca-olx-marca-display-super_banner-cielo_movimenta_olx_cadastro_fase1-canal_internas_olx</v>
      </c>
      <c r="D4" t="str">
        <f t="shared" si="3"/>
        <v>271378970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marca-olx-marca-display-super_banner-728x90-cielo_movimenta_olx_cadastro_fase1-canal_internas_olx-cpm</v>
      </c>
      <c r="G4" t="str">
        <f t="shared" si="5"/>
        <v>466184601</v>
      </c>
      <c r="H4" t="str">
        <f t="shared" si="6"/>
        <v>Display</v>
      </c>
      <c r="I4">
        <f t="shared" si="7"/>
        <v>57348</v>
      </c>
      <c r="J4">
        <f t="shared" si="8"/>
        <v>2</v>
      </c>
      <c r="K4" s="4">
        <f t="shared" si="9"/>
        <v>0.04</v>
      </c>
      <c r="L4">
        <f t="shared" si="10"/>
        <v>0.1</v>
      </c>
      <c r="M4" s="4">
        <f t="shared" si="11"/>
        <v>2.29392</v>
      </c>
      <c r="N4" s="4">
        <f t="shared" si="12"/>
        <v>5.7347999999999999</v>
      </c>
    </row>
    <row r="5" spans="1:14">
      <c r="A5" t="str">
        <f t="shared" si="0"/>
        <v>alp-cielo_movimenta-marca-awa</v>
      </c>
      <c r="B5" t="str">
        <f t="shared" si="1"/>
        <v>BR OLX</v>
      </c>
      <c r="C5" t="str">
        <f t="shared" si="2"/>
        <v>cielo_movimenta-marca-olx-marca-display-wide_skyscraper-cielo_movimenta_olx_cadastro_fase1-canal_internas_olx</v>
      </c>
      <c r="D5" t="str">
        <f t="shared" si="3"/>
        <v>271378967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marca-olx-marca-display-wide_skyscraper-160x600-cielo_movimenta_olx_cadastro_fase1-canal_internas_olx-cpm</v>
      </c>
      <c r="G5" t="str">
        <f t="shared" si="5"/>
        <v>466184598</v>
      </c>
      <c r="H5" t="str">
        <f t="shared" si="6"/>
        <v>Display</v>
      </c>
      <c r="I5">
        <f t="shared" si="7"/>
        <v>10274</v>
      </c>
      <c r="J5">
        <f t="shared" si="8"/>
        <v>1</v>
      </c>
      <c r="K5" s="4">
        <f t="shared" si="9"/>
        <v>0.04</v>
      </c>
      <c r="L5">
        <f t="shared" si="10"/>
        <v>0.1</v>
      </c>
      <c r="M5" s="4">
        <f t="shared" si="11"/>
        <v>0.41096000000000005</v>
      </c>
      <c r="N5" s="4">
        <f t="shared" si="12"/>
        <v>1.0274000000000001</v>
      </c>
    </row>
    <row r="6" spans="1:14">
      <c r="A6" t="str">
        <f t="shared" si="0"/>
        <v>alp-cielo_movimenta-marca-awa</v>
      </c>
      <c r="B6" t="str">
        <f t="shared" si="1"/>
        <v>BR OLX</v>
      </c>
      <c r="C6" t="str">
        <f t="shared" si="2"/>
        <v>cielo_movimenta-marca-olx-marca-native-big_native-cielo_movimenta_olx_cadastro_fase1-canal_internas_olx</v>
      </c>
      <c r="D6" t="str">
        <f t="shared" si="3"/>
        <v>271471402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marca-olx-marca-native-big_native-1200x672-cielo_movimenta_olx_cadastro_fase1-canal_internas_olx-cpm</v>
      </c>
      <c r="G6" t="str">
        <f t="shared" si="5"/>
        <v>465990569</v>
      </c>
      <c r="H6" t="str">
        <f t="shared" si="6"/>
        <v>Tracking</v>
      </c>
      <c r="I6">
        <f t="shared" si="7"/>
        <v>209</v>
      </c>
      <c r="J6">
        <f t="shared" si="8"/>
        <v>0</v>
      </c>
      <c r="K6" s="4">
        <f t="shared" si="9"/>
        <v>0.04</v>
      </c>
      <c r="L6">
        <f t="shared" si="10"/>
        <v>0.1</v>
      </c>
      <c r="M6" s="4">
        <f t="shared" si="11"/>
        <v>8.3599999999999994E-3</v>
      </c>
      <c r="N6" s="4">
        <f t="shared" si="12"/>
        <v>2.0900000000000002E-2</v>
      </c>
    </row>
    <row r="7" spans="1:14">
      <c r="A7" t="str">
        <f t="shared" si="0"/>
        <v>alp-cielo_movimenta-marca-awa</v>
      </c>
      <c r="B7" t="str">
        <f t="shared" si="1"/>
        <v>BR OLX</v>
      </c>
      <c r="C7" t="str">
        <f t="shared" si="2"/>
        <v>cielo_movimenta-marca-olx-marca-native-big_native-cielo_movimenta_olx_fase2-canal_internas_olx</v>
      </c>
      <c r="D7" t="str">
        <f t="shared" si="3"/>
        <v>271623791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" t="str">
        <f t="shared" si="4"/>
        <v>marca-olx-marca-native-big_native-1200x672-cielo_movimenta_olx_fase2-canal_internas_olx-cpm</v>
      </c>
      <c r="G7" t="str">
        <f t="shared" si="5"/>
        <v>466401630</v>
      </c>
      <c r="H7" t="str">
        <f t="shared" si="6"/>
        <v>Tracking</v>
      </c>
      <c r="I7">
        <f t="shared" si="7"/>
        <v>0</v>
      </c>
      <c r="J7">
        <f t="shared" si="8"/>
        <v>1</v>
      </c>
      <c r="K7" s="4">
        <f t="shared" si="9"/>
        <v>3.5000000000000001E-3</v>
      </c>
      <c r="L7">
        <f t="shared" si="10"/>
        <v>2.5000000000000001E-2</v>
      </c>
      <c r="M7" s="4">
        <f t="shared" si="11"/>
        <v>3.5000000000000001E-3</v>
      </c>
      <c r="N7" s="4">
        <f t="shared" si="12"/>
        <v>2.5000000000000001E-2</v>
      </c>
    </row>
    <row r="8" spans="1:14">
      <c r="A8" t="str">
        <f t="shared" si="0"/>
        <v>alp-cielo_movimenta-marca-awa</v>
      </c>
      <c r="B8" t="str">
        <f t="shared" si="1"/>
        <v>BR OLX</v>
      </c>
      <c r="C8" t="str">
        <f t="shared" si="2"/>
        <v>cielo_movimenta-marca-olx-marca-native-native_carrossel-cielo_movimenta_olx_cadastro_fase1-canal_internas_olx</v>
      </c>
      <c r="D8" t="str">
        <f t="shared" si="3"/>
        <v>271471417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marca-olx-marca-native-native_carrossel-1080x1080-cielo_movimenta_olx_cadastro_fase1-canal_internas_olx-cpm</v>
      </c>
      <c r="G8" t="str">
        <f t="shared" si="5"/>
        <v>466025293</v>
      </c>
      <c r="H8" t="str">
        <f t="shared" si="6"/>
        <v>Tracking</v>
      </c>
      <c r="I8">
        <f t="shared" si="7"/>
        <v>226</v>
      </c>
      <c r="J8">
        <f t="shared" si="8"/>
        <v>1</v>
      </c>
      <c r="K8" s="4">
        <f t="shared" si="9"/>
        <v>0.04</v>
      </c>
      <c r="L8">
        <f t="shared" si="10"/>
        <v>0.1</v>
      </c>
      <c r="M8" s="4">
        <f t="shared" si="11"/>
        <v>9.0400000000000012E-3</v>
      </c>
      <c r="N8" s="4">
        <f t="shared" si="12"/>
        <v>2.2600000000000002E-2</v>
      </c>
    </row>
    <row r="9" spans="1:14">
      <c r="A9" t="str">
        <f t="shared" si="0"/>
        <v>alp-cielo_movimenta-marca-awa</v>
      </c>
      <c r="B9" t="str">
        <f t="shared" si="1"/>
        <v>BR OLX</v>
      </c>
      <c r="C9" t="str">
        <f t="shared" si="2"/>
        <v>cielo_movimenta-marca-olx-marca-native-native_carrossel-cielo_movimenta_olx_fase2-canal_internas_olx</v>
      </c>
      <c r="D9" t="str">
        <f t="shared" si="3"/>
        <v>271963851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" t="str">
        <f t="shared" si="4"/>
        <v>marca-olx-marca-native-native_carrossel-1080x1080-cielo_movimenta_olx_fase2-canal_internas_olx-cpm</v>
      </c>
      <c r="G9" t="str">
        <f t="shared" si="5"/>
        <v>466330388</v>
      </c>
      <c r="H9" t="str">
        <f t="shared" si="6"/>
        <v>Tracking</v>
      </c>
      <c r="I9">
        <f t="shared" si="7"/>
        <v>0</v>
      </c>
      <c r="J9">
        <f t="shared" si="8"/>
        <v>1</v>
      </c>
      <c r="K9" s="4">
        <f t="shared" si="9"/>
        <v>3.5000000000000001E-3</v>
      </c>
      <c r="L9">
        <f t="shared" si="10"/>
        <v>2.5000000000000001E-2</v>
      </c>
      <c r="M9" s="4">
        <f t="shared" si="11"/>
        <v>3.5000000000000001E-3</v>
      </c>
      <c r="N9" s="4">
        <f t="shared" si="12"/>
        <v>2.5000000000000001E-2</v>
      </c>
    </row>
    <row r="10" spans="1:14">
      <c r="A10" t="str">
        <f t="shared" si="0"/>
        <v>alp-cielo_movimenta-marca-awa</v>
      </c>
      <c r="B10" t="str">
        <f t="shared" si="1"/>
        <v>Oath - Verizon Media</v>
      </c>
      <c r="C10" t="str">
        <f t="shared" si="2"/>
        <v>cielo_movimenta-marca-verizon-marca-video-pre_roll-cielo_movimenta_manifesto_30s-AS25_microempreendedor_medioempreendedor_negocios_vendasonline_donosdenegocios</v>
      </c>
      <c r="D10" t="str">
        <f t="shared" si="3"/>
        <v>271594296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0" t="str">
        <f t="shared" si="4"/>
        <v>marca-verizon-marca-video-pre_roll-1920x1080-cielo_movimenta_manifesto_30s-AS25_microempreendedor_medioempreendedor_negocios_vendasonline_donosdenegocios-cpm</v>
      </c>
      <c r="G10" t="str">
        <f t="shared" si="5"/>
        <v>466068973</v>
      </c>
      <c r="H10" t="str">
        <f t="shared" si="6"/>
        <v>In-Stream Video</v>
      </c>
      <c r="I10">
        <f t="shared" si="7"/>
        <v>2</v>
      </c>
      <c r="J10">
        <f t="shared" si="8"/>
        <v>0</v>
      </c>
      <c r="K10" s="4">
        <f t="shared" si="9"/>
        <v>0.6</v>
      </c>
      <c r="L10">
        <f t="shared" si="10"/>
        <v>0.35</v>
      </c>
      <c r="M10" s="4">
        <f t="shared" si="11"/>
        <v>1.1999999999999999E-3</v>
      </c>
      <c r="N10" s="4">
        <f t="shared" si="12"/>
        <v>6.9999999999999999E-4</v>
      </c>
    </row>
    <row r="11" spans="1:14">
      <c r="A11" t="str">
        <f t="shared" si="0"/>
        <v>alp-cielo_movimenta-marca-awa</v>
      </c>
      <c r="B11" t="str">
        <f t="shared" si="1"/>
        <v>istoé</v>
      </c>
      <c r="C11" t="str">
        <f t="shared" si="2"/>
        <v>cielo_movimenta-marca-istoe-marca-display-cascade-movimenta_superlink_delivery_diaria-as_25_interesses_varejo</v>
      </c>
      <c r="D11" t="str">
        <f t="shared" si="3"/>
        <v>275635274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marca-istoe-marca-display-cascade-970x250-movimenta_superlink_delivery_diaria-as_25_interesses_varejo-diaria</v>
      </c>
      <c r="G11" t="str">
        <f t="shared" si="5"/>
        <v>470222893</v>
      </c>
      <c r="H11" t="str">
        <f t="shared" si="6"/>
        <v>Tracking</v>
      </c>
      <c r="I11">
        <f t="shared" si="7"/>
        <v>35134</v>
      </c>
      <c r="J11">
        <f t="shared" si="8"/>
        <v>19</v>
      </c>
      <c r="K11" s="4">
        <f t="shared" si="9"/>
        <v>0.04</v>
      </c>
      <c r="L11">
        <f t="shared" si="10"/>
        <v>0.1</v>
      </c>
      <c r="M11" s="4">
        <f t="shared" si="11"/>
        <v>1.4053600000000002</v>
      </c>
      <c r="N11" s="4">
        <f t="shared" si="12"/>
        <v>3.5134000000000003</v>
      </c>
    </row>
    <row r="12" spans="1:14">
      <c r="A12" t="str">
        <f t="shared" si="0"/>
        <v>alp-cielo_movimenta-marca-awa</v>
      </c>
      <c r="B12" t="str">
        <f t="shared" si="1"/>
        <v>istoé</v>
      </c>
      <c r="C12" t="str">
        <f t="shared" si="2"/>
        <v>cielo_movimenta-marca-istoe-marca-display-chatterbox-movimenta_awareness-geral_auxilioemergencial_diaria-as_25_interesses_varejo</v>
      </c>
      <c r="D12" t="str">
        <f t="shared" si="3"/>
        <v>276499078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marca-istoe-marca-display-chatterbox-300x600-movimenta_awareness-geral_auxilioemergencial_diaria-as_25_interesses_varejo-diaria</v>
      </c>
      <c r="G12" t="str">
        <f t="shared" si="5"/>
        <v>470630318</v>
      </c>
      <c r="H12" t="str">
        <f t="shared" si="6"/>
        <v>Tracking</v>
      </c>
      <c r="I12">
        <f t="shared" si="7"/>
        <v>50</v>
      </c>
      <c r="J12">
        <f t="shared" si="8"/>
        <v>7</v>
      </c>
      <c r="K12" s="4">
        <f t="shared" si="9"/>
        <v>0.04</v>
      </c>
      <c r="L12">
        <f t="shared" si="10"/>
        <v>0.1</v>
      </c>
      <c r="M12" s="4">
        <f t="shared" si="11"/>
        <v>2E-3</v>
      </c>
      <c r="N12" s="4">
        <f t="shared" si="12"/>
        <v>5.0000000000000001E-3</v>
      </c>
    </row>
    <row r="13" spans="1:14">
      <c r="A13" t="str">
        <f t="shared" si="0"/>
        <v>alp-cielo_movimenta-marca-awa</v>
      </c>
      <c r="B13" t="str">
        <f t="shared" si="1"/>
        <v>istoé</v>
      </c>
      <c r="C13" t="str">
        <f t="shared" si="2"/>
        <v>cielo_movimenta-marca-istoe-marca-display-chatterbox-movimenta_awareness-geral_diaria-as_25_interesses_varejo</v>
      </c>
      <c r="D13" t="str">
        <f t="shared" si="3"/>
        <v>275635271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marca-istoe-marca-display-chatterbox-300x600-movimenta_awareness-geral_diaria-as_25_interesses_varejo-diaria</v>
      </c>
      <c r="G13" t="str">
        <f t="shared" si="5"/>
        <v>470222890</v>
      </c>
      <c r="H13" t="str">
        <f t="shared" si="6"/>
        <v>Tracking</v>
      </c>
      <c r="I13">
        <f t="shared" si="7"/>
        <v>84</v>
      </c>
      <c r="J13">
        <f t="shared" si="8"/>
        <v>2</v>
      </c>
      <c r="K13" s="4">
        <f t="shared" si="9"/>
        <v>0.04</v>
      </c>
      <c r="L13">
        <f t="shared" si="10"/>
        <v>0.1</v>
      </c>
      <c r="M13" s="4">
        <f t="shared" si="11"/>
        <v>3.3599999999999997E-3</v>
      </c>
      <c r="N13" s="4">
        <f t="shared" si="12"/>
        <v>8.4000000000000012E-3</v>
      </c>
    </row>
    <row r="14" spans="1:14">
      <c r="A14" t="str">
        <f t="shared" si="0"/>
        <v>alp-cielo_movimenta-marca-awa</v>
      </c>
      <c r="B14" t="str">
        <f t="shared" si="1"/>
        <v>istoé</v>
      </c>
      <c r="C14" t="str">
        <f t="shared" si="2"/>
        <v>cielo_movimenta-marca-istoe-marca-display-venetian-movimenta_awareness-parcerias_diaria-as_25_interesses_varejo</v>
      </c>
      <c r="D14" t="str">
        <f t="shared" si="3"/>
        <v>275635262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marca-istoe-marca-display-venetian-970x250-movimenta_awareness-parcerias_diaria-as_25_interesses_varejo-diaria</v>
      </c>
      <c r="G14" t="str">
        <f t="shared" si="5"/>
        <v>470222881</v>
      </c>
      <c r="H14" t="str">
        <f t="shared" si="6"/>
        <v>Tracking</v>
      </c>
      <c r="I14">
        <f t="shared" si="7"/>
        <v>29</v>
      </c>
      <c r="J14">
        <f t="shared" si="8"/>
        <v>3</v>
      </c>
      <c r="K14" s="4">
        <f t="shared" si="9"/>
        <v>0.04</v>
      </c>
      <c r="L14">
        <f t="shared" si="10"/>
        <v>0.1</v>
      </c>
      <c r="M14" s="4">
        <f t="shared" si="11"/>
        <v>1.16E-3</v>
      </c>
      <c r="N14" s="4">
        <f t="shared" si="12"/>
        <v>2.9000000000000002E-3</v>
      </c>
    </row>
    <row r="15" spans="1:14">
      <c r="A15" t="str">
        <f t="shared" si="0"/>
        <v>alp-cielo_movimenta-marca-awa</v>
      </c>
      <c r="B15" t="str">
        <f t="shared" si="1"/>
        <v>istoé</v>
      </c>
      <c r="C15" t="str">
        <f t="shared" si="2"/>
        <v>cielo_movimenta-marca-istoe-marca-native-filmstrip-movimenta_awareness_diaria-as_25_interesses_varejo</v>
      </c>
      <c r="D15" t="str">
        <f t="shared" si="3"/>
        <v>275635268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marca-istoe-marca-native-filmstrip-300x600-movimenta_awareness_diaria-as_25_interesses_varejo-diaria</v>
      </c>
      <c r="G15" t="str">
        <f t="shared" si="5"/>
        <v>470222887</v>
      </c>
      <c r="H15" t="str">
        <f t="shared" si="6"/>
        <v>Tracking</v>
      </c>
      <c r="I15">
        <f t="shared" si="7"/>
        <v>41138</v>
      </c>
      <c r="J15">
        <f t="shared" si="8"/>
        <v>23</v>
      </c>
      <c r="K15" s="4">
        <f t="shared" si="9"/>
        <v>0.04</v>
      </c>
      <c r="L15">
        <f t="shared" si="10"/>
        <v>0.1</v>
      </c>
      <c r="M15" s="4">
        <f t="shared" si="11"/>
        <v>1.6455199999999999</v>
      </c>
      <c r="N15" s="4">
        <f t="shared" si="12"/>
        <v>4.1138000000000003</v>
      </c>
    </row>
    <row r="16" spans="1:14">
      <c r="A16" t="str">
        <f t="shared" si="0"/>
        <v>alp-cielo_movimenta-marca-awa</v>
      </c>
      <c r="B16" t="str">
        <f t="shared" si="1"/>
        <v>istoé</v>
      </c>
      <c r="C16" t="str">
        <f t="shared" si="2"/>
        <v>cielo_movimenta-marca-istoe-marca-video-video_maquee-movimenta_superlink_delivery_diaria-as_25_interesses_varejo</v>
      </c>
      <c r="D16" t="str">
        <f t="shared" si="3"/>
        <v>275635265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marca-istoe-marca-video-video_maquee-640x360-movimenta_superlink_delivery_diaria-as_25_interesses_varejo-diaria</v>
      </c>
      <c r="G16" t="str">
        <f t="shared" si="5"/>
        <v>470222884</v>
      </c>
      <c r="H16" t="str">
        <f t="shared" si="6"/>
        <v>Tracking</v>
      </c>
      <c r="I16">
        <f t="shared" si="7"/>
        <v>42798</v>
      </c>
      <c r="J16">
        <f t="shared" si="8"/>
        <v>22</v>
      </c>
      <c r="K16" s="4">
        <f t="shared" si="9"/>
        <v>0.04</v>
      </c>
      <c r="L16">
        <f t="shared" si="10"/>
        <v>0.1</v>
      </c>
      <c r="M16" s="4">
        <f t="shared" si="11"/>
        <v>1.7119200000000001</v>
      </c>
      <c r="N16" s="4">
        <f t="shared" si="12"/>
        <v>4.2797999999999998</v>
      </c>
    </row>
    <row r="17" spans="1:14">
      <c r="A17" t="str">
        <f t="shared" si="0"/>
        <v>alp-cielo_movimenta_comunidade-marca-awa</v>
      </c>
      <c r="B17" t="str">
        <f t="shared" si="1"/>
        <v>BR OLX</v>
      </c>
      <c r="C17" t="str">
        <f t="shared" si="2"/>
        <v>cielo_movimenta_comunidade-marca-olx-marca-display-medium_rectangle-cielo_movimenta_comunidade_olx_cadastro-canal_internas_olx</v>
      </c>
      <c r="D17" t="str">
        <f t="shared" si="3"/>
        <v>273177339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marca-olx-marca-display-medium_rectangle-320x50-cielo_movimenta_comunidade_olx_cadastro-canal_internas_olx-cpm</v>
      </c>
      <c r="G17" t="str">
        <f t="shared" si="5"/>
        <v>467555343</v>
      </c>
      <c r="H17" t="str">
        <f t="shared" si="6"/>
        <v>Display</v>
      </c>
      <c r="I17">
        <f t="shared" si="7"/>
        <v>4</v>
      </c>
      <c r="J17">
        <f t="shared" si="8"/>
        <v>0</v>
      </c>
      <c r="K17" s="4">
        <f t="shared" si="9"/>
        <v>0.04</v>
      </c>
      <c r="L17">
        <f t="shared" si="10"/>
        <v>0.1</v>
      </c>
      <c r="M17" s="4">
        <f t="shared" si="11"/>
        <v>1.6000000000000001E-4</v>
      </c>
      <c r="N17" s="4">
        <f t="shared" si="12"/>
        <v>4.0000000000000002E-4</v>
      </c>
    </row>
    <row r="18" spans="1:14">
      <c r="A18" t="str">
        <f t="shared" si="0"/>
        <v>alp-cielo_movimenta_comunidade-marca-awa</v>
      </c>
      <c r="B18" t="str">
        <f t="shared" si="1"/>
        <v>Oath - Verizon Media</v>
      </c>
      <c r="C18" t="str">
        <f t="shared" si="2"/>
        <v>cielo_movimenta_comunidade-marca-verizon-marca-display-bilboard-comunidade_generica-as_25_interesses_varejo</v>
      </c>
      <c r="D18" t="str">
        <f t="shared" si="3"/>
        <v>273180574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marca-verizon-marca-display-bilboard-970x250-comunidade_generica-as_25_interesses_varejo-cpm</v>
      </c>
      <c r="G18" t="str">
        <f t="shared" si="5"/>
        <v>467591295</v>
      </c>
      <c r="H18" t="str">
        <f t="shared" si="6"/>
        <v>Display</v>
      </c>
      <c r="I18">
        <f t="shared" si="7"/>
        <v>2</v>
      </c>
      <c r="J18">
        <f t="shared" si="8"/>
        <v>0</v>
      </c>
      <c r="K18" s="4">
        <f t="shared" si="9"/>
        <v>0.04</v>
      </c>
      <c r="L18">
        <f t="shared" si="10"/>
        <v>0.1</v>
      </c>
      <c r="M18" s="4">
        <f t="shared" si="11"/>
        <v>8.0000000000000007E-5</v>
      </c>
      <c r="N18" s="4">
        <f t="shared" si="12"/>
        <v>2.0000000000000001E-4</v>
      </c>
    </row>
    <row r="19" spans="1:14">
      <c r="A19" t="str">
        <f t="shared" si="0"/>
        <v>alp-cielo_movimenta_comunidade-marca-awa</v>
      </c>
      <c r="B19" t="str">
        <f t="shared" si="1"/>
        <v>Oath - Verizon Media</v>
      </c>
      <c r="C19" t="str">
        <f t="shared" si="2"/>
        <v>cielo_movimenta_comunidade-marca-verizon-marca-display-half_page-comunidade_generica-as_25_interesses_varejo</v>
      </c>
      <c r="D19" t="str">
        <f t="shared" si="3"/>
        <v>273180577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marca-verizon-marca-display-half_page-300x600-comunidade_generica-as_25_interesses_varejo-cpm</v>
      </c>
      <c r="G19" t="str">
        <f t="shared" si="5"/>
        <v>467591298</v>
      </c>
      <c r="H19" t="str">
        <f t="shared" si="6"/>
        <v>Display</v>
      </c>
      <c r="I19">
        <f t="shared" si="7"/>
        <v>1</v>
      </c>
      <c r="J19">
        <f t="shared" si="8"/>
        <v>0</v>
      </c>
      <c r="K19" s="4">
        <f t="shared" si="9"/>
        <v>0.04</v>
      </c>
      <c r="L19">
        <f t="shared" si="10"/>
        <v>0.1</v>
      </c>
      <c r="M19" s="4">
        <f t="shared" si="11"/>
        <v>4.0000000000000003E-5</v>
      </c>
      <c r="N19" s="4">
        <f t="shared" si="12"/>
        <v>1E-4</v>
      </c>
    </row>
    <row r="20" spans="1:14">
      <c r="A20" t="str">
        <f t="shared" si="0"/>
        <v>alp-cielo_movimenta_comunidade-marca-awa</v>
      </c>
      <c r="B20" t="str">
        <f t="shared" si="1"/>
        <v>Oath - Verizon Media</v>
      </c>
      <c r="C20" t="str">
        <f t="shared" si="2"/>
        <v>cielo_movimenta_comunidade-marca-verizon-marca-display-leaderboard-comunidade_generica-as_25_interesses_varejo</v>
      </c>
      <c r="D20" t="str">
        <f t="shared" si="3"/>
        <v>273180580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marca-verizon-marca-display-leaderboard-728x90-comunidade_generica-as_25_interesses_varejo-cpm</v>
      </c>
      <c r="G20" t="str">
        <f t="shared" si="5"/>
        <v>467591301</v>
      </c>
      <c r="H20" t="str">
        <f t="shared" si="6"/>
        <v>Display</v>
      </c>
      <c r="I20">
        <f t="shared" si="7"/>
        <v>4</v>
      </c>
      <c r="J20">
        <f t="shared" si="8"/>
        <v>0</v>
      </c>
      <c r="K20" s="4">
        <f t="shared" si="9"/>
        <v>0.04</v>
      </c>
      <c r="L20">
        <f t="shared" si="10"/>
        <v>0.1</v>
      </c>
      <c r="M20" s="4">
        <f t="shared" si="11"/>
        <v>1.6000000000000001E-4</v>
      </c>
      <c r="N20" s="4">
        <f t="shared" si="12"/>
        <v>4.0000000000000002E-4</v>
      </c>
    </row>
    <row r="21" spans="1:14">
      <c r="A21" t="str">
        <f t="shared" si="0"/>
        <v>alp-cielo_movimenta_comunidade-marca-awa</v>
      </c>
      <c r="B21" t="str">
        <f t="shared" si="1"/>
        <v>Oath - Verizon Media</v>
      </c>
      <c r="C21" t="str">
        <f t="shared" si="2"/>
        <v>cielo_movimenta_comunidade-marca-verizon-marca-display-medium_rectangle-cielo_movimenta_comunidade_loggi-as_25_interesses_varejo</v>
      </c>
      <c r="D21" t="str">
        <f t="shared" si="3"/>
        <v>272923710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marca-verizon-marca-display-medium_rectangle-300x250-cielo_movimenta_comunidade_loggi-as_25_interesses_varejo-cpm</v>
      </c>
      <c r="G21" t="str">
        <f t="shared" si="5"/>
        <v>467313004</v>
      </c>
      <c r="H21" t="str">
        <f t="shared" si="6"/>
        <v>Display</v>
      </c>
      <c r="I21">
        <f t="shared" si="7"/>
        <v>1</v>
      </c>
      <c r="J21">
        <f t="shared" si="8"/>
        <v>0</v>
      </c>
      <c r="K21" s="4">
        <f t="shared" si="9"/>
        <v>0.04</v>
      </c>
      <c r="L21">
        <f t="shared" si="10"/>
        <v>0.1</v>
      </c>
      <c r="M21" s="4">
        <f t="shared" si="11"/>
        <v>4.0000000000000003E-5</v>
      </c>
      <c r="N21" s="4">
        <f t="shared" si="12"/>
        <v>1E-4</v>
      </c>
    </row>
    <row r="22" spans="1:14">
      <c r="A22" t="str">
        <f t="shared" si="0"/>
        <v>alp-cielo_movimenta_comunidade-marca-awa</v>
      </c>
      <c r="B22" t="str">
        <f t="shared" si="1"/>
        <v>Oath - Verizon Media</v>
      </c>
      <c r="C22" t="str">
        <f t="shared" si="2"/>
        <v>cielo_movimenta_comunidade-marca-verizon-marca-display-medium_rectangle-comunidade_generica-as_25_interesses_varejo</v>
      </c>
      <c r="D22" t="str">
        <f t="shared" si="3"/>
        <v>273180586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marca-verizon-marca-display-medium_rectangle-300x250-comunidade_generica-as_25_interesses_varejo-cpm</v>
      </c>
      <c r="G22" t="str">
        <f t="shared" si="5"/>
        <v>467591307</v>
      </c>
      <c r="H22" t="str">
        <f t="shared" si="6"/>
        <v>Display</v>
      </c>
      <c r="I22">
        <f t="shared" si="7"/>
        <v>11</v>
      </c>
      <c r="J22">
        <f t="shared" si="8"/>
        <v>0</v>
      </c>
      <c r="K22" s="4">
        <f t="shared" si="9"/>
        <v>0.04</v>
      </c>
      <c r="L22">
        <f t="shared" si="10"/>
        <v>0.1</v>
      </c>
      <c r="M22" s="4">
        <f t="shared" si="11"/>
        <v>4.4000000000000002E-4</v>
      </c>
      <c r="N22" s="4">
        <f t="shared" si="12"/>
        <v>1.1000000000000001E-3</v>
      </c>
    </row>
    <row r="23" spans="1:14">
      <c r="A23" t="str">
        <f t="shared" si="0"/>
        <v>alp-cielo_movimenta_comunidade-marca-awa</v>
      </c>
      <c r="B23" t="str">
        <f t="shared" si="1"/>
        <v>Oath - Verizon Media</v>
      </c>
      <c r="C23" t="str">
        <f t="shared" si="2"/>
        <v>cielo_movimenta_comunidade-marca-verizon-marca-display-mobile_leaderboard-comunidade_generica-as_25_interesses_varejo</v>
      </c>
      <c r="D23" t="str">
        <f t="shared" si="3"/>
        <v>273180583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marca-verizon-marca-display-mobile_leaderboard-320x50-comunidade_generica-as_25_interesses_varejo-cpm</v>
      </c>
      <c r="G23" t="str">
        <f t="shared" si="5"/>
        <v>467591304</v>
      </c>
      <c r="H23" t="str">
        <f t="shared" si="6"/>
        <v>Display</v>
      </c>
      <c r="I23">
        <f t="shared" si="7"/>
        <v>92</v>
      </c>
      <c r="J23">
        <f t="shared" si="8"/>
        <v>1</v>
      </c>
      <c r="K23" s="4">
        <f t="shared" si="9"/>
        <v>0.04</v>
      </c>
      <c r="L23">
        <f t="shared" si="10"/>
        <v>0.1</v>
      </c>
      <c r="M23" s="4">
        <f t="shared" si="11"/>
        <v>3.6800000000000001E-3</v>
      </c>
      <c r="N23" s="4">
        <f t="shared" si="12"/>
        <v>9.2000000000000016E-3</v>
      </c>
    </row>
    <row r="24" spans="1:14">
      <c r="A24" t="str">
        <f t="shared" si="0"/>
        <v>alp-cielo_movimenta_comunidade-marca-awa</v>
      </c>
      <c r="B24" t="str">
        <f t="shared" si="1"/>
        <v>Oath - Verizon Media</v>
      </c>
      <c r="C24" t="str">
        <f t="shared" si="2"/>
        <v>cielo_movimenta_comunidade-marca-verizon-marca-display-skyscraper-cielo_movimenta_comunidade_loggi-as_25_interesses_varejo</v>
      </c>
      <c r="D24" t="str">
        <f t="shared" si="3"/>
        <v>272923707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marca-verizon-marca-display-skyscraper-160x600-cielo_movimenta_comunidade_loggi-as_25_interesses_varejo-cpm</v>
      </c>
      <c r="G24" t="str">
        <f t="shared" si="5"/>
        <v>467313001</v>
      </c>
      <c r="H24" t="str">
        <f t="shared" si="6"/>
        <v>Display</v>
      </c>
      <c r="I24">
        <f t="shared" si="7"/>
        <v>0</v>
      </c>
      <c r="J24">
        <f t="shared" si="8"/>
        <v>1</v>
      </c>
      <c r="K24" s="4">
        <f t="shared" si="9"/>
        <v>0.04</v>
      </c>
      <c r="L24">
        <f t="shared" si="10"/>
        <v>0.1</v>
      </c>
      <c r="M24" s="4">
        <f t="shared" si="11"/>
        <v>0</v>
      </c>
      <c r="N24" s="4">
        <f t="shared" si="12"/>
        <v>0</v>
      </c>
    </row>
    <row r="25" spans="1:14">
      <c r="A25" t="str">
        <f t="shared" si="0"/>
        <v>alp-cielo_movimenta_comunidade-marca-awa</v>
      </c>
      <c r="B25" t="str">
        <f t="shared" si="1"/>
        <v>Oath - Verizon Media</v>
      </c>
      <c r="C25" t="str">
        <f t="shared" si="2"/>
        <v>cielo_movimenta_comunidade-marca-verizon-marca-display-skyscraper-comunidade_generica-as_25_interesses_varejo</v>
      </c>
      <c r="D25" t="str">
        <f t="shared" si="3"/>
        <v>273180589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marca-verizon-marca-display-skyscraper-160x600-comunidade_generica-as_25_interesses_varejo-cpm</v>
      </c>
      <c r="G25" t="str">
        <f t="shared" si="5"/>
        <v>467591310</v>
      </c>
      <c r="H25" t="str">
        <f t="shared" si="6"/>
        <v>Display</v>
      </c>
      <c r="I25">
        <f t="shared" si="7"/>
        <v>4</v>
      </c>
      <c r="J25">
        <f t="shared" si="8"/>
        <v>0</v>
      </c>
      <c r="K25" s="4">
        <f t="shared" si="9"/>
        <v>0.04</v>
      </c>
      <c r="L25">
        <f t="shared" si="10"/>
        <v>0.1</v>
      </c>
      <c r="M25" s="4">
        <f t="shared" si="11"/>
        <v>1.6000000000000001E-4</v>
      </c>
      <c r="N25" s="4">
        <f t="shared" si="12"/>
        <v>4.0000000000000002E-4</v>
      </c>
    </row>
    <row r="26" spans="1:14">
      <c r="A26" t="str">
        <f t="shared" si="0"/>
        <v>alp-cielo_movimenta_comunidade-marca-awa</v>
      </c>
      <c r="B26" t="str">
        <f t="shared" si="1"/>
        <v>Oath - Verizon Media</v>
      </c>
      <c r="C26" t="str">
        <f t="shared" si="2"/>
        <v>cielo_movimenta_comunidade-marca-verizon-marca-native-big_native-cielo_movimenta_comunidade_olx-as_25_interesses_varejo</v>
      </c>
      <c r="D26" t="str">
        <f t="shared" si="3"/>
        <v>273102562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marca-verizon-marca-native-big_native-1200x627-cielo_movimenta_comunidade_olx-as_25_interesses_varejo-cpm</v>
      </c>
      <c r="G26" t="str">
        <f t="shared" si="5"/>
        <v>467497933</v>
      </c>
      <c r="H26" t="str">
        <f t="shared" si="6"/>
        <v>Tracking</v>
      </c>
      <c r="I26">
        <f t="shared" si="7"/>
        <v>58</v>
      </c>
      <c r="J26">
        <f t="shared" si="8"/>
        <v>7</v>
      </c>
      <c r="K26" s="4">
        <f t="shared" si="9"/>
        <v>0.04</v>
      </c>
      <c r="L26">
        <f t="shared" si="10"/>
        <v>0.1</v>
      </c>
      <c r="M26" s="4">
        <f t="shared" si="11"/>
        <v>2.32E-3</v>
      </c>
      <c r="N26" s="4">
        <f t="shared" si="12"/>
        <v>5.8000000000000005E-3</v>
      </c>
    </row>
    <row r="27" spans="1:14">
      <c r="A27" t="str">
        <f t="shared" si="0"/>
        <v>alp-cielo_movimenta_comunidade-marca-awa</v>
      </c>
      <c r="B27" t="str">
        <f t="shared" si="1"/>
        <v>Oath - Verizon Media</v>
      </c>
      <c r="C27" t="str">
        <f t="shared" si="2"/>
        <v>cielo_movimenta_comunidade-marca-verizon-marca-native-big_native-cielo_movimenta_comunidade_olx_cadastro-as_25_interesses_varejo</v>
      </c>
      <c r="D27" t="str">
        <f t="shared" si="3"/>
        <v>272850311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marca-verizon-marca-native-big_native-1200x627-cielo_movimenta_comunidade_olx_cadastro-as_25_interesses_varejo-cpm</v>
      </c>
      <c r="G27" t="str">
        <f t="shared" si="5"/>
        <v>467545912</v>
      </c>
      <c r="H27" t="str">
        <f t="shared" si="6"/>
        <v>Tracking</v>
      </c>
      <c r="I27">
        <f t="shared" si="7"/>
        <v>27</v>
      </c>
      <c r="J27">
        <f t="shared" si="8"/>
        <v>0</v>
      </c>
      <c r="K27" s="4">
        <f t="shared" si="9"/>
        <v>0.04</v>
      </c>
      <c r="L27">
        <f t="shared" si="10"/>
        <v>0.1</v>
      </c>
      <c r="M27" s="4">
        <f t="shared" si="11"/>
        <v>1.08E-3</v>
      </c>
      <c r="N27" s="4">
        <f t="shared" si="12"/>
        <v>2.7000000000000001E-3</v>
      </c>
    </row>
    <row r="28" spans="1:14">
      <c r="A28" t="str">
        <f t="shared" si="0"/>
        <v>alp-cielo_movimenta_comunidade-marca-awa</v>
      </c>
      <c r="B28" t="str">
        <f t="shared" si="1"/>
        <v>Oath - Verizon Media</v>
      </c>
      <c r="C28" t="str">
        <f t="shared" si="2"/>
        <v>cielo_movimenta_comunidade-marca-verizon-marca-native-native-cielo_movimenta_comunidade_olxmaes_cadastro-as_25_interesses_varejo_cadastro</v>
      </c>
      <c r="D28" t="str">
        <f t="shared" si="3"/>
        <v>273305833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marca-verizon-marca-native-native-1200x627-cielo_movimenta_comunidade_olxmaes_cadastro-as_25_interesses_varejo_cadastro-cpm</v>
      </c>
      <c r="G28" t="str">
        <f t="shared" si="5"/>
        <v>467677501</v>
      </c>
      <c r="H28" t="str">
        <f t="shared" si="6"/>
        <v>Tracking</v>
      </c>
      <c r="I28">
        <f t="shared" si="7"/>
        <v>20</v>
      </c>
      <c r="J28">
        <f t="shared" si="8"/>
        <v>0</v>
      </c>
      <c r="K28" s="4">
        <f t="shared" si="9"/>
        <v>0.04</v>
      </c>
      <c r="L28">
        <f t="shared" si="10"/>
        <v>0.1</v>
      </c>
      <c r="M28" s="4">
        <f t="shared" si="11"/>
        <v>8.0000000000000004E-4</v>
      </c>
      <c r="N28" s="4">
        <f t="shared" si="12"/>
        <v>2E-3</v>
      </c>
    </row>
    <row r="29" spans="1:14">
      <c r="A29" t="str">
        <f t="shared" si="0"/>
        <v>alp-cielo_movimenta_comunidade-marca-awa</v>
      </c>
      <c r="B29" t="str">
        <f t="shared" si="1"/>
        <v>Oath - Verizon Media</v>
      </c>
      <c r="C29" t="str">
        <f t="shared" si="2"/>
        <v>cielo_movimenta_comunidade-marca-verizon-marca-native-native-cielo_movimenta_comunidade_olxmaes_loja-as_25_interesses_varejo_loja</v>
      </c>
      <c r="D29" t="str">
        <f t="shared" si="3"/>
        <v>273323772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9" t="str">
        <f t="shared" si="4"/>
        <v>marca-verizon-marca-native-native-1200x627-cielo_movimenta_comunidade_olxmaes_loja-as_25_interesses_varejo_loja-cpm</v>
      </c>
      <c r="G29" t="str">
        <f t="shared" si="5"/>
        <v>467635835</v>
      </c>
      <c r="H29" t="str">
        <f t="shared" si="6"/>
        <v>Tracking</v>
      </c>
      <c r="I29">
        <f t="shared" si="7"/>
        <v>0</v>
      </c>
      <c r="J29">
        <f t="shared" si="8"/>
        <v>11</v>
      </c>
      <c r="K29" s="4">
        <f t="shared" si="9"/>
        <v>3.5000000000000001E-3</v>
      </c>
      <c r="L29">
        <f t="shared" si="10"/>
        <v>2.5000000000000001E-2</v>
      </c>
      <c r="M29" s="4">
        <f t="shared" si="11"/>
        <v>3.85E-2</v>
      </c>
      <c r="N29" s="4">
        <f t="shared" si="12"/>
        <v>0.27500000000000002</v>
      </c>
    </row>
    <row r="30" spans="1:14">
      <c r="A30" t="str">
        <f t="shared" si="0"/>
        <v>alp-cielo_movimenta_comunidade-marca-awa</v>
      </c>
      <c r="B30" t="str">
        <f t="shared" si="1"/>
        <v>Oath - Verizon Media</v>
      </c>
      <c r="C30" t="str">
        <f t="shared" si="2"/>
        <v>cielo_movimenta_comunidade-marca-verizon-marca-native-native-cielo_movimenta_comunidade_parcerias-as_25_interesses_varejo</v>
      </c>
      <c r="D30" t="str">
        <f t="shared" si="3"/>
        <v>273027911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marca-verizon-marca-native-native-1200x627-cielo_movimenta_comunidade_parcerias-as_25_interesses_varejo-cpm</v>
      </c>
      <c r="G30" t="str">
        <f t="shared" si="5"/>
        <v>467718940</v>
      </c>
      <c r="H30" t="str">
        <f t="shared" si="6"/>
        <v>Tracking</v>
      </c>
      <c r="I30">
        <f t="shared" si="7"/>
        <v>1536</v>
      </c>
      <c r="J30">
        <f t="shared" si="8"/>
        <v>45</v>
      </c>
      <c r="K30" s="4">
        <f t="shared" si="9"/>
        <v>0.04</v>
      </c>
      <c r="L30">
        <f t="shared" si="10"/>
        <v>0.1</v>
      </c>
      <c r="M30" s="4">
        <f t="shared" si="11"/>
        <v>6.1439999999999995E-2</v>
      </c>
      <c r="N30" s="4">
        <f t="shared" si="12"/>
        <v>0.15360000000000001</v>
      </c>
    </row>
    <row r="31" spans="1:14">
      <c r="A31" t="str">
        <f t="shared" si="0"/>
        <v>alp-cielo_movimenta_comunidade-marca-awa</v>
      </c>
      <c r="B31" t="str">
        <f t="shared" si="1"/>
        <v>istoé</v>
      </c>
      <c r="C31" t="str">
        <f t="shared" si="2"/>
        <v>cielo_movimenta_comunidade-marca-istoe-marca-display-super_banner-comunidade_generica-as_25_interesses_varejo</v>
      </c>
      <c r="D31" t="str">
        <f t="shared" si="3"/>
        <v>273838213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marca-istoe-marca-display-super_banner-300x250-comunidade_generica-as_25_interesses_varejo-cpm</v>
      </c>
      <c r="G31" t="str">
        <f t="shared" si="5"/>
        <v>468159500</v>
      </c>
      <c r="H31" t="str">
        <f t="shared" si="6"/>
        <v>Display</v>
      </c>
      <c r="I31">
        <f t="shared" si="7"/>
        <v>1637834</v>
      </c>
      <c r="J31">
        <f t="shared" si="8"/>
        <v>1731</v>
      </c>
      <c r="K31" s="4">
        <f t="shared" si="9"/>
        <v>0.04</v>
      </c>
      <c r="L31">
        <f t="shared" si="10"/>
        <v>0.1</v>
      </c>
      <c r="M31" s="4">
        <f t="shared" si="11"/>
        <v>65.513360000000006</v>
      </c>
      <c r="N31" s="4">
        <f t="shared" si="12"/>
        <v>163.78340000000003</v>
      </c>
    </row>
    <row r="32" spans="1:14">
      <c r="A32" t="str">
        <f t="shared" si="0"/>
        <v>alp-cnn-varejo-awa</v>
      </c>
      <c r="B32" t="str">
        <f t="shared" si="1"/>
        <v>CNN BR</v>
      </c>
      <c r="C32" t="str">
        <f t="shared" si="2"/>
        <v>cnn-varejo-cnn-marca-display-arroba_banner-cnn_cielo_movimenta_superlink-as_25</v>
      </c>
      <c r="D32" t="str">
        <f t="shared" si="3"/>
        <v>272933153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varejo-cnn-marca-display-arroba_banner-300x250-cnn_cielo_movimenta_superlink-as_25-cpm</v>
      </c>
      <c r="G32" t="str">
        <f t="shared" si="5"/>
        <v>467640834</v>
      </c>
      <c r="H32" t="str">
        <f t="shared" si="6"/>
        <v>Display</v>
      </c>
      <c r="I32">
        <f t="shared" si="7"/>
        <v>30316</v>
      </c>
      <c r="J32">
        <f t="shared" si="8"/>
        <v>16</v>
      </c>
      <c r="K32" s="4">
        <f t="shared" si="9"/>
        <v>0.04</v>
      </c>
      <c r="L32">
        <f t="shared" si="10"/>
        <v>0.1</v>
      </c>
      <c r="M32" s="4">
        <f t="shared" si="11"/>
        <v>1.2126400000000002</v>
      </c>
      <c r="N32" s="4">
        <f t="shared" si="12"/>
        <v>3.0316000000000005</v>
      </c>
    </row>
    <row r="33" spans="1:14">
      <c r="A33" t="str">
        <f t="shared" si="0"/>
        <v>alp-cnn-varejo-awa</v>
      </c>
      <c r="B33" t="str">
        <f t="shared" si="1"/>
        <v>CNN BR</v>
      </c>
      <c r="C33" t="str">
        <f t="shared" si="2"/>
        <v>cnn-varejo-cnn-marca-display-arroba_banner-cnn_cielo_sebrae-as_25</v>
      </c>
      <c r="D33" t="str">
        <f t="shared" si="3"/>
        <v>275300613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varejo-cnn-marca-display-arroba_banner-300x250-cnn_cielo_sebrae-as_25-cpm</v>
      </c>
      <c r="G33" t="str">
        <f t="shared" si="5"/>
        <v>469562421</v>
      </c>
      <c r="H33" t="str">
        <f t="shared" si="6"/>
        <v>Display</v>
      </c>
      <c r="I33">
        <f t="shared" si="7"/>
        <v>1008</v>
      </c>
      <c r="J33">
        <f t="shared" si="8"/>
        <v>5</v>
      </c>
      <c r="K33" s="4">
        <f t="shared" si="9"/>
        <v>0.04</v>
      </c>
      <c r="L33">
        <f t="shared" si="10"/>
        <v>0.1</v>
      </c>
      <c r="M33" s="4">
        <f t="shared" si="11"/>
        <v>4.0320000000000002E-2</v>
      </c>
      <c r="N33" s="4">
        <f t="shared" si="12"/>
        <v>0.10080000000000001</v>
      </c>
    </row>
    <row r="34" spans="1:14">
      <c r="A34" t="str">
        <f t="shared" si="0"/>
        <v>alp-cnn-varejo-awa</v>
      </c>
      <c r="B34" t="str">
        <f t="shared" si="1"/>
        <v>CNN BR</v>
      </c>
      <c r="C34" t="str">
        <f t="shared" si="2"/>
        <v>cnn-varejo-cnn-marca-display-arroba_banner-cnn_cielo_superlink_diaria1506-as_25</v>
      </c>
      <c r="D34" t="str">
        <f t="shared" si="3"/>
        <v>275301280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varejo-cnn-marca-display-arroba_banner-300x250-cnn_cielo_superlink_diaria1506-as_25-cpm</v>
      </c>
      <c r="G34" t="str">
        <f t="shared" si="5"/>
        <v>469632486</v>
      </c>
      <c r="H34" t="str">
        <f t="shared" si="6"/>
        <v>Display</v>
      </c>
      <c r="I34">
        <f t="shared" si="7"/>
        <v>338132</v>
      </c>
      <c r="J34">
        <f t="shared" si="8"/>
        <v>136</v>
      </c>
      <c r="K34" s="4">
        <f t="shared" si="9"/>
        <v>0.04</v>
      </c>
      <c r="L34">
        <f t="shared" si="10"/>
        <v>0.1</v>
      </c>
      <c r="M34" s="4">
        <f t="shared" si="11"/>
        <v>13.52528</v>
      </c>
      <c r="N34" s="4">
        <f t="shared" si="12"/>
        <v>33.813200000000002</v>
      </c>
    </row>
    <row r="35" spans="1:14">
      <c r="A35" t="str">
        <f t="shared" si="0"/>
        <v>alp-cnn-varejo-awa</v>
      </c>
      <c r="B35" t="str">
        <f t="shared" si="1"/>
        <v>CNN BR</v>
      </c>
      <c r="C35" t="str">
        <f t="shared" si="2"/>
        <v>cnn-varejo-cnn-marca-display-arroba_banner-cnn_cielo_superlink_lutadiaria-as_25</v>
      </c>
      <c r="D35" t="str">
        <f t="shared" si="3"/>
        <v>275646244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varejo-cnn-marca-display-arroba_banner-300x250-cnn_cielo_superlink_lutadiaria-as_25-cpm</v>
      </c>
      <c r="G35" t="str">
        <f t="shared" si="5"/>
        <v>469898123</v>
      </c>
      <c r="H35" t="str">
        <f t="shared" si="6"/>
        <v>Display</v>
      </c>
      <c r="I35">
        <f t="shared" si="7"/>
        <v>3734</v>
      </c>
      <c r="J35">
        <f t="shared" si="8"/>
        <v>8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0.14936000000000002</v>
      </c>
      <c r="N35" s="4">
        <f t="shared" ref="N35:N98" si="14">IF(E35="Dynamic Click",J35*L35,L35*$I35/1000)</f>
        <v>0.37340000000000001</v>
      </c>
    </row>
    <row r="36" spans="1:14">
      <c r="A36" t="str">
        <f t="shared" si="0"/>
        <v>alp-cnn-varejo-awa</v>
      </c>
      <c r="B36" t="str">
        <f t="shared" si="1"/>
        <v>CNN BR</v>
      </c>
      <c r="C36" t="str">
        <f t="shared" si="2"/>
        <v>cnn-varejo-cnn-marca-display-bilboard-cnn_cielo_movimenta_superlink-as_25</v>
      </c>
      <c r="D36" t="str">
        <f t="shared" si="3"/>
        <v>272933141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varejo-cnn-marca-display-bilboard-970x250-cnn_cielo_movimenta_superlink-as_25-cpm</v>
      </c>
      <c r="G36" t="str">
        <f t="shared" si="5"/>
        <v>467640822</v>
      </c>
      <c r="H36" t="str">
        <f t="shared" si="6"/>
        <v>Display</v>
      </c>
      <c r="I36">
        <f t="shared" si="7"/>
        <v>9229</v>
      </c>
      <c r="J36">
        <f t="shared" si="8"/>
        <v>10</v>
      </c>
      <c r="K36" s="4">
        <f t="shared" si="9"/>
        <v>0.04</v>
      </c>
      <c r="L36">
        <f t="shared" si="10"/>
        <v>0.1</v>
      </c>
      <c r="M36" s="4">
        <f t="shared" si="13"/>
        <v>0.36916000000000004</v>
      </c>
      <c r="N36" s="4">
        <f t="shared" si="14"/>
        <v>0.92290000000000005</v>
      </c>
    </row>
    <row r="37" spans="1:14">
      <c r="A37" t="str">
        <f t="shared" si="0"/>
        <v>alp-cnn-varejo-awa</v>
      </c>
      <c r="B37" t="str">
        <f t="shared" si="1"/>
        <v>CNN BR</v>
      </c>
      <c r="C37" t="str">
        <f t="shared" si="2"/>
        <v>cnn-varejo-cnn-marca-display-bilboard-cnn_cielo_sebrae-as_25</v>
      </c>
      <c r="D37" t="str">
        <f t="shared" si="3"/>
        <v>275300601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varejo-cnn-marca-display-bilboard-970x250-cnn_cielo_sebrae-as_25-cpm</v>
      </c>
      <c r="G37" t="str">
        <f t="shared" si="5"/>
        <v>469562409</v>
      </c>
      <c r="H37" t="str">
        <f t="shared" si="6"/>
        <v>Display</v>
      </c>
      <c r="I37">
        <f t="shared" si="7"/>
        <v>746</v>
      </c>
      <c r="J37">
        <f t="shared" si="8"/>
        <v>7</v>
      </c>
      <c r="K37" s="4">
        <f t="shared" si="9"/>
        <v>0.04</v>
      </c>
      <c r="L37">
        <f t="shared" si="10"/>
        <v>0.1</v>
      </c>
      <c r="M37" s="4">
        <f t="shared" si="13"/>
        <v>2.9839999999999998E-2</v>
      </c>
      <c r="N37" s="4">
        <f t="shared" si="14"/>
        <v>7.4600000000000014E-2</v>
      </c>
    </row>
    <row r="38" spans="1:14">
      <c r="A38" t="str">
        <f t="shared" si="0"/>
        <v>alp-cnn-varejo-awa</v>
      </c>
      <c r="B38" t="str">
        <f t="shared" si="1"/>
        <v>CNN BR</v>
      </c>
      <c r="C38" t="str">
        <f t="shared" si="2"/>
        <v>cnn-varejo-cnn-marca-display-bilboard-cnn_cielo_superlink_diaria1506-as_25</v>
      </c>
      <c r="D38" t="str">
        <f t="shared" si="3"/>
        <v>275485966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varejo-cnn-marca-display-bilboard-970x250-cnn_cielo_superlink_diaria1506-as_25-cpm</v>
      </c>
      <c r="G38" t="str">
        <f t="shared" si="5"/>
        <v>469734005</v>
      </c>
      <c r="H38" t="str">
        <f t="shared" si="6"/>
        <v>Display</v>
      </c>
      <c r="I38">
        <f t="shared" si="7"/>
        <v>80742</v>
      </c>
      <c r="J38">
        <f t="shared" si="8"/>
        <v>72</v>
      </c>
      <c r="K38" s="4">
        <f t="shared" si="9"/>
        <v>0.04</v>
      </c>
      <c r="L38">
        <f t="shared" si="10"/>
        <v>0.1</v>
      </c>
      <c r="M38" s="4">
        <f t="shared" si="13"/>
        <v>3.2296800000000001</v>
      </c>
      <c r="N38" s="4">
        <f t="shared" si="14"/>
        <v>8.0742000000000012</v>
      </c>
    </row>
    <row r="39" spans="1:14">
      <c r="A39" t="str">
        <f t="shared" si="0"/>
        <v>alp-cnn-varejo-awa</v>
      </c>
      <c r="B39" t="str">
        <f t="shared" si="1"/>
        <v>CNN BR</v>
      </c>
      <c r="C39" t="str">
        <f t="shared" si="2"/>
        <v>cnn-varejo-cnn-marca-display-bilboard-cnn_cielo_superlink_lutadiaria-as_25</v>
      </c>
      <c r="D39" t="str">
        <f t="shared" si="3"/>
        <v>275703789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varejo-cnn-marca-display-bilboard-970x250-cnn_cielo_superlink_lutadiaria-as_25-cpm</v>
      </c>
      <c r="G39" t="str">
        <f t="shared" si="5"/>
        <v>469899905</v>
      </c>
      <c r="H39" t="str">
        <f t="shared" si="6"/>
        <v>Display</v>
      </c>
      <c r="I39">
        <f t="shared" si="7"/>
        <v>6571</v>
      </c>
      <c r="J39">
        <f t="shared" si="8"/>
        <v>8</v>
      </c>
      <c r="K39" s="4">
        <f t="shared" si="9"/>
        <v>0.04</v>
      </c>
      <c r="L39">
        <f t="shared" si="10"/>
        <v>0.1</v>
      </c>
      <c r="M39" s="4">
        <f t="shared" si="13"/>
        <v>0.26284000000000002</v>
      </c>
      <c r="N39" s="4">
        <f t="shared" si="14"/>
        <v>0.65710000000000002</v>
      </c>
    </row>
    <row r="40" spans="1:14">
      <c r="A40" t="str">
        <f t="shared" si="0"/>
        <v>alp-cnn-varejo-awa</v>
      </c>
      <c r="B40" t="str">
        <f t="shared" si="1"/>
        <v>CNN BR</v>
      </c>
      <c r="C40" t="str">
        <f t="shared" si="2"/>
        <v>cnn-varejo-cnn-marca-display-halfpage-cnn_cielo_movimenta_superlink-as_25</v>
      </c>
      <c r="D40" t="str">
        <f t="shared" si="3"/>
        <v>272933150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varejo-cnn-marca-display-halfpage-300x600-cnn_cielo_movimenta_superlink-as_25-cpm</v>
      </c>
      <c r="G40" t="str">
        <f t="shared" si="5"/>
        <v>467640831</v>
      </c>
      <c r="H40" t="str">
        <f t="shared" si="6"/>
        <v>Display</v>
      </c>
      <c r="I40">
        <f t="shared" si="7"/>
        <v>14490</v>
      </c>
      <c r="J40">
        <f t="shared" si="8"/>
        <v>6</v>
      </c>
      <c r="K40" s="4">
        <f t="shared" si="9"/>
        <v>0.04</v>
      </c>
      <c r="L40">
        <f t="shared" si="10"/>
        <v>0.1</v>
      </c>
      <c r="M40" s="4">
        <f t="shared" si="13"/>
        <v>0.5796</v>
      </c>
      <c r="N40" s="4">
        <f t="shared" si="14"/>
        <v>1.4490000000000001</v>
      </c>
    </row>
    <row r="41" spans="1:14">
      <c r="A41" t="str">
        <f t="shared" si="0"/>
        <v>alp-cnn-varejo-awa</v>
      </c>
      <c r="B41" t="str">
        <f t="shared" si="1"/>
        <v>CNN BR</v>
      </c>
      <c r="C41" t="str">
        <f t="shared" si="2"/>
        <v>cnn-varejo-cnn-marca-display-halfpage-cnn_cielo_sebrae-as_25</v>
      </c>
      <c r="D41" t="str">
        <f t="shared" si="3"/>
        <v>275300610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varejo-cnn-marca-display-halfpage-300x600-cnn_cielo_sebrae-as_25-cpm</v>
      </c>
      <c r="G41" t="str">
        <f t="shared" si="5"/>
        <v>469562418</v>
      </c>
      <c r="H41" t="str">
        <f t="shared" si="6"/>
        <v>Display</v>
      </c>
      <c r="I41">
        <f t="shared" si="7"/>
        <v>9301</v>
      </c>
      <c r="J41">
        <f t="shared" si="8"/>
        <v>9</v>
      </c>
      <c r="K41" s="4">
        <f t="shared" si="9"/>
        <v>0.04</v>
      </c>
      <c r="L41">
        <f t="shared" si="10"/>
        <v>0.1</v>
      </c>
      <c r="M41" s="4">
        <f t="shared" si="13"/>
        <v>0.37204000000000004</v>
      </c>
      <c r="N41" s="4">
        <f t="shared" si="14"/>
        <v>0.93010000000000004</v>
      </c>
    </row>
    <row r="42" spans="1:14">
      <c r="A42" t="str">
        <f t="shared" si="0"/>
        <v>alp-cnn-varejo-awa</v>
      </c>
      <c r="B42" t="str">
        <f t="shared" si="1"/>
        <v>CNN BR</v>
      </c>
      <c r="C42" t="str">
        <f t="shared" si="2"/>
        <v>cnn-varejo-cnn-marca-display-halfpage-cnn_cielo_superlink_lutadiaria-as_25</v>
      </c>
      <c r="D42" t="str">
        <f t="shared" si="3"/>
        <v>275692860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varejo-cnn-marca-display-halfpage-300x600-cnn_cielo_superlink_lutadiaria-as_25-cpm</v>
      </c>
      <c r="G42" t="str">
        <f t="shared" si="5"/>
        <v>469899809</v>
      </c>
      <c r="H42" t="str">
        <f t="shared" si="6"/>
        <v>Display</v>
      </c>
      <c r="I42">
        <f t="shared" si="7"/>
        <v>15428</v>
      </c>
      <c r="J42">
        <f t="shared" si="8"/>
        <v>12</v>
      </c>
      <c r="K42" s="4">
        <f t="shared" si="9"/>
        <v>0.04</v>
      </c>
      <c r="L42">
        <f t="shared" si="10"/>
        <v>0.1</v>
      </c>
      <c r="M42" s="4">
        <f t="shared" si="13"/>
        <v>0.61712</v>
      </c>
      <c r="N42" s="4">
        <f t="shared" si="14"/>
        <v>1.5428000000000002</v>
      </c>
    </row>
    <row r="43" spans="1:14">
      <c r="A43" t="str">
        <f t="shared" si="0"/>
        <v>alp-cnn-varejo-awa</v>
      </c>
      <c r="B43" t="str">
        <f t="shared" si="1"/>
        <v>CNN BR</v>
      </c>
      <c r="C43" t="str">
        <f t="shared" si="2"/>
        <v>cnn-varejo-cnn-marca-display-leaderboard-cnn_cielo_movimenta_superlink-as_25</v>
      </c>
      <c r="D43" t="str">
        <f t="shared" si="3"/>
        <v>272933144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varejo-cnn-marca-display-leaderboard-728x90-cnn_cielo_movimenta_superlink-as_25-cpm</v>
      </c>
      <c r="G43" t="str">
        <f t="shared" si="5"/>
        <v>467640825</v>
      </c>
      <c r="H43" t="str">
        <f t="shared" si="6"/>
        <v>Display</v>
      </c>
      <c r="I43">
        <f t="shared" si="7"/>
        <v>3388</v>
      </c>
      <c r="J43">
        <f t="shared" si="8"/>
        <v>0</v>
      </c>
      <c r="K43" s="4">
        <f t="shared" si="9"/>
        <v>0.04</v>
      </c>
      <c r="L43">
        <f t="shared" si="10"/>
        <v>0.1</v>
      </c>
      <c r="M43" s="4">
        <f t="shared" si="13"/>
        <v>0.13552</v>
      </c>
      <c r="N43" s="4">
        <f t="shared" si="14"/>
        <v>0.33879999999999999</v>
      </c>
    </row>
    <row r="44" spans="1:14">
      <c r="A44" t="str">
        <f t="shared" si="0"/>
        <v>alp-cnn-varejo-awa</v>
      </c>
      <c r="B44" t="str">
        <f t="shared" si="1"/>
        <v>CNN BR</v>
      </c>
      <c r="C44" t="str">
        <f t="shared" si="2"/>
        <v>cnn-varejo-cnn-marca-display-leaderboard-cnn_cielo_sebrae-as_25</v>
      </c>
      <c r="D44" t="str">
        <f t="shared" si="3"/>
        <v>275300604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varejo-cnn-marca-display-leaderboard-728x90-cnn_cielo_sebrae-as_25-cpm</v>
      </c>
      <c r="G44" t="str">
        <f t="shared" si="5"/>
        <v>469562412</v>
      </c>
      <c r="H44" t="str">
        <f t="shared" si="6"/>
        <v>Display</v>
      </c>
      <c r="I44">
        <f t="shared" si="7"/>
        <v>722</v>
      </c>
      <c r="J44">
        <f t="shared" si="8"/>
        <v>2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2.8879999999999999E-2</v>
      </c>
      <c r="N44" s="4">
        <f t="shared" si="14"/>
        <v>7.22E-2</v>
      </c>
    </row>
    <row r="45" spans="1:14">
      <c r="A45" t="str">
        <f t="shared" si="0"/>
        <v>alp-cnn-varejo-awa</v>
      </c>
      <c r="B45" t="str">
        <f t="shared" si="1"/>
        <v>CNN BR</v>
      </c>
      <c r="C45" t="str">
        <f t="shared" si="2"/>
        <v>cnn-varejo-cnn-marca-display-leaderboard-cnn_cielo_superlink_diaria1506-as_25</v>
      </c>
      <c r="D45" t="str">
        <f t="shared" si="3"/>
        <v>275301658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varejo-cnn-marca-display-leaderboard-728x90-cnn_cielo_superlink_diaria1506-as_25-cpm</v>
      </c>
      <c r="G45" t="str">
        <f t="shared" si="5"/>
        <v>469564837</v>
      </c>
      <c r="H45" t="str">
        <f t="shared" si="6"/>
        <v>Display</v>
      </c>
      <c r="I45">
        <f t="shared" si="7"/>
        <v>53338</v>
      </c>
      <c r="J45">
        <f t="shared" si="8"/>
        <v>20</v>
      </c>
      <c r="K45" s="4">
        <f t="shared" si="9"/>
        <v>0.04</v>
      </c>
      <c r="L45">
        <f t="shared" si="15"/>
        <v>0.1</v>
      </c>
      <c r="M45" s="4">
        <f t="shared" si="13"/>
        <v>2.1335199999999999</v>
      </c>
      <c r="N45" s="4">
        <f t="shared" si="14"/>
        <v>5.3338000000000001</v>
      </c>
    </row>
    <row r="46" spans="1:14">
      <c r="A46" t="str">
        <f t="shared" si="0"/>
        <v>alp-cnn-varejo-awa</v>
      </c>
      <c r="B46" t="str">
        <f t="shared" si="1"/>
        <v>CNN BR</v>
      </c>
      <c r="C46" t="str">
        <f t="shared" si="2"/>
        <v>cnn-varejo-cnn-marca-display-leaderboard-cnn_cielo_superlink_lutadiaria-as_25</v>
      </c>
      <c r="D46" t="str">
        <f t="shared" si="3"/>
        <v>275647021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varejo-cnn-marca-display-leaderboard-728x90-cnn_cielo_superlink_lutadiaria-as_25-cpm</v>
      </c>
      <c r="G46" t="str">
        <f t="shared" si="5"/>
        <v>469979952</v>
      </c>
      <c r="H46" t="str">
        <f t="shared" si="6"/>
        <v>Display</v>
      </c>
      <c r="I46">
        <f t="shared" si="7"/>
        <v>4265</v>
      </c>
      <c r="J46">
        <f t="shared" si="8"/>
        <v>3</v>
      </c>
      <c r="K46" s="4">
        <f t="shared" si="9"/>
        <v>0.04</v>
      </c>
      <c r="L46">
        <f t="shared" si="15"/>
        <v>0.1</v>
      </c>
      <c r="M46" s="4">
        <f t="shared" si="13"/>
        <v>0.1706</v>
      </c>
      <c r="N46" s="4">
        <f t="shared" si="14"/>
        <v>0.42649999999999999</v>
      </c>
    </row>
    <row r="47" spans="1:14">
      <c r="A47" t="str">
        <f t="shared" si="0"/>
        <v>alp-cnn-varejo-awa</v>
      </c>
      <c r="B47" t="str">
        <f t="shared" si="1"/>
        <v>CNN BR</v>
      </c>
      <c r="C47" t="str">
        <f t="shared" si="2"/>
        <v>cnn-varejo-cnn-marca-display-mobile-cnn_cielo_movimenta_superlink-as_25</v>
      </c>
      <c r="D47" t="str">
        <f t="shared" si="3"/>
        <v>272933147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varejo-cnn-marca-display-mobile-320x50-cnn_cielo_movimenta_superlink-as_25-cpm</v>
      </c>
      <c r="G47" t="str">
        <f t="shared" si="5"/>
        <v>467640828</v>
      </c>
      <c r="H47" t="str">
        <f t="shared" si="6"/>
        <v>Display</v>
      </c>
      <c r="I47">
        <f t="shared" si="7"/>
        <v>165562</v>
      </c>
      <c r="J47">
        <f t="shared" si="8"/>
        <v>613</v>
      </c>
      <c r="K47" s="4">
        <f t="shared" si="9"/>
        <v>0.04</v>
      </c>
      <c r="L47">
        <f t="shared" si="15"/>
        <v>0.1</v>
      </c>
      <c r="M47" s="4">
        <f t="shared" si="13"/>
        <v>6.6224800000000004</v>
      </c>
      <c r="N47" s="4">
        <f t="shared" si="14"/>
        <v>16.5562</v>
      </c>
    </row>
    <row r="48" spans="1:14">
      <c r="A48" t="str">
        <f t="shared" si="0"/>
        <v>alp-cnn-varejo-awa</v>
      </c>
      <c r="B48" t="str">
        <f t="shared" si="1"/>
        <v>CNN BR</v>
      </c>
      <c r="C48" t="str">
        <f t="shared" si="2"/>
        <v>cnn-varejo-cnn-marca-display-mobile-cnn_cielo_sebrae-as_25</v>
      </c>
      <c r="D48" t="str">
        <f t="shared" si="3"/>
        <v>275300607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varejo-cnn-marca-display-mobile-320x50-cnn_cielo_sebrae-as_25-cpm</v>
      </c>
      <c r="G48" t="str">
        <f t="shared" si="5"/>
        <v>469562415</v>
      </c>
      <c r="H48" t="str">
        <f t="shared" si="6"/>
        <v>Display</v>
      </c>
      <c r="I48">
        <f t="shared" si="7"/>
        <v>56793</v>
      </c>
      <c r="J48">
        <f t="shared" si="8"/>
        <v>188</v>
      </c>
      <c r="K48" s="4">
        <f t="shared" si="9"/>
        <v>0.04</v>
      </c>
      <c r="L48">
        <f t="shared" si="15"/>
        <v>0.1</v>
      </c>
      <c r="M48" s="4">
        <f t="shared" si="13"/>
        <v>2.2717200000000002</v>
      </c>
      <c r="N48" s="4">
        <f t="shared" si="14"/>
        <v>5.6793000000000005</v>
      </c>
    </row>
    <row r="49" spans="1:14">
      <c r="A49" t="str">
        <f t="shared" si="0"/>
        <v>alp-cnn-varejo-awa</v>
      </c>
      <c r="B49" t="str">
        <f t="shared" si="1"/>
        <v>CNN BR</v>
      </c>
      <c r="C49" t="str">
        <f t="shared" si="2"/>
        <v>cnn-varejo-cnn-marca-display-mobile-cnn_cielo_superlink_diaria1506-as_25</v>
      </c>
      <c r="D49" t="str">
        <f t="shared" si="3"/>
        <v>275485942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varejo-cnn-marca-display-mobile-320x50-cnn_cielo_superlink_diaria1506-as_25-cpm</v>
      </c>
      <c r="G49" t="str">
        <f t="shared" si="5"/>
        <v>469733273</v>
      </c>
      <c r="H49" t="str">
        <f t="shared" si="6"/>
        <v>Display</v>
      </c>
      <c r="I49">
        <f t="shared" si="7"/>
        <v>244309</v>
      </c>
      <c r="J49">
        <f t="shared" si="8"/>
        <v>418</v>
      </c>
      <c r="K49" s="4">
        <f t="shared" si="9"/>
        <v>0.04</v>
      </c>
      <c r="L49">
        <f t="shared" si="15"/>
        <v>0.1</v>
      </c>
      <c r="M49" s="4">
        <f t="shared" si="13"/>
        <v>9.7723600000000008</v>
      </c>
      <c r="N49" s="4">
        <f t="shared" si="14"/>
        <v>24.430900000000001</v>
      </c>
    </row>
    <row r="50" spans="1:14">
      <c r="A50" t="str">
        <f t="shared" si="0"/>
        <v>alp-cnn-varejo-awa</v>
      </c>
      <c r="B50" t="str">
        <f t="shared" si="1"/>
        <v>CNN BR</v>
      </c>
      <c r="C50" t="str">
        <f t="shared" si="2"/>
        <v>cnn-varejo-cnn-marca-display-mobile-cnn_cielo_superlink_lutadiaria-as_25</v>
      </c>
      <c r="D50" t="str">
        <f t="shared" si="3"/>
        <v>275348690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varejo-cnn-marca-display-mobile-320x50-cnn_cielo_superlink_lutadiaria-as_25-cpm</v>
      </c>
      <c r="G50" t="str">
        <f t="shared" si="5"/>
        <v>469899176</v>
      </c>
      <c r="H50" t="str">
        <f t="shared" si="6"/>
        <v>Display</v>
      </c>
      <c r="I50">
        <f t="shared" si="7"/>
        <v>149144</v>
      </c>
      <c r="J50">
        <f t="shared" si="8"/>
        <v>473</v>
      </c>
      <c r="K50" s="4">
        <f t="shared" si="9"/>
        <v>0.04</v>
      </c>
      <c r="L50">
        <f t="shared" si="15"/>
        <v>0.1</v>
      </c>
      <c r="M50" s="4">
        <f t="shared" si="13"/>
        <v>5.9657600000000004</v>
      </c>
      <c r="N50" s="4">
        <f t="shared" si="14"/>
        <v>14.914400000000002</v>
      </c>
    </row>
    <row r="51" spans="1:14">
      <c r="A51" t="str">
        <f t="shared" si="0"/>
        <v>alp-corona_voucher-varejo-awa</v>
      </c>
      <c r="B51" t="str">
        <f t="shared" si="1"/>
        <v>Google Brasil</v>
      </c>
      <c r="C51" t="str">
        <f t="shared" si="2"/>
        <v>corona_voucher-varejo-dv360_CorreioBrasiliense-marca-video-pre_roll-video_hero_30s-AS25_microempreendedor_medioempreendedor_negocios_vendasonline_donosdenegocios</v>
      </c>
      <c r="D51" t="str">
        <f t="shared" si="3"/>
        <v>275168470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51" t="str">
        <f t="shared" si="4"/>
        <v>varejo-dv360_CorreioBrasiliense-marca-video-pre_roll-1920x1080-video_hero_30s-AS25_microempreendedor_medioempreendedor_negocios_vendasonline_donosdenegocios-cpm</v>
      </c>
      <c r="G51" t="str">
        <f t="shared" si="5"/>
        <v>469360379</v>
      </c>
      <c r="H51" t="str">
        <f t="shared" si="6"/>
        <v>In-Stream Video</v>
      </c>
      <c r="I51">
        <f t="shared" si="7"/>
        <v>78647</v>
      </c>
      <c r="J51">
        <f t="shared" si="8"/>
        <v>403</v>
      </c>
      <c r="K51" s="4">
        <f t="shared" si="9"/>
        <v>0.6</v>
      </c>
      <c r="L51">
        <f t="shared" si="15"/>
        <v>0.35</v>
      </c>
      <c r="M51" s="4">
        <f t="shared" si="13"/>
        <v>47.188199999999995</v>
      </c>
      <c r="N51" s="4">
        <f t="shared" si="14"/>
        <v>27.526449999999997</v>
      </c>
    </row>
    <row r="52" spans="1:14">
      <c r="A52" t="str">
        <f t="shared" si="0"/>
        <v>alp-corona_voucher-varejo-awa</v>
      </c>
      <c r="B52" t="str">
        <f t="shared" si="1"/>
        <v>Google Brasil</v>
      </c>
      <c r="C52" t="str">
        <f t="shared" si="2"/>
        <v>corona_voucher-varejo-dv360_Estadao-marca-video-pre_roll-video_hero_30s-AS25_microempreendedor_medioempreendedor_negocios_vendasonline_donosdenegocios</v>
      </c>
      <c r="D52" t="str">
        <f t="shared" si="3"/>
        <v>275168476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52" t="str">
        <f t="shared" si="4"/>
        <v>varejo-dv360_Estadao-marca-video-pre_roll-1920x1080-video_hero_30s-AS25_microempreendedor_medioempreendedor_negocios_vendasonline_donosdenegocios-cpm</v>
      </c>
      <c r="G52" t="str">
        <f t="shared" si="5"/>
        <v>469360385</v>
      </c>
      <c r="H52" t="str">
        <f t="shared" si="6"/>
        <v>In-Stream Video</v>
      </c>
      <c r="I52">
        <f t="shared" si="7"/>
        <v>249940</v>
      </c>
      <c r="J52">
        <f t="shared" si="8"/>
        <v>76</v>
      </c>
      <c r="K52" s="4">
        <f t="shared" si="9"/>
        <v>0.6</v>
      </c>
      <c r="L52">
        <f t="shared" si="15"/>
        <v>0.35</v>
      </c>
      <c r="M52" s="4">
        <f t="shared" si="13"/>
        <v>149.964</v>
      </c>
      <c r="N52" s="4">
        <f t="shared" si="14"/>
        <v>87.478999999999999</v>
      </c>
    </row>
    <row r="53" spans="1:14">
      <c r="A53" t="str">
        <f t="shared" si="0"/>
        <v>alp-corona_voucher-varejo-awa</v>
      </c>
      <c r="B53" t="str">
        <f t="shared" si="1"/>
        <v>Google Brasil</v>
      </c>
      <c r="C53" t="str">
        <f t="shared" si="2"/>
        <v>corona_voucher-varejo-dv360_Folha-marca-video-pre_roll-video_hero_30s-AS25_microempreendedor_medioempreendedor_negocios_vendasonline_donosdenegocios</v>
      </c>
      <c r="D53" t="str">
        <f t="shared" si="3"/>
        <v>275168473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53" t="str">
        <f t="shared" si="4"/>
        <v>varejo-dv360_Folha-marca-video-pre_roll-1920x1080-video_hero_30s-AS25_microempreendedor_medioempreendedor_negocios_vendasonline_donosdenegocios-cpm</v>
      </c>
      <c r="G53" t="str">
        <f t="shared" si="5"/>
        <v>469360382</v>
      </c>
      <c r="H53" t="str">
        <f t="shared" si="6"/>
        <v>In-Stream Video</v>
      </c>
      <c r="I53">
        <f t="shared" si="7"/>
        <v>272654</v>
      </c>
      <c r="J53">
        <f t="shared" si="8"/>
        <v>380</v>
      </c>
      <c r="K53" s="4">
        <f t="shared" si="9"/>
        <v>0.6</v>
      </c>
      <c r="L53">
        <f t="shared" si="15"/>
        <v>0.35</v>
      </c>
      <c r="M53" s="4">
        <f t="shared" si="13"/>
        <v>163.5924</v>
      </c>
      <c r="N53" s="4">
        <f t="shared" si="14"/>
        <v>95.428899999999999</v>
      </c>
    </row>
    <row r="54" spans="1:14">
      <c r="A54" t="str">
        <f t="shared" si="0"/>
        <v>alp-corona_voucher-varejo-awa</v>
      </c>
      <c r="B54" t="str">
        <f t="shared" si="1"/>
        <v>Google Brasil</v>
      </c>
      <c r="C54" t="str">
        <f t="shared" si="2"/>
        <v>corona_voucher-varejo-dv360_globo-marca-video-pre_roll-video_hero_30s-AS25_microempreendedor_medioempreendedor_negocios_vendasonline_donosdenegocios</v>
      </c>
      <c r="D54" t="str">
        <f t="shared" si="3"/>
        <v>275168467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54" t="str">
        <f t="shared" si="4"/>
        <v>varejo-dv360_globo-marca-video-pre_roll-1920x1080-video_hero_30s-AS25_microempreendedor_medioempreendedor_negocios_vendasonline_donosdenegocios-cpm</v>
      </c>
      <c r="G54" t="str">
        <f t="shared" si="5"/>
        <v>469360376</v>
      </c>
      <c r="H54" t="str">
        <f t="shared" si="6"/>
        <v>In-Stream Video</v>
      </c>
      <c r="I54">
        <f t="shared" si="7"/>
        <v>114264</v>
      </c>
      <c r="J54">
        <f t="shared" si="8"/>
        <v>3677</v>
      </c>
      <c r="K54" s="4">
        <f t="shared" si="9"/>
        <v>0.6</v>
      </c>
      <c r="L54">
        <f t="shared" si="15"/>
        <v>0.35</v>
      </c>
      <c r="M54" s="4">
        <f t="shared" si="13"/>
        <v>68.558399999999992</v>
      </c>
      <c r="N54" s="4">
        <f t="shared" si="14"/>
        <v>39.992399999999996</v>
      </c>
    </row>
    <row r="55" spans="1:14">
      <c r="A55" t="str">
        <f t="shared" si="0"/>
        <v>alp-corona_voucher-varejo-awa</v>
      </c>
      <c r="B55" t="str">
        <f t="shared" si="1"/>
        <v>Oath - Verizon Media</v>
      </c>
      <c r="C55" t="str">
        <f t="shared" si="2"/>
        <v>corona_voucher-varejo-verizon-marca-video-pre_roll-movimenta_coronavoucher_30s-AS25_microempreendedor_medioempreendedor_negocios_vendasonline_donosdenegocios</v>
      </c>
      <c r="D55" t="str">
        <f t="shared" si="3"/>
        <v>275578790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55" t="str">
        <f t="shared" si="4"/>
        <v>varejo-verizon-marca-video-pre_roll-1920x1080-movimenta_coronavoucher_30s-AS25_microempreendedor_medioempreendedor_negocios_vendasonline_donosdenegocios-cpm</v>
      </c>
      <c r="G55" t="str">
        <f t="shared" si="5"/>
        <v>470185521</v>
      </c>
      <c r="H55" t="str">
        <f t="shared" si="6"/>
        <v>In-Stream Video</v>
      </c>
      <c r="I55">
        <f t="shared" si="7"/>
        <v>1100002</v>
      </c>
      <c r="J55">
        <f t="shared" si="8"/>
        <v>4466</v>
      </c>
      <c r="K55" s="4">
        <f t="shared" si="9"/>
        <v>0.6</v>
      </c>
      <c r="L55">
        <f t="shared" si="15"/>
        <v>0.35</v>
      </c>
      <c r="M55" s="4">
        <f t="shared" si="13"/>
        <v>660.00119999999993</v>
      </c>
      <c r="N55" s="4">
        <f t="shared" si="14"/>
        <v>385.00069999999994</v>
      </c>
    </row>
    <row r="56" spans="1:14">
      <c r="A56" t="str">
        <f t="shared" si="0"/>
        <v>alp-covid19-marca-awa</v>
      </c>
      <c r="B56" t="str">
        <f t="shared" si="1"/>
        <v>Oath - Verizon Media</v>
      </c>
      <c r="C56" t="str">
        <f t="shared" si="2"/>
        <v>covid19-marca-marca-social_dark-native-institucional_corona-as_25_interesses_varejo</v>
      </c>
      <c r="D56" t="str">
        <f t="shared" si="3"/>
        <v>270368789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56" t="str">
        <f t="shared" si="4"/>
        <v>covid19-marca-marca-social_dark-native-institucional_corona-as_25_interesses_varejo</v>
      </c>
      <c r="G56" t="str">
        <f t="shared" si="5"/>
        <v>465209696</v>
      </c>
      <c r="H56" t="str">
        <f t="shared" si="6"/>
        <v>Tracking</v>
      </c>
      <c r="I56">
        <f t="shared" si="7"/>
        <v>0</v>
      </c>
      <c r="J56">
        <f t="shared" si="8"/>
        <v>1</v>
      </c>
      <c r="K56" s="4">
        <f t="shared" si="9"/>
        <v>3.5000000000000001E-3</v>
      </c>
      <c r="L56">
        <f t="shared" si="15"/>
        <v>2.5000000000000001E-2</v>
      </c>
      <c r="M56" s="4">
        <f t="shared" si="13"/>
        <v>3.5000000000000001E-3</v>
      </c>
      <c r="N56" s="4">
        <f t="shared" si="14"/>
        <v>2.5000000000000001E-2</v>
      </c>
    </row>
    <row r="57" spans="1:14">
      <c r="A57" t="str">
        <f t="shared" si="0"/>
        <v>alp-covid19-marca-awa</v>
      </c>
      <c r="B57" t="str">
        <f t="shared" si="1"/>
        <v>Oath - Verizon Media</v>
      </c>
      <c r="C57" t="str">
        <f t="shared" si="2"/>
        <v>covid19-marca-verizon-marca-display-leaderboard-institucional_corona-as_25_interesses_varejo</v>
      </c>
      <c r="D57" t="str">
        <f t="shared" si="3"/>
        <v>270695839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covid19-marca-verizon-marca-display-leaderboard-institucional_corona-as_25_interesses_varejo</v>
      </c>
      <c r="G57" t="str">
        <f t="shared" si="5"/>
        <v>465327061</v>
      </c>
      <c r="H57" t="str">
        <f t="shared" si="6"/>
        <v>Display</v>
      </c>
      <c r="I57">
        <f t="shared" si="7"/>
        <v>3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1.1999999999999999E-4</v>
      </c>
      <c r="N57" s="4">
        <f t="shared" si="14"/>
        <v>3.0000000000000003E-4</v>
      </c>
    </row>
    <row r="58" spans="1:14">
      <c r="A58" t="str">
        <f t="shared" si="0"/>
        <v>alp-covid19-marca-awa</v>
      </c>
      <c r="B58" t="str">
        <f t="shared" si="1"/>
        <v>Oath - Verizon Media</v>
      </c>
      <c r="C58" t="str">
        <f t="shared" si="2"/>
        <v>covid19-marca-verizon-marca-display-medium_rectangle-institucional_corona-as_25_interesses_varejo</v>
      </c>
      <c r="D58" t="str">
        <f t="shared" si="3"/>
        <v>270437165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covid19-marca-verizon-marca-display-medium_rectangle-institucional_corona-as_25_interesses_varejo</v>
      </c>
      <c r="G58" t="str">
        <f t="shared" si="5"/>
        <v>465308189</v>
      </c>
      <c r="H58" t="str">
        <f t="shared" si="6"/>
        <v>Display</v>
      </c>
      <c r="I58">
        <f t="shared" si="7"/>
        <v>1</v>
      </c>
      <c r="J58">
        <f t="shared" si="8"/>
        <v>0</v>
      </c>
      <c r="K58" s="4">
        <f t="shared" si="9"/>
        <v>0.04</v>
      </c>
      <c r="L58">
        <f t="shared" si="15"/>
        <v>0.1</v>
      </c>
      <c r="M58" s="4">
        <f t="shared" si="13"/>
        <v>4.0000000000000003E-5</v>
      </c>
      <c r="N58" s="4">
        <f t="shared" si="14"/>
        <v>1E-4</v>
      </c>
    </row>
    <row r="59" spans="1:14">
      <c r="A59" t="str">
        <f t="shared" si="0"/>
        <v>alp-covid19-marca-awa</v>
      </c>
      <c r="B59" t="str">
        <f t="shared" si="1"/>
        <v>Oath - Verizon Media</v>
      </c>
      <c r="C59" t="str">
        <f t="shared" si="2"/>
        <v>covid19-marca-verizon-marca-social_dark-native-institucional_corona-as_25_interesses_varejo</v>
      </c>
      <c r="D59" t="str">
        <f t="shared" si="3"/>
        <v>271001565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59" t="str">
        <f t="shared" si="4"/>
        <v>marca-marca-social_dark-native-627x627-institucional_corona-as_25_interesses_varejo-cpm</v>
      </c>
      <c r="G59" t="str">
        <f t="shared" si="5"/>
        <v>465500034</v>
      </c>
      <c r="H59" t="str">
        <f t="shared" si="6"/>
        <v>Tracking</v>
      </c>
      <c r="I59">
        <f t="shared" si="7"/>
        <v>1</v>
      </c>
      <c r="J59">
        <f t="shared" si="8"/>
        <v>2</v>
      </c>
      <c r="K59" s="4">
        <f t="shared" si="9"/>
        <v>3.5000000000000001E-3</v>
      </c>
      <c r="L59">
        <f t="shared" si="15"/>
        <v>2.5000000000000001E-2</v>
      </c>
      <c r="M59" s="4">
        <f t="shared" si="13"/>
        <v>7.0000000000000001E-3</v>
      </c>
      <c r="N59" s="4">
        <f t="shared" si="14"/>
        <v>0.05</v>
      </c>
    </row>
    <row r="60" spans="1:14">
      <c r="A60" t="str">
        <f t="shared" si="0"/>
        <v>alp-empreendedores-empreendedores-cons</v>
      </c>
      <c r="B60" t="str">
        <f t="shared" si="1"/>
        <v>Oath - Verizon Media</v>
      </c>
      <c r="C60" t="str">
        <f t="shared" si="2"/>
        <v>empreendedores-empreendedores-verizon-lio+-native-native-empreendedores_lio_mais-pequeno_empreendedor_look-a-like_ e_predictive audience</v>
      </c>
      <c r="D60" t="str">
        <f t="shared" si="3"/>
        <v>276197453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empreendedores-verizon-lio+-native-native-627x627-empreendedores_lio_mais-pequeno_empreendedor_look-a-like_ e_predictive audience-cpc</v>
      </c>
      <c r="G60" t="str">
        <f t="shared" si="5"/>
        <v>470633105</v>
      </c>
      <c r="H60" t="str">
        <f t="shared" si="6"/>
        <v>Tracking</v>
      </c>
      <c r="I60">
        <f t="shared" si="7"/>
        <v>191714</v>
      </c>
      <c r="J60">
        <f t="shared" si="8"/>
        <v>1183</v>
      </c>
      <c r="K60" s="4">
        <f t="shared" si="9"/>
        <v>0.04</v>
      </c>
      <c r="L60">
        <f t="shared" si="15"/>
        <v>0.1</v>
      </c>
      <c r="M60" s="4">
        <f t="shared" si="13"/>
        <v>7.6685600000000003</v>
      </c>
      <c r="N60" s="4">
        <f t="shared" si="14"/>
        <v>19.171400000000002</v>
      </c>
    </row>
    <row r="61" spans="1:14">
      <c r="A61" t="str">
        <f t="shared" si="0"/>
        <v>alp-empreendedores-empreendedores-cons</v>
      </c>
      <c r="B61" t="str">
        <f t="shared" si="1"/>
        <v>Oath - Verizon Media</v>
      </c>
      <c r="C61" t="str">
        <f t="shared" si="2"/>
        <v>empreendedores-empreendedores-verizon-lio+-native-native-empreendedores_lio_mais-pequeno_empreendedor_look-a-like_ e_predictive audience</v>
      </c>
      <c r="D61" t="str">
        <f t="shared" si="3"/>
        <v>276197993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empreendedores-verizon-lio+-native-native-1200x627-empreendedores_lio_mais-pequeno_empreendedor_look-a-like_ e_predictive audience-cpc</v>
      </c>
      <c r="G61" t="str">
        <f t="shared" si="5"/>
        <v>470726775</v>
      </c>
      <c r="H61" t="str">
        <f t="shared" si="6"/>
        <v>Tracking</v>
      </c>
      <c r="I61">
        <f t="shared" si="7"/>
        <v>171550</v>
      </c>
      <c r="J61">
        <f t="shared" si="8"/>
        <v>1250</v>
      </c>
      <c r="K61" s="4">
        <f t="shared" si="9"/>
        <v>0.04</v>
      </c>
      <c r="L61">
        <f t="shared" si="15"/>
        <v>0.1</v>
      </c>
      <c r="M61" s="4">
        <f t="shared" si="13"/>
        <v>6.8620000000000001</v>
      </c>
      <c r="N61" s="4">
        <f t="shared" si="14"/>
        <v>17.155000000000001</v>
      </c>
    </row>
    <row r="62" spans="1:14">
      <c r="A62" t="str">
        <f t="shared" si="0"/>
        <v>alp-nova_cielo-empreendedores-cons</v>
      </c>
      <c r="B62" t="str">
        <f t="shared" si="1"/>
        <v>Google Brasil</v>
      </c>
      <c r="C62" t="str">
        <f t="shared" si="2"/>
        <v>nova_cielo-empreendedores-dv360-flash-display-halfpage-flash_atendimento-as_25_mais_3rdparty_list_micro_empreendedor_individual_tailtarget_e_mei_retargetly</v>
      </c>
      <c r="D62" t="str">
        <f t="shared" si="3"/>
        <v>270932033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empreendedores-flash-display-halfpage-300x600-flash_atendimento-as_25_mais_3rdparty_list_micro_empreendedor_individual_tailtarget_e_mei_retargetly-cpm</v>
      </c>
      <c r="G62" t="str">
        <f t="shared" si="5"/>
        <v>465744128</v>
      </c>
      <c r="H62" t="str">
        <f t="shared" si="6"/>
        <v>Display</v>
      </c>
      <c r="I62">
        <f t="shared" si="7"/>
        <v>22588</v>
      </c>
      <c r="J62">
        <f t="shared" si="8"/>
        <v>55</v>
      </c>
      <c r="K62" s="4">
        <f t="shared" si="9"/>
        <v>0.04</v>
      </c>
      <c r="L62">
        <f t="shared" si="15"/>
        <v>0.1</v>
      </c>
      <c r="M62" s="4">
        <f t="shared" si="13"/>
        <v>0.90351999999999999</v>
      </c>
      <c r="N62" s="4">
        <f t="shared" si="14"/>
        <v>2.2588000000000004</v>
      </c>
    </row>
    <row r="63" spans="1:14">
      <c r="A63" t="str">
        <f t="shared" si="0"/>
        <v>alp-nova_cielo-empreendedores-cons</v>
      </c>
      <c r="B63" t="str">
        <f t="shared" si="1"/>
        <v>Google Brasil</v>
      </c>
      <c r="C63" t="str">
        <f t="shared" si="2"/>
        <v>nova_cielo-empreendedores-dv360-flash-display-large_rectangle-flash_atendimento-as_25_mais_3rdparty_list_micro_empreendedor_individual_tailtarget_e_mei_retargetly</v>
      </c>
      <c r="D63" t="str">
        <f t="shared" si="3"/>
        <v>270932027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empreendedores-flash-display-large_rectangle-336x280-flash_atendimento-as_25_mais_3rdparty_list_micro_empreendedor_individual_tailtarget_e_mei_retargetly-cpm</v>
      </c>
      <c r="G63" t="str">
        <f t="shared" si="5"/>
        <v>465744122</v>
      </c>
      <c r="H63" t="str">
        <f t="shared" si="6"/>
        <v>Display</v>
      </c>
      <c r="I63">
        <f t="shared" si="7"/>
        <v>131298</v>
      </c>
      <c r="J63">
        <f t="shared" si="8"/>
        <v>357</v>
      </c>
      <c r="K63" s="4">
        <f t="shared" si="9"/>
        <v>0.04</v>
      </c>
      <c r="L63">
        <f t="shared" si="15"/>
        <v>0.1</v>
      </c>
      <c r="M63" s="4">
        <f t="shared" si="13"/>
        <v>5.2519200000000001</v>
      </c>
      <c r="N63" s="4">
        <f t="shared" si="14"/>
        <v>13.129800000000001</v>
      </c>
    </row>
    <row r="64" spans="1:14">
      <c r="A64" t="str">
        <f t="shared" si="0"/>
        <v>alp-nova_cielo-empreendedores-cons</v>
      </c>
      <c r="B64" t="str">
        <f t="shared" si="1"/>
        <v>Google Brasil</v>
      </c>
      <c r="C64" t="str">
        <f t="shared" si="2"/>
        <v>nova_cielo-empreendedores-dv360-flash-display-medium_rectangle-flash_atendimento-as_25_mais_3rdparty_list_micro_empreendedor_individual_tailtarget_e_mei_retargetly</v>
      </c>
      <c r="D64" t="str">
        <f t="shared" si="3"/>
        <v>270932036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empreendedores-flash-display-medium_rectangle-300x250-flash_atendimento-as_25_mais_3rdparty_list_micro_empreendedor_individual_tailtarget_e_mei_retargetly-cpm</v>
      </c>
      <c r="G64" t="str">
        <f t="shared" si="5"/>
        <v>465744131</v>
      </c>
      <c r="H64" t="str">
        <f t="shared" si="6"/>
        <v>Display</v>
      </c>
      <c r="I64">
        <f t="shared" si="7"/>
        <v>566983</v>
      </c>
      <c r="J64">
        <f t="shared" si="8"/>
        <v>1262</v>
      </c>
      <c r="K64" s="4">
        <f t="shared" si="9"/>
        <v>0.04</v>
      </c>
      <c r="L64">
        <f t="shared" si="15"/>
        <v>0.1</v>
      </c>
      <c r="M64" s="4">
        <f t="shared" si="13"/>
        <v>22.679320000000001</v>
      </c>
      <c r="N64" s="4">
        <f t="shared" si="14"/>
        <v>56.698300000000003</v>
      </c>
    </row>
    <row r="65" spans="1:14">
      <c r="A65" t="str">
        <f t="shared" si="0"/>
        <v>alp-nova_cielo-empreendedores-cons</v>
      </c>
      <c r="B65" t="str">
        <f t="shared" si="1"/>
        <v>Google Brasil</v>
      </c>
      <c r="C65" t="str">
        <f t="shared" si="2"/>
        <v>nova_cielo-empreendedores-dv360-flash-display-mobile_leaderboard-flash_atendimento-as_25_mais_3rdparty_list_micro_empreendedor_individual_tailtarget_e_mei_retargetly</v>
      </c>
      <c r="D65" t="str">
        <f t="shared" si="3"/>
        <v>270932030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empreendedores-flash-display-mobile_leaderboard-320x50-flash_atendimento-as_25_mais_3rdparty_list_micro_empreendedor_individual_tailtarget_e_mei_retargetly-cpm</v>
      </c>
      <c r="G65" t="str">
        <f t="shared" si="5"/>
        <v>465744125</v>
      </c>
      <c r="H65" t="str">
        <f t="shared" si="6"/>
        <v>Display</v>
      </c>
      <c r="I65">
        <f t="shared" si="7"/>
        <v>167419</v>
      </c>
      <c r="J65">
        <f t="shared" si="8"/>
        <v>339</v>
      </c>
      <c r="K65" s="4">
        <f t="shared" si="9"/>
        <v>0.04</v>
      </c>
      <c r="L65">
        <f t="shared" si="15"/>
        <v>0.1</v>
      </c>
      <c r="M65" s="4">
        <f t="shared" si="13"/>
        <v>6.6967600000000003</v>
      </c>
      <c r="N65" s="4">
        <f t="shared" si="14"/>
        <v>16.741900000000001</v>
      </c>
    </row>
    <row r="66" spans="1:14">
      <c r="A66" t="str">
        <f t="shared" ref="A66:A129" si="16">bd_campaign</f>
        <v>alp-nova_cielo-empreendedores-cons</v>
      </c>
      <c r="B66" t="str">
        <f t="shared" ref="B66:B129" si="17">bd_site</f>
        <v>Google Brasil</v>
      </c>
      <c r="C66" t="str">
        <f t="shared" ref="C66:C129" si="18">bd_placement</f>
        <v>nova_cielo-empreendedores-dv360-zip-display-halfpage-zip_bandeiras-as_25_mais_3rdparty_list_micro_empreendedor_individual_tailtarget_e_mei_retargetly</v>
      </c>
      <c r="D66" t="str">
        <f t="shared" ref="D66:D129" si="19">bd_placementID</f>
        <v>270932009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empreendedores-zip-display-halfpage-300x600-zip_bandeiras-as_25_mais_3rdparty_list_micro_empreendedor_individual_tailtarget_e_mei_retargetly-cpm</v>
      </c>
      <c r="G66" t="str">
        <f t="shared" ref="G66:G129" si="21">bd_adid</f>
        <v>465768687</v>
      </c>
      <c r="H66" t="str">
        <f t="shared" ref="H66:H129" si="22">bd_creativetype</f>
        <v>Display</v>
      </c>
      <c r="I66">
        <f t="shared" ref="I66:I129" si="23">bd_impression</f>
        <v>35455</v>
      </c>
      <c r="J66">
        <f t="shared" ref="J66:J129" si="24">bd_clicks</f>
        <v>157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1.4182000000000001</v>
      </c>
      <c r="N66" s="4">
        <f t="shared" si="14"/>
        <v>3.5455000000000001</v>
      </c>
    </row>
    <row r="67" spans="1:14">
      <c r="A67" t="str">
        <f t="shared" si="16"/>
        <v>alp-nova_cielo-empreendedores-cons</v>
      </c>
      <c r="B67" t="str">
        <f t="shared" si="17"/>
        <v>Google Brasil</v>
      </c>
      <c r="C67" t="str">
        <f t="shared" si="18"/>
        <v>nova_cielo-empreendedores-dv360-zip-display-large_rectangle-zip_bandeiras-as_25_mais_3rdparty_list_micro_empreendedor_individual_tailtarget_e_mei_retargetly</v>
      </c>
      <c r="D67" t="str">
        <f t="shared" si="19"/>
        <v>270932003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empreendedores-zip-display-large_rectangle-336x280-zip_bandeiras-as_25_mais_3rdparty_list_micro_empreendedor_individual_tailtarget_e_mei_retargetly-cpm</v>
      </c>
      <c r="G67" t="str">
        <f t="shared" si="21"/>
        <v>465765681</v>
      </c>
      <c r="H67" t="str">
        <f t="shared" si="22"/>
        <v>Display</v>
      </c>
      <c r="I67">
        <f t="shared" si="23"/>
        <v>282788</v>
      </c>
      <c r="J67">
        <f t="shared" si="24"/>
        <v>731</v>
      </c>
      <c r="K67" s="4">
        <f t="shared" si="25"/>
        <v>0.04</v>
      </c>
      <c r="L67">
        <f t="shared" si="15"/>
        <v>0.1</v>
      </c>
      <c r="M67" s="4">
        <f t="shared" si="13"/>
        <v>11.31152</v>
      </c>
      <c r="N67" s="4">
        <f t="shared" si="14"/>
        <v>28.278800000000004</v>
      </c>
    </row>
    <row r="68" spans="1:14">
      <c r="A68" t="str">
        <f t="shared" si="16"/>
        <v>alp-nova_cielo-empreendedores-cons</v>
      </c>
      <c r="B68" t="str">
        <f t="shared" si="17"/>
        <v>Google Brasil</v>
      </c>
      <c r="C68" t="str">
        <f t="shared" si="18"/>
        <v>nova_cielo-empreendedores-dv360-zip-display-medium_rectangle-zip_bandeiras-as_25_mais_3rdparty_list_micro_empreendedor_individual_tailtarget_e_mei_retargetly</v>
      </c>
      <c r="D68" t="str">
        <f t="shared" si="19"/>
        <v>270932012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empreendedores-zip-display-medium_rectangle-300x250-zip_bandeiras-as_25_mais_3rdparty_list_micro_empreendedor_individual_tailtarget_e_mei_retargetly-cpm</v>
      </c>
      <c r="G68" t="str">
        <f t="shared" si="21"/>
        <v>465744107</v>
      </c>
      <c r="H68" t="str">
        <f t="shared" si="22"/>
        <v>Display</v>
      </c>
      <c r="I68">
        <f t="shared" si="23"/>
        <v>344775</v>
      </c>
      <c r="J68">
        <f t="shared" si="24"/>
        <v>894</v>
      </c>
      <c r="K68" s="4">
        <f t="shared" si="25"/>
        <v>0.04</v>
      </c>
      <c r="L68">
        <f t="shared" si="15"/>
        <v>0.1</v>
      </c>
      <c r="M68" s="4">
        <f t="shared" si="13"/>
        <v>13.791</v>
      </c>
      <c r="N68" s="4">
        <f t="shared" si="14"/>
        <v>34.477499999999999</v>
      </c>
    </row>
    <row r="69" spans="1:14">
      <c r="A69" t="str">
        <f t="shared" si="16"/>
        <v>alp-nova_cielo-empreendedores-cons</v>
      </c>
      <c r="B69" t="str">
        <f t="shared" si="17"/>
        <v>Google Brasil</v>
      </c>
      <c r="C69" t="str">
        <f t="shared" si="18"/>
        <v>nova_cielo-empreendedores-dv360-zip-display-mobile_leaderboard-zip_bandeiras-as_25_mais_3rdparty_list_micro_empreendedor_individual_tailtarget_e_mei_retargetly</v>
      </c>
      <c r="D69" t="str">
        <f t="shared" si="19"/>
        <v>270932006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empreendedores-zip-display-mobile_leaderboard-320x50-zip_bandeiras-as_25_mais_3rdparty_list_micro_empreendedor_individual_tailtarget_e_mei_retargetly-cpm</v>
      </c>
      <c r="G69" t="str">
        <f t="shared" si="21"/>
        <v>465765684</v>
      </c>
      <c r="H69" t="str">
        <f t="shared" si="22"/>
        <v>Display</v>
      </c>
      <c r="I69">
        <f t="shared" si="23"/>
        <v>112525</v>
      </c>
      <c r="J69">
        <f t="shared" si="24"/>
        <v>220</v>
      </c>
      <c r="K69" s="4">
        <f t="shared" si="25"/>
        <v>0.04</v>
      </c>
      <c r="L69">
        <f t="shared" si="15"/>
        <v>0.1</v>
      </c>
      <c r="M69" s="4">
        <f t="shared" si="13"/>
        <v>4.5010000000000003</v>
      </c>
      <c r="N69" s="4">
        <f t="shared" si="14"/>
        <v>11.2525</v>
      </c>
    </row>
    <row r="70" spans="1:14">
      <c r="A70" t="str">
        <f t="shared" si="16"/>
        <v>alp-nova_cielo-empreendedores-cons</v>
      </c>
      <c r="B70" t="str">
        <f t="shared" si="17"/>
        <v>Oath - Verizon Media</v>
      </c>
      <c r="C70" t="str">
        <f t="shared" si="18"/>
        <v>nova_cielo-empreendedores-verizon-flash-display-halfpage-flash_atendimento-pequeno_empreendedor</v>
      </c>
      <c r="D70" t="str">
        <f t="shared" si="19"/>
        <v>271364863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empreendedores-verizon-flash-display-halfpage-300x600-flash_atendimento-pequeno_empreendedor-cpm</v>
      </c>
      <c r="G70" t="str">
        <f t="shared" si="21"/>
        <v>465919446</v>
      </c>
      <c r="H70" t="str">
        <f t="shared" si="22"/>
        <v>Display</v>
      </c>
      <c r="I70">
        <f t="shared" si="23"/>
        <v>205130</v>
      </c>
      <c r="J70">
        <f t="shared" si="24"/>
        <v>50</v>
      </c>
      <c r="K70" s="4">
        <f t="shared" si="25"/>
        <v>0.04</v>
      </c>
      <c r="L70">
        <f t="shared" si="15"/>
        <v>0.1</v>
      </c>
      <c r="M70" s="4">
        <f t="shared" si="13"/>
        <v>8.2052000000000014</v>
      </c>
      <c r="N70" s="4">
        <f t="shared" si="14"/>
        <v>20.513000000000002</v>
      </c>
    </row>
    <row r="71" spans="1:14">
      <c r="A71" t="str">
        <f t="shared" si="16"/>
        <v>alp-nova_cielo-empreendedores-cons</v>
      </c>
      <c r="B71" t="str">
        <f t="shared" si="17"/>
        <v>Oath - Verizon Media</v>
      </c>
      <c r="C71" t="str">
        <f t="shared" si="18"/>
        <v>nova_cielo-empreendedores-verizon-flash-display-halfpage-flash_atendimento-pequeno_empreendedor_look-a-like_ e_predictive audience</v>
      </c>
      <c r="D71" t="str">
        <f t="shared" si="19"/>
        <v>271364824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empreendedores-verizon-flash-display-halfpage-300x600-flash_atendimento-pequeno_empreendedor_look-a-like_ e_predictive audience-cpm</v>
      </c>
      <c r="G71" t="str">
        <f t="shared" si="21"/>
        <v>465919407</v>
      </c>
      <c r="H71" t="str">
        <f t="shared" si="22"/>
        <v>Display</v>
      </c>
      <c r="I71">
        <f t="shared" si="23"/>
        <v>14227</v>
      </c>
      <c r="J71">
        <f t="shared" si="24"/>
        <v>5</v>
      </c>
      <c r="K71" s="4">
        <f t="shared" si="25"/>
        <v>0.04</v>
      </c>
      <c r="L71">
        <f t="shared" si="15"/>
        <v>0.1</v>
      </c>
      <c r="M71" s="4">
        <f t="shared" si="13"/>
        <v>0.56908000000000003</v>
      </c>
      <c r="N71" s="4">
        <f t="shared" si="14"/>
        <v>1.4227000000000001</v>
      </c>
    </row>
    <row r="72" spans="1:14">
      <c r="A72" t="str">
        <f t="shared" si="16"/>
        <v>alp-nova_cielo-empreendedores-cons</v>
      </c>
      <c r="B72" t="str">
        <f t="shared" si="17"/>
        <v>Oath - Verizon Media</v>
      </c>
      <c r="C72" t="str">
        <f t="shared" si="18"/>
        <v>nova_cielo-empreendedores-verizon-flash-display-leaderboard-flash_atendimento-pequeno_empreendedor</v>
      </c>
      <c r="D72" t="str">
        <f t="shared" si="19"/>
        <v>271364851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empreendedores-verizon-flash-display-leaderboard-728x90-flash_atendimento-pequeno_empreendedor-cpm</v>
      </c>
      <c r="G72" t="str">
        <f t="shared" si="21"/>
        <v>465919434</v>
      </c>
      <c r="H72" t="str">
        <f t="shared" si="22"/>
        <v>Display</v>
      </c>
      <c r="I72">
        <f t="shared" si="23"/>
        <v>64885</v>
      </c>
      <c r="J72">
        <f t="shared" si="24"/>
        <v>38</v>
      </c>
      <c r="K72" s="4">
        <f t="shared" si="25"/>
        <v>0.04</v>
      </c>
      <c r="L72">
        <f t="shared" si="15"/>
        <v>0.1</v>
      </c>
      <c r="M72" s="4">
        <f t="shared" si="13"/>
        <v>2.5954000000000002</v>
      </c>
      <c r="N72" s="4">
        <f t="shared" si="14"/>
        <v>6.4885000000000002</v>
      </c>
    </row>
    <row r="73" spans="1:14">
      <c r="A73" t="str">
        <f t="shared" si="16"/>
        <v>alp-nova_cielo-empreendedores-cons</v>
      </c>
      <c r="B73" t="str">
        <f t="shared" si="17"/>
        <v>Oath - Verizon Media</v>
      </c>
      <c r="C73" t="str">
        <f t="shared" si="18"/>
        <v>nova_cielo-empreendedores-verizon-flash-display-leaderboard-flash_atendimento-pequeno_empreendedor_look-a-like_ e_predictive audience</v>
      </c>
      <c r="D73" t="str">
        <f t="shared" si="19"/>
        <v>271364887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empreendedores-verizon-flash-display-leaderboard-728x90-flash_atendimento-pequeno_empreendedor_look-a-like_ e_predictive audience-cpm</v>
      </c>
      <c r="G73" t="str">
        <f t="shared" si="21"/>
        <v>465919470</v>
      </c>
      <c r="H73" t="str">
        <f t="shared" si="22"/>
        <v>Display</v>
      </c>
      <c r="I73">
        <f t="shared" si="23"/>
        <v>17911</v>
      </c>
      <c r="J73">
        <f t="shared" si="24"/>
        <v>10</v>
      </c>
      <c r="K73" s="4">
        <f t="shared" si="25"/>
        <v>0.04</v>
      </c>
      <c r="L73">
        <f t="shared" si="15"/>
        <v>0.1</v>
      </c>
      <c r="M73" s="4">
        <f t="shared" si="13"/>
        <v>0.71644000000000008</v>
      </c>
      <c r="N73" s="4">
        <f t="shared" si="14"/>
        <v>1.7911000000000001</v>
      </c>
    </row>
    <row r="74" spans="1:14">
      <c r="A74" t="str">
        <f t="shared" si="16"/>
        <v>alp-nova_cielo-empreendedores-cons</v>
      </c>
      <c r="B74" t="str">
        <f t="shared" si="17"/>
        <v>Oath - Verizon Media</v>
      </c>
      <c r="C74" t="str">
        <f t="shared" si="18"/>
        <v>nova_cielo-empreendedores-verizon-flash-display-medium_rectangle-flash_atendimento-pequeno_empreendedor</v>
      </c>
      <c r="D74" t="str">
        <f t="shared" si="19"/>
        <v>271364869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empreendedores-verizon-flash-display-medium_rectangle-300x250-flash_atendimento-pequeno_empreendedor-cpm</v>
      </c>
      <c r="G74" t="str">
        <f t="shared" si="21"/>
        <v>465919452</v>
      </c>
      <c r="H74" t="str">
        <f t="shared" si="22"/>
        <v>Display</v>
      </c>
      <c r="I74">
        <f t="shared" si="23"/>
        <v>89377</v>
      </c>
      <c r="J74">
        <f t="shared" si="24"/>
        <v>59</v>
      </c>
      <c r="K74" s="4">
        <f t="shared" si="25"/>
        <v>0.04</v>
      </c>
      <c r="L74">
        <f t="shared" si="15"/>
        <v>0.1</v>
      </c>
      <c r="M74" s="4">
        <f t="shared" si="13"/>
        <v>3.5750799999999998</v>
      </c>
      <c r="N74" s="4">
        <f t="shared" si="14"/>
        <v>8.9377000000000013</v>
      </c>
    </row>
    <row r="75" spans="1:14">
      <c r="A75" t="str">
        <f t="shared" si="16"/>
        <v>alp-nova_cielo-empreendedores-cons</v>
      </c>
      <c r="B75" t="str">
        <f t="shared" si="17"/>
        <v>Oath - Verizon Media</v>
      </c>
      <c r="C75" t="str">
        <f t="shared" si="18"/>
        <v>nova_cielo-empreendedores-verizon-flash-display-medium_rectangle-flash_atendimento-pequeno_empreendedor_look-a-like_ e_predictive audience</v>
      </c>
      <c r="D75" t="str">
        <f t="shared" si="19"/>
        <v>271364827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empreendedores-verizon-flash-display-medium_rectangle-300x250-flash_atendimento-pequeno_empreendedor_look-a-like_ e_predictive audience-cpm</v>
      </c>
      <c r="G75" t="str">
        <f t="shared" si="21"/>
        <v>465919410</v>
      </c>
      <c r="H75" t="str">
        <f t="shared" si="22"/>
        <v>Display</v>
      </c>
      <c r="I75">
        <f t="shared" si="23"/>
        <v>36041</v>
      </c>
      <c r="J75">
        <f t="shared" si="24"/>
        <v>17</v>
      </c>
      <c r="K75" s="4">
        <f t="shared" si="25"/>
        <v>0.04</v>
      </c>
      <c r="L75">
        <f t="shared" si="15"/>
        <v>0.1</v>
      </c>
      <c r="M75" s="4">
        <f t="shared" si="13"/>
        <v>1.44164</v>
      </c>
      <c r="N75" s="4">
        <f t="shared" si="14"/>
        <v>3.6041000000000003</v>
      </c>
    </row>
    <row r="76" spans="1:14">
      <c r="A76" t="str">
        <f t="shared" si="16"/>
        <v>alp-nova_cielo-empreendedores-cons</v>
      </c>
      <c r="B76" t="str">
        <f t="shared" si="17"/>
        <v>Oath - Verizon Media</v>
      </c>
      <c r="C76" t="str">
        <f t="shared" si="18"/>
        <v>nova_cielo-empreendedores-verizon-flash-display-mobile_leaderboard-flash_atendimento-pequeno_empreendedor</v>
      </c>
      <c r="D76" t="str">
        <f t="shared" si="19"/>
        <v>271364857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empreendedores-verizon-flash-display-mobile_leaderboard-320x50-flash_atendimento-pequeno_empreendedor-cpm</v>
      </c>
      <c r="G76" t="str">
        <f t="shared" si="21"/>
        <v>465919440</v>
      </c>
      <c r="H76" t="str">
        <f t="shared" si="22"/>
        <v>Display</v>
      </c>
      <c r="I76">
        <f t="shared" si="23"/>
        <v>172358</v>
      </c>
      <c r="J76">
        <f t="shared" si="24"/>
        <v>199</v>
      </c>
      <c r="K76" s="4">
        <f t="shared" si="25"/>
        <v>0.04</v>
      </c>
      <c r="L76">
        <f t="shared" si="15"/>
        <v>0.1</v>
      </c>
      <c r="M76" s="4">
        <f t="shared" si="13"/>
        <v>6.8943199999999996</v>
      </c>
      <c r="N76" s="4">
        <f t="shared" si="14"/>
        <v>17.235799999999998</v>
      </c>
    </row>
    <row r="77" spans="1:14">
      <c r="A77" t="str">
        <f t="shared" si="16"/>
        <v>alp-nova_cielo-empreendedores-cons</v>
      </c>
      <c r="B77" t="str">
        <f t="shared" si="17"/>
        <v>Oath - Verizon Media</v>
      </c>
      <c r="C77" t="str">
        <f t="shared" si="18"/>
        <v>nova_cielo-empreendedores-verizon-flash-display-mobile_leaderboard-flash_atendimento-pequeno_empreendedor_look-a-like_ e_predictive audience</v>
      </c>
      <c r="D77" t="str">
        <f t="shared" si="19"/>
        <v>271364821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empreendedores-verizon-flash-display-mobile_leaderboard-320x50-flash_atendimento-pequeno_empreendedor_look-a-like_ e_predictive audience-cpm</v>
      </c>
      <c r="G77" t="str">
        <f t="shared" si="21"/>
        <v>465919404</v>
      </c>
      <c r="H77" t="str">
        <f t="shared" si="22"/>
        <v>Display</v>
      </c>
      <c r="I77">
        <f t="shared" si="23"/>
        <v>35744</v>
      </c>
      <c r="J77">
        <f t="shared" si="24"/>
        <v>29</v>
      </c>
      <c r="K77" s="4">
        <f t="shared" si="25"/>
        <v>0.04</v>
      </c>
      <c r="L77">
        <f t="shared" si="15"/>
        <v>0.1</v>
      </c>
      <c r="M77" s="4">
        <f t="shared" si="13"/>
        <v>1.4297599999999999</v>
      </c>
      <c r="N77" s="4">
        <f t="shared" si="14"/>
        <v>3.5744000000000002</v>
      </c>
    </row>
    <row r="78" spans="1:14">
      <c r="A78" t="str">
        <f t="shared" si="16"/>
        <v>alp-nova_cielo-empreendedores-cons</v>
      </c>
      <c r="B78" t="str">
        <f t="shared" si="17"/>
        <v>Oath - Verizon Media</v>
      </c>
      <c r="C78" t="str">
        <f t="shared" si="18"/>
        <v>nova_cielo-empreendedores-verizon-flash-display-wide_skyscraper-flash_atendimento-pequeno_empreendedor</v>
      </c>
      <c r="D78" t="str">
        <f t="shared" si="19"/>
        <v>271364875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empreendedores-verizon-flash-display-wide_skyscraper-160x600-flash_atendimento-pequeno_empreendedor-cpm</v>
      </c>
      <c r="G78" t="str">
        <f t="shared" si="21"/>
        <v>465919458</v>
      </c>
      <c r="H78" t="str">
        <f t="shared" si="22"/>
        <v>Display</v>
      </c>
      <c r="I78">
        <f t="shared" si="23"/>
        <v>151955</v>
      </c>
      <c r="J78">
        <f t="shared" si="24"/>
        <v>72</v>
      </c>
      <c r="K78" s="4">
        <f t="shared" si="25"/>
        <v>0.04</v>
      </c>
      <c r="L78">
        <f t="shared" si="15"/>
        <v>0.1</v>
      </c>
      <c r="M78" s="4">
        <f t="shared" si="13"/>
        <v>6.0781999999999998</v>
      </c>
      <c r="N78" s="4">
        <f t="shared" si="14"/>
        <v>15.195499999999999</v>
      </c>
    </row>
    <row r="79" spans="1:14">
      <c r="A79" t="str">
        <f t="shared" si="16"/>
        <v>alp-nova_cielo-empreendedores-cons</v>
      </c>
      <c r="B79" t="str">
        <f t="shared" si="17"/>
        <v>Oath - Verizon Media</v>
      </c>
      <c r="C79" t="str">
        <f t="shared" si="18"/>
        <v>nova_cielo-empreendedores-verizon-flash-display-wide_skyscraper-flash_atendimento-pequeno_empreendedor_look-a-like_ e_predictive audience</v>
      </c>
      <c r="D79" t="str">
        <f t="shared" si="19"/>
        <v>271364830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empreendedores-verizon-flash-display-wide_skyscraper-160x600-flash_atendimento-pequeno_empreendedor_look-a-like_ e_predictive audience-cpm</v>
      </c>
      <c r="G79" t="str">
        <f t="shared" si="21"/>
        <v>465919413</v>
      </c>
      <c r="H79" t="str">
        <f t="shared" si="22"/>
        <v>Display</v>
      </c>
      <c r="I79">
        <f t="shared" si="23"/>
        <v>33679</v>
      </c>
      <c r="J79">
        <f t="shared" si="24"/>
        <v>27</v>
      </c>
      <c r="K79" s="4">
        <f t="shared" si="25"/>
        <v>0.04</v>
      </c>
      <c r="L79">
        <f t="shared" si="15"/>
        <v>0.1</v>
      </c>
      <c r="M79" s="4">
        <f t="shared" si="13"/>
        <v>1.3471600000000001</v>
      </c>
      <c r="N79" s="4">
        <f t="shared" si="14"/>
        <v>3.3679000000000001</v>
      </c>
    </row>
    <row r="80" spans="1:14">
      <c r="A80" t="str">
        <f t="shared" si="16"/>
        <v>alp-nova_cielo-empreendedores-cons</v>
      </c>
      <c r="B80" t="str">
        <f t="shared" si="17"/>
        <v>Oath - Verizon Media</v>
      </c>
      <c r="C80" t="str">
        <f t="shared" si="18"/>
        <v>nova_cielo-empreendedores-verizon-flash-native-native-flash_atendimento-pequeno_empreendedor</v>
      </c>
      <c r="D80" t="str">
        <f t="shared" si="19"/>
        <v>271364845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empreendedores-verizon-flash-native-native-1200x627-flash_atendimento-pequeno_empreendedor-cpm</v>
      </c>
      <c r="G80" t="str">
        <f t="shared" si="21"/>
        <v>465919428</v>
      </c>
      <c r="H80" t="str">
        <f t="shared" si="22"/>
        <v>Tracking</v>
      </c>
      <c r="I80">
        <f t="shared" si="23"/>
        <v>106937</v>
      </c>
      <c r="J80">
        <f t="shared" si="24"/>
        <v>2756</v>
      </c>
      <c r="K80" s="4">
        <f t="shared" si="25"/>
        <v>0.04</v>
      </c>
      <c r="L80">
        <f t="shared" si="15"/>
        <v>0.1</v>
      </c>
      <c r="M80" s="4">
        <f t="shared" si="13"/>
        <v>4.2774800000000006</v>
      </c>
      <c r="N80" s="4">
        <f t="shared" si="14"/>
        <v>10.693700000000002</v>
      </c>
    </row>
    <row r="81" spans="1:14">
      <c r="A81" t="str">
        <f t="shared" si="16"/>
        <v>alp-nova_cielo-empreendedores-cons</v>
      </c>
      <c r="B81" t="str">
        <f t="shared" si="17"/>
        <v>Oath - Verizon Media</v>
      </c>
      <c r="C81" t="str">
        <f t="shared" si="18"/>
        <v>nova_cielo-empreendedores-verizon-zip-display-halfpage-zip_bandeiras-pequeno_empreendedor</v>
      </c>
      <c r="D81" t="str">
        <f t="shared" si="19"/>
        <v>271364842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empreendedores-verizon-zip-display-halfpage-300x600-zip_bandeiras-pequeno_empreendedor-cpm</v>
      </c>
      <c r="G81" t="str">
        <f t="shared" si="21"/>
        <v>465919425</v>
      </c>
      <c r="H81" t="str">
        <f t="shared" si="22"/>
        <v>Display</v>
      </c>
      <c r="I81">
        <f t="shared" si="23"/>
        <v>204040</v>
      </c>
      <c r="J81">
        <f t="shared" si="24"/>
        <v>54</v>
      </c>
      <c r="K81" s="4">
        <f t="shared" si="25"/>
        <v>0.04</v>
      </c>
      <c r="L81">
        <f t="shared" si="15"/>
        <v>0.1</v>
      </c>
      <c r="M81" s="4">
        <f t="shared" si="13"/>
        <v>8.1616</v>
      </c>
      <c r="N81" s="4">
        <f t="shared" si="14"/>
        <v>20.404</v>
      </c>
    </row>
    <row r="82" spans="1:14">
      <c r="A82" t="str">
        <f t="shared" si="16"/>
        <v>alp-nova_cielo-empreendedores-cons</v>
      </c>
      <c r="B82" t="str">
        <f t="shared" si="17"/>
        <v>Oath - Verizon Media</v>
      </c>
      <c r="C82" t="str">
        <f t="shared" si="18"/>
        <v>nova_cielo-empreendedores-verizon-zip-display-halfpage-zip_bandeiras-pequeno_empreendedor_look-a-like_ e_predictive audience</v>
      </c>
      <c r="D82" t="str">
        <f t="shared" si="19"/>
        <v>271364878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empreendedores-verizon-zip-display-halfpage-300x600-zip_bandeiras-pequeno_empreendedor_look-a-like_ e_predictive audience-cpm</v>
      </c>
      <c r="G82" t="str">
        <f t="shared" si="21"/>
        <v>465919461</v>
      </c>
      <c r="H82" t="str">
        <f t="shared" si="22"/>
        <v>Display</v>
      </c>
      <c r="I82">
        <f t="shared" si="23"/>
        <v>14366</v>
      </c>
      <c r="J82">
        <f t="shared" si="24"/>
        <v>5</v>
      </c>
      <c r="K82" s="4">
        <f t="shared" si="25"/>
        <v>0.04</v>
      </c>
      <c r="L82">
        <f t="shared" si="15"/>
        <v>0.1</v>
      </c>
      <c r="M82" s="4">
        <f t="shared" si="13"/>
        <v>0.57464000000000004</v>
      </c>
      <c r="N82" s="4">
        <f t="shared" si="14"/>
        <v>1.4366000000000001</v>
      </c>
    </row>
    <row r="83" spans="1:14">
      <c r="A83" t="str">
        <f t="shared" si="16"/>
        <v>alp-nova_cielo-empreendedores-cons</v>
      </c>
      <c r="B83" t="str">
        <f t="shared" si="17"/>
        <v>Oath - Verizon Media</v>
      </c>
      <c r="C83" t="str">
        <f t="shared" si="18"/>
        <v>nova_cielo-empreendedores-verizon-zip-display-leaderboard-zip_bandeiras-pequeno_empreendedor</v>
      </c>
      <c r="D83" t="str">
        <f t="shared" si="19"/>
        <v>271364836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empreendedores-verizon-zip-display-leaderboard-728x90-zip_bandeiras-pequeno_empreendedor-cpm</v>
      </c>
      <c r="G83" t="str">
        <f t="shared" si="21"/>
        <v>465919419</v>
      </c>
      <c r="H83" t="str">
        <f t="shared" si="22"/>
        <v>Display</v>
      </c>
      <c r="I83">
        <f t="shared" si="23"/>
        <v>64625</v>
      </c>
      <c r="J83">
        <f t="shared" si="24"/>
        <v>38</v>
      </c>
      <c r="K83" s="4">
        <f t="shared" si="25"/>
        <v>0.04</v>
      </c>
      <c r="L83">
        <f t="shared" si="15"/>
        <v>0.1</v>
      </c>
      <c r="M83" s="4">
        <f t="shared" si="13"/>
        <v>2.585</v>
      </c>
      <c r="N83" s="4">
        <f t="shared" si="14"/>
        <v>6.4625000000000004</v>
      </c>
    </row>
    <row r="84" spans="1:14">
      <c r="A84" t="str">
        <f t="shared" si="16"/>
        <v>alp-nova_cielo-empreendedores-cons</v>
      </c>
      <c r="B84" t="str">
        <f t="shared" si="17"/>
        <v>Oath - Verizon Media</v>
      </c>
      <c r="C84" t="str">
        <f t="shared" si="18"/>
        <v>nova_cielo-empreendedores-verizon-zip-display-leaderboard-zip_bandeiras-pequeno_empreendedor_look-a-like_ e_predictive audience</v>
      </c>
      <c r="D84" t="str">
        <f t="shared" si="19"/>
        <v>271364866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empreendedores-verizon-zip-display-leaderboard-728x90-zip_bandeiras-pequeno_empreendedor_look-a-like_ e_predictive audience-cpm</v>
      </c>
      <c r="G84" t="str">
        <f t="shared" si="21"/>
        <v>465919449</v>
      </c>
      <c r="H84" t="str">
        <f t="shared" si="22"/>
        <v>Display</v>
      </c>
      <c r="I84">
        <f t="shared" si="23"/>
        <v>17880</v>
      </c>
      <c r="J84">
        <f t="shared" si="24"/>
        <v>6</v>
      </c>
      <c r="K84" s="4">
        <f t="shared" si="25"/>
        <v>0.04</v>
      </c>
      <c r="L84">
        <f t="shared" si="15"/>
        <v>0.1</v>
      </c>
      <c r="M84" s="4">
        <f t="shared" si="13"/>
        <v>0.71520000000000006</v>
      </c>
      <c r="N84" s="4">
        <f t="shared" si="14"/>
        <v>1.788</v>
      </c>
    </row>
    <row r="85" spans="1:14">
      <c r="A85" t="str">
        <f t="shared" si="16"/>
        <v>alp-nova_cielo-empreendedores-cons</v>
      </c>
      <c r="B85" t="str">
        <f t="shared" si="17"/>
        <v>Oath - Verizon Media</v>
      </c>
      <c r="C85" t="str">
        <f t="shared" si="18"/>
        <v>nova_cielo-empreendedores-verizon-zip-display-medium_rectangle-zip_bandeiras-pequeno_empreendedor</v>
      </c>
      <c r="D85" t="str">
        <f t="shared" si="19"/>
        <v>271364848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empreendedores-verizon-zip-display-medium_rectangle-300x250-zip_bandeiras-pequeno_empreendedor-cpm</v>
      </c>
      <c r="G85" t="str">
        <f t="shared" si="21"/>
        <v>465919431</v>
      </c>
      <c r="H85" t="str">
        <f t="shared" si="22"/>
        <v>Display</v>
      </c>
      <c r="I85">
        <f t="shared" si="23"/>
        <v>89056</v>
      </c>
      <c r="J85">
        <f t="shared" si="24"/>
        <v>46</v>
      </c>
      <c r="K85" s="4">
        <f t="shared" si="25"/>
        <v>0.04</v>
      </c>
      <c r="L85">
        <f t="shared" si="15"/>
        <v>0.1</v>
      </c>
      <c r="M85" s="4">
        <f t="shared" si="13"/>
        <v>3.5622400000000001</v>
      </c>
      <c r="N85" s="4">
        <f t="shared" si="14"/>
        <v>8.9055999999999997</v>
      </c>
    </row>
    <row r="86" spans="1:14">
      <c r="A86" t="str">
        <f t="shared" si="16"/>
        <v>alp-nova_cielo-empreendedores-cons</v>
      </c>
      <c r="B86" t="str">
        <f t="shared" si="17"/>
        <v>Oath - Verizon Media</v>
      </c>
      <c r="C86" t="str">
        <f t="shared" si="18"/>
        <v>nova_cielo-empreendedores-verizon-zip-display-medium_rectangle-zip_bandeiras-pequeno_empreendedor_look-a-like_ e_predictive audience</v>
      </c>
      <c r="D86" t="str">
        <f t="shared" si="19"/>
        <v>271364884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empreendedores-verizon-zip-display-medium_rectangle-300x250-zip_bandeiras-pequeno_empreendedor_look-a-like_ e_predictive audience-cpm</v>
      </c>
      <c r="G86" t="str">
        <f t="shared" si="21"/>
        <v>465919467</v>
      </c>
      <c r="H86" t="str">
        <f t="shared" si="22"/>
        <v>Display</v>
      </c>
      <c r="I86">
        <f t="shared" si="23"/>
        <v>34923</v>
      </c>
      <c r="J86">
        <f t="shared" si="24"/>
        <v>17</v>
      </c>
      <c r="K86" s="4">
        <f t="shared" si="25"/>
        <v>0.04</v>
      </c>
      <c r="L86">
        <f t="shared" si="15"/>
        <v>0.1</v>
      </c>
      <c r="M86" s="4">
        <f t="shared" si="13"/>
        <v>1.3969200000000002</v>
      </c>
      <c r="N86" s="4">
        <f t="shared" si="14"/>
        <v>3.4923000000000002</v>
      </c>
    </row>
    <row r="87" spans="1:14">
      <c r="A87" t="str">
        <f t="shared" si="16"/>
        <v>alp-nova_cielo-empreendedores-cons</v>
      </c>
      <c r="B87" t="str">
        <f t="shared" si="17"/>
        <v>Oath - Verizon Media</v>
      </c>
      <c r="C87" t="str">
        <f t="shared" si="18"/>
        <v>nova_cielo-empreendedores-verizon-zip-display-mobile_leaderboard-zip_bandeiras-pequeno_empreendedor</v>
      </c>
      <c r="D87" t="str">
        <f t="shared" si="19"/>
        <v>271364839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empreendedores-verizon-zip-display-mobile_leaderboard-320x50-zip_bandeiras-pequeno_empreendedor-cpm</v>
      </c>
      <c r="G87" t="str">
        <f t="shared" si="21"/>
        <v>465919422</v>
      </c>
      <c r="H87" t="str">
        <f t="shared" si="22"/>
        <v>Display</v>
      </c>
      <c r="I87">
        <f t="shared" si="23"/>
        <v>172827</v>
      </c>
      <c r="J87">
        <f t="shared" si="24"/>
        <v>181</v>
      </c>
      <c r="K87" s="4">
        <f t="shared" si="25"/>
        <v>0.04</v>
      </c>
      <c r="L87">
        <f t="shared" si="15"/>
        <v>0.1</v>
      </c>
      <c r="M87" s="4">
        <f t="shared" si="13"/>
        <v>6.9130799999999999</v>
      </c>
      <c r="N87" s="4">
        <f t="shared" si="14"/>
        <v>17.282700000000002</v>
      </c>
    </row>
    <row r="88" spans="1:14">
      <c r="A88" t="str">
        <f t="shared" si="16"/>
        <v>alp-nova_cielo-empreendedores-cons</v>
      </c>
      <c r="B88" t="str">
        <f t="shared" si="17"/>
        <v>Oath - Verizon Media</v>
      </c>
      <c r="C88" t="str">
        <f t="shared" si="18"/>
        <v>nova_cielo-empreendedores-verizon-zip-display-mobile_leaderboard-zip_bandeiras-pequeno_empreendedor_look-a-like_ e_predictive audience</v>
      </c>
      <c r="D88" t="str">
        <f t="shared" si="19"/>
        <v>271364872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empreendedores-verizon-zip-display-mobile_leaderboard-320x50-zip_bandeiras-pequeno_empreendedor_look-a-like_ e_predictive audience-cpm</v>
      </c>
      <c r="G88" t="str">
        <f t="shared" si="21"/>
        <v>465919455</v>
      </c>
      <c r="H88" t="str">
        <f t="shared" si="22"/>
        <v>Display</v>
      </c>
      <c r="I88">
        <f t="shared" si="23"/>
        <v>35843</v>
      </c>
      <c r="J88">
        <f t="shared" si="24"/>
        <v>16</v>
      </c>
      <c r="K88" s="4">
        <f t="shared" si="25"/>
        <v>0.04</v>
      </c>
      <c r="L88">
        <f t="shared" si="15"/>
        <v>0.1</v>
      </c>
      <c r="M88" s="4">
        <f t="shared" si="13"/>
        <v>1.4337200000000001</v>
      </c>
      <c r="N88" s="4">
        <f t="shared" si="14"/>
        <v>3.5843000000000003</v>
      </c>
    </row>
    <row r="89" spans="1:14">
      <c r="A89" t="str">
        <f t="shared" si="16"/>
        <v>alp-nova_cielo-empreendedores-cons</v>
      </c>
      <c r="B89" t="str">
        <f t="shared" si="17"/>
        <v>Oath - Verizon Media</v>
      </c>
      <c r="C89" t="str">
        <f t="shared" si="18"/>
        <v>nova_cielo-empreendedores-verizon-zip-display-wide_skyscraper-zip_bandeiras-pequeno_empreendedor</v>
      </c>
      <c r="D89" t="str">
        <f t="shared" si="19"/>
        <v>271364854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empreendedores-verizon-zip-display-wide_skyscraper-160x600-zip_bandeiras-pequeno_empreendedor-cpm</v>
      </c>
      <c r="G89" t="str">
        <f t="shared" si="21"/>
        <v>465919437</v>
      </c>
      <c r="H89" t="str">
        <f t="shared" si="22"/>
        <v>Display</v>
      </c>
      <c r="I89">
        <f t="shared" si="23"/>
        <v>152375</v>
      </c>
      <c r="J89">
        <f t="shared" si="24"/>
        <v>64</v>
      </c>
      <c r="K89" s="4">
        <f t="shared" si="25"/>
        <v>0.04</v>
      </c>
      <c r="L89">
        <f t="shared" si="15"/>
        <v>0.1</v>
      </c>
      <c r="M89" s="4">
        <f t="shared" si="13"/>
        <v>6.0949999999999998</v>
      </c>
      <c r="N89" s="4">
        <f t="shared" si="14"/>
        <v>15.237500000000001</v>
      </c>
    </row>
    <row r="90" spans="1:14">
      <c r="A90" t="str">
        <f t="shared" si="16"/>
        <v>alp-nova_cielo-empreendedores-cons</v>
      </c>
      <c r="B90" t="str">
        <f t="shared" si="17"/>
        <v>Oath - Verizon Media</v>
      </c>
      <c r="C90" t="str">
        <f t="shared" si="18"/>
        <v>nova_cielo-empreendedores-verizon-zip-display-wide_skyscraper-zip_bandeiras-pequeno_empreendedor_look-a-like_ e_predictive audience</v>
      </c>
      <c r="D90" t="str">
        <f t="shared" si="19"/>
        <v>271364890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empreendedores-verizon-zip-display-wide_skyscraper-160x600-zip_bandeiras-pequeno_empreendedor_look-a-like_ e_predictive audience-cpm</v>
      </c>
      <c r="G90" t="str">
        <f t="shared" si="21"/>
        <v>465919473</v>
      </c>
      <c r="H90" t="str">
        <f t="shared" si="22"/>
        <v>Display</v>
      </c>
      <c r="I90">
        <f t="shared" si="23"/>
        <v>43523</v>
      </c>
      <c r="J90">
        <f t="shared" si="24"/>
        <v>23</v>
      </c>
      <c r="K90" s="4">
        <f t="shared" si="25"/>
        <v>0.04</v>
      </c>
      <c r="L90">
        <f t="shared" si="15"/>
        <v>0.1</v>
      </c>
      <c r="M90" s="4">
        <f t="shared" si="13"/>
        <v>1.74092</v>
      </c>
      <c r="N90" s="4">
        <f t="shared" si="14"/>
        <v>4.3523000000000005</v>
      </c>
    </row>
    <row r="91" spans="1:14">
      <c r="A91" t="str">
        <f t="shared" si="16"/>
        <v>alp-nova_cielo-empreendedores-cons</v>
      </c>
      <c r="B91" t="str">
        <f t="shared" si="17"/>
        <v>Oath - Verizon Media</v>
      </c>
      <c r="C91" t="str">
        <f t="shared" si="18"/>
        <v>nova_cielo-empreendedores-verizon-zip-native-native-zip_bandeiras-pequeno_empreendedor</v>
      </c>
      <c r="D91" t="str">
        <f t="shared" si="19"/>
        <v>271364833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empreendedores-verizon-zip-native-native-1200x627-zip_bandeiras-pequeno_empreendedor-cpm</v>
      </c>
      <c r="G91" t="str">
        <f t="shared" si="21"/>
        <v>465919416</v>
      </c>
      <c r="H91" t="str">
        <f t="shared" si="22"/>
        <v>Tracking</v>
      </c>
      <c r="I91">
        <f t="shared" si="23"/>
        <v>367147</v>
      </c>
      <c r="J91">
        <f t="shared" si="24"/>
        <v>2064</v>
      </c>
      <c r="K91" s="4">
        <f t="shared" si="25"/>
        <v>0.04</v>
      </c>
      <c r="L91">
        <f t="shared" si="15"/>
        <v>0.1</v>
      </c>
      <c r="M91" s="4">
        <f t="shared" si="13"/>
        <v>14.685880000000001</v>
      </c>
      <c r="N91" s="4">
        <f t="shared" si="14"/>
        <v>36.714700000000008</v>
      </c>
    </row>
    <row r="92" spans="1:14">
      <c r="A92" t="str">
        <f t="shared" si="16"/>
        <v>alp-nova_cielo-empreendedores-cons</v>
      </c>
      <c r="B92" t="str">
        <f t="shared" si="17"/>
        <v>Oath - Verizon Media</v>
      </c>
      <c r="C92" t="str">
        <f t="shared" si="18"/>
        <v>nova_cielo_empreendedores_flash_native_native_1200x627_taxa_zero_atendimento_pequeno_empreendedor_look-a-like_ e_predictive audience</v>
      </c>
      <c r="D92" t="str">
        <f t="shared" si="19"/>
        <v>269453579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empreendedores_flash_native_native_1200x627_taxa_zero_atendimento_pequeno_empreendedor_look-a-like_ e_predictive audience</v>
      </c>
      <c r="G92" t="str">
        <f t="shared" si="21"/>
        <v>464267154</v>
      </c>
      <c r="H92" t="str">
        <f t="shared" si="22"/>
        <v>Tracking</v>
      </c>
      <c r="I92">
        <f t="shared" si="23"/>
        <v>35505</v>
      </c>
      <c r="J92">
        <f t="shared" si="24"/>
        <v>685</v>
      </c>
      <c r="K92" s="4">
        <f t="shared" si="25"/>
        <v>0.04</v>
      </c>
      <c r="L92">
        <f t="shared" si="15"/>
        <v>0.1</v>
      </c>
      <c r="M92" s="4">
        <f t="shared" si="13"/>
        <v>1.4202000000000001</v>
      </c>
      <c r="N92" s="4">
        <f t="shared" si="14"/>
        <v>3.5505</v>
      </c>
    </row>
    <row r="93" spans="1:14">
      <c r="A93" t="str">
        <f t="shared" si="16"/>
        <v>alp-nova_cielo-empreendedores-cons</v>
      </c>
      <c r="B93" t="str">
        <f t="shared" si="17"/>
        <v>Oath - Verizon Media</v>
      </c>
      <c r="C93" t="str">
        <f t="shared" si="18"/>
        <v>nova_cielo_empreendedores_flash_native_native_627x627_taxa_zero_atendimento_pequeno_empreendedor</v>
      </c>
      <c r="D93" t="str">
        <f t="shared" si="19"/>
        <v>270021814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empreendedores_flash_native_native_627x627_taxa_zero_atendimento_pequeno_empreendedor</v>
      </c>
      <c r="G93" t="str">
        <f t="shared" si="21"/>
        <v>464562189</v>
      </c>
      <c r="H93" t="str">
        <f t="shared" si="22"/>
        <v>Tracking</v>
      </c>
      <c r="I93">
        <f t="shared" si="23"/>
        <v>274143</v>
      </c>
      <c r="J93">
        <f t="shared" si="24"/>
        <v>1</v>
      </c>
      <c r="K93" s="4">
        <f t="shared" si="25"/>
        <v>0.04</v>
      </c>
      <c r="L93">
        <f t="shared" si="15"/>
        <v>0.1</v>
      </c>
      <c r="M93" s="4">
        <f t="shared" si="13"/>
        <v>10.965719999999999</v>
      </c>
      <c r="N93" s="4">
        <f t="shared" si="14"/>
        <v>27.414300000000004</v>
      </c>
    </row>
    <row r="94" spans="1:14">
      <c r="A94" t="str">
        <f t="shared" si="16"/>
        <v>alp-pegn-marca-awa</v>
      </c>
      <c r="B94" t="str">
        <f t="shared" si="17"/>
        <v>BR Globo</v>
      </c>
      <c r="C94" t="str">
        <f t="shared" si="18"/>
        <v>pegn-marca-globo-marca-display-carrossel-pegn_cielo_movimenta_baseig-as_25_interesses</v>
      </c>
      <c r="D94" t="str">
        <f t="shared" si="19"/>
        <v>274503094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marca-globo-marca-display-carrossel-400x300-pegn_cielo_movimenta_baseig-as_25_interesses-cpm</v>
      </c>
      <c r="G94" t="str">
        <f t="shared" si="21"/>
        <v>468737417</v>
      </c>
      <c r="H94" t="str">
        <f t="shared" si="22"/>
        <v>Tracking</v>
      </c>
      <c r="I94">
        <f t="shared" si="23"/>
        <v>7833</v>
      </c>
      <c r="J94">
        <f t="shared" si="24"/>
        <v>0</v>
      </c>
      <c r="K94" s="4">
        <f t="shared" si="25"/>
        <v>0.04</v>
      </c>
      <c r="L94">
        <f t="shared" si="15"/>
        <v>0.1</v>
      </c>
      <c r="M94" s="4">
        <f t="shared" si="13"/>
        <v>0.31331999999999999</v>
      </c>
      <c r="N94" s="4">
        <f t="shared" si="14"/>
        <v>0.78330000000000011</v>
      </c>
    </row>
    <row r="95" spans="1:14">
      <c r="A95" t="str">
        <f t="shared" si="16"/>
        <v>alp-pegn-marca-awa</v>
      </c>
      <c r="B95" t="str">
        <f t="shared" si="17"/>
        <v>BR Globo</v>
      </c>
      <c r="C95" t="str">
        <f t="shared" si="18"/>
        <v>pegn-marca-globo-marca-display-carrossel-pegn_cielo_sebrae-as_25_interesses</v>
      </c>
      <c r="D95" t="str">
        <f t="shared" si="19"/>
        <v>274994378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5" t="str">
        <f t="shared" si="20"/>
        <v>marca-globo-marca-display-carrossel-400x300-pegn_cielo_sebrae-as_25_interesses-cpm</v>
      </c>
      <c r="G95" t="str">
        <f t="shared" si="21"/>
        <v>469560097</v>
      </c>
      <c r="H95" t="str">
        <f t="shared" si="22"/>
        <v>Tracking</v>
      </c>
      <c r="I95">
        <f t="shared" si="23"/>
        <v>0</v>
      </c>
      <c r="J95">
        <f t="shared" si="24"/>
        <v>3</v>
      </c>
      <c r="K95" s="4">
        <f t="shared" si="25"/>
        <v>3.5000000000000001E-3</v>
      </c>
      <c r="L95">
        <f t="shared" si="15"/>
        <v>2.5000000000000001E-2</v>
      </c>
      <c r="M95" s="4">
        <f t="shared" si="13"/>
        <v>1.0500000000000001E-2</v>
      </c>
      <c r="N95" s="4">
        <f t="shared" si="14"/>
        <v>7.5000000000000011E-2</v>
      </c>
    </row>
    <row r="96" spans="1:14">
      <c r="A96" t="str">
        <f t="shared" si="16"/>
        <v>alp-pegn-marca-awa</v>
      </c>
      <c r="B96" t="str">
        <f t="shared" si="17"/>
        <v>BR Globo</v>
      </c>
      <c r="C96" t="str">
        <f t="shared" si="18"/>
        <v>pegn-marca-globo-marca-display-carrossel-pegn_cielo_superlink_lutadiaria-as_25_interesses</v>
      </c>
      <c r="D96" t="str">
        <f t="shared" si="19"/>
        <v>275645224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marca-globo-marca-display-carrossel-400x300-pegn_cielo_superlink_lutadiaria-as_25_interesses-cpm</v>
      </c>
      <c r="G96" t="str">
        <f t="shared" si="21"/>
        <v>469931074</v>
      </c>
      <c r="H96" t="str">
        <f t="shared" si="22"/>
        <v>Tracking</v>
      </c>
      <c r="I96">
        <f t="shared" si="23"/>
        <v>311625</v>
      </c>
      <c r="J96">
        <f t="shared" si="24"/>
        <v>707</v>
      </c>
      <c r="K96" s="4">
        <f t="shared" si="25"/>
        <v>0.04</v>
      </c>
      <c r="L96">
        <f t="shared" si="15"/>
        <v>0.1</v>
      </c>
      <c r="M96" s="4">
        <f t="shared" si="13"/>
        <v>12.465</v>
      </c>
      <c r="N96" s="4">
        <f t="shared" si="14"/>
        <v>31.162500000000001</v>
      </c>
    </row>
    <row r="97" spans="1:14">
      <c r="A97" t="str">
        <f t="shared" si="16"/>
        <v>alp-pegn-marca-awa</v>
      </c>
      <c r="B97" t="str">
        <f t="shared" si="17"/>
        <v>BR Globo</v>
      </c>
      <c r="C97" t="str">
        <f t="shared" si="18"/>
        <v>pegn-marca-globo-marca-display-maxiboard-pegn_cielo_movimenta_baseig-as_25_interesses</v>
      </c>
      <c r="D97" t="str">
        <f t="shared" si="19"/>
        <v>274479216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marca-globo-marca-display-maxiboard-970x150-pegn_cielo_movimenta_baseig-as_25_interesses-cpm</v>
      </c>
      <c r="G97" t="str">
        <f t="shared" si="21"/>
        <v>468786432</v>
      </c>
      <c r="H97" t="str">
        <f t="shared" si="22"/>
        <v>Display</v>
      </c>
      <c r="I97">
        <f t="shared" si="23"/>
        <v>85027</v>
      </c>
      <c r="J97">
        <f t="shared" si="24"/>
        <v>42</v>
      </c>
      <c r="K97" s="4">
        <f t="shared" si="25"/>
        <v>0.04</v>
      </c>
      <c r="L97">
        <f t="shared" si="15"/>
        <v>0.1</v>
      </c>
      <c r="M97" s="4">
        <f t="shared" si="13"/>
        <v>3.4010799999999999</v>
      </c>
      <c r="N97" s="4">
        <f t="shared" si="14"/>
        <v>8.5027000000000008</v>
      </c>
    </row>
    <row r="98" spans="1:14">
      <c r="A98" t="str">
        <f t="shared" si="16"/>
        <v>alp-pegn-marca-awa</v>
      </c>
      <c r="B98" t="str">
        <f t="shared" si="17"/>
        <v>BR Globo</v>
      </c>
      <c r="C98" t="str">
        <f t="shared" si="18"/>
        <v>pegn-marca-globo-marca-display-maxiboard-pegn_cielo_movimenta_superlink-as_25_interesses</v>
      </c>
      <c r="D98" t="str">
        <f t="shared" si="19"/>
        <v>272941700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marca-globo-marca-display-maxiboard-970x150-pegn_cielo_movimenta_superlink-as_25_interesses-cpm</v>
      </c>
      <c r="G98" t="str">
        <f t="shared" si="21"/>
        <v>467582069</v>
      </c>
      <c r="H98" t="str">
        <f t="shared" si="22"/>
        <v>Display</v>
      </c>
      <c r="I98">
        <f t="shared" si="23"/>
        <v>1593</v>
      </c>
      <c r="J98">
        <f t="shared" si="24"/>
        <v>31</v>
      </c>
      <c r="K98" s="4">
        <f t="shared" si="25"/>
        <v>0.04</v>
      </c>
      <c r="L98">
        <f t="shared" si="15"/>
        <v>0.1</v>
      </c>
      <c r="M98" s="4">
        <f t="shared" si="13"/>
        <v>6.3719999999999999E-2</v>
      </c>
      <c r="N98" s="4">
        <f t="shared" si="14"/>
        <v>0.15930000000000002</v>
      </c>
    </row>
    <row r="99" spans="1:14">
      <c r="A99" t="str">
        <f t="shared" si="16"/>
        <v>alp-pegn-marca-awa</v>
      </c>
      <c r="B99" t="str">
        <f t="shared" si="17"/>
        <v>BR Globo</v>
      </c>
      <c r="C99" t="str">
        <f t="shared" si="18"/>
        <v>pegn-marca-globo-marca-display-maxiboard-pegn_cielo_superlink_lutadiaria-as_25_interesses</v>
      </c>
      <c r="D99" t="str">
        <f t="shared" si="19"/>
        <v>275703516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marca-globo-marca-display-maxiboard-970x150-pegn_cielo_superlink_lutadiaria-as_25_interesses-cpm</v>
      </c>
      <c r="G99" t="str">
        <f t="shared" si="21"/>
        <v>469931347</v>
      </c>
      <c r="H99" t="str">
        <f t="shared" si="22"/>
        <v>Display</v>
      </c>
      <c r="I99">
        <f t="shared" si="23"/>
        <v>792</v>
      </c>
      <c r="J99">
        <f t="shared" si="24"/>
        <v>6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3.168E-2</v>
      </c>
      <c r="N99" s="4">
        <f t="shared" ref="N99:N162" si="27">IF(E99="Dynamic Click",J99*L99,L99*$I99/1000)</f>
        <v>7.9200000000000007E-2</v>
      </c>
    </row>
    <row r="100" spans="1:14">
      <c r="A100" t="str">
        <f t="shared" si="16"/>
        <v>alp-pegn-marca-awa</v>
      </c>
      <c r="B100" t="str">
        <f t="shared" si="17"/>
        <v>BR Globo</v>
      </c>
      <c r="C100" t="str">
        <f t="shared" si="18"/>
        <v>pegn-marca-globo-marca-display-medium_rectangle-pegn_cielo_movimenta-as_25_empreendedores</v>
      </c>
      <c r="D100" t="str">
        <f t="shared" si="19"/>
        <v>271699974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marca-globo-marca-display-medium_rectangle-300x250-pegn_cielo_movimenta-as_25_empreendedores-cpm</v>
      </c>
      <c r="G100" t="str">
        <f t="shared" si="21"/>
        <v>466158742</v>
      </c>
      <c r="H100" t="str">
        <f t="shared" si="22"/>
        <v>Tracking</v>
      </c>
      <c r="I100">
        <f t="shared" si="23"/>
        <v>1</v>
      </c>
      <c r="J100">
        <f t="shared" si="24"/>
        <v>0</v>
      </c>
      <c r="K100" s="4">
        <f t="shared" si="25"/>
        <v>0.04</v>
      </c>
      <c r="L100">
        <f t="shared" si="15"/>
        <v>0.1</v>
      </c>
      <c r="M100" s="4">
        <f t="shared" si="26"/>
        <v>4.0000000000000003E-5</v>
      </c>
      <c r="N100" s="4">
        <f t="shared" si="27"/>
        <v>1E-4</v>
      </c>
    </row>
    <row r="101" spans="1:14">
      <c r="A101" t="str">
        <f t="shared" si="16"/>
        <v>alp-pegn-marca-awa</v>
      </c>
      <c r="B101" t="str">
        <f t="shared" si="17"/>
        <v>BR Globo</v>
      </c>
      <c r="C101" t="str">
        <f t="shared" si="18"/>
        <v>pegn-marca-globo-marca-display-medium_rectangle-pegn_cielo_movimenta_baseig-as_25_interesses</v>
      </c>
      <c r="D101" t="str">
        <f t="shared" si="19"/>
        <v>274479219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marca-globo-marca-display-medium_rectangle-300x250-pegn_cielo_movimenta_baseig-as_25_interesses-cpm</v>
      </c>
      <c r="G101" t="str">
        <f t="shared" si="21"/>
        <v>468786435</v>
      </c>
      <c r="H101" t="str">
        <f t="shared" si="22"/>
        <v>Display</v>
      </c>
      <c r="I101">
        <f t="shared" si="23"/>
        <v>500268</v>
      </c>
      <c r="J101">
        <f t="shared" si="24"/>
        <v>958</v>
      </c>
      <c r="K101" s="4">
        <f t="shared" si="25"/>
        <v>0.04</v>
      </c>
      <c r="L101">
        <f t="shared" si="15"/>
        <v>0.1</v>
      </c>
      <c r="M101" s="4">
        <f t="shared" si="26"/>
        <v>20.010720000000003</v>
      </c>
      <c r="N101" s="4">
        <f t="shared" si="27"/>
        <v>50.026800000000001</v>
      </c>
    </row>
    <row r="102" spans="1:14">
      <c r="A102" t="str">
        <f t="shared" si="16"/>
        <v>alp-pegn-marca-awa</v>
      </c>
      <c r="B102" t="str">
        <f t="shared" si="17"/>
        <v>BR Globo</v>
      </c>
      <c r="C102" t="str">
        <f t="shared" si="18"/>
        <v>pegn-marca-globo-marca-display-medium_rectangle-pegn_cielo_movimenta_superlink-as_25_interesses</v>
      </c>
      <c r="D102" t="str">
        <f t="shared" si="19"/>
        <v>273252714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marca-globo-marca-display-medium_rectangle-300x250-pegn_cielo_movimenta_superlink-as_25_interesses-cpm</v>
      </c>
      <c r="G102" t="str">
        <f t="shared" si="21"/>
        <v>467608033</v>
      </c>
      <c r="H102" t="str">
        <f t="shared" si="22"/>
        <v>Display</v>
      </c>
      <c r="I102">
        <f t="shared" si="23"/>
        <v>192904</v>
      </c>
      <c r="J102">
        <f t="shared" si="24"/>
        <v>441</v>
      </c>
      <c r="K102" s="4">
        <f t="shared" si="25"/>
        <v>0.04</v>
      </c>
      <c r="L102">
        <f t="shared" si="15"/>
        <v>0.1</v>
      </c>
      <c r="M102" s="4">
        <f t="shared" si="26"/>
        <v>7.7161599999999995</v>
      </c>
      <c r="N102" s="4">
        <f t="shared" si="27"/>
        <v>19.290400000000002</v>
      </c>
    </row>
    <row r="103" spans="1:14">
      <c r="A103" t="str">
        <f t="shared" si="16"/>
        <v>alp-pegn-marca-awa</v>
      </c>
      <c r="B103" t="str">
        <f t="shared" si="17"/>
        <v>BR Globo</v>
      </c>
      <c r="C103" t="str">
        <f t="shared" si="18"/>
        <v>pegn-marca-globo-marca-display-medium_rectangle-pegn_cielo_sebrae-as_25_interesses</v>
      </c>
      <c r="D103" t="str">
        <f t="shared" si="19"/>
        <v>275296003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marca-globo-marca-display-medium_rectangle-300x250-pegn_cielo_sebrae-as_25_interesses-cpm</v>
      </c>
      <c r="G103" t="str">
        <f t="shared" si="21"/>
        <v>469557775</v>
      </c>
      <c r="H103" t="str">
        <f t="shared" si="22"/>
        <v>Display</v>
      </c>
      <c r="I103">
        <f t="shared" si="23"/>
        <v>2</v>
      </c>
      <c r="J103">
        <f t="shared" si="24"/>
        <v>2</v>
      </c>
      <c r="K103" s="4">
        <f t="shared" si="25"/>
        <v>0.04</v>
      </c>
      <c r="L103">
        <f t="shared" si="15"/>
        <v>0.1</v>
      </c>
      <c r="M103" s="4">
        <f t="shared" si="26"/>
        <v>8.0000000000000007E-5</v>
      </c>
      <c r="N103" s="4">
        <f t="shared" si="27"/>
        <v>2.0000000000000001E-4</v>
      </c>
    </row>
    <row r="104" spans="1:14">
      <c r="A104" t="str">
        <f t="shared" si="16"/>
        <v>alp-pegn-marca-awa</v>
      </c>
      <c r="B104" t="str">
        <f t="shared" si="17"/>
        <v>BR Globo</v>
      </c>
      <c r="C104" t="str">
        <f t="shared" si="18"/>
        <v>pegn-marca-globo-marca-display-medium_rectangle-pegn_cielo_superlink_lutadiaria-as_25_interesses</v>
      </c>
      <c r="D104" t="str">
        <f t="shared" si="19"/>
        <v>275345177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marca-globo-marca-display-medium_rectangle-300x250-pegn_cielo_superlink_lutadiaria-as_25_interesses-cpm</v>
      </c>
      <c r="G104" t="str">
        <f t="shared" si="21"/>
        <v>469931029</v>
      </c>
      <c r="H104" t="str">
        <f t="shared" si="22"/>
        <v>Display</v>
      </c>
      <c r="I104">
        <f t="shared" si="23"/>
        <v>31033</v>
      </c>
      <c r="J104">
        <f t="shared" si="24"/>
        <v>64</v>
      </c>
      <c r="K104" s="4">
        <f t="shared" si="25"/>
        <v>0.04</v>
      </c>
      <c r="L104">
        <f t="shared" si="15"/>
        <v>0.1</v>
      </c>
      <c r="M104" s="4">
        <f t="shared" si="26"/>
        <v>1.24132</v>
      </c>
      <c r="N104" s="4">
        <f t="shared" si="27"/>
        <v>3.1033000000000004</v>
      </c>
    </row>
    <row r="105" spans="1:14">
      <c r="A105" t="str">
        <f t="shared" si="16"/>
        <v>alp-pegn-marca-awa</v>
      </c>
      <c r="B105" t="str">
        <f t="shared" si="17"/>
        <v>BR Globo</v>
      </c>
      <c r="C105" t="str">
        <f t="shared" si="18"/>
        <v>pegn-marca-globo-marca-display-stick_ad-pegn_cielo_movimenta_baseig-as_25_interesses</v>
      </c>
      <c r="D105" t="str">
        <f t="shared" si="19"/>
        <v>274479222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marca-globo-marca-display-stick_ad-320x50-pegn_cielo_movimenta_baseig-as_25_interesses-cpm</v>
      </c>
      <c r="G105" t="str">
        <f t="shared" si="21"/>
        <v>468786438</v>
      </c>
      <c r="H105" t="str">
        <f t="shared" si="22"/>
        <v>Display</v>
      </c>
      <c r="I105">
        <f t="shared" si="23"/>
        <v>16242</v>
      </c>
      <c r="J105">
        <f t="shared" si="24"/>
        <v>29</v>
      </c>
      <c r="K105" s="4">
        <f t="shared" si="25"/>
        <v>0.04</v>
      </c>
      <c r="L105">
        <f t="shared" si="15"/>
        <v>0.1</v>
      </c>
      <c r="M105" s="4">
        <f t="shared" si="26"/>
        <v>0.64968000000000004</v>
      </c>
      <c r="N105" s="4">
        <f t="shared" si="27"/>
        <v>1.6242000000000001</v>
      </c>
    </row>
    <row r="106" spans="1:14">
      <c r="A106" t="str">
        <f t="shared" si="16"/>
        <v>alp-pegn-marca-awa</v>
      </c>
      <c r="B106" t="str">
        <f t="shared" si="17"/>
        <v>BR Globo</v>
      </c>
      <c r="C106" t="str">
        <f t="shared" si="18"/>
        <v>pegn-marca-globo-marca-display-stick_ad-pegn_cielo_movimenta_superlink-as_25_interesses</v>
      </c>
      <c r="D106" t="str">
        <f t="shared" si="19"/>
        <v>273252717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marca-globo-marca-display-stick_ad-320x50-pegn_cielo_movimenta_superlink-as_25_interesses-cpm</v>
      </c>
      <c r="G106" t="str">
        <f t="shared" si="21"/>
        <v>467608036</v>
      </c>
      <c r="H106" t="str">
        <f t="shared" si="22"/>
        <v>Display</v>
      </c>
      <c r="I106">
        <f t="shared" si="23"/>
        <v>1367</v>
      </c>
      <c r="J106">
        <f t="shared" si="24"/>
        <v>40</v>
      </c>
      <c r="K106" s="4">
        <f t="shared" si="25"/>
        <v>0.04</v>
      </c>
      <c r="L106">
        <f t="shared" si="15"/>
        <v>0.1</v>
      </c>
      <c r="M106" s="4">
        <f t="shared" si="26"/>
        <v>5.4679999999999999E-2</v>
      </c>
      <c r="N106" s="4">
        <f t="shared" si="27"/>
        <v>0.13670000000000002</v>
      </c>
    </row>
    <row r="107" spans="1:14">
      <c r="A107" t="str">
        <f t="shared" si="16"/>
        <v>alp-pegn-marca-awa</v>
      </c>
      <c r="B107" t="str">
        <f t="shared" si="17"/>
        <v>BR Globo</v>
      </c>
      <c r="C107" t="str">
        <f t="shared" si="18"/>
        <v>pegn-marca-globo-marca-display-stick_ad-pegn_cielo_sebrae-as_25_interesses</v>
      </c>
      <c r="D107" t="str">
        <f t="shared" si="19"/>
        <v>275343624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marca-globo-marca-display-stick_ad-320x50-pegn_cielo_sebrae-as_25_interesses-cpm</v>
      </c>
      <c r="G107" t="str">
        <f t="shared" si="21"/>
        <v>469629903</v>
      </c>
      <c r="H107" t="str">
        <f t="shared" si="22"/>
        <v>Display</v>
      </c>
      <c r="I107">
        <f t="shared" si="23"/>
        <v>2</v>
      </c>
      <c r="J107">
        <f t="shared" si="24"/>
        <v>2</v>
      </c>
      <c r="K107" s="4">
        <f t="shared" si="25"/>
        <v>0.04</v>
      </c>
      <c r="L107">
        <f t="shared" si="15"/>
        <v>0.1</v>
      </c>
      <c r="M107" s="4">
        <f t="shared" si="26"/>
        <v>8.0000000000000007E-5</v>
      </c>
      <c r="N107" s="4">
        <f t="shared" si="27"/>
        <v>2.0000000000000001E-4</v>
      </c>
    </row>
    <row r="108" spans="1:14">
      <c r="A108" t="str">
        <f t="shared" si="16"/>
        <v>alp-pegn-marca-awa</v>
      </c>
      <c r="B108" t="str">
        <f t="shared" si="17"/>
        <v>BR Globo</v>
      </c>
      <c r="C108" t="str">
        <f t="shared" si="18"/>
        <v>pegn-marca-globo-marca-display-stick_ad-pegn_cielo_superlink_lutadiaria-as_25_interesses</v>
      </c>
      <c r="D108" t="str">
        <f t="shared" si="19"/>
        <v>275344040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marca-globo-marca-display-stick_ad-320x50-pegn_cielo_superlink_lutadiaria-as_25_interesses-cpm</v>
      </c>
      <c r="G108" t="str">
        <f t="shared" si="21"/>
        <v>469897241</v>
      </c>
      <c r="H108" t="str">
        <f t="shared" si="22"/>
        <v>Display</v>
      </c>
      <c r="I108">
        <f t="shared" si="23"/>
        <v>12</v>
      </c>
      <c r="J108">
        <f t="shared" si="24"/>
        <v>3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4.7999999999999996E-4</v>
      </c>
      <c r="N108" s="4">
        <f t="shared" si="27"/>
        <v>1.2000000000000001E-3</v>
      </c>
    </row>
    <row r="109" spans="1:14">
      <c r="A109" t="str">
        <f t="shared" si="16"/>
        <v>alp-pegn-marca-awa</v>
      </c>
      <c r="B109" t="str">
        <f t="shared" si="17"/>
        <v>BR Globo</v>
      </c>
      <c r="C109" t="str">
        <f t="shared" si="18"/>
        <v>pegn-marca-globo-marca-video-pre_roll-pegn_cielo_movimenta-as_25_empreendedores</v>
      </c>
      <c r="D109" t="str">
        <f t="shared" si="19"/>
        <v>271788079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marca-globo-marca-video-pre_roll-1920x1080-pegn_cielo_movimenta-as_25_empreendedores-cpm</v>
      </c>
      <c r="G109" t="str">
        <f t="shared" si="21"/>
        <v>466305990</v>
      </c>
      <c r="H109" t="str">
        <f t="shared" si="22"/>
        <v>Tracking</v>
      </c>
      <c r="I109">
        <f t="shared" si="23"/>
        <v>77981</v>
      </c>
      <c r="J109">
        <f t="shared" si="24"/>
        <v>1805</v>
      </c>
      <c r="K109" s="4">
        <f t="shared" si="25"/>
        <v>0.04</v>
      </c>
      <c r="L109">
        <f t="shared" si="28"/>
        <v>0.1</v>
      </c>
      <c r="M109" s="4">
        <f t="shared" si="26"/>
        <v>3.1192400000000005</v>
      </c>
      <c r="N109" s="4">
        <f t="shared" si="27"/>
        <v>7.7981000000000007</v>
      </c>
    </row>
    <row r="110" spans="1:14">
      <c r="A110" t="str">
        <f t="shared" si="16"/>
        <v>alp-pegn-marca-awa</v>
      </c>
      <c r="B110" t="str">
        <f t="shared" si="17"/>
        <v>BR Globo</v>
      </c>
      <c r="C110" t="str">
        <f t="shared" si="18"/>
        <v>pegn-marca-globo-marca-video-pre_roll-pegn_cielo_movimenta_superlink-as_25_interesses</v>
      </c>
      <c r="D110" t="str">
        <f t="shared" si="19"/>
        <v>273258972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0" t="str">
        <f t="shared" si="20"/>
        <v>marca-globo-marca-video-pre_roll-1920x1080-pegn_cielo_movimenta_superlink-as_25_interesses-cpm</v>
      </c>
      <c r="G110" t="str">
        <f t="shared" si="21"/>
        <v>467632455</v>
      </c>
      <c r="H110" t="str">
        <f t="shared" si="22"/>
        <v>In-Stream Video</v>
      </c>
      <c r="I110">
        <f t="shared" si="23"/>
        <v>25423</v>
      </c>
      <c r="J110">
        <f t="shared" si="24"/>
        <v>504</v>
      </c>
      <c r="K110" s="4">
        <f t="shared" si="25"/>
        <v>0.6</v>
      </c>
      <c r="L110">
        <f t="shared" si="28"/>
        <v>0.35</v>
      </c>
      <c r="M110" s="4">
        <f t="shared" si="26"/>
        <v>15.2538</v>
      </c>
      <c r="N110" s="4">
        <f t="shared" si="27"/>
        <v>8.8980499999999996</v>
      </c>
    </row>
    <row r="111" spans="1:14">
      <c r="A111" t="str">
        <f t="shared" si="16"/>
        <v>alp-pegn-marca-awa</v>
      </c>
      <c r="B111" t="str">
        <f t="shared" si="17"/>
        <v>BR Globo</v>
      </c>
      <c r="C111" t="str">
        <f t="shared" si="18"/>
        <v>pegn-varejo-globo-marca-display-carrossel-pegn_cielo_movimenta_superlink-as_25_interesses</v>
      </c>
      <c r="D111" t="str">
        <f t="shared" si="19"/>
        <v>272942915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varejo-globo-marca-display-carrossel-400x300-pegn_cielo_movimenta_superlink-as_25_interesses-cpm</v>
      </c>
      <c r="G111" t="str">
        <f t="shared" si="21"/>
        <v>467649480</v>
      </c>
      <c r="H111" t="str">
        <f t="shared" si="22"/>
        <v>Tracking</v>
      </c>
      <c r="I111">
        <f t="shared" si="23"/>
        <v>3236</v>
      </c>
      <c r="J111">
        <f t="shared" si="24"/>
        <v>0</v>
      </c>
      <c r="K111" s="4">
        <f t="shared" si="25"/>
        <v>0.04</v>
      </c>
      <c r="L111">
        <f t="shared" si="28"/>
        <v>0.1</v>
      </c>
      <c r="M111" s="4">
        <f t="shared" si="26"/>
        <v>0.12944</v>
      </c>
      <c r="N111" s="4">
        <f t="shared" si="27"/>
        <v>0.3236</v>
      </c>
    </row>
    <row r="112" spans="1:14">
      <c r="A112" t="str">
        <f t="shared" si="16"/>
        <v>alp-receba-rapido-varejo-cons</v>
      </c>
      <c r="B112" t="str">
        <f t="shared" si="17"/>
        <v>Oath - Verizon Media</v>
      </c>
      <c r="C112" t="str">
        <f t="shared" si="18"/>
        <v>receba-rapido-varejo-marca-display-medium_rectangle-receba_rapido_estoque-base_legada_ elegivel_cielo</v>
      </c>
      <c r="D112" t="str">
        <f t="shared" si="19"/>
        <v>270783796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varejo-verizon-marca-display-medium_rectangle-300x250-receba_rapido_estoque-base_legada_ elegivel_cielo-cpm</v>
      </c>
      <c r="G112" t="str">
        <f t="shared" si="21"/>
        <v>465349266</v>
      </c>
      <c r="H112" t="str">
        <f t="shared" si="22"/>
        <v>Display</v>
      </c>
      <c r="I112">
        <f t="shared" si="23"/>
        <v>1</v>
      </c>
      <c r="J112">
        <f t="shared" si="24"/>
        <v>0</v>
      </c>
      <c r="K112" s="4">
        <f t="shared" si="25"/>
        <v>0.04</v>
      </c>
      <c r="L112">
        <f t="shared" si="28"/>
        <v>0.1</v>
      </c>
      <c r="M112" s="4">
        <f t="shared" si="26"/>
        <v>4.0000000000000003E-5</v>
      </c>
      <c r="N112" s="4">
        <f t="shared" si="27"/>
        <v>1E-4</v>
      </c>
    </row>
    <row r="113" spans="1:14">
      <c r="A113" t="str">
        <f t="shared" si="16"/>
        <v>alp-receba-rapido-varejo-cons</v>
      </c>
      <c r="B113" t="str">
        <f t="shared" si="17"/>
        <v>Oath - Verizon Media</v>
      </c>
      <c r="C113" t="str">
        <f t="shared" si="18"/>
        <v>receba-rapido-varejo-marca-display-mobile_leaderboard-receba_rapido_vendas-base_legada_elegivel_cielo</v>
      </c>
      <c r="D113" t="str">
        <f t="shared" si="19"/>
        <v>270783781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varejo-verizon-marca-display-mobile_leaderboard-320x50-receba_rapido_vendas-base_legada_elegivel_cielo-cpm</v>
      </c>
      <c r="G113" t="str">
        <f t="shared" si="21"/>
        <v>465349251</v>
      </c>
      <c r="H113" t="str">
        <f t="shared" si="22"/>
        <v>Display</v>
      </c>
      <c r="I113">
        <f t="shared" si="23"/>
        <v>1</v>
      </c>
      <c r="J113">
        <f t="shared" si="24"/>
        <v>0</v>
      </c>
      <c r="K113" s="4">
        <f t="shared" si="25"/>
        <v>0.04</v>
      </c>
      <c r="L113">
        <f t="shared" si="28"/>
        <v>0.1</v>
      </c>
      <c r="M113" s="4">
        <f t="shared" si="26"/>
        <v>4.0000000000000003E-5</v>
      </c>
      <c r="N113" s="4">
        <f t="shared" si="27"/>
        <v>1E-4</v>
      </c>
    </row>
    <row r="114" spans="1:14">
      <c r="A114" t="str">
        <f t="shared" si="16"/>
        <v>alp-receba-rapido-varejo-cons</v>
      </c>
      <c r="B114" t="str">
        <f t="shared" si="17"/>
        <v>Oath - Verizon Media</v>
      </c>
      <c r="C114" t="str">
        <f t="shared" si="18"/>
        <v>receba-rapido-varejo-marca-display-wide_skyscraper-receba_rapido_fluxo-base_legada_ elegivel_cielo</v>
      </c>
      <c r="D114" t="str">
        <f t="shared" si="19"/>
        <v>270783766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varejo-verizon-marca-display-wide_skyscraper-160x600-receba_rapido_fluxo-base_legada_ elegivel_cielo-cpm</v>
      </c>
      <c r="G114" t="str">
        <f t="shared" si="21"/>
        <v>465349236</v>
      </c>
      <c r="H114" t="str">
        <f t="shared" si="22"/>
        <v>Display</v>
      </c>
      <c r="I114">
        <f t="shared" si="23"/>
        <v>1</v>
      </c>
      <c r="J114">
        <f t="shared" si="24"/>
        <v>0</v>
      </c>
      <c r="K114" s="4">
        <f t="shared" si="25"/>
        <v>0.04</v>
      </c>
      <c r="L114">
        <f t="shared" si="28"/>
        <v>0.1</v>
      </c>
      <c r="M114" s="4">
        <f t="shared" si="26"/>
        <v>4.0000000000000003E-5</v>
      </c>
      <c r="N114" s="4">
        <f t="shared" si="27"/>
        <v>1E-4</v>
      </c>
    </row>
    <row r="115" spans="1:14">
      <c r="A115" t="str">
        <f t="shared" si="16"/>
        <v>alp-receba-rapido-varejo-cons</v>
      </c>
      <c r="B115" t="str">
        <f t="shared" si="17"/>
        <v>Oath - Verizon Media</v>
      </c>
      <c r="C115" t="str">
        <f t="shared" si="18"/>
        <v>receba-rapido-varejo-marca-native-native-receba_rapido_vendas-base_legada_elegivel_cielo</v>
      </c>
      <c r="D115" t="str">
        <f t="shared" si="19"/>
        <v>270880872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varejo-verizon-marca-native-native-1200x627-receba_rapido_vendas-base_legada_elegivel_cielo-cpm</v>
      </c>
      <c r="G115" t="str">
        <f t="shared" si="21"/>
        <v>465384225</v>
      </c>
      <c r="H115" t="str">
        <f t="shared" si="22"/>
        <v>Tracking</v>
      </c>
      <c r="I115">
        <f t="shared" si="23"/>
        <v>1</v>
      </c>
      <c r="J115">
        <f t="shared" si="24"/>
        <v>0</v>
      </c>
      <c r="K115" s="4">
        <f t="shared" si="25"/>
        <v>0.04</v>
      </c>
      <c r="L115">
        <f t="shared" si="28"/>
        <v>0.1</v>
      </c>
      <c r="M115" s="4">
        <f t="shared" si="26"/>
        <v>4.0000000000000003E-5</v>
      </c>
      <c r="N115" s="4">
        <f t="shared" si="27"/>
        <v>1E-4</v>
      </c>
    </row>
    <row r="116" spans="1:14">
      <c r="A116" t="str">
        <f t="shared" si="16"/>
        <v>alp-receba-rapido-varejo-cons</v>
      </c>
      <c r="B116" t="str">
        <f t="shared" si="17"/>
        <v>afilio.com.br</v>
      </c>
      <c r="C116" t="str">
        <f t="shared" si="18"/>
        <v>receba-rapido-varejo-afilio-marca-display-halfpage-receba_rapido_vendas-base_legada_elegivel_cielo</v>
      </c>
      <c r="D116" t="str">
        <f t="shared" si="19"/>
        <v>271347691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receba-rapido-varejo-afilio-marca-display-halfpage-receba_rapido_vendas-base_legada_elegivel_cielo</v>
      </c>
      <c r="G116" t="str">
        <f t="shared" si="21"/>
        <v>465889442</v>
      </c>
      <c r="H116" t="str">
        <f t="shared" si="22"/>
        <v>Tracking</v>
      </c>
      <c r="I116">
        <f t="shared" si="23"/>
        <v>1</v>
      </c>
      <c r="J116">
        <f t="shared" si="24"/>
        <v>0</v>
      </c>
      <c r="K116" s="4">
        <f t="shared" si="25"/>
        <v>0.04</v>
      </c>
      <c r="L116">
        <f t="shared" si="28"/>
        <v>0.1</v>
      </c>
      <c r="M116" s="4">
        <f t="shared" si="26"/>
        <v>4.0000000000000003E-5</v>
      </c>
      <c r="N116" s="4">
        <f t="shared" si="27"/>
        <v>1E-4</v>
      </c>
    </row>
    <row r="117" spans="1:14">
      <c r="A117" t="str">
        <f t="shared" si="16"/>
        <v>alp-superlink-marca-awa</v>
      </c>
      <c r="B117" t="str">
        <f t="shared" si="17"/>
        <v>Cazamba</v>
      </c>
      <c r="C117" t="str">
        <f t="shared" si="18"/>
        <v>superlink-marca-cazamba-superlink-display-Interstitial-sl_luta_diaria-as25_empreendedor_varejo_interesses</v>
      </c>
      <c r="D117" t="str">
        <f t="shared" si="19"/>
        <v>275741543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marca-cazamba-superlink-display-Interstitial-640x960-sl_luta_diaria-as25_empreendedor_varejo_interesses-cpm</v>
      </c>
      <c r="G117" t="str">
        <f t="shared" si="21"/>
        <v>470337270</v>
      </c>
      <c r="H117" t="str">
        <f t="shared" si="22"/>
        <v>Tracking</v>
      </c>
      <c r="I117">
        <f t="shared" si="23"/>
        <v>46308</v>
      </c>
      <c r="J117">
        <f t="shared" si="24"/>
        <v>2068</v>
      </c>
      <c r="K117" s="4">
        <f t="shared" si="25"/>
        <v>0.04</v>
      </c>
      <c r="L117">
        <f t="shared" si="28"/>
        <v>0.1</v>
      </c>
      <c r="M117" s="4">
        <f t="shared" si="26"/>
        <v>1.85232</v>
      </c>
      <c r="N117" s="4">
        <f t="shared" si="27"/>
        <v>4.6307999999999998</v>
      </c>
    </row>
    <row r="118" spans="1:14">
      <c r="A118" t="str">
        <f t="shared" si="16"/>
        <v>alp-superlink-marca-awa</v>
      </c>
      <c r="B118" t="str">
        <f t="shared" si="17"/>
        <v>Cazamba</v>
      </c>
      <c r="C118" t="str">
        <f t="shared" si="18"/>
        <v>superlink-marca-cazamba-superlink-display-Widescreen-sl_luta_diaria-as25_empreendedor_varejo_interesses</v>
      </c>
      <c r="D118" t="str">
        <f t="shared" si="19"/>
        <v>275741510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marca-cazamba-superlink-display-Widescreen-730x50-sl_luta_diaria-as25_empreendedor_varejo_interesses-cpm</v>
      </c>
      <c r="G118" t="str">
        <f t="shared" si="21"/>
        <v>470275304</v>
      </c>
      <c r="H118" t="str">
        <f t="shared" si="22"/>
        <v>Tracking</v>
      </c>
      <c r="I118">
        <f t="shared" si="23"/>
        <v>73412</v>
      </c>
      <c r="J118">
        <f t="shared" si="24"/>
        <v>196</v>
      </c>
      <c r="K118" s="4">
        <f t="shared" si="25"/>
        <v>0.04</v>
      </c>
      <c r="L118">
        <f t="shared" si="28"/>
        <v>0.1</v>
      </c>
      <c r="M118" s="4">
        <f t="shared" si="26"/>
        <v>2.93648</v>
      </c>
      <c r="N118" s="4">
        <f t="shared" si="27"/>
        <v>7.3412000000000006</v>
      </c>
    </row>
    <row r="119" spans="1:14">
      <c r="A119" t="str">
        <f t="shared" si="16"/>
        <v>alp-superlink-marca-awa</v>
      </c>
      <c r="B119" t="str">
        <f t="shared" si="17"/>
        <v>Oath - Verizon Media</v>
      </c>
      <c r="C119" t="str">
        <f t="shared" si="18"/>
        <v>superlink-marca-verizon-superlink-display-halfpage-sl_luta_diaria-AS25_microempreendedor_medioempreendedor_negocios_vendasonline_donosdenegocios</v>
      </c>
      <c r="D119" t="str">
        <f t="shared" si="19"/>
        <v>275210466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300x600 Default Web Ad</v>
      </c>
      <c r="G119" t="str">
        <f t="shared" si="21"/>
        <v>469359566</v>
      </c>
      <c r="H119" t="str">
        <f t="shared" si="22"/>
        <v>Display</v>
      </c>
      <c r="I119">
        <f t="shared" si="23"/>
        <v>2</v>
      </c>
      <c r="J119">
        <f t="shared" si="24"/>
        <v>0</v>
      </c>
      <c r="K119" s="4">
        <f t="shared" si="25"/>
        <v>0.04</v>
      </c>
      <c r="L119">
        <f t="shared" si="28"/>
        <v>0.1</v>
      </c>
      <c r="M119" s="4">
        <f t="shared" si="26"/>
        <v>8.0000000000000007E-5</v>
      </c>
      <c r="N119" s="4">
        <f t="shared" si="27"/>
        <v>2.0000000000000001E-4</v>
      </c>
    </row>
    <row r="120" spans="1:14">
      <c r="A120" t="str">
        <f t="shared" si="16"/>
        <v>alp-superlink-marca-awa</v>
      </c>
      <c r="B120" t="str">
        <f t="shared" si="17"/>
        <v>Oath - Verizon Media</v>
      </c>
      <c r="C120" t="str">
        <f t="shared" si="18"/>
        <v>superlink-marca-verizon-superlink-display-halfpage-sl_luta_diaria-AS25_microempreendedor_medioempreendedor_negocios_vendasonline_donosdenegocios</v>
      </c>
      <c r="D120" t="str">
        <f t="shared" si="19"/>
        <v>275210466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marca-verizon-superlink-display-halfpage-300x600-sl_luta_diaria-AS25_microempreendedor_medioempreendedor_negocios_vendasonline_donosdenegocios-cpm</v>
      </c>
      <c r="G120" t="str">
        <f t="shared" si="21"/>
        <v>469441062</v>
      </c>
      <c r="H120" t="str">
        <f t="shared" si="22"/>
        <v>Display</v>
      </c>
      <c r="I120">
        <f t="shared" si="23"/>
        <v>944957</v>
      </c>
      <c r="J120">
        <f t="shared" si="24"/>
        <v>231</v>
      </c>
      <c r="K120" s="4">
        <f t="shared" si="25"/>
        <v>0.04</v>
      </c>
      <c r="L120">
        <f t="shared" si="28"/>
        <v>0.1</v>
      </c>
      <c r="M120" s="4">
        <f t="shared" si="26"/>
        <v>37.798279999999998</v>
      </c>
      <c r="N120" s="4">
        <f t="shared" si="27"/>
        <v>94.495700000000014</v>
      </c>
    </row>
    <row r="121" spans="1:14">
      <c r="A121" t="str">
        <f t="shared" si="16"/>
        <v>alp-superlink-marca-awa</v>
      </c>
      <c r="B121" t="str">
        <f t="shared" si="17"/>
        <v>Oath - Verizon Media</v>
      </c>
      <c r="C121" t="str">
        <f t="shared" si="18"/>
        <v>superlink-marca-verizon-superlink-display-halfpage-superlink_coronavoucher-AS25_microempreendedor_medioempreendedor_negocios_vendasonline_donosdenegocios</v>
      </c>
      <c r="D121" t="str">
        <f t="shared" si="19"/>
        <v>276183339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marca-verizon-superlink-display-halfpage-300x600-superlink_coronavoucher-AS25_microempreendedor_medioempreendedor_negocios_vendasonline_donosdenegocios-cpm</v>
      </c>
      <c r="G121" t="str">
        <f t="shared" si="21"/>
        <v>470337929</v>
      </c>
      <c r="H121" t="str">
        <f t="shared" si="22"/>
        <v>Display</v>
      </c>
      <c r="I121">
        <f t="shared" si="23"/>
        <v>4</v>
      </c>
      <c r="J121">
        <f t="shared" si="24"/>
        <v>2</v>
      </c>
      <c r="K121" s="4">
        <f t="shared" si="25"/>
        <v>0.04</v>
      </c>
      <c r="L121">
        <f t="shared" si="28"/>
        <v>0.1</v>
      </c>
      <c r="M121" s="4">
        <f t="shared" si="26"/>
        <v>1.6000000000000001E-4</v>
      </c>
      <c r="N121" s="4">
        <f t="shared" si="27"/>
        <v>4.0000000000000002E-4</v>
      </c>
    </row>
    <row r="122" spans="1:14">
      <c r="A122" t="str">
        <f t="shared" si="16"/>
        <v>alp-superlink-marca-awa</v>
      </c>
      <c r="B122" t="str">
        <f t="shared" si="17"/>
        <v>Oath - Verizon Media</v>
      </c>
      <c r="C122" t="str">
        <f t="shared" si="18"/>
        <v>superlink-marca-verizon-superlink-display-leaderboard-sl_luta_diaria-AS25_microempreendedor_medioempreendedor_negocios_vendasonline_donosdenegocios</v>
      </c>
      <c r="D122" t="str">
        <f t="shared" si="19"/>
        <v>274854527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marca-verizon-superlink-display-leaderboard-728x90-sl_luta_diaria-AS25_microempreendedor_medioempreendedor_negocios_vendasonline_donosdenegocios-cpm</v>
      </c>
      <c r="G122" t="str">
        <f t="shared" si="21"/>
        <v>469441077</v>
      </c>
      <c r="H122" t="str">
        <f t="shared" si="22"/>
        <v>Display</v>
      </c>
      <c r="I122">
        <f t="shared" si="23"/>
        <v>5984767</v>
      </c>
      <c r="J122">
        <f t="shared" si="24"/>
        <v>9590</v>
      </c>
      <c r="K122" s="4">
        <f t="shared" si="25"/>
        <v>0.04</v>
      </c>
      <c r="L122">
        <f t="shared" si="28"/>
        <v>0.1</v>
      </c>
      <c r="M122" s="4">
        <f t="shared" si="26"/>
        <v>239.39068</v>
      </c>
      <c r="N122" s="4">
        <f t="shared" si="27"/>
        <v>598.47670000000005</v>
      </c>
    </row>
    <row r="123" spans="1:14">
      <c r="A123" t="str">
        <f t="shared" si="16"/>
        <v>alp-superlink-marca-awa</v>
      </c>
      <c r="B123" t="str">
        <f t="shared" si="17"/>
        <v>Oath - Verizon Media</v>
      </c>
      <c r="C123" t="str">
        <f t="shared" si="18"/>
        <v>superlink-marca-verizon-superlink-display-leaderboard-superlink_coronavoucher-AS25_microempreendedor_medioempreendedor_negocios_vendasonline_donosdenegocios</v>
      </c>
      <c r="D123" t="str">
        <f t="shared" si="19"/>
        <v>276183336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3" t="str">
        <f t="shared" si="20"/>
        <v>marca-verizon-superlink-display-leaderboard-728x90-superlink_coronavoucher-AS25_microempreendedor_medioempreendedor_negocios_vendasonline_donosdenegocios-cpm</v>
      </c>
      <c r="G123" t="str">
        <f t="shared" si="21"/>
        <v>470337926</v>
      </c>
      <c r="H123" t="str">
        <f t="shared" si="22"/>
        <v>Display</v>
      </c>
      <c r="I123">
        <f t="shared" si="23"/>
        <v>8</v>
      </c>
      <c r="J123">
        <f t="shared" si="24"/>
        <v>6</v>
      </c>
      <c r="K123" s="4">
        <f t="shared" si="25"/>
        <v>0.04</v>
      </c>
      <c r="L123">
        <f t="shared" si="28"/>
        <v>0.1</v>
      </c>
      <c r="M123" s="4">
        <f t="shared" si="26"/>
        <v>3.2000000000000003E-4</v>
      </c>
      <c r="N123" s="4">
        <f t="shared" si="27"/>
        <v>8.0000000000000004E-4</v>
      </c>
    </row>
    <row r="124" spans="1:14">
      <c r="A124" t="str">
        <f t="shared" si="16"/>
        <v>alp-superlink-marca-awa</v>
      </c>
      <c r="B124" t="str">
        <f t="shared" si="17"/>
        <v>Oath - Verizon Media</v>
      </c>
      <c r="C124" t="str">
        <f t="shared" si="18"/>
        <v>superlink-marca-verizon-superlink-display-medium_rectangle-sl_luta_diaria-AS25_microempreendedor_medioempreendedor_negocios_vendasonline_donosdenegocios</v>
      </c>
      <c r="D124" t="str">
        <f t="shared" si="19"/>
        <v>275211564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4" t="str">
        <f t="shared" si="20"/>
        <v>marca-verizon-superlink-display-medium_rectangle-300x250-sl_luta_diaria-AS25_microempreendedor_medioempreendedor_negocios_vendasonline_donosdenegocios-cpm</v>
      </c>
      <c r="G124" t="str">
        <f t="shared" si="21"/>
        <v>469359629</v>
      </c>
      <c r="H124" t="str">
        <f t="shared" si="22"/>
        <v>Display</v>
      </c>
      <c r="I124">
        <f t="shared" si="23"/>
        <v>2263228</v>
      </c>
      <c r="J124">
        <f t="shared" si="24"/>
        <v>1019</v>
      </c>
      <c r="K124" s="4">
        <f t="shared" si="25"/>
        <v>0.04</v>
      </c>
      <c r="L124">
        <f t="shared" si="28"/>
        <v>0.1</v>
      </c>
      <c r="M124" s="4">
        <f t="shared" si="26"/>
        <v>90.529119999999992</v>
      </c>
      <c r="N124" s="4">
        <f t="shared" si="27"/>
        <v>226.32280000000003</v>
      </c>
    </row>
    <row r="125" spans="1:14">
      <c r="A125" t="str">
        <f t="shared" si="16"/>
        <v>alp-superlink-marca-awa</v>
      </c>
      <c r="B125" t="str">
        <f t="shared" si="17"/>
        <v>Oath - Verizon Media</v>
      </c>
      <c r="C125" t="str">
        <f t="shared" si="18"/>
        <v>superlink-marca-verizon-superlink-display-medium_rectangle-superlink_coronavoucher-AS25_microempreendedor_medioempreendedor_negocios_vendasonline_donosdenegocios</v>
      </c>
      <c r="D125" t="str">
        <f t="shared" si="19"/>
        <v>276183342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5" t="str">
        <f t="shared" si="20"/>
        <v>marca-verizon-superlink-display-medium_rectangle-300x250-superlink_coronavoucher-AS25_microempreendedor_medioempreendedor_negocios_vendasonline_donosdenegocios-cpm</v>
      </c>
      <c r="G125" t="str">
        <f t="shared" si="21"/>
        <v>470337932</v>
      </c>
      <c r="H125" t="str">
        <f t="shared" si="22"/>
        <v>Display</v>
      </c>
      <c r="I125">
        <f t="shared" si="23"/>
        <v>11</v>
      </c>
      <c r="J125">
        <f t="shared" si="24"/>
        <v>2</v>
      </c>
      <c r="K125" s="4">
        <f t="shared" si="25"/>
        <v>0.04</v>
      </c>
      <c r="L125">
        <f t="shared" si="28"/>
        <v>0.1</v>
      </c>
      <c r="M125" s="4">
        <f t="shared" si="26"/>
        <v>4.4000000000000002E-4</v>
      </c>
      <c r="N125" s="4">
        <f t="shared" si="27"/>
        <v>1.1000000000000001E-3</v>
      </c>
    </row>
    <row r="126" spans="1:14">
      <c r="A126" t="str">
        <f t="shared" si="16"/>
        <v>alp-superlink-marca-awa</v>
      </c>
      <c r="B126" t="str">
        <f t="shared" si="17"/>
        <v>Oath - Verizon Media</v>
      </c>
      <c r="C126" t="str">
        <f t="shared" si="18"/>
        <v>superlink-marca-verizon-superlink-display-skyscraper-sl_luta_diaria-AS25_microempreendedor_medioempreendedor_negocios_vendasonline_donosdenegocios</v>
      </c>
      <c r="D126" t="str">
        <f t="shared" si="19"/>
        <v>274854467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6" t="str">
        <f t="shared" si="20"/>
        <v>160x600 Default Web Ad</v>
      </c>
      <c r="G126" t="str">
        <f t="shared" si="21"/>
        <v>469372642</v>
      </c>
      <c r="H126" t="str">
        <f t="shared" si="22"/>
        <v>Display</v>
      </c>
      <c r="I126">
        <f t="shared" si="23"/>
        <v>1</v>
      </c>
      <c r="J126">
        <f t="shared" si="24"/>
        <v>0</v>
      </c>
      <c r="K126" s="4">
        <f t="shared" si="25"/>
        <v>0.04</v>
      </c>
      <c r="L126">
        <f t="shared" si="28"/>
        <v>0.1</v>
      </c>
      <c r="M126" s="4">
        <f t="shared" si="26"/>
        <v>4.0000000000000003E-5</v>
      </c>
      <c r="N126" s="4">
        <f t="shared" si="27"/>
        <v>1E-4</v>
      </c>
    </row>
    <row r="127" spans="1:14">
      <c r="A127" t="str">
        <f t="shared" si="16"/>
        <v>alp-superlink-marca-awa</v>
      </c>
      <c r="B127" t="str">
        <f t="shared" si="17"/>
        <v>Oath - Verizon Media</v>
      </c>
      <c r="C127" t="str">
        <f t="shared" si="18"/>
        <v>superlink-marca-verizon-superlink-display-skyscraper-sl_luta_diaria-AS25_microempreendedor_medioempreendedor_negocios_vendasonline_donosdenegocios</v>
      </c>
      <c r="D127" t="str">
        <f t="shared" si="19"/>
        <v>274854467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marca-verizon-superlink-display-skyscraper-160x600-sl_luta_diaria-AS25_microempreendedor_medioempreendedor_negocios_vendasonline_donosdenegocios-cpm</v>
      </c>
      <c r="G127" t="str">
        <f t="shared" si="21"/>
        <v>469372684</v>
      </c>
      <c r="H127" t="str">
        <f t="shared" si="22"/>
        <v>Display</v>
      </c>
      <c r="I127">
        <f t="shared" si="23"/>
        <v>3917491</v>
      </c>
      <c r="J127">
        <f t="shared" si="24"/>
        <v>1924</v>
      </c>
      <c r="K127" s="4">
        <f t="shared" si="25"/>
        <v>0.04</v>
      </c>
      <c r="L127">
        <f t="shared" si="28"/>
        <v>0.1</v>
      </c>
      <c r="M127" s="4">
        <f t="shared" si="26"/>
        <v>156.69964000000002</v>
      </c>
      <c r="N127" s="4">
        <f t="shared" si="27"/>
        <v>391.74910000000006</v>
      </c>
    </row>
    <row r="128" spans="1:14">
      <c r="A128" t="str">
        <f t="shared" si="16"/>
        <v>alp-superlink-marca-awa</v>
      </c>
      <c r="B128" t="str">
        <f t="shared" si="17"/>
        <v>Oath - Verizon Media</v>
      </c>
      <c r="C128" t="str">
        <f t="shared" si="18"/>
        <v>superlink-marca-verizon-superlink-display-skyscraper-superlink_coronavoucher-AS25_microempreendedor_medioempreendedor_negocios_vendasonline_donosdenegocios</v>
      </c>
      <c r="D128" t="str">
        <f t="shared" si="19"/>
        <v>276183345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marca-verizon-superlink-display-skyscraper-160x600-superlink_coronavoucher-AS25_microempreendedor_medioempreendedor_negocios_vendasonline_donosdenegocios-cpm</v>
      </c>
      <c r="G128" t="str">
        <f t="shared" si="21"/>
        <v>470337935</v>
      </c>
      <c r="H128" t="str">
        <f t="shared" si="22"/>
        <v>Display</v>
      </c>
      <c r="I128">
        <f t="shared" si="23"/>
        <v>5</v>
      </c>
      <c r="J128">
        <f t="shared" si="24"/>
        <v>3</v>
      </c>
      <c r="K128" s="4">
        <f t="shared" si="25"/>
        <v>0.04</v>
      </c>
      <c r="L128">
        <f t="shared" si="28"/>
        <v>0.1</v>
      </c>
      <c r="M128" s="4">
        <f t="shared" si="26"/>
        <v>2.0000000000000001E-4</v>
      </c>
      <c r="N128" s="4">
        <f t="shared" si="27"/>
        <v>5.0000000000000001E-4</v>
      </c>
    </row>
    <row r="129" spans="1:14">
      <c r="A129" t="str">
        <f t="shared" si="16"/>
        <v>alp-superlink-marca-awa</v>
      </c>
      <c r="B129" t="str">
        <f t="shared" si="17"/>
        <v>Oath - Verizon Media</v>
      </c>
      <c r="C129" t="str">
        <f t="shared" si="18"/>
        <v>superlink-marca-verizon-superlink-native-native-superlink-AS25_microempreendedor_medioempreendedor_negocios_vendasonline_donosdenegocios</v>
      </c>
      <c r="D129" t="str">
        <f t="shared" si="19"/>
        <v>274736543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marca-verizon-superlink-native-native-1200x627-superlink-AS25_microempreendedor_medioempreendedor_negocios_vendasonline_donosdenegocios-cpc</v>
      </c>
      <c r="G129" t="str">
        <f t="shared" si="21"/>
        <v>469322328</v>
      </c>
      <c r="H129" t="str">
        <f t="shared" si="22"/>
        <v>Tracking</v>
      </c>
      <c r="I129">
        <f t="shared" si="23"/>
        <v>16289172</v>
      </c>
      <c r="J129">
        <f t="shared" si="24"/>
        <v>112029</v>
      </c>
      <c r="K129" s="4">
        <f t="shared" si="25"/>
        <v>0.04</v>
      </c>
      <c r="L129">
        <f t="shared" si="28"/>
        <v>0.1</v>
      </c>
      <c r="M129" s="4">
        <f t="shared" si="26"/>
        <v>651.56687999999997</v>
      </c>
      <c r="N129" s="4">
        <f t="shared" si="27"/>
        <v>1628.9172000000001</v>
      </c>
    </row>
    <row r="130" spans="1:14">
      <c r="A130" t="str">
        <f t="shared" ref="A130:A193" si="29">bd_campaign</f>
        <v>alp-superlink-marca-awa</v>
      </c>
      <c r="B130" t="str">
        <f t="shared" ref="B130:B193" si="30">bd_site</f>
        <v>Oath - Verizon Media</v>
      </c>
      <c r="C130" t="str">
        <f t="shared" ref="C130:C193" si="31">bd_placement</f>
        <v>superlink-marca-verizon-superlink-native-native-superlink_coronavoucher-AS25_microempreendedor_medioempreendedor_negocios_vendasonline_donosdenegocios</v>
      </c>
      <c r="D130" t="str">
        <f t="shared" ref="D130:D193" si="32">bd_placementID</f>
        <v>276183333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marca-verizon-superlink-native-native-1200x627-superlink_coronavoucher-AS25_microempreendedor_medioempreendedor_negocios_vendasonline_donosdenegocios-cpc</v>
      </c>
      <c r="G130" t="str">
        <f t="shared" ref="G130:G193" si="34">bd_adid</f>
        <v>470337923</v>
      </c>
      <c r="H130" t="str">
        <f t="shared" ref="H130:H193" si="35">bd_creativetype</f>
        <v>Tracking</v>
      </c>
      <c r="I130">
        <f t="shared" ref="I130:I193" si="36">bd_impression</f>
        <v>4952676</v>
      </c>
      <c r="J130">
        <f t="shared" ref="J130:J193" si="37">bd_clicks</f>
        <v>10326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198.10704000000001</v>
      </c>
      <c r="N130" s="4">
        <f t="shared" si="27"/>
        <v>495.26760000000002</v>
      </c>
    </row>
    <row r="131" spans="1:14">
      <c r="A131" t="str">
        <f t="shared" si="29"/>
        <v>alp-superlink-marca-awa</v>
      </c>
      <c r="B131" t="str">
        <f t="shared" si="30"/>
        <v>Oath - Verizon Media</v>
      </c>
      <c r="C131" t="str">
        <f t="shared" si="31"/>
        <v>superlink-marca-verizon-superlink-video-pre_roll-video_hero_superlink-as25_empreendedor_varejo</v>
      </c>
      <c r="D131" t="str">
        <f t="shared" si="32"/>
        <v>275974926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1" t="str">
        <f t="shared" si="33"/>
        <v>marca-verizon-superlink-video-pre_roll-1920x1080-video_hero_superlink-as25_empreendedor_varejo-cpm</v>
      </c>
      <c r="G131" t="str">
        <f t="shared" si="34"/>
        <v>470242713</v>
      </c>
      <c r="H131" t="str">
        <f t="shared" si="35"/>
        <v>In-Stream Video</v>
      </c>
      <c r="I131">
        <f t="shared" si="36"/>
        <v>425337</v>
      </c>
      <c r="J131">
        <f t="shared" si="37"/>
        <v>7759</v>
      </c>
      <c r="K131" s="4">
        <f t="shared" si="38"/>
        <v>0.6</v>
      </c>
      <c r="L131">
        <f t="shared" si="28"/>
        <v>0.35</v>
      </c>
      <c r="M131" s="4">
        <f t="shared" si="26"/>
        <v>255.20219999999998</v>
      </c>
      <c r="N131" s="4">
        <f t="shared" si="27"/>
        <v>148.86794999999998</v>
      </c>
    </row>
    <row r="132" spans="1:14">
      <c r="A132" t="str">
        <f t="shared" si="29"/>
        <v>alp-superlink-marca-perf</v>
      </c>
      <c r="B132" t="str">
        <f t="shared" si="30"/>
        <v>Google Brasil</v>
      </c>
      <c r="C132" t="str">
        <f t="shared" si="31"/>
        <v>marca-dv360_globo-superlink-native-native-1200x627-luta_diaria_loggi_boost-as25_empreendedor_varejo_interesses-cpm</v>
      </c>
      <c r="D132" t="str">
        <f t="shared" si="32"/>
        <v>275474718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2" t="str">
        <f t="shared" si="33"/>
        <v>marca-dv360_globo-superlink-native-native-1200x627-luta_diaria_loggi_boost-as25_empreendedor_varejo_interesses-cpm</v>
      </c>
      <c r="G132" t="str">
        <f t="shared" si="34"/>
        <v>469664783</v>
      </c>
      <c r="H132" t="str">
        <f t="shared" si="35"/>
        <v>Tracking</v>
      </c>
      <c r="I132">
        <f t="shared" si="36"/>
        <v>0</v>
      </c>
      <c r="J132">
        <f t="shared" si="37"/>
        <v>1</v>
      </c>
      <c r="K132" s="4">
        <f t="shared" si="38"/>
        <v>3.5000000000000001E-3</v>
      </c>
      <c r="L132">
        <f t="shared" si="28"/>
        <v>2.5000000000000001E-2</v>
      </c>
      <c r="M132" s="4">
        <f t="shared" si="26"/>
        <v>3.5000000000000001E-3</v>
      </c>
      <c r="N132" s="4">
        <f t="shared" si="27"/>
        <v>2.5000000000000001E-2</v>
      </c>
    </row>
    <row r="133" spans="1:14">
      <c r="A133" t="str">
        <f t="shared" si="29"/>
        <v>alp-superlink-marca-perf</v>
      </c>
      <c r="B133" t="str">
        <f t="shared" si="30"/>
        <v>Google Brasil</v>
      </c>
      <c r="C133" t="str">
        <f t="shared" si="31"/>
        <v>marca-dv360_globo-superlink-native-native-627x627-luta_diaria_loggi_boost-as25_empreendedor_varejo_interesses-cpm</v>
      </c>
      <c r="D133" t="str">
        <f t="shared" si="32"/>
        <v>275474454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3" t="str">
        <f t="shared" si="33"/>
        <v>marca-dv360_globo-superlink-native-native-627x627-luta_diaria_loggi_boost-as25_empreendedor_varejo_interesses-cpm</v>
      </c>
      <c r="G133" t="str">
        <f t="shared" si="34"/>
        <v>469664837</v>
      </c>
      <c r="H133" t="str">
        <f t="shared" si="35"/>
        <v>Tracking</v>
      </c>
      <c r="I133">
        <f t="shared" si="36"/>
        <v>0</v>
      </c>
      <c r="J133">
        <f t="shared" si="37"/>
        <v>3396</v>
      </c>
      <c r="K133" s="4">
        <f t="shared" si="38"/>
        <v>3.5000000000000001E-3</v>
      </c>
      <c r="L133">
        <f t="shared" si="28"/>
        <v>2.5000000000000001E-2</v>
      </c>
      <c r="M133" s="4">
        <f t="shared" si="26"/>
        <v>11.886000000000001</v>
      </c>
      <c r="N133" s="4">
        <f t="shared" si="27"/>
        <v>84.9</v>
      </c>
    </row>
    <row r="134" spans="1:14">
      <c r="A134" t="str">
        <f t="shared" si="29"/>
        <v>alp-superlink-marca-perf</v>
      </c>
      <c r="B134" t="str">
        <f t="shared" si="30"/>
        <v>Google Brasil</v>
      </c>
      <c r="C134" t="str">
        <f t="shared" si="31"/>
        <v>superlink-marca-dv360_globo-superlink-display-billboard-sl_vendapelainternet_loggi_boost-as25_empreendedor_varejo_interesses</v>
      </c>
      <c r="D134" t="str">
        <f t="shared" si="32"/>
        <v>275147495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marca-dv360_globo-superlink-display-billboard-970x250-sl_vendapelainternet_loggi_boost-as25_empreendedor_varejo_interesses-cpm</v>
      </c>
      <c r="G134" t="str">
        <f t="shared" si="34"/>
        <v>469683752</v>
      </c>
      <c r="H134" t="str">
        <f t="shared" si="35"/>
        <v>Display</v>
      </c>
      <c r="I134">
        <f t="shared" si="36"/>
        <v>420489</v>
      </c>
      <c r="J134">
        <f t="shared" si="37"/>
        <v>178</v>
      </c>
      <c r="K134" s="4">
        <f t="shared" si="38"/>
        <v>0.04</v>
      </c>
      <c r="L134">
        <f t="shared" si="28"/>
        <v>0.1</v>
      </c>
      <c r="M134" s="4">
        <f t="shared" si="26"/>
        <v>16.819560000000003</v>
      </c>
      <c r="N134" s="4">
        <f t="shared" si="27"/>
        <v>42.048900000000003</v>
      </c>
    </row>
    <row r="135" spans="1:14">
      <c r="A135" t="str">
        <f t="shared" si="29"/>
        <v>alp-superlink-marca-perf</v>
      </c>
      <c r="B135" t="str">
        <f t="shared" si="30"/>
        <v>Google Brasil</v>
      </c>
      <c r="C135" t="str">
        <f t="shared" si="31"/>
        <v>superlink-marca-dv360_globo-superlink-display-halfpage-sl_vendapelainternet_loggi_boost-as25_empreendedor_varejo_interesses</v>
      </c>
      <c r="D135" t="str">
        <f t="shared" si="32"/>
        <v>275146994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5" t="str">
        <f t="shared" si="33"/>
        <v>marca-dv360_globo-superlink-display-halfpage-300x600-sl_vendapelainternet_loggi_boost-as25_empreendedor_varejo_interesses-cpm</v>
      </c>
      <c r="G135" t="str">
        <f t="shared" si="34"/>
        <v>469763352</v>
      </c>
      <c r="H135" t="str">
        <f t="shared" si="35"/>
        <v>Display</v>
      </c>
      <c r="I135">
        <f t="shared" si="36"/>
        <v>37987</v>
      </c>
      <c r="J135">
        <f t="shared" si="37"/>
        <v>8</v>
      </c>
      <c r="K135" s="4">
        <f t="shared" si="38"/>
        <v>0.04</v>
      </c>
      <c r="L135">
        <f t="shared" si="28"/>
        <v>0.1</v>
      </c>
      <c r="M135" s="4">
        <f t="shared" si="26"/>
        <v>1.5194799999999999</v>
      </c>
      <c r="N135" s="4">
        <f t="shared" si="27"/>
        <v>3.7987000000000002</v>
      </c>
    </row>
    <row r="136" spans="1:14">
      <c r="A136" t="str">
        <f t="shared" si="29"/>
        <v>alp-superlink-marca-perf</v>
      </c>
      <c r="B136" t="str">
        <f t="shared" si="30"/>
        <v>Google Brasil</v>
      </c>
      <c r="C136" t="str">
        <f t="shared" si="31"/>
        <v>superlink-marca-dv360_globo-superlink-display-leaderboard-sl_vendapelainternet_loggi_boost-as25_empreendedor_varejo_interesses</v>
      </c>
      <c r="D136" t="str">
        <f t="shared" si="32"/>
        <v>275438317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marca-dv360_globo-superlink-display-leaderboard-728x90-sl_vendapelainternet_loggi_boost-as25_empreendedor_varejo_interesses-cpm</v>
      </c>
      <c r="G136" t="str">
        <f t="shared" si="34"/>
        <v>469683749</v>
      </c>
      <c r="H136" t="str">
        <f t="shared" si="35"/>
        <v>Display</v>
      </c>
      <c r="I136">
        <f t="shared" si="36"/>
        <v>10</v>
      </c>
      <c r="J136">
        <f t="shared" si="37"/>
        <v>1</v>
      </c>
      <c r="K136" s="4">
        <f t="shared" si="38"/>
        <v>0.04</v>
      </c>
      <c r="L136">
        <f t="shared" si="28"/>
        <v>0.1</v>
      </c>
      <c r="M136" s="4">
        <f t="shared" si="26"/>
        <v>4.0000000000000002E-4</v>
      </c>
      <c r="N136" s="4">
        <f t="shared" si="27"/>
        <v>1E-3</v>
      </c>
    </row>
    <row r="137" spans="1:14">
      <c r="A137" t="str">
        <f t="shared" si="29"/>
        <v>alp-superlink-marca-perf</v>
      </c>
      <c r="B137" t="str">
        <f t="shared" si="30"/>
        <v>Google Brasil</v>
      </c>
      <c r="C137" t="str">
        <f t="shared" si="31"/>
        <v>superlink-marca-dv360_globo-superlink-display-medium_rectangle-sl_vendapelainternet_loggi_boost-as25_empreendedor_varejo_interesses</v>
      </c>
      <c r="D137" t="str">
        <f t="shared" si="32"/>
        <v>275148332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300x250 Default Web Ad</v>
      </c>
      <c r="G137" t="str">
        <f t="shared" si="34"/>
        <v>469763328</v>
      </c>
      <c r="H137" t="str">
        <f t="shared" si="35"/>
        <v>Display</v>
      </c>
      <c r="I137">
        <f t="shared" si="36"/>
        <v>1</v>
      </c>
      <c r="J137">
        <f t="shared" si="37"/>
        <v>0</v>
      </c>
      <c r="K137" s="4">
        <f t="shared" si="38"/>
        <v>0.04</v>
      </c>
      <c r="L137">
        <f t="shared" si="28"/>
        <v>0.1</v>
      </c>
      <c r="M137" s="4">
        <f t="shared" si="26"/>
        <v>4.0000000000000003E-5</v>
      </c>
      <c r="N137" s="4">
        <f t="shared" si="27"/>
        <v>1E-4</v>
      </c>
    </row>
    <row r="138" spans="1:14">
      <c r="A138" t="str">
        <f t="shared" si="29"/>
        <v>alp-superlink-marca-perf</v>
      </c>
      <c r="B138" t="str">
        <f t="shared" si="30"/>
        <v>Google Brasil</v>
      </c>
      <c r="C138" t="str">
        <f t="shared" si="31"/>
        <v>superlink-marca-dv360_globo-superlink-display-medium_rectangle-sl_vendapelainternet_loggi_boost-as25_empreendedor_varejo_interesses</v>
      </c>
      <c r="D138" t="str">
        <f t="shared" si="32"/>
        <v>275148332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marca-dv360_globo-superlink-display-medium_rectangle-300x250-sl_vendapelainternet_loggi_boost-as25_empreendedor_varejo_interesses-cpm</v>
      </c>
      <c r="G138" t="str">
        <f t="shared" si="34"/>
        <v>469767081</v>
      </c>
      <c r="H138" t="str">
        <f t="shared" si="35"/>
        <v>Display</v>
      </c>
      <c r="I138">
        <f t="shared" si="36"/>
        <v>9541160</v>
      </c>
      <c r="J138">
        <f t="shared" si="37"/>
        <v>18724</v>
      </c>
      <c r="K138" s="4">
        <f t="shared" si="38"/>
        <v>0.04</v>
      </c>
      <c r="L138">
        <f t="shared" si="28"/>
        <v>0.1</v>
      </c>
      <c r="M138" s="4">
        <f t="shared" si="26"/>
        <v>381.64640000000003</v>
      </c>
      <c r="N138" s="4">
        <f t="shared" si="27"/>
        <v>954.11599999999999</v>
      </c>
    </row>
    <row r="139" spans="1:14">
      <c r="A139" t="str">
        <f t="shared" si="29"/>
        <v>alp-superlink-marca-perf</v>
      </c>
      <c r="B139" t="str">
        <f t="shared" si="30"/>
        <v>Google Brasil</v>
      </c>
      <c r="C139" t="str">
        <f t="shared" si="31"/>
        <v>superlink-marca-dv360_globo-superlink-display-skyscraper-sl_vendapelainternet_loggi_boost-as25_empreendedor_varejo_interesses</v>
      </c>
      <c r="D139" t="str">
        <f t="shared" si="32"/>
        <v>275148338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marca-dv360_globo-superlink-display-skyscraper-160x600-sl_vendapelainternet_loggi_boost-as25_empreendedor_varejo_interesses-cpm</v>
      </c>
      <c r="G139" t="str">
        <f t="shared" si="34"/>
        <v>469763349</v>
      </c>
      <c r="H139" t="str">
        <f t="shared" si="35"/>
        <v>Display</v>
      </c>
      <c r="I139">
        <f t="shared" si="36"/>
        <v>2</v>
      </c>
      <c r="J139">
        <f t="shared" si="37"/>
        <v>1</v>
      </c>
      <c r="K139" s="4">
        <f t="shared" si="38"/>
        <v>0.04</v>
      </c>
      <c r="L139">
        <f t="shared" si="28"/>
        <v>0.1</v>
      </c>
      <c r="M139" s="4">
        <f t="shared" si="26"/>
        <v>8.0000000000000007E-5</v>
      </c>
      <c r="N139" s="4">
        <f t="shared" si="27"/>
        <v>2.0000000000000001E-4</v>
      </c>
    </row>
    <row r="140" spans="1:14">
      <c r="A140" t="str">
        <f t="shared" si="29"/>
        <v>alp:aquisicao:varejo:awa</v>
      </c>
      <c r="B140" t="str">
        <f t="shared" si="30"/>
        <v>BR Globo</v>
      </c>
      <c r="C140" t="str">
        <f t="shared" si="31"/>
        <v>pegn-varejo-globo-marca-display-carrossel-pegn_voce_e_cielo_crescendo_2-as_25_comportamental</v>
      </c>
      <c r="D140" t="str">
        <f t="shared" si="32"/>
        <v>270114986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varejo-globo-marca-display-carrossel-400x300-pegn_voce_e_cielo_crescendo_2-as_25_comportamental-cpm</v>
      </c>
      <c r="G140" t="str">
        <f t="shared" si="34"/>
        <v>464998450</v>
      </c>
      <c r="H140" t="str">
        <f t="shared" si="35"/>
        <v>Tracking</v>
      </c>
      <c r="I140">
        <f t="shared" si="36"/>
        <v>2</v>
      </c>
      <c r="J140">
        <f t="shared" si="37"/>
        <v>0</v>
      </c>
      <c r="K140" s="4">
        <f t="shared" si="38"/>
        <v>0.04</v>
      </c>
      <c r="L140">
        <f t="shared" si="28"/>
        <v>0.1</v>
      </c>
      <c r="M140" s="4">
        <f t="shared" si="26"/>
        <v>8.0000000000000007E-5</v>
      </c>
      <c r="N140" s="4">
        <f t="shared" si="27"/>
        <v>2.0000000000000001E-4</v>
      </c>
    </row>
    <row r="141" spans="1:14">
      <c r="A141" t="str">
        <f t="shared" si="29"/>
        <v>alp:aquisicao:varejo:awa</v>
      </c>
      <c r="B141" t="str">
        <f t="shared" si="30"/>
        <v>Oath - Verizon Media</v>
      </c>
      <c r="C141" t="str">
        <f t="shared" si="31"/>
        <v>aquisicao-varejo-verizon-marca-display-leaderboard-voce_e_cielo_stress-as_25_in_market_e_concorrencia</v>
      </c>
      <c r="D141" t="str">
        <f t="shared" si="32"/>
        <v>270479593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varejo-verizon-marca-display-leaderboard-728x90-voce_e_cielo_stress-as_25_in_market_e_concorrencia-cpm</v>
      </c>
      <c r="G141" t="str">
        <f t="shared" si="34"/>
        <v>465037893</v>
      </c>
      <c r="H141" t="str">
        <f t="shared" si="35"/>
        <v>Display</v>
      </c>
      <c r="I141">
        <f t="shared" si="36"/>
        <v>1</v>
      </c>
      <c r="J141">
        <f t="shared" si="37"/>
        <v>0</v>
      </c>
      <c r="K141" s="4">
        <f t="shared" si="38"/>
        <v>0.04</v>
      </c>
      <c r="L141">
        <f t="shared" si="28"/>
        <v>0.1</v>
      </c>
      <c r="M141" s="4">
        <f t="shared" si="26"/>
        <v>4.0000000000000003E-5</v>
      </c>
      <c r="N141" s="4">
        <f t="shared" si="27"/>
        <v>1E-4</v>
      </c>
    </row>
    <row r="142" spans="1:14">
      <c r="A142" t="str">
        <f t="shared" si="29"/>
        <v>alp:aquisicao:varejo:awa</v>
      </c>
      <c r="B142" t="str">
        <f t="shared" si="30"/>
        <v>Oath - Verizon Media</v>
      </c>
      <c r="C142" t="str">
        <f t="shared" si="31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142" t="str">
        <f t="shared" si="32"/>
        <v>270202828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142" t="str">
        <f t="shared" si="34"/>
        <v>464799974</v>
      </c>
      <c r="H142" t="str">
        <f t="shared" si="35"/>
        <v>Tracking</v>
      </c>
      <c r="I142">
        <f t="shared" si="36"/>
        <v>13</v>
      </c>
      <c r="J142">
        <f t="shared" si="37"/>
        <v>1</v>
      </c>
      <c r="K142" s="4">
        <f t="shared" si="38"/>
        <v>0.04</v>
      </c>
      <c r="L142">
        <f t="shared" si="28"/>
        <v>0.1</v>
      </c>
      <c r="M142" s="4">
        <f t="shared" si="26"/>
        <v>5.2000000000000006E-4</v>
      </c>
      <c r="N142" s="4">
        <f t="shared" si="27"/>
        <v>1.2999999999999999E-3</v>
      </c>
    </row>
    <row r="143" spans="1:14">
      <c r="A143">
        <f t="shared" si="29"/>
        <v>0</v>
      </c>
      <c r="B143">
        <f t="shared" si="30"/>
        <v>0</v>
      </c>
      <c r="C143">
        <f t="shared" si="31"/>
        <v>0</v>
      </c>
      <c r="D143">
        <f t="shared" si="32"/>
        <v>0</v>
      </c>
      <c r="E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">
        <f t="shared" si="33"/>
        <v>0</v>
      </c>
      <c r="G143">
        <f t="shared" si="34"/>
        <v>0</v>
      </c>
      <c r="H143">
        <f t="shared" si="35"/>
        <v>0</v>
      </c>
      <c r="I143">
        <f t="shared" si="36"/>
        <v>0</v>
      </c>
      <c r="J143">
        <f t="shared" si="37"/>
        <v>0</v>
      </c>
      <c r="K143" s="4" t="e">
        <f t="shared" si="38"/>
        <v>#N/A</v>
      </c>
      <c r="L143" t="e">
        <f t="shared" si="28"/>
        <v>#N/A</v>
      </c>
      <c r="M143" s="4" t="e">
        <f t="shared" si="26"/>
        <v>#N/A</v>
      </c>
      <c r="N143" s="4" t="e">
        <f t="shared" si="27"/>
        <v>#N/A</v>
      </c>
    </row>
    <row r="144" spans="1:14">
      <c r="A144">
        <f t="shared" si="29"/>
        <v>0</v>
      </c>
      <c r="B144">
        <f t="shared" si="30"/>
        <v>0</v>
      </c>
      <c r="C144">
        <f t="shared" si="31"/>
        <v>0</v>
      </c>
      <c r="D144">
        <f t="shared" si="32"/>
        <v>0</v>
      </c>
      <c r="E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">
        <f t="shared" si="33"/>
        <v>0</v>
      </c>
      <c r="G144">
        <f t="shared" si="34"/>
        <v>0</v>
      </c>
      <c r="H144">
        <f t="shared" si="35"/>
        <v>0</v>
      </c>
      <c r="I144">
        <f t="shared" si="36"/>
        <v>0</v>
      </c>
      <c r="J144">
        <f t="shared" si="37"/>
        <v>0</v>
      </c>
      <c r="K144" s="4" t="e">
        <f t="shared" si="38"/>
        <v>#N/A</v>
      </c>
      <c r="L144" t="e">
        <f t="shared" si="28"/>
        <v>#N/A</v>
      </c>
      <c r="M144" s="4" t="e">
        <f t="shared" si="26"/>
        <v>#N/A</v>
      </c>
      <c r="N144" s="4" t="e">
        <f t="shared" si="27"/>
        <v>#N/A</v>
      </c>
    </row>
    <row r="145" spans="1:14">
      <c r="A145">
        <f t="shared" si="29"/>
        <v>0</v>
      </c>
      <c r="B145">
        <f t="shared" si="30"/>
        <v>0</v>
      </c>
      <c r="C145">
        <f t="shared" si="31"/>
        <v>0</v>
      </c>
      <c r="D145">
        <f t="shared" si="32"/>
        <v>0</v>
      </c>
      <c r="E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">
        <f t="shared" si="33"/>
        <v>0</v>
      </c>
      <c r="G145">
        <f t="shared" si="34"/>
        <v>0</v>
      </c>
      <c r="H145">
        <f t="shared" si="35"/>
        <v>0</v>
      </c>
      <c r="I145">
        <f t="shared" si="36"/>
        <v>0</v>
      </c>
      <c r="J145">
        <f t="shared" si="37"/>
        <v>0</v>
      </c>
      <c r="K145" s="4" t="e">
        <f t="shared" si="38"/>
        <v>#N/A</v>
      </c>
      <c r="L145" t="e">
        <f t="shared" si="28"/>
        <v>#N/A</v>
      </c>
      <c r="M145" s="4" t="e">
        <f t="shared" si="26"/>
        <v>#N/A</v>
      </c>
      <c r="N145" s="4" t="e">
        <f t="shared" si="27"/>
        <v>#N/A</v>
      </c>
    </row>
    <row r="146" spans="1:14">
      <c r="A146">
        <f t="shared" si="29"/>
        <v>0</v>
      </c>
      <c r="B146">
        <f t="shared" si="30"/>
        <v>0</v>
      </c>
      <c r="C146">
        <f t="shared" si="31"/>
        <v>0</v>
      </c>
      <c r="D146">
        <f t="shared" si="32"/>
        <v>0</v>
      </c>
      <c r="E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">
        <f t="shared" si="33"/>
        <v>0</v>
      </c>
      <c r="G146">
        <f t="shared" si="34"/>
        <v>0</v>
      </c>
      <c r="H146">
        <f t="shared" si="35"/>
        <v>0</v>
      </c>
      <c r="I146">
        <f t="shared" si="36"/>
        <v>0</v>
      </c>
      <c r="J146">
        <f t="shared" si="37"/>
        <v>0</v>
      </c>
      <c r="K146" s="4" t="e">
        <f t="shared" si="38"/>
        <v>#N/A</v>
      </c>
      <c r="L146" t="e">
        <f t="shared" si="28"/>
        <v>#N/A</v>
      </c>
      <c r="M146" s="4" t="e">
        <f t="shared" si="26"/>
        <v>#N/A</v>
      </c>
      <c r="N146" s="4" t="e">
        <f t="shared" si="27"/>
        <v>#N/A</v>
      </c>
    </row>
    <row r="147" spans="1:14">
      <c r="A147">
        <f t="shared" si="29"/>
        <v>0</v>
      </c>
      <c r="B147">
        <f t="shared" si="30"/>
        <v>0</v>
      </c>
      <c r="C147">
        <f t="shared" si="31"/>
        <v>0</v>
      </c>
      <c r="D147">
        <f t="shared" si="32"/>
        <v>0</v>
      </c>
      <c r="E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">
        <f t="shared" si="33"/>
        <v>0</v>
      </c>
      <c r="G147">
        <f t="shared" si="34"/>
        <v>0</v>
      </c>
      <c r="H147">
        <f t="shared" si="35"/>
        <v>0</v>
      </c>
      <c r="I147">
        <f t="shared" si="36"/>
        <v>0</v>
      </c>
      <c r="J147">
        <f t="shared" si="37"/>
        <v>0</v>
      </c>
      <c r="K147" s="4" t="e">
        <f t="shared" si="38"/>
        <v>#N/A</v>
      </c>
      <c r="L147" t="e">
        <f t="shared" si="28"/>
        <v>#N/A</v>
      </c>
      <c r="M147" s="4" t="e">
        <f t="shared" si="26"/>
        <v>#N/A</v>
      </c>
      <c r="N147" s="4" t="e">
        <f t="shared" si="27"/>
        <v>#N/A</v>
      </c>
    </row>
    <row r="148" spans="1:14">
      <c r="A148">
        <f t="shared" si="29"/>
        <v>0</v>
      </c>
      <c r="B148">
        <f t="shared" si="30"/>
        <v>0</v>
      </c>
      <c r="C148">
        <f t="shared" si="31"/>
        <v>0</v>
      </c>
      <c r="D148">
        <f t="shared" si="32"/>
        <v>0</v>
      </c>
      <c r="E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">
        <f t="shared" si="33"/>
        <v>0</v>
      </c>
      <c r="G148">
        <f t="shared" si="34"/>
        <v>0</v>
      </c>
      <c r="H148">
        <f t="shared" si="35"/>
        <v>0</v>
      </c>
      <c r="I148">
        <f t="shared" si="36"/>
        <v>0</v>
      </c>
      <c r="J148">
        <f t="shared" si="37"/>
        <v>0</v>
      </c>
      <c r="K148" s="4" t="e">
        <f t="shared" si="38"/>
        <v>#N/A</v>
      </c>
      <c r="L148" t="e">
        <f t="shared" si="28"/>
        <v>#N/A</v>
      </c>
      <c r="M148" s="4" t="e">
        <f t="shared" si="26"/>
        <v>#N/A</v>
      </c>
      <c r="N148" s="4" t="e">
        <f t="shared" si="27"/>
        <v>#N/A</v>
      </c>
    </row>
    <row r="149" spans="1:14">
      <c r="A149">
        <f t="shared" si="29"/>
        <v>0</v>
      </c>
      <c r="B149">
        <f t="shared" si="30"/>
        <v>0</v>
      </c>
      <c r="C149">
        <f t="shared" si="31"/>
        <v>0</v>
      </c>
      <c r="D149">
        <f t="shared" si="32"/>
        <v>0</v>
      </c>
      <c r="E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">
        <f t="shared" si="33"/>
        <v>0</v>
      </c>
      <c r="G149">
        <f t="shared" si="34"/>
        <v>0</v>
      </c>
      <c r="H149">
        <f t="shared" si="35"/>
        <v>0</v>
      </c>
      <c r="I149">
        <f t="shared" si="36"/>
        <v>0</v>
      </c>
      <c r="J149">
        <f t="shared" si="37"/>
        <v>0</v>
      </c>
      <c r="K149" s="4" t="e">
        <f t="shared" si="38"/>
        <v>#N/A</v>
      </c>
      <c r="L149" t="e">
        <f t="shared" si="28"/>
        <v>#N/A</v>
      </c>
      <c r="M149" s="4" t="e">
        <f t="shared" si="26"/>
        <v>#N/A</v>
      </c>
      <c r="N149" s="4" t="e">
        <f t="shared" si="27"/>
        <v>#N/A</v>
      </c>
    </row>
    <row r="150" spans="1:14">
      <c r="A150">
        <f t="shared" si="29"/>
        <v>0</v>
      </c>
      <c r="B150">
        <f t="shared" si="30"/>
        <v>0</v>
      </c>
      <c r="C150">
        <f t="shared" si="31"/>
        <v>0</v>
      </c>
      <c r="D150">
        <f t="shared" si="32"/>
        <v>0</v>
      </c>
      <c r="E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">
        <f t="shared" si="33"/>
        <v>0</v>
      </c>
      <c r="G150">
        <f t="shared" si="34"/>
        <v>0</v>
      </c>
      <c r="H150">
        <f t="shared" si="35"/>
        <v>0</v>
      </c>
      <c r="I150">
        <f t="shared" si="36"/>
        <v>0</v>
      </c>
      <c r="J150">
        <f t="shared" si="37"/>
        <v>0</v>
      </c>
      <c r="K150" s="4" t="e">
        <f t="shared" si="38"/>
        <v>#N/A</v>
      </c>
      <c r="L150" t="e">
        <f t="shared" si="28"/>
        <v>#N/A</v>
      </c>
      <c r="M150" s="4" t="e">
        <f t="shared" si="26"/>
        <v>#N/A</v>
      </c>
      <c r="N150" s="4" t="e">
        <f t="shared" si="27"/>
        <v>#N/A</v>
      </c>
    </row>
    <row r="151" spans="1:14">
      <c r="A151">
        <f t="shared" si="29"/>
        <v>0</v>
      </c>
      <c r="B151">
        <f t="shared" si="30"/>
        <v>0</v>
      </c>
      <c r="C151">
        <f t="shared" si="31"/>
        <v>0</v>
      </c>
      <c r="D151">
        <f t="shared" si="32"/>
        <v>0</v>
      </c>
      <c r="E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">
        <f t="shared" si="33"/>
        <v>0</v>
      </c>
      <c r="G151">
        <f t="shared" si="34"/>
        <v>0</v>
      </c>
      <c r="H151">
        <f t="shared" si="35"/>
        <v>0</v>
      </c>
      <c r="I151">
        <f t="shared" si="36"/>
        <v>0</v>
      </c>
      <c r="J151">
        <f t="shared" si="37"/>
        <v>0</v>
      </c>
      <c r="K151" s="4" t="e">
        <f t="shared" si="38"/>
        <v>#N/A</v>
      </c>
      <c r="L151" t="e">
        <f t="shared" si="28"/>
        <v>#N/A</v>
      </c>
      <c r="M151" s="4" t="e">
        <f t="shared" si="26"/>
        <v>#N/A</v>
      </c>
      <c r="N151" s="4" t="e">
        <f t="shared" si="27"/>
        <v>#N/A</v>
      </c>
    </row>
    <row r="152" spans="1:14">
      <c r="A152">
        <f t="shared" si="29"/>
        <v>0</v>
      </c>
      <c r="B152">
        <f t="shared" si="30"/>
        <v>0</v>
      </c>
      <c r="C152">
        <f t="shared" si="31"/>
        <v>0</v>
      </c>
      <c r="D152">
        <f t="shared" si="32"/>
        <v>0</v>
      </c>
      <c r="E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">
        <f t="shared" si="33"/>
        <v>0</v>
      </c>
      <c r="G152">
        <f t="shared" si="34"/>
        <v>0</v>
      </c>
      <c r="H152">
        <f t="shared" si="35"/>
        <v>0</v>
      </c>
      <c r="I152">
        <f t="shared" si="36"/>
        <v>0</v>
      </c>
      <c r="J152">
        <f t="shared" si="37"/>
        <v>0</v>
      </c>
      <c r="K152" s="4" t="e">
        <f t="shared" si="38"/>
        <v>#N/A</v>
      </c>
      <c r="L152" t="e">
        <f t="shared" si="28"/>
        <v>#N/A</v>
      </c>
      <c r="M152" s="4" t="e">
        <f t="shared" si="26"/>
        <v>#N/A</v>
      </c>
      <c r="N152" s="4" t="e">
        <f t="shared" si="27"/>
        <v>#N/A</v>
      </c>
    </row>
    <row r="153" spans="1:14">
      <c r="A153">
        <f t="shared" si="29"/>
        <v>0</v>
      </c>
      <c r="B153">
        <f t="shared" si="30"/>
        <v>0</v>
      </c>
      <c r="C153">
        <f t="shared" si="31"/>
        <v>0</v>
      </c>
      <c r="D153">
        <f t="shared" si="32"/>
        <v>0</v>
      </c>
      <c r="E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">
        <f t="shared" si="33"/>
        <v>0</v>
      </c>
      <c r="G153">
        <f t="shared" si="34"/>
        <v>0</v>
      </c>
      <c r="H153">
        <f t="shared" si="35"/>
        <v>0</v>
      </c>
      <c r="I153">
        <f t="shared" si="36"/>
        <v>0</v>
      </c>
      <c r="J153">
        <f t="shared" si="37"/>
        <v>0</v>
      </c>
      <c r="K153" s="4" t="e">
        <f t="shared" si="38"/>
        <v>#N/A</v>
      </c>
      <c r="L153" t="e">
        <f t="shared" si="28"/>
        <v>#N/A</v>
      </c>
      <c r="M153" s="4" t="e">
        <f t="shared" si="26"/>
        <v>#N/A</v>
      </c>
      <c r="N153" s="4" t="e">
        <f t="shared" si="27"/>
        <v>#N/A</v>
      </c>
    </row>
    <row r="154" spans="1:14">
      <c r="A154">
        <f t="shared" si="29"/>
        <v>0</v>
      </c>
      <c r="B154">
        <f t="shared" si="30"/>
        <v>0</v>
      </c>
      <c r="C154">
        <f t="shared" si="31"/>
        <v>0</v>
      </c>
      <c r="D154">
        <f t="shared" si="32"/>
        <v>0</v>
      </c>
      <c r="E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">
        <f t="shared" si="33"/>
        <v>0</v>
      </c>
      <c r="G154">
        <f t="shared" si="34"/>
        <v>0</v>
      </c>
      <c r="H154">
        <f t="shared" si="35"/>
        <v>0</v>
      </c>
      <c r="I154">
        <f t="shared" si="36"/>
        <v>0</v>
      </c>
      <c r="J154">
        <f t="shared" si="37"/>
        <v>0</v>
      </c>
      <c r="K154" s="4" t="e">
        <f t="shared" si="38"/>
        <v>#N/A</v>
      </c>
      <c r="L154" t="e">
        <f t="shared" si="28"/>
        <v>#N/A</v>
      </c>
      <c r="M154" s="4" t="e">
        <f t="shared" si="26"/>
        <v>#N/A</v>
      </c>
      <c r="N154" s="4" t="e">
        <f t="shared" si="27"/>
        <v>#N/A</v>
      </c>
    </row>
    <row r="155" spans="1:14">
      <c r="A155">
        <f t="shared" si="29"/>
        <v>0</v>
      </c>
      <c r="B155">
        <f t="shared" si="30"/>
        <v>0</v>
      </c>
      <c r="C155">
        <f t="shared" si="31"/>
        <v>0</v>
      </c>
      <c r="D155">
        <f t="shared" si="32"/>
        <v>0</v>
      </c>
      <c r="E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">
        <f t="shared" si="33"/>
        <v>0</v>
      </c>
      <c r="G155">
        <f t="shared" si="34"/>
        <v>0</v>
      </c>
      <c r="H155">
        <f t="shared" si="35"/>
        <v>0</v>
      </c>
      <c r="I155">
        <f t="shared" si="36"/>
        <v>0</v>
      </c>
      <c r="J155">
        <f t="shared" si="37"/>
        <v>0</v>
      </c>
      <c r="K155" s="4" t="e">
        <f t="shared" si="38"/>
        <v>#N/A</v>
      </c>
      <c r="L155" t="e">
        <f t="shared" si="28"/>
        <v>#N/A</v>
      </c>
      <c r="M155" s="4" t="e">
        <f t="shared" si="26"/>
        <v>#N/A</v>
      </c>
      <c r="N155" s="4" t="e">
        <f t="shared" si="27"/>
        <v>#N/A</v>
      </c>
    </row>
    <row r="156" spans="1:14">
      <c r="A156">
        <f t="shared" si="29"/>
        <v>0</v>
      </c>
      <c r="B156">
        <f t="shared" si="30"/>
        <v>0</v>
      </c>
      <c r="C156">
        <f t="shared" si="31"/>
        <v>0</v>
      </c>
      <c r="D156">
        <f t="shared" si="32"/>
        <v>0</v>
      </c>
      <c r="E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">
        <f t="shared" si="33"/>
        <v>0</v>
      </c>
      <c r="G156">
        <f t="shared" si="34"/>
        <v>0</v>
      </c>
      <c r="H156">
        <f t="shared" si="35"/>
        <v>0</v>
      </c>
      <c r="I156">
        <f t="shared" si="36"/>
        <v>0</v>
      </c>
      <c r="J156">
        <f t="shared" si="37"/>
        <v>0</v>
      </c>
      <c r="K156" s="4" t="e">
        <f t="shared" si="38"/>
        <v>#N/A</v>
      </c>
      <c r="L156" t="e">
        <f t="shared" si="28"/>
        <v>#N/A</v>
      </c>
      <c r="M156" s="4" t="e">
        <f t="shared" si="26"/>
        <v>#N/A</v>
      </c>
      <c r="N156" s="4" t="e">
        <f t="shared" si="27"/>
        <v>#N/A</v>
      </c>
    </row>
    <row r="157" spans="1:14">
      <c r="A157">
        <f t="shared" si="29"/>
        <v>0</v>
      </c>
      <c r="B157">
        <f t="shared" si="30"/>
        <v>0</v>
      </c>
      <c r="C157">
        <f t="shared" si="31"/>
        <v>0</v>
      </c>
      <c r="D157">
        <f t="shared" si="32"/>
        <v>0</v>
      </c>
      <c r="E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">
        <f t="shared" si="33"/>
        <v>0</v>
      </c>
      <c r="G157">
        <f t="shared" si="34"/>
        <v>0</v>
      </c>
      <c r="H157">
        <f t="shared" si="35"/>
        <v>0</v>
      </c>
      <c r="I157">
        <f t="shared" si="36"/>
        <v>0</v>
      </c>
      <c r="J157">
        <f t="shared" si="37"/>
        <v>0</v>
      </c>
      <c r="K157" s="4" t="e">
        <f t="shared" si="38"/>
        <v>#N/A</v>
      </c>
      <c r="L157" t="e">
        <f t="shared" si="28"/>
        <v>#N/A</v>
      </c>
      <c r="M157" s="4" t="e">
        <f t="shared" si="26"/>
        <v>#N/A</v>
      </c>
      <c r="N157" s="4" t="e">
        <f t="shared" si="27"/>
        <v>#N/A</v>
      </c>
    </row>
    <row r="158" spans="1:14">
      <c r="A158">
        <f t="shared" si="29"/>
        <v>0</v>
      </c>
      <c r="B158">
        <f t="shared" si="30"/>
        <v>0</v>
      </c>
      <c r="C158">
        <f t="shared" si="31"/>
        <v>0</v>
      </c>
      <c r="D158">
        <f t="shared" si="32"/>
        <v>0</v>
      </c>
      <c r="E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">
        <f t="shared" si="33"/>
        <v>0</v>
      </c>
      <c r="G158">
        <f t="shared" si="34"/>
        <v>0</v>
      </c>
      <c r="H158">
        <f t="shared" si="35"/>
        <v>0</v>
      </c>
      <c r="I158">
        <f t="shared" si="36"/>
        <v>0</v>
      </c>
      <c r="J158">
        <f t="shared" si="37"/>
        <v>0</v>
      </c>
      <c r="K158" s="4" t="e">
        <f t="shared" si="38"/>
        <v>#N/A</v>
      </c>
      <c r="L158" t="e">
        <f t="shared" si="28"/>
        <v>#N/A</v>
      </c>
      <c r="M158" s="4" t="e">
        <f t="shared" si="26"/>
        <v>#N/A</v>
      </c>
      <c r="N158" s="4" t="e">
        <f t="shared" si="27"/>
        <v>#N/A</v>
      </c>
    </row>
    <row r="159" spans="1:14">
      <c r="A159">
        <f t="shared" si="29"/>
        <v>0</v>
      </c>
      <c r="B159">
        <f t="shared" si="30"/>
        <v>0</v>
      </c>
      <c r="C159">
        <f t="shared" si="31"/>
        <v>0</v>
      </c>
      <c r="D159">
        <f t="shared" si="32"/>
        <v>0</v>
      </c>
      <c r="E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">
        <f t="shared" si="33"/>
        <v>0</v>
      </c>
      <c r="G159">
        <f t="shared" si="34"/>
        <v>0</v>
      </c>
      <c r="H159">
        <f t="shared" si="35"/>
        <v>0</v>
      </c>
      <c r="I159">
        <f t="shared" si="36"/>
        <v>0</v>
      </c>
      <c r="J159">
        <f t="shared" si="37"/>
        <v>0</v>
      </c>
      <c r="K159" s="4" t="e">
        <f t="shared" si="38"/>
        <v>#N/A</v>
      </c>
      <c r="L159" t="e">
        <f t="shared" si="28"/>
        <v>#N/A</v>
      </c>
      <c r="M159" s="4" t="e">
        <f t="shared" si="26"/>
        <v>#N/A</v>
      </c>
      <c r="N159" s="4" t="e">
        <f t="shared" si="27"/>
        <v>#N/A</v>
      </c>
    </row>
    <row r="160" spans="1:14">
      <c r="A160">
        <f t="shared" si="29"/>
        <v>0</v>
      </c>
      <c r="B160">
        <f t="shared" si="30"/>
        <v>0</v>
      </c>
      <c r="C160">
        <f t="shared" si="31"/>
        <v>0</v>
      </c>
      <c r="D160">
        <f t="shared" si="32"/>
        <v>0</v>
      </c>
      <c r="E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">
        <f t="shared" si="33"/>
        <v>0</v>
      </c>
      <c r="G160">
        <f t="shared" si="34"/>
        <v>0</v>
      </c>
      <c r="H160">
        <f t="shared" si="35"/>
        <v>0</v>
      </c>
      <c r="I160">
        <f t="shared" si="36"/>
        <v>0</v>
      </c>
      <c r="J160">
        <f t="shared" si="37"/>
        <v>0</v>
      </c>
      <c r="K160" s="4" t="e">
        <f t="shared" si="38"/>
        <v>#N/A</v>
      </c>
      <c r="L160" t="e">
        <f t="shared" si="28"/>
        <v>#N/A</v>
      </c>
      <c r="M160" s="4" t="e">
        <f t="shared" si="26"/>
        <v>#N/A</v>
      </c>
      <c r="N160" s="4" t="e">
        <f t="shared" si="27"/>
        <v>#N/A</v>
      </c>
    </row>
    <row r="161" spans="1:14">
      <c r="A161">
        <f t="shared" si="29"/>
        <v>0</v>
      </c>
      <c r="B161">
        <f t="shared" si="30"/>
        <v>0</v>
      </c>
      <c r="C161">
        <f t="shared" si="31"/>
        <v>0</v>
      </c>
      <c r="D161">
        <f t="shared" si="32"/>
        <v>0</v>
      </c>
      <c r="E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">
        <f t="shared" si="33"/>
        <v>0</v>
      </c>
      <c r="G161">
        <f t="shared" si="34"/>
        <v>0</v>
      </c>
      <c r="H161">
        <f t="shared" si="35"/>
        <v>0</v>
      </c>
      <c r="I161">
        <f t="shared" si="36"/>
        <v>0</v>
      </c>
      <c r="J161">
        <f t="shared" si="37"/>
        <v>0</v>
      </c>
      <c r="K161" s="4" t="e">
        <f t="shared" si="38"/>
        <v>#N/A</v>
      </c>
      <c r="L161" t="e">
        <f t="shared" si="28"/>
        <v>#N/A</v>
      </c>
      <c r="M161" s="4" t="e">
        <f t="shared" si="26"/>
        <v>#N/A</v>
      </c>
      <c r="N161" s="4" t="e">
        <f t="shared" si="27"/>
        <v>#N/A</v>
      </c>
    </row>
    <row r="162" spans="1:14">
      <c r="A162">
        <f t="shared" si="29"/>
        <v>0</v>
      </c>
      <c r="B162">
        <f t="shared" si="30"/>
        <v>0</v>
      </c>
      <c r="C162">
        <f t="shared" si="31"/>
        <v>0</v>
      </c>
      <c r="D162">
        <f t="shared" si="32"/>
        <v>0</v>
      </c>
      <c r="E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">
        <f t="shared" si="33"/>
        <v>0</v>
      </c>
      <c r="G162">
        <f t="shared" si="34"/>
        <v>0</v>
      </c>
      <c r="H162">
        <f t="shared" si="35"/>
        <v>0</v>
      </c>
      <c r="I162">
        <f t="shared" si="36"/>
        <v>0</v>
      </c>
      <c r="J162">
        <f t="shared" si="37"/>
        <v>0</v>
      </c>
      <c r="K162" s="4" t="e">
        <f t="shared" si="38"/>
        <v>#N/A</v>
      </c>
      <c r="L162" t="e">
        <f t="shared" si="28"/>
        <v>#N/A</v>
      </c>
      <c r="M162" s="4" t="e">
        <f t="shared" si="26"/>
        <v>#N/A</v>
      </c>
      <c r="N162" s="4" t="e">
        <f t="shared" si="27"/>
        <v>#N/A</v>
      </c>
    </row>
    <row r="163" spans="1:14">
      <c r="A163">
        <f t="shared" si="29"/>
        <v>0</v>
      </c>
      <c r="B163">
        <f t="shared" si="30"/>
        <v>0</v>
      </c>
      <c r="C163">
        <f t="shared" si="31"/>
        <v>0</v>
      </c>
      <c r="D163">
        <f t="shared" si="32"/>
        <v>0</v>
      </c>
      <c r="E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">
        <f t="shared" si="33"/>
        <v>0</v>
      </c>
      <c r="G163">
        <f t="shared" si="34"/>
        <v>0</v>
      </c>
      <c r="H163">
        <f t="shared" si="35"/>
        <v>0</v>
      </c>
      <c r="I163">
        <f t="shared" si="36"/>
        <v>0</v>
      </c>
      <c r="J163">
        <f t="shared" si="37"/>
        <v>0</v>
      </c>
      <c r="K163" s="4" t="e">
        <f t="shared" si="38"/>
        <v>#N/A</v>
      </c>
      <c r="L163" t="e">
        <f t="shared" si="28"/>
        <v>#N/A</v>
      </c>
      <c r="M163" s="4" t="e">
        <f t="shared" ref="M163:M226" si="39">IF(E163="Dynamic Click",J163*K163,K163*$I163/1000)</f>
        <v>#N/A</v>
      </c>
      <c r="N163" s="4" t="e">
        <f t="shared" ref="N163:N226" si="40">IF(E163="Dynamic Click",J163*L163,L163*$I163/1000)</f>
        <v>#N/A</v>
      </c>
    </row>
    <row r="164" spans="1:14">
      <c r="A164">
        <f t="shared" si="29"/>
        <v>0</v>
      </c>
      <c r="B164">
        <f t="shared" si="30"/>
        <v>0</v>
      </c>
      <c r="C164">
        <f t="shared" si="31"/>
        <v>0</v>
      </c>
      <c r="D164">
        <f t="shared" si="32"/>
        <v>0</v>
      </c>
      <c r="E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">
        <f t="shared" si="33"/>
        <v>0</v>
      </c>
      <c r="G164">
        <f t="shared" si="34"/>
        <v>0</v>
      </c>
      <c r="H164">
        <f t="shared" si="35"/>
        <v>0</v>
      </c>
      <c r="I164">
        <f t="shared" si="36"/>
        <v>0</v>
      </c>
      <c r="J164">
        <f t="shared" si="37"/>
        <v>0</v>
      </c>
      <c r="K164" s="4" t="e">
        <f t="shared" si="38"/>
        <v>#N/A</v>
      </c>
      <c r="L164" t="e">
        <f t="shared" si="28"/>
        <v>#N/A</v>
      </c>
      <c r="M164" s="4" t="e">
        <f t="shared" si="39"/>
        <v>#N/A</v>
      </c>
      <c r="N164" s="4" t="e">
        <f t="shared" si="40"/>
        <v>#N/A</v>
      </c>
    </row>
    <row r="165" spans="1:14">
      <c r="A165">
        <f t="shared" si="29"/>
        <v>0</v>
      </c>
      <c r="B165">
        <f t="shared" si="30"/>
        <v>0</v>
      </c>
      <c r="C165">
        <f t="shared" si="31"/>
        <v>0</v>
      </c>
      <c r="D165">
        <f t="shared" si="32"/>
        <v>0</v>
      </c>
      <c r="E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">
        <f t="shared" si="33"/>
        <v>0</v>
      </c>
      <c r="G165">
        <f t="shared" si="34"/>
        <v>0</v>
      </c>
      <c r="H165">
        <f t="shared" si="35"/>
        <v>0</v>
      </c>
      <c r="I165">
        <f t="shared" si="36"/>
        <v>0</v>
      </c>
      <c r="J165">
        <f t="shared" si="37"/>
        <v>0</v>
      </c>
      <c r="K165" s="4" t="e">
        <f t="shared" si="38"/>
        <v>#N/A</v>
      </c>
      <c r="L165" t="e">
        <f t="shared" si="28"/>
        <v>#N/A</v>
      </c>
      <c r="M165" s="4" t="e">
        <f t="shared" si="39"/>
        <v>#N/A</v>
      </c>
      <c r="N165" s="4" t="e">
        <f t="shared" si="40"/>
        <v>#N/A</v>
      </c>
    </row>
    <row r="166" spans="1:14">
      <c r="A166">
        <f t="shared" si="29"/>
        <v>0</v>
      </c>
      <c r="B166">
        <f t="shared" si="30"/>
        <v>0</v>
      </c>
      <c r="C166">
        <f t="shared" si="31"/>
        <v>0</v>
      </c>
      <c r="D166">
        <f t="shared" si="32"/>
        <v>0</v>
      </c>
      <c r="E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">
        <f t="shared" si="33"/>
        <v>0</v>
      </c>
      <c r="G166">
        <f t="shared" si="34"/>
        <v>0</v>
      </c>
      <c r="H166">
        <f t="shared" si="35"/>
        <v>0</v>
      </c>
      <c r="I166">
        <f t="shared" si="36"/>
        <v>0</v>
      </c>
      <c r="J166">
        <f t="shared" si="37"/>
        <v>0</v>
      </c>
      <c r="K166" s="4" t="e">
        <f t="shared" si="38"/>
        <v>#N/A</v>
      </c>
      <c r="L166" t="e">
        <f t="shared" si="28"/>
        <v>#N/A</v>
      </c>
      <c r="M166" s="4" t="e">
        <f t="shared" si="39"/>
        <v>#N/A</v>
      </c>
      <c r="N166" s="4" t="e">
        <f t="shared" si="40"/>
        <v>#N/A</v>
      </c>
    </row>
    <row r="167" spans="1:14">
      <c r="A167">
        <f t="shared" si="29"/>
        <v>0</v>
      </c>
      <c r="B167">
        <f t="shared" si="30"/>
        <v>0</v>
      </c>
      <c r="C167">
        <f t="shared" si="31"/>
        <v>0</v>
      </c>
      <c r="D167">
        <f t="shared" si="32"/>
        <v>0</v>
      </c>
      <c r="E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">
        <f t="shared" si="33"/>
        <v>0</v>
      </c>
      <c r="G167">
        <f t="shared" si="34"/>
        <v>0</v>
      </c>
      <c r="H167">
        <f t="shared" si="35"/>
        <v>0</v>
      </c>
      <c r="I167">
        <f t="shared" si="36"/>
        <v>0</v>
      </c>
      <c r="J167">
        <f t="shared" si="37"/>
        <v>0</v>
      </c>
      <c r="K167" s="4" t="e">
        <f t="shared" si="38"/>
        <v>#N/A</v>
      </c>
      <c r="L167" t="e">
        <f t="shared" si="28"/>
        <v>#N/A</v>
      </c>
      <c r="M167" s="4" t="e">
        <f t="shared" si="39"/>
        <v>#N/A</v>
      </c>
      <c r="N167" s="4" t="e">
        <f t="shared" si="40"/>
        <v>#N/A</v>
      </c>
    </row>
    <row r="168" spans="1:14">
      <c r="A168">
        <f t="shared" si="29"/>
        <v>0</v>
      </c>
      <c r="B168">
        <f t="shared" si="30"/>
        <v>0</v>
      </c>
      <c r="C168">
        <f t="shared" si="31"/>
        <v>0</v>
      </c>
      <c r="D168">
        <f t="shared" si="32"/>
        <v>0</v>
      </c>
      <c r="E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">
        <f t="shared" si="33"/>
        <v>0</v>
      </c>
      <c r="G168">
        <f t="shared" si="34"/>
        <v>0</v>
      </c>
      <c r="H168">
        <f t="shared" si="35"/>
        <v>0</v>
      </c>
      <c r="I168">
        <f t="shared" si="36"/>
        <v>0</v>
      </c>
      <c r="J168">
        <f t="shared" si="37"/>
        <v>0</v>
      </c>
      <c r="K168" s="4" t="e">
        <f t="shared" si="38"/>
        <v>#N/A</v>
      </c>
      <c r="L168" t="e">
        <f t="shared" si="28"/>
        <v>#N/A</v>
      </c>
      <c r="M168" s="4" t="e">
        <f t="shared" si="39"/>
        <v>#N/A</v>
      </c>
      <c r="N168" s="4" t="e">
        <f t="shared" si="40"/>
        <v>#N/A</v>
      </c>
    </row>
    <row r="169" spans="1:14">
      <c r="A169">
        <f t="shared" si="29"/>
        <v>0</v>
      </c>
      <c r="B169">
        <f t="shared" si="30"/>
        <v>0</v>
      </c>
      <c r="C169">
        <f t="shared" si="31"/>
        <v>0</v>
      </c>
      <c r="D169">
        <f t="shared" si="32"/>
        <v>0</v>
      </c>
      <c r="E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">
        <f t="shared" si="33"/>
        <v>0</v>
      </c>
      <c r="G169">
        <f t="shared" si="34"/>
        <v>0</v>
      </c>
      <c r="H169">
        <f t="shared" si="35"/>
        <v>0</v>
      </c>
      <c r="I169">
        <f t="shared" si="36"/>
        <v>0</v>
      </c>
      <c r="J169">
        <f t="shared" si="37"/>
        <v>0</v>
      </c>
      <c r="K169" s="4" t="e">
        <f t="shared" si="38"/>
        <v>#N/A</v>
      </c>
      <c r="L169" t="e">
        <f t="shared" si="28"/>
        <v>#N/A</v>
      </c>
      <c r="M169" s="4" t="e">
        <f t="shared" si="39"/>
        <v>#N/A</v>
      </c>
      <c r="N169" s="4" t="e">
        <f t="shared" si="40"/>
        <v>#N/A</v>
      </c>
    </row>
    <row r="170" spans="1:14">
      <c r="A170">
        <f t="shared" si="29"/>
        <v>0</v>
      </c>
      <c r="B170">
        <f t="shared" si="30"/>
        <v>0</v>
      </c>
      <c r="C170">
        <f t="shared" si="31"/>
        <v>0</v>
      </c>
      <c r="D170">
        <f t="shared" si="32"/>
        <v>0</v>
      </c>
      <c r="E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">
        <f t="shared" si="33"/>
        <v>0</v>
      </c>
      <c r="G170">
        <f t="shared" si="34"/>
        <v>0</v>
      </c>
      <c r="H170">
        <f t="shared" si="35"/>
        <v>0</v>
      </c>
      <c r="I170">
        <f t="shared" si="36"/>
        <v>0</v>
      </c>
      <c r="J170">
        <f t="shared" si="37"/>
        <v>0</v>
      </c>
      <c r="K170" s="4" t="e">
        <f t="shared" si="38"/>
        <v>#N/A</v>
      </c>
      <c r="L170" t="e">
        <f t="shared" si="28"/>
        <v>#N/A</v>
      </c>
      <c r="M170" s="4" t="e">
        <f t="shared" si="39"/>
        <v>#N/A</v>
      </c>
      <c r="N170" s="4" t="e">
        <f t="shared" si="40"/>
        <v>#N/A</v>
      </c>
    </row>
    <row r="171" spans="1:14">
      <c r="A171">
        <f t="shared" si="29"/>
        <v>0</v>
      </c>
      <c r="B171">
        <f t="shared" si="30"/>
        <v>0</v>
      </c>
      <c r="C171">
        <f t="shared" si="31"/>
        <v>0</v>
      </c>
      <c r="D171">
        <f t="shared" si="32"/>
        <v>0</v>
      </c>
      <c r="E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">
        <f t="shared" si="33"/>
        <v>0</v>
      </c>
      <c r="G171">
        <f t="shared" si="34"/>
        <v>0</v>
      </c>
      <c r="H171">
        <f t="shared" si="35"/>
        <v>0</v>
      </c>
      <c r="I171">
        <f t="shared" si="36"/>
        <v>0</v>
      </c>
      <c r="J171">
        <f t="shared" si="37"/>
        <v>0</v>
      </c>
      <c r="K171" s="4" t="e">
        <f t="shared" si="38"/>
        <v>#N/A</v>
      </c>
      <c r="L171" t="e">
        <f t="shared" si="28"/>
        <v>#N/A</v>
      </c>
      <c r="M171" s="4" t="e">
        <f t="shared" si="39"/>
        <v>#N/A</v>
      </c>
      <c r="N171" s="4" t="e">
        <f t="shared" si="40"/>
        <v>#N/A</v>
      </c>
    </row>
    <row r="172" spans="1:14">
      <c r="A172">
        <f t="shared" si="29"/>
        <v>0</v>
      </c>
      <c r="B172">
        <f t="shared" si="30"/>
        <v>0</v>
      </c>
      <c r="C172">
        <f t="shared" si="31"/>
        <v>0</v>
      </c>
      <c r="D172">
        <f t="shared" si="32"/>
        <v>0</v>
      </c>
      <c r="E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">
        <f t="shared" si="33"/>
        <v>0</v>
      </c>
      <c r="G172">
        <f t="shared" si="34"/>
        <v>0</v>
      </c>
      <c r="H172">
        <f t="shared" si="35"/>
        <v>0</v>
      </c>
      <c r="I172">
        <f t="shared" si="36"/>
        <v>0</v>
      </c>
      <c r="J172">
        <f t="shared" si="37"/>
        <v>0</v>
      </c>
      <c r="K172" s="4" t="e">
        <f t="shared" si="38"/>
        <v>#N/A</v>
      </c>
      <c r="L172" t="e">
        <f t="shared" ref="L172:L235" si="41">VLOOKUP(E172,tabela,3,FALSE)</f>
        <v>#N/A</v>
      </c>
      <c r="M172" s="4" t="e">
        <f t="shared" si="39"/>
        <v>#N/A</v>
      </c>
      <c r="N172" s="4" t="e">
        <f t="shared" si="40"/>
        <v>#N/A</v>
      </c>
    </row>
    <row r="173" spans="1:14">
      <c r="A173">
        <f t="shared" si="29"/>
        <v>0</v>
      </c>
      <c r="B173">
        <f t="shared" si="30"/>
        <v>0</v>
      </c>
      <c r="C173">
        <f t="shared" si="31"/>
        <v>0</v>
      </c>
      <c r="D173">
        <f t="shared" si="32"/>
        <v>0</v>
      </c>
      <c r="E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">
        <f t="shared" si="33"/>
        <v>0</v>
      </c>
      <c r="G173">
        <f t="shared" si="34"/>
        <v>0</v>
      </c>
      <c r="H173">
        <f t="shared" si="35"/>
        <v>0</v>
      </c>
      <c r="I173">
        <f t="shared" si="36"/>
        <v>0</v>
      </c>
      <c r="J173">
        <f t="shared" si="37"/>
        <v>0</v>
      </c>
      <c r="K173" s="4" t="e">
        <f t="shared" si="38"/>
        <v>#N/A</v>
      </c>
      <c r="L173" t="e">
        <f t="shared" si="41"/>
        <v>#N/A</v>
      </c>
      <c r="M173" s="4" t="e">
        <f t="shared" si="39"/>
        <v>#N/A</v>
      </c>
      <c r="N173" s="4" t="e">
        <f t="shared" si="40"/>
        <v>#N/A</v>
      </c>
    </row>
    <row r="174" spans="1:14">
      <c r="A174">
        <f t="shared" si="29"/>
        <v>0</v>
      </c>
      <c r="B174">
        <f t="shared" si="30"/>
        <v>0</v>
      </c>
      <c r="C174">
        <f t="shared" si="31"/>
        <v>0</v>
      </c>
      <c r="D174">
        <f t="shared" si="32"/>
        <v>0</v>
      </c>
      <c r="E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">
        <f t="shared" si="33"/>
        <v>0</v>
      </c>
      <c r="G174">
        <f t="shared" si="34"/>
        <v>0</v>
      </c>
      <c r="H174">
        <f t="shared" si="35"/>
        <v>0</v>
      </c>
      <c r="I174">
        <f t="shared" si="36"/>
        <v>0</v>
      </c>
      <c r="J174">
        <f t="shared" si="37"/>
        <v>0</v>
      </c>
      <c r="K174" s="4" t="e">
        <f t="shared" si="38"/>
        <v>#N/A</v>
      </c>
      <c r="L174" t="e">
        <f t="shared" si="41"/>
        <v>#N/A</v>
      </c>
      <c r="M174" s="4" t="e">
        <f t="shared" si="39"/>
        <v>#N/A</v>
      </c>
      <c r="N174" s="4" t="e">
        <f t="shared" si="40"/>
        <v>#N/A</v>
      </c>
    </row>
    <row r="175" spans="1:14">
      <c r="A175">
        <f t="shared" si="29"/>
        <v>0</v>
      </c>
      <c r="B175">
        <f t="shared" si="30"/>
        <v>0</v>
      </c>
      <c r="C175">
        <f t="shared" si="31"/>
        <v>0</v>
      </c>
      <c r="D175">
        <f t="shared" si="32"/>
        <v>0</v>
      </c>
      <c r="E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">
        <f t="shared" si="33"/>
        <v>0</v>
      </c>
      <c r="G175">
        <f t="shared" si="34"/>
        <v>0</v>
      </c>
      <c r="H175">
        <f t="shared" si="35"/>
        <v>0</v>
      </c>
      <c r="I175">
        <f t="shared" si="36"/>
        <v>0</v>
      </c>
      <c r="J175">
        <f t="shared" si="37"/>
        <v>0</v>
      </c>
      <c r="K175" s="4" t="e">
        <f t="shared" si="38"/>
        <v>#N/A</v>
      </c>
      <c r="L175" t="e">
        <f t="shared" si="41"/>
        <v>#N/A</v>
      </c>
      <c r="M175" s="4" t="e">
        <f t="shared" si="39"/>
        <v>#N/A</v>
      </c>
      <c r="N175" s="4" t="e">
        <f t="shared" si="40"/>
        <v>#N/A</v>
      </c>
    </row>
    <row r="176" spans="1:14">
      <c r="A176">
        <f t="shared" si="29"/>
        <v>0</v>
      </c>
      <c r="B176">
        <f t="shared" si="30"/>
        <v>0</v>
      </c>
      <c r="C176">
        <f t="shared" si="31"/>
        <v>0</v>
      </c>
      <c r="D176">
        <f t="shared" si="32"/>
        <v>0</v>
      </c>
      <c r="E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">
        <f t="shared" si="33"/>
        <v>0</v>
      </c>
      <c r="G176">
        <f t="shared" si="34"/>
        <v>0</v>
      </c>
      <c r="H176">
        <f t="shared" si="35"/>
        <v>0</v>
      </c>
      <c r="I176">
        <f t="shared" si="36"/>
        <v>0</v>
      </c>
      <c r="J176">
        <f t="shared" si="37"/>
        <v>0</v>
      </c>
      <c r="K176" s="4" t="e">
        <f t="shared" si="38"/>
        <v>#N/A</v>
      </c>
      <c r="L176" t="e">
        <f t="shared" si="41"/>
        <v>#N/A</v>
      </c>
      <c r="M176" s="4" t="e">
        <f t="shared" si="39"/>
        <v>#N/A</v>
      </c>
      <c r="N176" s="4" t="e">
        <f t="shared" si="40"/>
        <v>#N/A</v>
      </c>
    </row>
    <row r="177" spans="1:14">
      <c r="A177">
        <f t="shared" si="29"/>
        <v>0</v>
      </c>
      <c r="B177">
        <f t="shared" si="30"/>
        <v>0</v>
      </c>
      <c r="C177">
        <f t="shared" si="31"/>
        <v>0</v>
      </c>
      <c r="D177">
        <f t="shared" si="32"/>
        <v>0</v>
      </c>
      <c r="E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">
        <f t="shared" si="33"/>
        <v>0</v>
      </c>
      <c r="G177">
        <f t="shared" si="34"/>
        <v>0</v>
      </c>
      <c r="H177">
        <f t="shared" si="35"/>
        <v>0</v>
      </c>
      <c r="I177">
        <f t="shared" si="36"/>
        <v>0</v>
      </c>
      <c r="J177">
        <f t="shared" si="37"/>
        <v>0</v>
      </c>
      <c r="K177" s="4" t="e">
        <f t="shared" si="38"/>
        <v>#N/A</v>
      </c>
      <c r="L177" t="e">
        <f t="shared" si="41"/>
        <v>#N/A</v>
      </c>
      <c r="M177" s="4" t="e">
        <f t="shared" si="39"/>
        <v>#N/A</v>
      </c>
      <c r="N177" s="4" t="e">
        <f t="shared" si="40"/>
        <v>#N/A</v>
      </c>
    </row>
    <row r="178" spans="1:14">
      <c r="A178">
        <f t="shared" si="29"/>
        <v>0</v>
      </c>
      <c r="B178">
        <f t="shared" si="30"/>
        <v>0</v>
      </c>
      <c r="C178">
        <f t="shared" si="31"/>
        <v>0</v>
      </c>
      <c r="D178">
        <f t="shared" si="32"/>
        <v>0</v>
      </c>
      <c r="E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">
        <f t="shared" si="33"/>
        <v>0</v>
      </c>
      <c r="G178">
        <f t="shared" si="34"/>
        <v>0</v>
      </c>
      <c r="H178">
        <f t="shared" si="35"/>
        <v>0</v>
      </c>
      <c r="I178">
        <f t="shared" si="36"/>
        <v>0</v>
      </c>
      <c r="J178">
        <f t="shared" si="37"/>
        <v>0</v>
      </c>
      <c r="K178" s="4" t="e">
        <f t="shared" si="38"/>
        <v>#N/A</v>
      </c>
      <c r="L178" t="e">
        <f t="shared" si="41"/>
        <v>#N/A</v>
      </c>
      <c r="M178" s="4" t="e">
        <f t="shared" si="39"/>
        <v>#N/A</v>
      </c>
      <c r="N178" s="4" t="e">
        <f t="shared" si="40"/>
        <v>#N/A</v>
      </c>
    </row>
    <row r="179" spans="1:14">
      <c r="A179">
        <f t="shared" si="29"/>
        <v>0</v>
      </c>
      <c r="B179">
        <f t="shared" si="30"/>
        <v>0</v>
      </c>
      <c r="C179">
        <f t="shared" si="31"/>
        <v>0</v>
      </c>
      <c r="D179">
        <f t="shared" si="32"/>
        <v>0</v>
      </c>
      <c r="E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">
        <f t="shared" si="33"/>
        <v>0</v>
      </c>
      <c r="G179">
        <f t="shared" si="34"/>
        <v>0</v>
      </c>
      <c r="H179">
        <f t="shared" si="35"/>
        <v>0</v>
      </c>
      <c r="I179">
        <f t="shared" si="36"/>
        <v>0</v>
      </c>
      <c r="J179">
        <f t="shared" si="37"/>
        <v>0</v>
      </c>
      <c r="K179" s="4" t="e">
        <f t="shared" si="38"/>
        <v>#N/A</v>
      </c>
      <c r="L179" t="e">
        <f t="shared" si="41"/>
        <v>#N/A</v>
      </c>
      <c r="M179" s="4" t="e">
        <f t="shared" si="39"/>
        <v>#N/A</v>
      </c>
      <c r="N179" s="4" t="e">
        <f t="shared" si="40"/>
        <v>#N/A</v>
      </c>
    </row>
    <row r="180" spans="1:14">
      <c r="A180">
        <f t="shared" si="29"/>
        <v>0</v>
      </c>
      <c r="B180">
        <f t="shared" si="30"/>
        <v>0</v>
      </c>
      <c r="C180">
        <f t="shared" si="31"/>
        <v>0</v>
      </c>
      <c r="D180">
        <f t="shared" si="32"/>
        <v>0</v>
      </c>
      <c r="E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">
        <f t="shared" si="33"/>
        <v>0</v>
      </c>
      <c r="G180">
        <f t="shared" si="34"/>
        <v>0</v>
      </c>
      <c r="H180">
        <f t="shared" si="35"/>
        <v>0</v>
      </c>
      <c r="I180">
        <f t="shared" si="36"/>
        <v>0</v>
      </c>
      <c r="J180">
        <f t="shared" si="37"/>
        <v>0</v>
      </c>
      <c r="K180" s="4" t="e">
        <f t="shared" si="38"/>
        <v>#N/A</v>
      </c>
      <c r="L180" t="e">
        <f t="shared" si="41"/>
        <v>#N/A</v>
      </c>
      <c r="M180" s="4" t="e">
        <f t="shared" si="39"/>
        <v>#N/A</v>
      </c>
      <c r="N180" s="4" t="e">
        <f t="shared" si="40"/>
        <v>#N/A</v>
      </c>
    </row>
    <row r="181" spans="1:14">
      <c r="A181">
        <f t="shared" si="29"/>
        <v>0</v>
      </c>
      <c r="B181">
        <f t="shared" si="30"/>
        <v>0</v>
      </c>
      <c r="C181">
        <f t="shared" si="31"/>
        <v>0</v>
      </c>
      <c r="D181">
        <f t="shared" si="32"/>
        <v>0</v>
      </c>
      <c r="E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">
        <f t="shared" si="33"/>
        <v>0</v>
      </c>
      <c r="G181">
        <f t="shared" si="34"/>
        <v>0</v>
      </c>
      <c r="H181">
        <f t="shared" si="35"/>
        <v>0</v>
      </c>
      <c r="I181">
        <f t="shared" si="36"/>
        <v>0</v>
      </c>
      <c r="J181">
        <f t="shared" si="37"/>
        <v>0</v>
      </c>
      <c r="K181" s="4" t="e">
        <f t="shared" si="38"/>
        <v>#N/A</v>
      </c>
      <c r="L181" t="e">
        <f t="shared" si="41"/>
        <v>#N/A</v>
      </c>
      <c r="M181" s="4" t="e">
        <f t="shared" si="39"/>
        <v>#N/A</v>
      </c>
      <c r="N181" s="4" t="e">
        <f t="shared" si="40"/>
        <v>#N/A</v>
      </c>
    </row>
    <row r="182" spans="1:14">
      <c r="A182">
        <f t="shared" si="29"/>
        <v>0</v>
      </c>
      <c r="B182">
        <f t="shared" si="30"/>
        <v>0</v>
      </c>
      <c r="C182">
        <f t="shared" si="31"/>
        <v>0</v>
      </c>
      <c r="D182">
        <f t="shared" si="32"/>
        <v>0</v>
      </c>
      <c r="E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">
        <f t="shared" si="33"/>
        <v>0</v>
      </c>
      <c r="G182">
        <f t="shared" si="34"/>
        <v>0</v>
      </c>
      <c r="H182">
        <f t="shared" si="35"/>
        <v>0</v>
      </c>
      <c r="I182">
        <f t="shared" si="36"/>
        <v>0</v>
      </c>
      <c r="J182">
        <f t="shared" si="37"/>
        <v>0</v>
      </c>
      <c r="K182" s="4" t="e">
        <f t="shared" si="38"/>
        <v>#N/A</v>
      </c>
      <c r="L182" t="e">
        <f t="shared" si="41"/>
        <v>#N/A</v>
      </c>
      <c r="M182" s="4" t="e">
        <f t="shared" si="39"/>
        <v>#N/A</v>
      </c>
      <c r="N182" s="4" t="e">
        <f t="shared" si="40"/>
        <v>#N/A</v>
      </c>
    </row>
    <row r="183" spans="1:14">
      <c r="A183">
        <f t="shared" si="29"/>
        <v>0</v>
      </c>
      <c r="B183">
        <f t="shared" si="30"/>
        <v>0</v>
      </c>
      <c r="C183">
        <f t="shared" si="31"/>
        <v>0</v>
      </c>
      <c r="D183">
        <f t="shared" si="32"/>
        <v>0</v>
      </c>
      <c r="E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">
        <f t="shared" si="33"/>
        <v>0</v>
      </c>
      <c r="G183">
        <f t="shared" si="34"/>
        <v>0</v>
      </c>
      <c r="H183">
        <f t="shared" si="35"/>
        <v>0</v>
      </c>
      <c r="I183">
        <f t="shared" si="36"/>
        <v>0</v>
      </c>
      <c r="J183">
        <f t="shared" si="37"/>
        <v>0</v>
      </c>
      <c r="K183" s="4" t="e">
        <f t="shared" si="38"/>
        <v>#N/A</v>
      </c>
      <c r="L183" t="e">
        <f t="shared" si="41"/>
        <v>#N/A</v>
      </c>
      <c r="M183" s="4" t="e">
        <f t="shared" si="39"/>
        <v>#N/A</v>
      </c>
      <c r="N183" s="4" t="e">
        <f t="shared" si="40"/>
        <v>#N/A</v>
      </c>
    </row>
    <row r="184" spans="1:14">
      <c r="A184">
        <f t="shared" si="29"/>
        <v>0</v>
      </c>
      <c r="B184">
        <f t="shared" si="30"/>
        <v>0</v>
      </c>
      <c r="C184">
        <f t="shared" si="31"/>
        <v>0</v>
      </c>
      <c r="D184">
        <f t="shared" si="32"/>
        <v>0</v>
      </c>
      <c r="E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">
        <f t="shared" si="33"/>
        <v>0</v>
      </c>
      <c r="G184">
        <f t="shared" si="34"/>
        <v>0</v>
      </c>
      <c r="H184">
        <f t="shared" si="35"/>
        <v>0</v>
      </c>
      <c r="I184">
        <f t="shared" si="36"/>
        <v>0</v>
      </c>
      <c r="J184">
        <f t="shared" si="37"/>
        <v>0</v>
      </c>
      <c r="K184" s="4" t="e">
        <f t="shared" si="38"/>
        <v>#N/A</v>
      </c>
      <c r="L184" t="e">
        <f t="shared" si="41"/>
        <v>#N/A</v>
      </c>
      <c r="M184" s="4" t="e">
        <f t="shared" si="39"/>
        <v>#N/A</v>
      </c>
      <c r="N184" s="4" t="e">
        <f t="shared" si="40"/>
        <v>#N/A</v>
      </c>
    </row>
    <row r="185" spans="1:14">
      <c r="A185">
        <f t="shared" si="29"/>
        <v>0</v>
      </c>
      <c r="B185">
        <f t="shared" si="30"/>
        <v>0</v>
      </c>
      <c r="C185">
        <f t="shared" si="31"/>
        <v>0</v>
      </c>
      <c r="D185">
        <f t="shared" si="32"/>
        <v>0</v>
      </c>
      <c r="E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">
        <f t="shared" si="33"/>
        <v>0</v>
      </c>
      <c r="G185">
        <f t="shared" si="34"/>
        <v>0</v>
      </c>
      <c r="H185">
        <f t="shared" si="35"/>
        <v>0</v>
      </c>
      <c r="I185">
        <f t="shared" si="36"/>
        <v>0</v>
      </c>
      <c r="J185">
        <f t="shared" si="37"/>
        <v>0</v>
      </c>
      <c r="K185" s="4" t="e">
        <f t="shared" si="38"/>
        <v>#N/A</v>
      </c>
      <c r="L185" t="e">
        <f t="shared" si="41"/>
        <v>#N/A</v>
      </c>
      <c r="M185" s="4" t="e">
        <f t="shared" si="39"/>
        <v>#N/A</v>
      </c>
      <c r="N185" s="4" t="e">
        <f t="shared" si="40"/>
        <v>#N/A</v>
      </c>
    </row>
    <row r="186" spans="1:14">
      <c r="A186">
        <f t="shared" si="29"/>
        <v>0</v>
      </c>
      <c r="B186">
        <f t="shared" si="30"/>
        <v>0</v>
      </c>
      <c r="C186">
        <f t="shared" si="31"/>
        <v>0</v>
      </c>
      <c r="D186">
        <f t="shared" si="32"/>
        <v>0</v>
      </c>
      <c r="E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">
        <f t="shared" si="33"/>
        <v>0</v>
      </c>
      <c r="G186">
        <f t="shared" si="34"/>
        <v>0</v>
      </c>
      <c r="H186">
        <f t="shared" si="35"/>
        <v>0</v>
      </c>
      <c r="I186">
        <f t="shared" si="36"/>
        <v>0</v>
      </c>
      <c r="J186">
        <f t="shared" si="37"/>
        <v>0</v>
      </c>
      <c r="K186" s="4" t="e">
        <f t="shared" si="38"/>
        <v>#N/A</v>
      </c>
      <c r="L186" t="e">
        <f t="shared" si="41"/>
        <v>#N/A</v>
      </c>
      <c r="M186" s="4" t="e">
        <f t="shared" si="39"/>
        <v>#N/A</v>
      </c>
      <c r="N186" s="4" t="e">
        <f t="shared" si="40"/>
        <v>#N/A</v>
      </c>
    </row>
    <row r="187" spans="1:14">
      <c r="A187">
        <f t="shared" si="29"/>
        <v>0</v>
      </c>
      <c r="B187">
        <f t="shared" si="30"/>
        <v>0</v>
      </c>
      <c r="C187">
        <f t="shared" si="31"/>
        <v>0</v>
      </c>
      <c r="D187">
        <f t="shared" si="32"/>
        <v>0</v>
      </c>
      <c r="E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">
        <f t="shared" si="33"/>
        <v>0</v>
      </c>
      <c r="G187">
        <f t="shared" si="34"/>
        <v>0</v>
      </c>
      <c r="H187">
        <f t="shared" si="35"/>
        <v>0</v>
      </c>
      <c r="I187">
        <f t="shared" si="36"/>
        <v>0</v>
      </c>
      <c r="J187">
        <f t="shared" si="37"/>
        <v>0</v>
      </c>
      <c r="K187" s="4" t="e">
        <f t="shared" si="38"/>
        <v>#N/A</v>
      </c>
      <c r="L187" t="e">
        <f t="shared" si="41"/>
        <v>#N/A</v>
      </c>
      <c r="M187" s="4" t="e">
        <f t="shared" si="39"/>
        <v>#N/A</v>
      </c>
      <c r="N187" s="4" t="e">
        <f t="shared" si="40"/>
        <v>#N/A</v>
      </c>
    </row>
    <row r="188" spans="1:14">
      <c r="A188">
        <f t="shared" si="29"/>
        <v>0</v>
      </c>
      <c r="B188">
        <f t="shared" si="30"/>
        <v>0</v>
      </c>
      <c r="C188">
        <f t="shared" si="31"/>
        <v>0</v>
      </c>
      <c r="D188">
        <f t="shared" si="32"/>
        <v>0</v>
      </c>
      <c r="E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">
        <f t="shared" si="33"/>
        <v>0</v>
      </c>
      <c r="G188">
        <f t="shared" si="34"/>
        <v>0</v>
      </c>
      <c r="H188">
        <f t="shared" si="35"/>
        <v>0</v>
      </c>
      <c r="I188">
        <f t="shared" si="36"/>
        <v>0</v>
      </c>
      <c r="J188">
        <f t="shared" si="37"/>
        <v>0</v>
      </c>
      <c r="K188" s="4" t="e">
        <f t="shared" si="38"/>
        <v>#N/A</v>
      </c>
      <c r="L188" t="e">
        <f t="shared" si="41"/>
        <v>#N/A</v>
      </c>
      <c r="M188" s="4" t="e">
        <f t="shared" si="39"/>
        <v>#N/A</v>
      </c>
      <c r="N188" s="4" t="e">
        <f t="shared" si="40"/>
        <v>#N/A</v>
      </c>
    </row>
    <row r="189" spans="1:14">
      <c r="A189">
        <f t="shared" si="29"/>
        <v>0</v>
      </c>
      <c r="B189">
        <f t="shared" si="30"/>
        <v>0</v>
      </c>
      <c r="C189">
        <f t="shared" si="31"/>
        <v>0</v>
      </c>
      <c r="D189">
        <f t="shared" si="32"/>
        <v>0</v>
      </c>
      <c r="E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">
        <f t="shared" si="33"/>
        <v>0</v>
      </c>
      <c r="G189">
        <f t="shared" si="34"/>
        <v>0</v>
      </c>
      <c r="H189">
        <f t="shared" si="35"/>
        <v>0</v>
      </c>
      <c r="I189">
        <f t="shared" si="36"/>
        <v>0</v>
      </c>
      <c r="J189">
        <f t="shared" si="37"/>
        <v>0</v>
      </c>
      <c r="K189" s="4" t="e">
        <f t="shared" si="38"/>
        <v>#N/A</v>
      </c>
      <c r="L189" t="e">
        <f t="shared" si="41"/>
        <v>#N/A</v>
      </c>
      <c r="M189" s="4" t="e">
        <f t="shared" si="39"/>
        <v>#N/A</v>
      </c>
      <c r="N189" s="4" t="e">
        <f t="shared" si="40"/>
        <v>#N/A</v>
      </c>
    </row>
    <row r="190" spans="1:14">
      <c r="A190">
        <f t="shared" si="29"/>
        <v>0</v>
      </c>
      <c r="B190">
        <f t="shared" si="30"/>
        <v>0</v>
      </c>
      <c r="C190">
        <f t="shared" si="31"/>
        <v>0</v>
      </c>
      <c r="D190">
        <f t="shared" si="32"/>
        <v>0</v>
      </c>
      <c r="E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">
        <f t="shared" si="33"/>
        <v>0</v>
      </c>
      <c r="G190">
        <f t="shared" si="34"/>
        <v>0</v>
      </c>
      <c r="H190">
        <f t="shared" si="35"/>
        <v>0</v>
      </c>
      <c r="I190">
        <f t="shared" si="36"/>
        <v>0</v>
      </c>
      <c r="J190">
        <f t="shared" si="37"/>
        <v>0</v>
      </c>
      <c r="K190" s="4" t="e">
        <f t="shared" si="38"/>
        <v>#N/A</v>
      </c>
      <c r="L190" t="e">
        <f t="shared" si="41"/>
        <v>#N/A</v>
      </c>
      <c r="M190" s="4" t="e">
        <f t="shared" si="39"/>
        <v>#N/A</v>
      </c>
      <c r="N190" s="4" t="e">
        <f t="shared" si="40"/>
        <v>#N/A</v>
      </c>
    </row>
    <row r="191" spans="1:14">
      <c r="A191">
        <f t="shared" si="29"/>
        <v>0</v>
      </c>
      <c r="B191">
        <f t="shared" si="30"/>
        <v>0</v>
      </c>
      <c r="C191">
        <f t="shared" si="31"/>
        <v>0</v>
      </c>
      <c r="D191">
        <f t="shared" si="32"/>
        <v>0</v>
      </c>
      <c r="E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">
        <f t="shared" si="33"/>
        <v>0</v>
      </c>
      <c r="G191">
        <f t="shared" si="34"/>
        <v>0</v>
      </c>
      <c r="H191">
        <f t="shared" si="35"/>
        <v>0</v>
      </c>
      <c r="I191">
        <f t="shared" si="36"/>
        <v>0</v>
      </c>
      <c r="J191">
        <f t="shared" si="37"/>
        <v>0</v>
      </c>
      <c r="K191" s="4" t="e">
        <f t="shared" si="38"/>
        <v>#N/A</v>
      </c>
      <c r="L191" t="e">
        <f t="shared" si="41"/>
        <v>#N/A</v>
      </c>
      <c r="M191" s="4" t="e">
        <f t="shared" si="39"/>
        <v>#N/A</v>
      </c>
      <c r="N191" s="4" t="e">
        <f t="shared" si="40"/>
        <v>#N/A</v>
      </c>
    </row>
    <row r="192" spans="1:14">
      <c r="A192">
        <f t="shared" si="29"/>
        <v>0</v>
      </c>
      <c r="B192">
        <f t="shared" si="30"/>
        <v>0</v>
      </c>
      <c r="C192">
        <f t="shared" si="31"/>
        <v>0</v>
      </c>
      <c r="D192">
        <f t="shared" si="32"/>
        <v>0</v>
      </c>
      <c r="E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">
        <f t="shared" si="33"/>
        <v>0</v>
      </c>
      <c r="G192">
        <f t="shared" si="34"/>
        <v>0</v>
      </c>
      <c r="H192">
        <f t="shared" si="35"/>
        <v>0</v>
      </c>
      <c r="I192">
        <f t="shared" si="36"/>
        <v>0</v>
      </c>
      <c r="J192">
        <f t="shared" si="37"/>
        <v>0</v>
      </c>
      <c r="K192" s="4" t="e">
        <f t="shared" si="38"/>
        <v>#N/A</v>
      </c>
      <c r="L192" t="e">
        <f t="shared" si="41"/>
        <v>#N/A</v>
      </c>
      <c r="M192" s="4" t="e">
        <f t="shared" si="39"/>
        <v>#N/A</v>
      </c>
      <c r="N192" s="4" t="e">
        <f t="shared" si="40"/>
        <v>#N/A</v>
      </c>
    </row>
    <row r="193" spans="1:14">
      <c r="A193">
        <f t="shared" si="29"/>
        <v>0</v>
      </c>
      <c r="B193">
        <f t="shared" si="30"/>
        <v>0</v>
      </c>
      <c r="C193">
        <f t="shared" si="31"/>
        <v>0</v>
      </c>
      <c r="D193">
        <f t="shared" si="32"/>
        <v>0</v>
      </c>
      <c r="E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">
        <f t="shared" si="33"/>
        <v>0</v>
      </c>
      <c r="G193">
        <f t="shared" si="34"/>
        <v>0</v>
      </c>
      <c r="H193">
        <f t="shared" si="35"/>
        <v>0</v>
      </c>
      <c r="I193">
        <f t="shared" si="36"/>
        <v>0</v>
      </c>
      <c r="J193">
        <f t="shared" si="37"/>
        <v>0</v>
      </c>
      <c r="K193" s="4" t="e">
        <f t="shared" si="38"/>
        <v>#N/A</v>
      </c>
      <c r="L193" t="e">
        <f t="shared" si="41"/>
        <v>#N/A</v>
      </c>
      <c r="M193" s="4" t="e">
        <f t="shared" si="39"/>
        <v>#N/A</v>
      </c>
      <c r="N193" s="4" t="e">
        <f t="shared" si="40"/>
        <v>#N/A</v>
      </c>
    </row>
    <row r="194" spans="1:14">
      <c r="A194">
        <f t="shared" ref="A194:A257" si="42">bd_campaign</f>
        <v>0</v>
      </c>
      <c r="B194">
        <f t="shared" ref="B194:B257" si="43">bd_site</f>
        <v>0</v>
      </c>
      <c r="C194">
        <f t="shared" ref="C194:C257" si="44">bd_placement</f>
        <v>0</v>
      </c>
      <c r="D194">
        <f t="shared" ref="D194:D257" si="45">bd_placementID</f>
        <v>0</v>
      </c>
      <c r="E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">
        <f t="shared" ref="F194:F257" si="46">bd_ad</f>
        <v>0</v>
      </c>
      <c r="G194">
        <f t="shared" ref="G194:G257" si="47">bd_adid</f>
        <v>0</v>
      </c>
      <c r="H194">
        <f t="shared" ref="H194:H257" si="48">bd_creativetype</f>
        <v>0</v>
      </c>
      <c r="I194">
        <f t="shared" ref="I194:I257" si="49">bd_impression</f>
        <v>0</v>
      </c>
      <c r="J194">
        <f t="shared" ref="J194:J257" si="50">bd_clicks</f>
        <v>0</v>
      </c>
      <c r="K194" s="4" t="e">
        <f t="shared" ref="K194:K257" si="51">VLOOKUP(E194,tabela,2,FALSE)</f>
        <v>#N/A</v>
      </c>
      <c r="L194" t="e">
        <f t="shared" si="41"/>
        <v>#N/A</v>
      </c>
      <c r="M194" s="4" t="e">
        <f t="shared" si="39"/>
        <v>#N/A</v>
      </c>
      <c r="N194" s="4" t="e">
        <f t="shared" si="40"/>
        <v>#N/A</v>
      </c>
    </row>
    <row r="195" spans="1:14">
      <c r="A195">
        <f t="shared" si="42"/>
        <v>0</v>
      </c>
      <c r="B195">
        <f t="shared" si="43"/>
        <v>0</v>
      </c>
      <c r="C195">
        <f t="shared" si="44"/>
        <v>0</v>
      </c>
      <c r="D195">
        <f t="shared" si="45"/>
        <v>0</v>
      </c>
      <c r="E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">
        <f t="shared" si="46"/>
        <v>0</v>
      </c>
      <c r="G195">
        <f t="shared" si="47"/>
        <v>0</v>
      </c>
      <c r="H195">
        <f t="shared" si="48"/>
        <v>0</v>
      </c>
      <c r="I195">
        <f t="shared" si="49"/>
        <v>0</v>
      </c>
      <c r="J195">
        <f t="shared" si="50"/>
        <v>0</v>
      </c>
      <c r="K195" s="4" t="e">
        <f t="shared" si="51"/>
        <v>#N/A</v>
      </c>
      <c r="L195" t="e">
        <f t="shared" si="41"/>
        <v>#N/A</v>
      </c>
      <c r="M195" s="4" t="e">
        <f t="shared" si="39"/>
        <v>#N/A</v>
      </c>
      <c r="N195" s="4" t="e">
        <f t="shared" si="40"/>
        <v>#N/A</v>
      </c>
    </row>
    <row r="196" spans="1:14">
      <c r="A196">
        <f t="shared" si="42"/>
        <v>0</v>
      </c>
      <c r="B196">
        <f t="shared" si="43"/>
        <v>0</v>
      </c>
      <c r="C196">
        <f t="shared" si="44"/>
        <v>0</v>
      </c>
      <c r="D196">
        <f t="shared" si="45"/>
        <v>0</v>
      </c>
      <c r="E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">
        <f t="shared" si="46"/>
        <v>0</v>
      </c>
      <c r="G196">
        <f t="shared" si="47"/>
        <v>0</v>
      </c>
      <c r="H196">
        <f t="shared" si="48"/>
        <v>0</v>
      </c>
      <c r="I196">
        <f t="shared" si="49"/>
        <v>0</v>
      </c>
      <c r="J196">
        <f t="shared" si="50"/>
        <v>0</v>
      </c>
      <c r="K196" s="4" t="e">
        <f t="shared" si="51"/>
        <v>#N/A</v>
      </c>
      <c r="L196" t="e">
        <f t="shared" si="41"/>
        <v>#N/A</v>
      </c>
      <c r="M196" s="4" t="e">
        <f t="shared" si="39"/>
        <v>#N/A</v>
      </c>
      <c r="N196" s="4" t="e">
        <f t="shared" si="40"/>
        <v>#N/A</v>
      </c>
    </row>
    <row r="197" spans="1:14">
      <c r="A197">
        <f t="shared" si="42"/>
        <v>0</v>
      </c>
      <c r="B197">
        <f t="shared" si="43"/>
        <v>0</v>
      </c>
      <c r="C197">
        <f t="shared" si="44"/>
        <v>0</v>
      </c>
      <c r="D197">
        <f t="shared" si="45"/>
        <v>0</v>
      </c>
      <c r="E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">
        <f t="shared" si="46"/>
        <v>0</v>
      </c>
      <c r="G197">
        <f t="shared" si="47"/>
        <v>0</v>
      </c>
      <c r="H197">
        <f t="shared" si="48"/>
        <v>0</v>
      </c>
      <c r="I197">
        <f t="shared" si="49"/>
        <v>0</v>
      </c>
      <c r="J197">
        <f t="shared" si="50"/>
        <v>0</v>
      </c>
      <c r="K197" s="4" t="e">
        <f t="shared" si="51"/>
        <v>#N/A</v>
      </c>
      <c r="L197" t="e">
        <f t="shared" si="41"/>
        <v>#N/A</v>
      </c>
      <c r="M197" s="4" t="e">
        <f t="shared" si="39"/>
        <v>#N/A</v>
      </c>
      <c r="N197" s="4" t="e">
        <f t="shared" si="40"/>
        <v>#N/A</v>
      </c>
    </row>
    <row r="198" spans="1:14">
      <c r="A198">
        <f t="shared" si="42"/>
        <v>0</v>
      </c>
      <c r="B198">
        <f t="shared" si="43"/>
        <v>0</v>
      </c>
      <c r="C198">
        <f t="shared" si="44"/>
        <v>0</v>
      </c>
      <c r="D198">
        <f t="shared" si="45"/>
        <v>0</v>
      </c>
      <c r="E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">
        <f t="shared" si="46"/>
        <v>0</v>
      </c>
      <c r="G198">
        <f t="shared" si="47"/>
        <v>0</v>
      </c>
      <c r="H198">
        <f t="shared" si="48"/>
        <v>0</v>
      </c>
      <c r="I198">
        <f t="shared" si="49"/>
        <v>0</v>
      </c>
      <c r="J198">
        <f t="shared" si="50"/>
        <v>0</v>
      </c>
      <c r="K198" s="4" t="e">
        <f t="shared" si="51"/>
        <v>#N/A</v>
      </c>
      <c r="L198" t="e">
        <f t="shared" si="41"/>
        <v>#N/A</v>
      </c>
      <c r="M198" s="4" t="e">
        <f t="shared" si="39"/>
        <v>#N/A</v>
      </c>
      <c r="N198" s="4" t="e">
        <f t="shared" si="40"/>
        <v>#N/A</v>
      </c>
    </row>
    <row r="199" spans="1:14">
      <c r="A199">
        <f t="shared" si="42"/>
        <v>0</v>
      </c>
      <c r="B199">
        <f t="shared" si="43"/>
        <v>0</v>
      </c>
      <c r="C199">
        <f t="shared" si="44"/>
        <v>0</v>
      </c>
      <c r="D199">
        <f t="shared" si="45"/>
        <v>0</v>
      </c>
      <c r="E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">
        <f t="shared" si="46"/>
        <v>0</v>
      </c>
      <c r="G199">
        <f t="shared" si="47"/>
        <v>0</v>
      </c>
      <c r="H199">
        <f t="shared" si="48"/>
        <v>0</v>
      </c>
      <c r="I199">
        <f t="shared" si="49"/>
        <v>0</v>
      </c>
      <c r="J199">
        <f t="shared" si="50"/>
        <v>0</v>
      </c>
      <c r="K199" s="4" t="e">
        <f t="shared" si="51"/>
        <v>#N/A</v>
      </c>
      <c r="L199" t="e">
        <f t="shared" si="41"/>
        <v>#N/A</v>
      </c>
      <c r="M199" s="4" t="e">
        <f t="shared" si="39"/>
        <v>#N/A</v>
      </c>
      <c r="N199" s="4" t="e">
        <f t="shared" si="40"/>
        <v>#N/A</v>
      </c>
    </row>
    <row r="200" spans="1:14">
      <c r="A200">
        <f t="shared" si="42"/>
        <v>0</v>
      </c>
      <c r="B200">
        <f t="shared" si="43"/>
        <v>0</v>
      </c>
      <c r="C200">
        <f t="shared" si="44"/>
        <v>0</v>
      </c>
      <c r="D200">
        <f t="shared" si="45"/>
        <v>0</v>
      </c>
      <c r="E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">
        <f t="shared" si="46"/>
        <v>0</v>
      </c>
      <c r="G200">
        <f t="shared" si="47"/>
        <v>0</v>
      </c>
      <c r="H200">
        <f t="shared" si="48"/>
        <v>0</v>
      </c>
      <c r="I200">
        <f t="shared" si="49"/>
        <v>0</v>
      </c>
      <c r="J200">
        <f t="shared" si="50"/>
        <v>0</v>
      </c>
      <c r="K200" s="4" t="e">
        <f t="shared" si="51"/>
        <v>#N/A</v>
      </c>
      <c r="L200" t="e">
        <f t="shared" si="41"/>
        <v>#N/A</v>
      </c>
      <c r="M200" s="4" t="e">
        <f t="shared" si="39"/>
        <v>#N/A</v>
      </c>
      <c r="N200" s="4" t="e">
        <f t="shared" si="40"/>
        <v>#N/A</v>
      </c>
    </row>
    <row r="201" spans="1:14">
      <c r="A201">
        <f t="shared" si="42"/>
        <v>0</v>
      </c>
      <c r="B201">
        <f t="shared" si="43"/>
        <v>0</v>
      </c>
      <c r="C201">
        <f t="shared" si="44"/>
        <v>0</v>
      </c>
      <c r="D201">
        <f t="shared" si="45"/>
        <v>0</v>
      </c>
      <c r="E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">
        <f t="shared" si="46"/>
        <v>0</v>
      </c>
      <c r="G201">
        <f t="shared" si="47"/>
        <v>0</v>
      </c>
      <c r="H201">
        <f t="shared" si="48"/>
        <v>0</v>
      </c>
      <c r="I201">
        <f t="shared" si="49"/>
        <v>0</v>
      </c>
      <c r="J201">
        <f t="shared" si="50"/>
        <v>0</v>
      </c>
      <c r="K201" s="4" t="e">
        <f t="shared" si="51"/>
        <v>#N/A</v>
      </c>
      <c r="L201" t="e">
        <f t="shared" si="41"/>
        <v>#N/A</v>
      </c>
      <c r="M201" s="4" t="e">
        <f t="shared" si="39"/>
        <v>#N/A</v>
      </c>
      <c r="N201" s="4" t="e">
        <f t="shared" si="40"/>
        <v>#N/A</v>
      </c>
    </row>
    <row r="202" spans="1:14">
      <c r="A202">
        <f t="shared" si="42"/>
        <v>0</v>
      </c>
      <c r="B202">
        <f t="shared" si="43"/>
        <v>0</v>
      </c>
      <c r="C202">
        <f t="shared" si="44"/>
        <v>0</v>
      </c>
      <c r="D202">
        <f t="shared" si="45"/>
        <v>0</v>
      </c>
      <c r="E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">
        <f t="shared" si="46"/>
        <v>0</v>
      </c>
      <c r="G202">
        <f t="shared" si="47"/>
        <v>0</v>
      </c>
      <c r="H202">
        <f t="shared" si="48"/>
        <v>0</v>
      </c>
      <c r="I202">
        <f t="shared" si="49"/>
        <v>0</v>
      </c>
      <c r="J202">
        <f t="shared" si="50"/>
        <v>0</v>
      </c>
      <c r="K202" s="4" t="e">
        <f t="shared" si="51"/>
        <v>#N/A</v>
      </c>
      <c r="L202" t="e">
        <f t="shared" si="41"/>
        <v>#N/A</v>
      </c>
      <c r="M202" s="4" t="e">
        <f t="shared" si="39"/>
        <v>#N/A</v>
      </c>
      <c r="N202" s="4" t="e">
        <f t="shared" si="40"/>
        <v>#N/A</v>
      </c>
    </row>
    <row r="203" spans="1:14">
      <c r="A203">
        <f t="shared" si="42"/>
        <v>0</v>
      </c>
      <c r="B203">
        <f t="shared" si="43"/>
        <v>0</v>
      </c>
      <c r="C203">
        <f t="shared" si="44"/>
        <v>0</v>
      </c>
      <c r="D203">
        <f t="shared" si="45"/>
        <v>0</v>
      </c>
      <c r="E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">
        <f t="shared" si="46"/>
        <v>0</v>
      </c>
      <c r="G203">
        <f t="shared" si="47"/>
        <v>0</v>
      </c>
      <c r="H203">
        <f t="shared" si="48"/>
        <v>0</v>
      </c>
      <c r="I203">
        <f t="shared" si="49"/>
        <v>0</v>
      </c>
      <c r="J203">
        <f t="shared" si="50"/>
        <v>0</v>
      </c>
      <c r="K203" s="4" t="e">
        <f t="shared" si="51"/>
        <v>#N/A</v>
      </c>
      <c r="L203" t="e">
        <f t="shared" si="41"/>
        <v>#N/A</v>
      </c>
      <c r="M203" s="4" t="e">
        <f t="shared" si="39"/>
        <v>#N/A</v>
      </c>
      <c r="N203" s="4" t="e">
        <f t="shared" si="40"/>
        <v>#N/A</v>
      </c>
    </row>
    <row r="204" spans="1:14">
      <c r="A204">
        <f t="shared" si="42"/>
        <v>0</v>
      </c>
      <c r="B204">
        <f t="shared" si="43"/>
        <v>0</v>
      </c>
      <c r="C204">
        <f t="shared" si="44"/>
        <v>0</v>
      </c>
      <c r="D204">
        <f t="shared" si="45"/>
        <v>0</v>
      </c>
      <c r="E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">
        <f t="shared" si="46"/>
        <v>0</v>
      </c>
      <c r="G204">
        <f t="shared" si="47"/>
        <v>0</v>
      </c>
      <c r="H204">
        <f t="shared" si="48"/>
        <v>0</v>
      </c>
      <c r="I204">
        <f t="shared" si="49"/>
        <v>0</v>
      </c>
      <c r="J204">
        <f t="shared" si="50"/>
        <v>0</v>
      </c>
      <c r="K204" s="4" t="e">
        <f t="shared" si="51"/>
        <v>#N/A</v>
      </c>
      <c r="L204" t="e">
        <f t="shared" si="41"/>
        <v>#N/A</v>
      </c>
      <c r="M204" s="4" t="e">
        <f t="shared" si="39"/>
        <v>#N/A</v>
      </c>
      <c r="N204" s="4" t="e">
        <f t="shared" si="40"/>
        <v>#N/A</v>
      </c>
    </row>
    <row r="205" spans="1:14">
      <c r="A205">
        <f t="shared" si="42"/>
        <v>0</v>
      </c>
      <c r="B205">
        <f t="shared" si="43"/>
        <v>0</v>
      </c>
      <c r="C205">
        <f t="shared" si="44"/>
        <v>0</v>
      </c>
      <c r="D205">
        <f t="shared" si="45"/>
        <v>0</v>
      </c>
      <c r="E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">
        <f t="shared" si="46"/>
        <v>0</v>
      </c>
      <c r="G205">
        <f t="shared" si="47"/>
        <v>0</v>
      </c>
      <c r="H205">
        <f t="shared" si="48"/>
        <v>0</v>
      </c>
      <c r="I205">
        <f t="shared" si="49"/>
        <v>0</v>
      </c>
      <c r="J205">
        <f t="shared" si="50"/>
        <v>0</v>
      </c>
      <c r="K205" s="4" t="e">
        <f t="shared" si="51"/>
        <v>#N/A</v>
      </c>
      <c r="L205" t="e">
        <f t="shared" si="41"/>
        <v>#N/A</v>
      </c>
      <c r="M205" s="4" t="e">
        <f t="shared" si="39"/>
        <v>#N/A</v>
      </c>
      <c r="N205" s="4" t="e">
        <f t="shared" si="40"/>
        <v>#N/A</v>
      </c>
    </row>
    <row r="206" spans="1:14">
      <c r="A206">
        <f t="shared" si="42"/>
        <v>0</v>
      </c>
      <c r="B206">
        <f t="shared" si="43"/>
        <v>0</v>
      </c>
      <c r="C206">
        <f t="shared" si="44"/>
        <v>0</v>
      </c>
      <c r="D206">
        <f t="shared" si="45"/>
        <v>0</v>
      </c>
      <c r="E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">
        <f t="shared" si="46"/>
        <v>0</v>
      </c>
      <c r="G206">
        <f t="shared" si="47"/>
        <v>0</v>
      </c>
      <c r="H206">
        <f t="shared" si="48"/>
        <v>0</v>
      </c>
      <c r="I206">
        <f t="shared" si="49"/>
        <v>0</v>
      </c>
      <c r="J206">
        <f t="shared" si="50"/>
        <v>0</v>
      </c>
      <c r="K206" s="4" t="e">
        <f t="shared" si="51"/>
        <v>#N/A</v>
      </c>
      <c r="L206" t="e">
        <f t="shared" si="41"/>
        <v>#N/A</v>
      </c>
      <c r="M206" s="4" t="e">
        <f t="shared" si="39"/>
        <v>#N/A</v>
      </c>
      <c r="N206" s="4" t="e">
        <f t="shared" si="40"/>
        <v>#N/A</v>
      </c>
    </row>
    <row r="207" spans="1:14">
      <c r="A207">
        <f t="shared" si="42"/>
        <v>0</v>
      </c>
      <c r="B207">
        <f t="shared" si="43"/>
        <v>0</v>
      </c>
      <c r="C207">
        <f t="shared" si="44"/>
        <v>0</v>
      </c>
      <c r="D207">
        <f t="shared" si="45"/>
        <v>0</v>
      </c>
      <c r="E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">
        <f t="shared" si="46"/>
        <v>0</v>
      </c>
      <c r="G207">
        <f t="shared" si="47"/>
        <v>0</v>
      </c>
      <c r="H207">
        <f t="shared" si="48"/>
        <v>0</v>
      </c>
      <c r="I207">
        <f t="shared" si="49"/>
        <v>0</v>
      </c>
      <c r="J207">
        <f t="shared" si="50"/>
        <v>0</v>
      </c>
      <c r="K207" s="4" t="e">
        <f t="shared" si="51"/>
        <v>#N/A</v>
      </c>
      <c r="L207" t="e">
        <f t="shared" si="41"/>
        <v>#N/A</v>
      </c>
      <c r="M207" s="4" t="e">
        <f t="shared" si="39"/>
        <v>#N/A</v>
      </c>
      <c r="N207" s="4" t="e">
        <f t="shared" si="40"/>
        <v>#N/A</v>
      </c>
    </row>
    <row r="208" spans="1:14">
      <c r="A208">
        <f t="shared" si="42"/>
        <v>0</v>
      </c>
      <c r="B208">
        <f t="shared" si="43"/>
        <v>0</v>
      </c>
      <c r="C208">
        <f t="shared" si="44"/>
        <v>0</v>
      </c>
      <c r="D208">
        <f t="shared" si="45"/>
        <v>0</v>
      </c>
      <c r="E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">
        <f t="shared" si="46"/>
        <v>0</v>
      </c>
      <c r="G208">
        <f t="shared" si="47"/>
        <v>0</v>
      </c>
      <c r="H208">
        <f t="shared" si="48"/>
        <v>0</v>
      </c>
      <c r="I208">
        <f t="shared" si="49"/>
        <v>0</v>
      </c>
      <c r="J208">
        <f t="shared" si="50"/>
        <v>0</v>
      </c>
      <c r="K208" s="4" t="e">
        <f t="shared" si="51"/>
        <v>#N/A</v>
      </c>
      <c r="L208" t="e">
        <f t="shared" si="41"/>
        <v>#N/A</v>
      </c>
      <c r="M208" s="4" t="e">
        <f t="shared" si="39"/>
        <v>#N/A</v>
      </c>
      <c r="N208" s="4" t="e">
        <f t="shared" si="40"/>
        <v>#N/A</v>
      </c>
    </row>
    <row r="209" spans="1:14">
      <c r="A209">
        <f t="shared" si="42"/>
        <v>0</v>
      </c>
      <c r="B209">
        <f t="shared" si="43"/>
        <v>0</v>
      </c>
      <c r="C209">
        <f t="shared" si="44"/>
        <v>0</v>
      </c>
      <c r="D209">
        <f t="shared" si="45"/>
        <v>0</v>
      </c>
      <c r="E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">
        <f t="shared" si="46"/>
        <v>0</v>
      </c>
      <c r="G209">
        <f t="shared" si="47"/>
        <v>0</v>
      </c>
      <c r="H209">
        <f t="shared" si="48"/>
        <v>0</v>
      </c>
      <c r="I209">
        <f t="shared" si="49"/>
        <v>0</v>
      </c>
      <c r="J209">
        <f t="shared" si="50"/>
        <v>0</v>
      </c>
      <c r="K209" s="4" t="e">
        <f t="shared" si="51"/>
        <v>#N/A</v>
      </c>
      <c r="L209" t="e">
        <f t="shared" si="41"/>
        <v>#N/A</v>
      </c>
      <c r="M209" s="4" t="e">
        <f t="shared" si="39"/>
        <v>#N/A</v>
      </c>
      <c r="N209" s="4" t="e">
        <f t="shared" si="40"/>
        <v>#N/A</v>
      </c>
    </row>
    <row r="210" spans="1:14">
      <c r="A210">
        <f t="shared" si="42"/>
        <v>0</v>
      </c>
      <c r="B210">
        <f t="shared" si="43"/>
        <v>0</v>
      </c>
      <c r="C210">
        <f t="shared" si="44"/>
        <v>0</v>
      </c>
      <c r="D210">
        <f t="shared" si="45"/>
        <v>0</v>
      </c>
      <c r="E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">
        <f t="shared" si="46"/>
        <v>0</v>
      </c>
      <c r="G210">
        <f t="shared" si="47"/>
        <v>0</v>
      </c>
      <c r="H210">
        <f t="shared" si="48"/>
        <v>0</v>
      </c>
      <c r="I210">
        <f t="shared" si="49"/>
        <v>0</v>
      </c>
      <c r="J210">
        <f t="shared" si="50"/>
        <v>0</v>
      </c>
      <c r="K210" s="4" t="e">
        <f t="shared" si="51"/>
        <v>#N/A</v>
      </c>
      <c r="L210" t="e">
        <f t="shared" si="41"/>
        <v>#N/A</v>
      </c>
      <c r="M210" s="4" t="e">
        <f t="shared" si="39"/>
        <v>#N/A</v>
      </c>
      <c r="N210" s="4" t="e">
        <f t="shared" si="40"/>
        <v>#N/A</v>
      </c>
    </row>
    <row r="211" spans="1:14">
      <c r="A211">
        <f t="shared" si="42"/>
        <v>0</v>
      </c>
      <c r="B211">
        <f t="shared" si="43"/>
        <v>0</v>
      </c>
      <c r="C211">
        <f t="shared" si="44"/>
        <v>0</v>
      </c>
      <c r="D211">
        <f t="shared" si="45"/>
        <v>0</v>
      </c>
      <c r="E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">
        <f t="shared" si="46"/>
        <v>0</v>
      </c>
      <c r="G211">
        <f t="shared" si="47"/>
        <v>0</v>
      </c>
      <c r="H211">
        <f t="shared" si="48"/>
        <v>0</v>
      </c>
      <c r="I211">
        <f t="shared" si="49"/>
        <v>0</v>
      </c>
      <c r="J211">
        <f t="shared" si="50"/>
        <v>0</v>
      </c>
      <c r="K211" s="4" t="e">
        <f t="shared" si="51"/>
        <v>#N/A</v>
      </c>
      <c r="L211" t="e">
        <f t="shared" si="41"/>
        <v>#N/A</v>
      </c>
      <c r="M211" s="4" t="e">
        <f t="shared" si="39"/>
        <v>#N/A</v>
      </c>
      <c r="N211" s="4" t="e">
        <f t="shared" si="40"/>
        <v>#N/A</v>
      </c>
    </row>
    <row r="212" spans="1:14">
      <c r="A212">
        <f t="shared" si="42"/>
        <v>0</v>
      </c>
      <c r="B212">
        <f t="shared" si="43"/>
        <v>0</v>
      </c>
      <c r="C212">
        <f t="shared" si="44"/>
        <v>0</v>
      </c>
      <c r="D212">
        <f t="shared" si="45"/>
        <v>0</v>
      </c>
      <c r="E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">
        <f t="shared" si="46"/>
        <v>0</v>
      </c>
      <c r="G212">
        <f t="shared" si="47"/>
        <v>0</v>
      </c>
      <c r="H212">
        <f t="shared" si="48"/>
        <v>0</v>
      </c>
      <c r="I212">
        <f t="shared" si="49"/>
        <v>0</v>
      </c>
      <c r="J212">
        <f t="shared" si="50"/>
        <v>0</v>
      </c>
      <c r="K212" s="4" t="e">
        <f t="shared" si="51"/>
        <v>#N/A</v>
      </c>
      <c r="L212" t="e">
        <f t="shared" si="41"/>
        <v>#N/A</v>
      </c>
      <c r="M212" s="4" t="e">
        <f t="shared" si="39"/>
        <v>#N/A</v>
      </c>
      <c r="N212" s="4" t="e">
        <f t="shared" si="40"/>
        <v>#N/A</v>
      </c>
    </row>
    <row r="213" spans="1:14">
      <c r="A213">
        <f t="shared" si="42"/>
        <v>0</v>
      </c>
      <c r="B213">
        <f t="shared" si="43"/>
        <v>0</v>
      </c>
      <c r="C213">
        <f t="shared" si="44"/>
        <v>0</v>
      </c>
      <c r="D213">
        <f t="shared" si="45"/>
        <v>0</v>
      </c>
      <c r="E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">
        <f t="shared" si="46"/>
        <v>0</v>
      </c>
      <c r="G213">
        <f t="shared" si="47"/>
        <v>0</v>
      </c>
      <c r="H213">
        <f t="shared" si="48"/>
        <v>0</v>
      </c>
      <c r="I213">
        <f t="shared" si="49"/>
        <v>0</v>
      </c>
      <c r="J213">
        <f t="shared" si="50"/>
        <v>0</v>
      </c>
      <c r="K213" s="4" t="e">
        <f t="shared" si="51"/>
        <v>#N/A</v>
      </c>
      <c r="L213" t="e">
        <f t="shared" si="41"/>
        <v>#N/A</v>
      </c>
      <c r="M213" s="4" t="e">
        <f t="shared" si="39"/>
        <v>#N/A</v>
      </c>
      <c r="N213" s="4" t="e">
        <f t="shared" si="40"/>
        <v>#N/A</v>
      </c>
    </row>
    <row r="214" spans="1:14">
      <c r="A214">
        <f t="shared" si="42"/>
        <v>0</v>
      </c>
      <c r="B214">
        <f t="shared" si="43"/>
        <v>0</v>
      </c>
      <c r="C214">
        <f t="shared" si="44"/>
        <v>0</v>
      </c>
      <c r="D214">
        <f t="shared" si="45"/>
        <v>0</v>
      </c>
      <c r="E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">
        <f t="shared" si="46"/>
        <v>0</v>
      </c>
      <c r="G214">
        <f t="shared" si="47"/>
        <v>0</v>
      </c>
      <c r="H214">
        <f t="shared" si="48"/>
        <v>0</v>
      </c>
      <c r="I214">
        <f t="shared" si="49"/>
        <v>0</v>
      </c>
      <c r="J214">
        <f t="shared" si="50"/>
        <v>0</v>
      </c>
      <c r="K214" s="4" t="e">
        <f t="shared" si="51"/>
        <v>#N/A</v>
      </c>
      <c r="L214" t="e">
        <f t="shared" si="41"/>
        <v>#N/A</v>
      </c>
      <c r="M214" s="4" t="e">
        <f t="shared" si="39"/>
        <v>#N/A</v>
      </c>
      <c r="N214" s="4" t="e">
        <f t="shared" si="40"/>
        <v>#N/A</v>
      </c>
    </row>
    <row r="215" spans="1:14">
      <c r="A215">
        <f t="shared" si="42"/>
        <v>0</v>
      </c>
      <c r="B215">
        <f t="shared" si="43"/>
        <v>0</v>
      </c>
      <c r="C215">
        <f t="shared" si="44"/>
        <v>0</v>
      </c>
      <c r="D215">
        <f t="shared" si="45"/>
        <v>0</v>
      </c>
      <c r="E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">
        <f t="shared" si="46"/>
        <v>0</v>
      </c>
      <c r="G215">
        <f t="shared" si="47"/>
        <v>0</v>
      </c>
      <c r="H215">
        <f t="shared" si="48"/>
        <v>0</v>
      </c>
      <c r="I215">
        <f t="shared" si="49"/>
        <v>0</v>
      </c>
      <c r="J215">
        <f t="shared" si="50"/>
        <v>0</v>
      </c>
      <c r="K215" s="4" t="e">
        <f t="shared" si="51"/>
        <v>#N/A</v>
      </c>
      <c r="L215" t="e">
        <f t="shared" si="41"/>
        <v>#N/A</v>
      </c>
      <c r="M215" s="4" t="e">
        <f t="shared" si="39"/>
        <v>#N/A</v>
      </c>
      <c r="N215" s="4" t="e">
        <f t="shared" si="40"/>
        <v>#N/A</v>
      </c>
    </row>
    <row r="216" spans="1:14">
      <c r="A216">
        <f t="shared" si="42"/>
        <v>0</v>
      </c>
      <c r="B216">
        <f t="shared" si="43"/>
        <v>0</v>
      </c>
      <c r="C216">
        <f t="shared" si="44"/>
        <v>0</v>
      </c>
      <c r="D216">
        <f t="shared" si="45"/>
        <v>0</v>
      </c>
      <c r="E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">
        <f t="shared" si="46"/>
        <v>0</v>
      </c>
      <c r="G216">
        <f t="shared" si="47"/>
        <v>0</v>
      </c>
      <c r="H216">
        <f t="shared" si="48"/>
        <v>0</v>
      </c>
      <c r="I216">
        <f t="shared" si="49"/>
        <v>0</v>
      </c>
      <c r="J216">
        <f t="shared" si="50"/>
        <v>0</v>
      </c>
      <c r="K216" s="4" t="e">
        <f t="shared" si="51"/>
        <v>#N/A</v>
      </c>
      <c r="L216" t="e">
        <f t="shared" si="41"/>
        <v>#N/A</v>
      </c>
      <c r="M216" s="4" t="e">
        <f t="shared" si="39"/>
        <v>#N/A</v>
      </c>
      <c r="N216" s="4" t="e">
        <f t="shared" si="40"/>
        <v>#N/A</v>
      </c>
    </row>
    <row r="217" spans="1:14">
      <c r="A217">
        <f t="shared" si="42"/>
        <v>0</v>
      </c>
      <c r="B217">
        <f t="shared" si="43"/>
        <v>0</v>
      </c>
      <c r="C217">
        <f t="shared" si="44"/>
        <v>0</v>
      </c>
      <c r="D217">
        <f t="shared" si="45"/>
        <v>0</v>
      </c>
      <c r="E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">
        <f t="shared" si="46"/>
        <v>0</v>
      </c>
      <c r="G217">
        <f t="shared" si="47"/>
        <v>0</v>
      </c>
      <c r="H217">
        <f t="shared" si="48"/>
        <v>0</v>
      </c>
      <c r="I217">
        <f t="shared" si="49"/>
        <v>0</v>
      </c>
      <c r="J217">
        <f t="shared" si="50"/>
        <v>0</v>
      </c>
      <c r="K217" s="4" t="e">
        <f t="shared" si="51"/>
        <v>#N/A</v>
      </c>
      <c r="L217" t="e">
        <f t="shared" si="41"/>
        <v>#N/A</v>
      </c>
      <c r="M217" s="4" t="e">
        <f t="shared" si="39"/>
        <v>#N/A</v>
      </c>
      <c r="N217" s="4" t="e">
        <f t="shared" si="40"/>
        <v>#N/A</v>
      </c>
    </row>
    <row r="218" spans="1:14">
      <c r="A218">
        <f t="shared" si="42"/>
        <v>0</v>
      </c>
      <c r="B218">
        <f t="shared" si="43"/>
        <v>0</v>
      </c>
      <c r="C218">
        <f t="shared" si="44"/>
        <v>0</v>
      </c>
      <c r="D218">
        <f t="shared" si="45"/>
        <v>0</v>
      </c>
      <c r="E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">
        <f t="shared" si="46"/>
        <v>0</v>
      </c>
      <c r="G218">
        <f t="shared" si="47"/>
        <v>0</v>
      </c>
      <c r="H218">
        <f t="shared" si="48"/>
        <v>0</v>
      </c>
      <c r="I218">
        <f t="shared" si="49"/>
        <v>0</v>
      </c>
      <c r="J218">
        <f t="shared" si="50"/>
        <v>0</v>
      </c>
      <c r="K218" s="4" t="e">
        <f t="shared" si="51"/>
        <v>#N/A</v>
      </c>
      <c r="L218" t="e">
        <f t="shared" si="41"/>
        <v>#N/A</v>
      </c>
      <c r="M218" s="4" t="e">
        <f t="shared" si="39"/>
        <v>#N/A</v>
      </c>
      <c r="N218" s="4" t="e">
        <f t="shared" si="40"/>
        <v>#N/A</v>
      </c>
    </row>
    <row r="219" spans="1:14">
      <c r="A219">
        <f t="shared" si="42"/>
        <v>0</v>
      </c>
      <c r="B219">
        <f t="shared" si="43"/>
        <v>0</v>
      </c>
      <c r="C219">
        <f t="shared" si="44"/>
        <v>0</v>
      </c>
      <c r="D219">
        <f t="shared" si="45"/>
        <v>0</v>
      </c>
      <c r="E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">
        <f t="shared" si="46"/>
        <v>0</v>
      </c>
      <c r="G219">
        <f t="shared" si="47"/>
        <v>0</v>
      </c>
      <c r="H219">
        <f t="shared" si="48"/>
        <v>0</v>
      </c>
      <c r="I219">
        <f t="shared" si="49"/>
        <v>0</v>
      </c>
      <c r="J219">
        <f t="shared" si="50"/>
        <v>0</v>
      </c>
      <c r="K219" s="4" t="e">
        <f t="shared" si="51"/>
        <v>#N/A</v>
      </c>
      <c r="L219" t="e">
        <f t="shared" si="41"/>
        <v>#N/A</v>
      </c>
      <c r="M219" s="4" t="e">
        <f t="shared" si="39"/>
        <v>#N/A</v>
      </c>
      <c r="N219" s="4" t="e">
        <f t="shared" si="40"/>
        <v>#N/A</v>
      </c>
    </row>
    <row r="220" spans="1:14">
      <c r="A220">
        <f t="shared" si="42"/>
        <v>0</v>
      </c>
      <c r="B220">
        <f t="shared" si="43"/>
        <v>0</v>
      </c>
      <c r="C220">
        <f t="shared" si="44"/>
        <v>0</v>
      </c>
      <c r="D220">
        <f t="shared" si="45"/>
        <v>0</v>
      </c>
      <c r="E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">
        <f t="shared" si="46"/>
        <v>0</v>
      </c>
      <c r="G220">
        <f t="shared" si="47"/>
        <v>0</v>
      </c>
      <c r="H220">
        <f t="shared" si="48"/>
        <v>0</v>
      </c>
      <c r="I220">
        <f t="shared" si="49"/>
        <v>0</v>
      </c>
      <c r="J220">
        <f t="shared" si="50"/>
        <v>0</v>
      </c>
      <c r="K220" s="4" t="e">
        <f t="shared" si="51"/>
        <v>#N/A</v>
      </c>
      <c r="L220" t="e">
        <f t="shared" si="41"/>
        <v>#N/A</v>
      </c>
      <c r="M220" s="4" t="e">
        <f t="shared" si="39"/>
        <v>#N/A</v>
      </c>
      <c r="N220" s="4" t="e">
        <f t="shared" si="40"/>
        <v>#N/A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6"/>
  <sheetViews>
    <sheetView showGridLines="0" tabSelected="1" workbookViewId="0">
      <selection activeCell="D8" activeCellId="1" sqref="D4 D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53179593</v>
      </c>
      <c r="E4" s="14">
        <f>C4*D4/1000</f>
        <v>5317.9593000000004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6196.5534499999994</v>
      </c>
      <c r="H5" s="14">
        <f>SUM(total_ferramenta_filtrada)</f>
        <v>3498.9011199999986</v>
      </c>
    </row>
    <row r="6" spans="1:8">
      <c r="B6" s="13" t="s">
        <v>10</v>
      </c>
      <c r="C6" s="2">
        <v>2.5000000000000001E-2</v>
      </c>
      <c r="D6" s="2">
        <f>SUMIF(adtype_filtrada,$B6,clicks_filtrada)</f>
        <v>3416</v>
      </c>
      <c r="E6" s="14">
        <f>C6*D6</f>
        <v>85.4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2266269</v>
      </c>
      <c r="E8" s="14">
        <f>(C8*D8)/1000</f>
        <v>793.19414999999992</v>
      </c>
      <c r="F8" s="27"/>
    </row>
    <row r="9" spans="1:8">
      <c r="B9" s="12" t="s">
        <v>22</v>
      </c>
      <c r="C9" s="12"/>
      <c r="D9" s="12"/>
      <c r="E9" s="15">
        <f>SUM(E4:E8)</f>
        <v>6196.5534500000003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99</v>
      </c>
      <c r="C19" t="s">
        <v>57</v>
      </c>
      <c r="D19" t="s">
        <v>100</v>
      </c>
      <c r="E19" t="s">
        <v>101</v>
      </c>
      <c r="F19" t="s">
        <v>12</v>
      </c>
      <c r="G19" t="s">
        <v>102</v>
      </c>
      <c r="H19" t="s">
        <v>103</v>
      </c>
      <c r="I19" t="s">
        <v>53</v>
      </c>
      <c r="J19">
        <v>17</v>
      </c>
      <c r="K19">
        <v>0</v>
      </c>
      <c r="L19" s="4">
        <v>0.04</v>
      </c>
      <c r="M19">
        <v>0.1</v>
      </c>
      <c r="N19" s="4">
        <v>6.8000000000000005E-4</v>
      </c>
      <c r="O19" s="4">
        <v>1.7000000000000001E-3</v>
      </c>
    </row>
    <row r="20" spans="1:15">
      <c r="B20" t="s">
        <v>99</v>
      </c>
      <c r="C20" t="s">
        <v>57</v>
      </c>
      <c r="D20" t="s">
        <v>104</v>
      </c>
      <c r="E20" t="s">
        <v>105</v>
      </c>
      <c r="F20" t="s">
        <v>12</v>
      </c>
      <c r="G20" t="s">
        <v>106</v>
      </c>
      <c r="H20" t="s">
        <v>107</v>
      </c>
      <c r="I20" t="s">
        <v>53</v>
      </c>
      <c r="J20">
        <v>2248</v>
      </c>
      <c r="K20">
        <v>1</v>
      </c>
      <c r="L20" s="4">
        <v>0.04</v>
      </c>
      <c r="M20">
        <v>0.1</v>
      </c>
      <c r="N20" s="4">
        <v>8.992E-2</v>
      </c>
      <c r="O20" s="4">
        <v>0.2248</v>
      </c>
    </row>
    <row r="21" spans="1:15">
      <c r="B21" t="s">
        <v>99</v>
      </c>
      <c r="C21" t="s">
        <v>57</v>
      </c>
      <c r="D21" t="s">
        <v>108</v>
      </c>
      <c r="E21" t="s">
        <v>109</v>
      </c>
      <c r="F21" t="s">
        <v>12</v>
      </c>
      <c r="G21" t="s">
        <v>110</v>
      </c>
      <c r="H21" t="s">
        <v>111</v>
      </c>
      <c r="I21" t="s">
        <v>53</v>
      </c>
      <c r="J21">
        <v>57348</v>
      </c>
      <c r="K21">
        <v>2</v>
      </c>
      <c r="L21" s="4">
        <v>0.04</v>
      </c>
      <c r="M21">
        <v>0.1</v>
      </c>
      <c r="N21" s="4">
        <v>2.29392</v>
      </c>
      <c r="O21" s="4">
        <v>5.7347999999999999</v>
      </c>
    </row>
    <row r="22" spans="1:15">
      <c r="B22" t="s">
        <v>99</v>
      </c>
      <c r="C22" t="s">
        <v>57</v>
      </c>
      <c r="D22" t="s">
        <v>112</v>
      </c>
      <c r="E22" t="s">
        <v>113</v>
      </c>
      <c r="F22" t="s">
        <v>12</v>
      </c>
      <c r="G22" t="s">
        <v>114</v>
      </c>
      <c r="H22" t="s">
        <v>115</v>
      </c>
      <c r="I22" t="s">
        <v>53</v>
      </c>
      <c r="J22">
        <v>10274</v>
      </c>
      <c r="K22">
        <v>1</v>
      </c>
      <c r="L22" s="4">
        <v>0.04</v>
      </c>
      <c r="M22">
        <v>0.1</v>
      </c>
      <c r="N22" s="4">
        <v>0.41096000000000005</v>
      </c>
      <c r="O22" s="4">
        <v>1.0274000000000001</v>
      </c>
    </row>
    <row r="23" spans="1:15">
      <c r="B23" t="s">
        <v>99</v>
      </c>
      <c r="C23" t="s">
        <v>57</v>
      </c>
      <c r="D23" t="s">
        <v>116</v>
      </c>
      <c r="E23" t="s">
        <v>117</v>
      </c>
      <c r="F23" t="s">
        <v>12</v>
      </c>
      <c r="G23" t="s">
        <v>118</v>
      </c>
      <c r="H23" t="s">
        <v>119</v>
      </c>
      <c r="I23" t="s">
        <v>30</v>
      </c>
      <c r="J23">
        <v>209</v>
      </c>
      <c r="K23">
        <v>0</v>
      </c>
      <c r="L23" s="4">
        <v>0.04</v>
      </c>
      <c r="M23">
        <v>0.1</v>
      </c>
      <c r="N23" s="4">
        <v>8.3599999999999994E-3</v>
      </c>
      <c r="O23" s="4">
        <v>2.0900000000000002E-2</v>
      </c>
    </row>
    <row r="24" spans="1:15">
      <c r="B24" t="s">
        <v>99</v>
      </c>
      <c r="C24" t="s">
        <v>57</v>
      </c>
      <c r="D24" t="s">
        <v>120</v>
      </c>
      <c r="E24" t="s">
        <v>121</v>
      </c>
      <c r="F24" t="s">
        <v>10</v>
      </c>
      <c r="G24" t="s">
        <v>122</v>
      </c>
      <c r="H24" t="s">
        <v>123</v>
      </c>
      <c r="I24" t="s">
        <v>30</v>
      </c>
      <c r="J24">
        <v>0</v>
      </c>
      <c r="K24">
        <v>1</v>
      </c>
      <c r="L24" s="4">
        <v>3.5000000000000001E-3</v>
      </c>
      <c r="M24">
        <v>2.5000000000000001E-2</v>
      </c>
      <c r="N24" s="4">
        <v>3.5000000000000001E-3</v>
      </c>
      <c r="O24" s="4">
        <v>2.5000000000000001E-2</v>
      </c>
    </row>
    <row r="25" spans="1:15">
      <c r="B25" t="s">
        <v>99</v>
      </c>
      <c r="C25" t="s">
        <v>57</v>
      </c>
      <c r="D25" t="s">
        <v>124</v>
      </c>
      <c r="E25" t="s">
        <v>125</v>
      </c>
      <c r="F25" t="s">
        <v>12</v>
      </c>
      <c r="G25" t="s">
        <v>126</v>
      </c>
      <c r="H25" t="s">
        <v>127</v>
      </c>
      <c r="I25" t="s">
        <v>30</v>
      </c>
      <c r="J25">
        <v>226</v>
      </c>
      <c r="K25">
        <v>1</v>
      </c>
      <c r="L25" s="4">
        <v>0.04</v>
      </c>
      <c r="M25">
        <v>0.1</v>
      </c>
      <c r="N25" s="4">
        <v>9.0400000000000012E-3</v>
      </c>
      <c r="O25" s="4">
        <v>2.2600000000000002E-2</v>
      </c>
    </row>
    <row r="26" spans="1:15">
      <c r="B26" t="s">
        <v>99</v>
      </c>
      <c r="C26" t="s">
        <v>57</v>
      </c>
      <c r="D26" t="s">
        <v>128</v>
      </c>
      <c r="E26" t="s">
        <v>129</v>
      </c>
      <c r="F26" t="s">
        <v>10</v>
      </c>
      <c r="G26" t="s">
        <v>130</v>
      </c>
      <c r="H26" t="s">
        <v>131</v>
      </c>
      <c r="I26" t="s">
        <v>30</v>
      </c>
      <c r="J26">
        <v>0</v>
      </c>
      <c r="K26">
        <v>1</v>
      </c>
      <c r="L26" s="4">
        <v>3.5000000000000001E-3</v>
      </c>
      <c r="M26">
        <v>2.5000000000000001E-2</v>
      </c>
      <c r="N26" s="4">
        <v>3.5000000000000001E-3</v>
      </c>
      <c r="O26" s="4">
        <v>2.5000000000000001E-2</v>
      </c>
    </row>
    <row r="27" spans="1:15">
      <c r="B27" t="s">
        <v>99</v>
      </c>
      <c r="C27" t="s">
        <v>51</v>
      </c>
      <c r="D27" t="s">
        <v>132</v>
      </c>
      <c r="E27" t="s">
        <v>133</v>
      </c>
      <c r="F27" t="s">
        <v>29</v>
      </c>
      <c r="G27" t="s">
        <v>134</v>
      </c>
      <c r="H27" t="s">
        <v>135</v>
      </c>
      <c r="I27" t="s">
        <v>56</v>
      </c>
      <c r="J27">
        <v>2</v>
      </c>
      <c r="K27">
        <v>0</v>
      </c>
      <c r="L27" s="4">
        <v>0.6</v>
      </c>
      <c r="M27">
        <v>0.35</v>
      </c>
      <c r="N27" s="4">
        <v>1.1999999999999999E-3</v>
      </c>
      <c r="O27" s="4">
        <v>6.9999999999999999E-4</v>
      </c>
    </row>
    <row r="28" spans="1:15">
      <c r="B28" t="s">
        <v>99</v>
      </c>
      <c r="C28" t="s">
        <v>322</v>
      </c>
      <c r="D28" t="s">
        <v>383</v>
      </c>
      <c r="E28" t="s">
        <v>384</v>
      </c>
      <c r="F28" t="s">
        <v>12</v>
      </c>
      <c r="G28" t="s">
        <v>385</v>
      </c>
      <c r="H28" t="s">
        <v>386</v>
      </c>
      <c r="I28" t="s">
        <v>30</v>
      </c>
      <c r="J28">
        <v>35134</v>
      </c>
      <c r="K28">
        <v>19</v>
      </c>
      <c r="L28" s="4">
        <v>0.04</v>
      </c>
      <c r="M28">
        <v>0.1</v>
      </c>
      <c r="N28" s="4">
        <v>1.4053600000000002</v>
      </c>
      <c r="O28" s="4">
        <v>3.5134000000000003</v>
      </c>
    </row>
    <row r="29" spans="1:15">
      <c r="B29" t="s">
        <v>99</v>
      </c>
      <c r="C29" t="s">
        <v>322</v>
      </c>
      <c r="D29" t="s">
        <v>387</v>
      </c>
      <c r="E29" t="s">
        <v>388</v>
      </c>
      <c r="F29" t="s">
        <v>12</v>
      </c>
      <c r="G29" t="s">
        <v>389</v>
      </c>
      <c r="H29" t="s">
        <v>390</v>
      </c>
      <c r="I29" t="s">
        <v>30</v>
      </c>
      <c r="J29">
        <v>50</v>
      </c>
      <c r="K29">
        <v>7</v>
      </c>
      <c r="L29" s="4">
        <v>0.04</v>
      </c>
      <c r="M29">
        <v>0.1</v>
      </c>
      <c r="N29" s="4">
        <v>2E-3</v>
      </c>
      <c r="O29" s="4">
        <v>5.0000000000000001E-3</v>
      </c>
    </row>
    <row r="30" spans="1:15">
      <c r="B30" t="s">
        <v>99</v>
      </c>
      <c r="C30" t="s">
        <v>322</v>
      </c>
      <c r="D30" t="s">
        <v>391</v>
      </c>
      <c r="E30" t="s">
        <v>392</v>
      </c>
      <c r="F30" t="s">
        <v>12</v>
      </c>
      <c r="G30" t="s">
        <v>393</v>
      </c>
      <c r="H30" t="s">
        <v>394</v>
      </c>
      <c r="I30" t="s">
        <v>30</v>
      </c>
      <c r="J30">
        <v>84</v>
      </c>
      <c r="K30">
        <v>2</v>
      </c>
      <c r="L30" s="4">
        <v>0.04</v>
      </c>
      <c r="M30">
        <v>0.1</v>
      </c>
      <c r="N30" s="4">
        <v>3.3599999999999997E-3</v>
      </c>
      <c r="O30" s="4">
        <v>8.4000000000000012E-3</v>
      </c>
    </row>
    <row r="31" spans="1:15">
      <c r="B31" t="s">
        <v>99</v>
      </c>
      <c r="C31" t="s">
        <v>322</v>
      </c>
      <c r="D31" t="s">
        <v>395</v>
      </c>
      <c r="E31" t="s">
        <v>396</v>
      </c>
      <c r="F31" t="s">
        <v>12</v>
      </c>
      <c r="G31" t="s">
        <v>397</v>
      </c>
      <c r="H31" t="s">
        <v>398</v>
      </c>
      <c r="I31" t="s">
        <v>30</v>
      </c>
      <c r="J31">
        <v>29</v>
      </c>
      <c r="K31">
        <v>3</v>
      </c>
      <c r="L31" s="4">
        <v>0.04</v>
      </c>
      <c r="M31">
        <v>0.1</v>
      </c>
      <c r="N31" s="4">
        <v>1.16E-3</v>
      </c>
      <c r="O31" s="4">
        <v>2.9000000000000002E-3</v>
      </c>
    </row>
    <row r="32" spans="1:15">
      <c r="B32" t="s">
        <v>99</v>
      </c>
      <c r="C32" t="s">
        <v>322</v>
      </c>
      <c r="D32" t="s">
        <v>399</v>
      </c>
      <c r="E32" t="s">
        <v>400</v>
      </c>
      <c r="F32" t="s">
        <v>12</v>
      </c>
      <c r="G32" t="s">
        <v>401</v>
      </c>
      <c r="H32" t="s">
        <v>402</v>
      </c>
      <c r="I32" t="s">
        <v>30</v>
      </c>
      <c r="J32">
        <v>41138</v>
      </c>
      <c r="K32">
        <v>23</v>
      </c>
      <c r="L32" s="4">
        <v>0.04</v>
      </c>
      <c r="M32">
        <v>0.1</v>
      </c>
      <c r="N32" s="4">
        <v>1.6455199999999999</v>
      </c>
      <c r="O32" s="4">
        <v>4.1138000000000003</v>
      </c>
    </row>
    <row r="33" spans="2:15">
      <c r="B33" t="s">
        <v>99</v>
      </c>
      <c r="C33" t="s">
        <v>322</v>
      </c>
      <c r="D33" t="s">
        <v>403</v>
      </c>
      <c r="E33" t="s">
        <v>404</v>
      </c>
      <c r="F33" t="s">
        <v>12</v>
      </c>
      <c r="G33" t="s">
        <v>405</v>
      </c>
      <c r="H33" t="s">
        <v>406</v>
      </c>
      <c r="I33" t="s">
        <v>30</v>
      </c>
      <c r="J33">
        <v>42798</v>
      </c>
      <c r="K33">
        <v>22</v>
      </c>
      <c r="L33" s="4">
        <v>0.04</v>
      </c>
      <c r="M33">
        <v>0.1</v>
      </c>
      <c r="N33" s="4">
        <v>1.7119200000000001</v>
      </c>
      <c r="O33" s="4">
        <v>4.2797999999999998</v>
      </c>
    </row>
    <row r="34" spans="2:15">
      <c r="B34" t="s">
        <v>136</v>
      </c>
      <c r="C34" t="s">
        <v>57</v>
      </c>
      <c r="D34" t="s">
        <v>266</v>
      </c>
      <c r="E34" t="s">
        <v>267</v>
      </c>
      <c r="F34" t="s">
        <v>12</v>
      </c>
      <c r="G34" t="s">
        <v>268</v>
      </c>
      <c r="H34" t="s">
        <v>269</v>
      </c>
      <c r="I34" t="s">
        <v>53</v>
      </c>
      <c r="J34">
        <v>4</v>
      </c>
      <c r="K34">
        <v>0</v>
      </c>
      <c r="L34" s="4">
        <v>0.04</v>
      </c>
      <c r="M34">
        <v>0.1</v>
      </c>
      <c r="N34" s="4">
        <v>1.6000000000000001E-4</v>
      </c>
      <c r="O34" s="4">
        <v>4.0000000000000002E-4</v>
      </c>
    </row>
    <row r="35" spans="2:15">
      <c r="B35" t="s">
        <v>136</v>
      </c>
      <c r="C35" t="s">
        <v>51</v>
      </c>
      <c r="D35" t="s">
        <v>270</v>
      </c>
      <c r="E35" t="s">
        <v>271</v>
      </c>
      <c r="F35" t="s">
        <v>12</v>
      </c>
      <c r="G35" t="s">
        <v>272</v>
      </c>
      <c r="H35" t="s">
        <v>273</v>
      </c>
      <c r="I35" t="s">
        <v>53</v>
      </c>
      <c r="J35">
        <v>2</v>
      </c>
      <c r="K35">
        <v>0</v>
      </c>
      <c r="L35" s="4">
        <v>0.04</v>
      </c>
      <c r="M35">
        <v>0.1</v>
      </c>
      <c r="N35" s="4">
        <v>8.0000000000000007E-5</v>
      </c>
      <c r="O35" s="4">
        <v>2.0000000000000001E-4</v>
      </c>
    </row>
    <row r="36" spans="2:15">
      <c r="B36" t="s">
        <v>136</v>
      </c>
      <c r="C36" t="s">
        <v>51</v>
      </c>
      <c r="D36" t="s">
        <v>274</v>
      </c>
      <c r="E36" t="s">
        <v>275</v>
      </c>
      <c r="F36" t="s">
        <v>12</v>
      </c>
      <c r="G36" t="s">
        <v>276</v>
      </c>
      <c r="H36" t="s">
        <v>277</v>
      </c>
      <c r="I36" t="s">
        <v>53</v>
      </c>
      <c r="J36">
        <v>1</v>
      </c>
      <c r="K36">
        <v>0</v>
      </c>
      <c r="L36" s="4">
        <v>0.04</v>
      </c>
      <c r="M36">
        <v>0.1</v>
      </c>
      <c r="N36" s="4">
        <v>4.0000000000000003E-5</v>
      </c>
      <c r="O36" s="4">
        <v>1E-4</v>
      </c>
    </row>
    <row r="37" spans="2:15">
      <c r="B37" t="s">
        <v>136</v>
      </c>
      <c r="C37" t="s">
        <v>51</v>
      </c>
      <c r="D37" t="s">
        <v>278</v>
      </c>
      <c r="E37" t="s">
        <v>279</v>
      </c>
      <c r="F37" t="s">
        <v>12</v>
      </c>
      <c r="G37" t="s">
        <v>280</v>
      </c>
      <c r="H37" t="s">
        <v>281</v>
      </c>
      <c r="I37" t="s">
        <v>53</v>
      </c>
      <c r="J37">
        <v>4</v>
      </c>
      <c r="K37">
        <v>0</v>
      </c>
      <c r="L37" s="4">
        <v>0.04</v>
      </c>
      <c r="M37">
        <v>0.1</v>
      </c>
      <c r="N37" s="4">
        <v>1.6000000000000001E-4</v>
      </c>
      <c r="O37" s="4">
        <v>4.0000000000000002E-4</v>
      </c>
    </row>
    <row r="38" spans="2:15">
      <c r="B38" t="s">
        <v>136</v>
      </c>
      <c r="C38" t="s">
        <v>51</v>
      </c>
      <c r="D38" t="s">
        <v>282</v>
      </c>
      <c r="E38" t="s">
        <v>283</v>
      </c>
      <c r="F38" t="s">
        <v>12</v>
      </c>
      <c r="G38" t="s">
        <v>284</v>
      </c>
      <c r="H38" t="s">
        <v>285</v>
      </c>
      <c r="I38" t="s">
        <v>53</v>
      </c>
      <c r="J38">
        <v>1</v>
      </c>
      <c r="K38">
        <v>0</v>
      </c>
      <c r="L38" s="4">
        <v>0.04</v>
      </c>
      <c r="M38">
        <v>0.1</v>
      </c>
      <c r="N38" s="4">
        <v>4.0000000000000003E-5</v>
      </c>
      <c r="O38" s="4">
        <v>1E-4</v>
      </c>
    </row>
    <row r="39" spans="2:15">
      <c r="B39" t="s">
        <v>136</v>
      </c>
      <c r="C39" t="s">
        <v>51</v>
      </c>
      <c r="D39" t="s">
        <v>286</v>
      </c>
      <c r="E39" t="s">
        <v>287</v>
      </c>
      <c r="F39" t="s">
        <v>12</v>
      </c>
      <c r="G39" t="s">
        <v>288</v>
      </c>
      <c r="H39" t="s">
        <v>289</v>
      </c>
      <c r="I39" t="s">
        <v>53</v>
      </c>
      <c r="J39">
        <v>11</v>
      </c>
      <c r="K39">
        <v>0</v>
      </c>
      <c r="L39" s="4">
        <v>0.04</v>
      </c>
      <c r="M39">
        <v>0.1</v>
      </c>
      <c r="N39" s="4">
        <v>4.4000000000000002E-4</v>
      </c>
      <c r="O39" s="4">
        <v>1.1000000000000001E-3</v>
      </c>
    </row>
    <row r="40" spans="2:15">
      <c r="B40" t="s">
        <v>136</v>
      </c>
      <c r="C40" t="s">
        <v>51</v>
      </c>
      <c r="D40" t="s">
        <v>290</v>
      </c>
      <c r="E40" t="s">
        <v>291</v>
      </c>
      <c r="F40" t="s">
        <v>12</v>
      </c>
      <c r="G40" t="s">
        <v>292</v>
      </c>
      <c r="H40" t="s">
        <v>293</v>
      </c>
      <c r="I40" t="s">
        <v>53</v>
      </c>
      <c r="J40">
        <v>92</v>
      </c>
      <c r="K40">
        <v>1</v>
      </c>
      <c r="L40" s="4">
        <v>0.04</v>
      </c>
      <c r="M40">
        <v>0.1</v>
      </c>
      <c r="N40" s="4">
        <v>3.6800000000000001E-3</v>
      </c>
      <c r="O40" s="4">
        <v>9.2000000000000016E-3</v>
      </c>
    </row>
    <row r="41" spans="2:15">
      <c r="B41" t="s">
        <v>136</v>
      </c>
      <c r="C41" t="s">
        <v>51</v>
      </c>
      <c r="D41" t="s">
        <v>294</v>
      </c>
      <c r="E41" t="s">
        <v>295</v>
      </c>
      <c r="F41" t="s">
        <v>12</v>
      </c>
      <c r="G41" t="s">
        <v>296</v>
      </c>
      <c r="H41" t="s">
        <v>297</v>
      </c>
      <c r="I41" t="s">
        <v>53</v>
      </c>
      <c r="J41">
        <v>0</v>
      </c>
      <c r="K41">
        <v>1</v>
      </c>
      <c r="L41" s="4">
        <v>0.04</v>
      </c>
      <c r="M41">
        <v>0.1</v>
      </c>
      <c r="N41" s="4">
        <v>0</v>
      </c>
      <c r="O41" s="4">
        <v>0</v>
      </c>
    </row>
    <row r="42" spans="2:15">
      <c r="B42" t="s">
        <v>136</v>
      </c>
      <c r="C42" t="s">
        <v>51</v>
      </c>
      <c r="D42" t="s">
        <v>298</v>
      </c>
      <c r="E42" t="s">
        <v>299</v>
      </c>
      <c r="F42" t="s">
        <v>12</v>
      </c>
      <c r="G42" t="s">
        <v>300</v>
      </c>
      <c r="H42" t="s">
        <v>301</v>
      </c>
      <c r="I42" t="s">
        <v>53</v>
      </c>
      <c r="J42">
        <v>4</v>
      </c>
      <c r="K42">
        <v>0</v>
      </c>
      <c r="L42" s="4">
        <v>0.04</v>
      </c>
      <c r="M42">
        <v>0.1</v>
      </c>
      <c r="N42" s="4">
        <v>1.6000000000000001E-4</v>
      </c>
      <c r="O42" s="4">
        <v>4.0000000000000002E-4</v>
      </c>
    </row>
    <row r="43" spans="2:15">
      <c r="B43" t="s">
        <v>136</v>
      </c>
      <c r="C43" t="s">
        <v>51</v>
      </c>
      <c r="D43" t="s">
        <v>302</v>
      </c>
      <c r="E43" t="s">
        <v>303</v>
      </c>
      <c r="F43" t="s">
        <v>12</v>
      </c>
      <c r="G43" t="s">
        <v>304</v>
      </c>
      <c r="H43" t="s">
        <v>305</v>
      </c>
      <c r="I43" t="s">
        <v>30</v>
      </c>
      <c r="J43">
        <v>58</v>
      </c>
      <c r="K43">
        <v>7</v>
      </c>
      <c r="L43" s="4">
        <v>0.04</v>
      </c>
      <c r="M43">
        <v>0.1</v>
      </c>
      <c r="N43" s="4">
        <v>2.32E-3</v>
      </c>
      <c r="O43" s="4">
        <v>5.8000000000000005E-3</v>
      </c>
    </row>
    <row r="44" spans="2:15">
      <c r="B44" t="s">
        <v>136</v>
      </c>
      <c r="C44" t="s">
        <v>51</v>
      </c>
      <c r="D44" t="s">
        <v>306</v>
      </c>
      <c r="E44" t="s">
        <v>307</v>
      </c>
      <c r="F44" t="s">
        <v>12</v>
      </c>
      <c r="G44" t="s">
        <v>308</v>
      </c>
      <c r="H44" t="s">
        <v>309</v>
      </c>
      <c r="I44" t="s">
        <v>30</v>
      </c>
      <c r="J44">
        <v>27</v>
      </c>
      <c r="K44">
        <v>0</v>
      </c>
      <c r="L44" s="4">
        <v>0.04</v>
      </c>
      <c r="M44">
        <v>0.1</v>
      </c>
      <c r="N44" s="4">
        <v>1.08E-3</v>
      </c>
      <c r="O44" s="4">
        <v>2.7000000000000001E-3</v>
      </c>
    </row>
    <row r="45" spans="2:15">
      <c r="B45" t="s">
        <v>136</v>
      </c>
      <c r="C45" t="s">
        <v>51</v>
      </c>
      <c r="D45" t="s">
        <v>310</v>
      </c>
      <c r="E45" t="s">
        <v>311</v>
      </c>
      <c r="F45" t="s">
        <v>12</v>
      </c>
      <c r="G45" t="s">
        <v>312</v>
      </c>
      <c r="H45" t="s">
        <v>313</v>
      </c>
      <c r="I45" t="s">
        <v>30</v>
      </c>
      <c r="J45">
        <v>20</v>
      </c>
      <c r="K45">
        <v>0</v>
      </c>
      <c r="L45" s="4">
        <v>0.04</v>
      </c>
      <c r="M45">
        <v>0.1</v>
      </c>
      <c r="N45" s="4">
        <v>8.0000000000000004E-4</v>
      </c>
      <c r="O45" s="4">
        <v>2E-3</v>
      </c>
    </row>
    <row r="46" spans="2:15">
      <c r="B46" t="s">
        <v>136</v>
      </c>
      <c r="C46" t="s">
        <v>51</v>
      </c>
      <c r="D46" t="s">
        <v>314</v>
      </c>
      <c r="E46" t="s">
        <v>315</v>
      </c>
      <c r="F46" t="s">
        <v>10</v>
      </c>
      <c r="G46" t="s">
        <v>316</v>
      </c>
      <c r="H46" t="s">
        <v>317</v>
      </c>
      <c r="I46" t="s">
        <v>30</v>
      </c>
      <c r="J46">
        <v>0</v>
      </c>
      <c r="K46">
        <v>11</v>
      </c>
      <c r="L46" s="4">
        <v>3.5000000000000001E-3</v>
      </c>
      <c r="M46">
        <v>2.5000000000000001E-2</v>
      </c>
      <c r="N46" s="4">
        <v>3.85E-2</v>
      </c>
      <c r="O46" s="4">
        <v>0.27500000000000002</v>
      </c>
    </row>
    <row r="47" spans="2:15">
      <c r="B47" t="s">
        <v>136</v>
      </c>
      <c r="C47" t="s">
        <v>51</v>
      </c>
      <c r="D47" t="s">
        <v>318</v>
      </c>
      <c r="E47" t="s">
        <v>319</v>
      </c>
      <c r="F47" t="s">
        <v>12</v>
      </c>
      <c r="G47" t="s">
        <v>320</v>
      </c>
      <c r="H47" t="s">
        <v>321</v>
      </c>
      <c r="I47" t="s">
        <v>30</v>
      </c>
      <c r="J47">
        <v>1536</v>
      </c>
      <c r="K47">
        <v>45</v>
      </c>
      <c r="L47" s="4">
        <v>0.04</v>
      </c>
      <c r="M47">
        <v>0.1</v>
      </c>
      <c r="N47" s="4">
        <v>6.1439999999999995E-2</v>
      </c>
      <c r="O47" s="4">
        <v>0.15360000000000001</v>
      </c>
    </row>
    <row r="48" spans="2:15">
      <c r="B48" t="s">
        <v>136</v>
      </c>
      <c r="C48" t="s">
        <v>322</v>
      </c>
      <c r="D48" t="s">
        <v>323</v>
      </c>
      <c r="E48" t="s">
        <v>324</v>
      </c>
      <c r="F48" t="s">
        <v>12</v>
      </c>
      <c r="G48" t="s">
        <v>325</v>
      </c>
      <c r="H48" t="s">
        <v>326</v>
      </c>
      <c r="I48" t="s">
        <v>53</v>
      </c>
      <c r="J48">
        <v>1637834</v>
      </c>
      <c r="K48">
        <v>1731</v>
      </c>
      <c r="L48" s="4">
        <v>0.04</v>
      </c>
      <c r="M48">
        <v>0.1</v>
      </c>
      <c r="N48" s="4">
        <v>65.513360000000006</v>
      </c>
      <c r="O48" s="4">
        <v>163.78340000000003</v>
      </c>
    </row>
    <row r="49" spans="2:15">
      <c r="B49" t="s">
        <v>58</v>
      </c>
      <c r="C49" t="s">
        <v>59</v>
      </c>
      <c r="D49" t="s">
        <v>327</v>
      </c>
      <c r="E49" t="s">
        <v>328</v>
      </c>
      <c r="F49" t="s">
        <v>12</v>
      </c>
      <c r="G49" t="s">
        <v>329</v>
      </c>
      <c r="H49" t="s">
        <v>330</v>
      </c>
      <c r="I49" t="s">
        <v>53</v>
      </c>
      <c r="J49">
        <v>30316</v>
      </c>
      <c r="K49">
        <v>16</v>
      </c>
      <c r="L49" s="4">
        <v>0.04</v>
      </c>
      <c r="M49">
        <v>0.1</v>
      </c>
      <c r="N49" s="4">
        <v>1.2126400000000002</v>
      </c>
      <c r="O49" s="4">
        <v>3.0316000000000005</v>
      </c>
    </row>
    <row r="50" spans="2:15">
      <c r="B50" t="s">
        <v>58</v>
      </c>
      <c r="C50" t="s">
        <v>59</v>
      </c>
      <c r="D50" t="s">
        <v>407</v>
      </c>
      <c r="E50" t="s">
        <v>408</v>
      </c>
      <c r="F50" t="s">
        <v>12</v>
      </c>
      <c r="G50" t="s">
        <v>409</v>
      </c>
      <c r="H50" t="s">
        <v>410</v>
      </c>
      <c r="I50" t="s">
        <v>53</v>
      </c>
      <c r="J50">
        <v>1008</v>
      </c>
      <c r="K50">
        <v>5</v>
      </c>
      <c r="L50" s="4">
        <v>0.04</v>
      </c>
      <c r="M50">
        <v>0.1</v>
      </c>
      <c r="N50" s="4">
        <v>4.0320000000000002E-2</v>
      </c>
      <c r="O50" s="4">
        <v>0.10080000000000001</v>
      </c>
    </row>
    <row r="51" spans="2:15">
      <c r="B51" t="s">
        <v>58</v>
      </c>
      <c r="C51" t="s">
        <v>59</v>
      </c>
      <c r="D51" t="s">
        <v>411</v>
      </c>
      <c r="E51" t="s">
        <v>412</v>
      </c>
      <c r="F51" t="s">
        <v>12</v>
      </c>
      <c r="G51" t="s">
        <v>413</v>
      </c>
      <c r="H51" t="s">
        <v>414</v>
      </c>
      <c r="I51" t="s">
        <v>53</v>
      </c>
      <c r="J51">
        <v>338132</v>
      </c>
      <c r="K51">
        <v>136</v>
      </c>
      <c r="L51" s="4">
        <v>0.04</v>
      </c>
      <c r="M51">
        <v>0.1</v>
      </c>
      <c r="N51" s="4">
        <v>13.52528</v>
      </c>
      <c r="O51" s="4">
        <v>33.813200000000002</v>
      </c>
    </row>
    <row r="52" spans="2:15">
      <c r="B52" t="s">
        <v>58</v>
      </c>
      <c r="C52" t="s">
        <v>59</v>
      </c>
      <c r="D52" t="s">
        <v>415</v>
      </c>
      <c r="E52" t="s">
        <v>416</v>
      </c>
      <c r="F52" t="s">
        <v>12</v>
      </c>
      <c r="G52" t="s">
        <v>417</v>
      </c>
      <c r="H52" t="s">
        <v>418</v>
      </c>
      <c r="I52" t="s">
        <v>53</v>
      </c>
      <c r="J52">
        <v>3734</v>
      </c>
      <c r="K52">
        <v>8</v>
      </c>
      <c r="L52" s="4">
        <v>0.04</v>
      </c>
      <c r="M52">
        <v>0.1</v>
      </c>
      <c r="N52" s="4">
        <v>0.14936000000000002</v>
      </c>
      <c r="O52" s="4">
        <v>0.37340000000000001</v>
      </c>
    </row>
    <row r="53" spans="2:15">
      <c r="B53" t="s">
        <v>58</v>
      </c>
      <c r="C53" t="s">
        <v>59</v>
      </c>
      <c r="D53" t="s">
        <v>331</v>
      </c>
      <c r="E53" t="s">
        <v>332</v>
      </c>
      <c r="F53" t="s">
        <v>12</v>
      </c>
      <c r="G53" t="s">
        <v>333</v>
      </c>
      <c r="H53" t="s">
        <v>334</v>
      </c>
      <c r="I53" t="s">
        <v>53</v>
      </c>
      <c r="J53">
        <v>9229</v>
      </c>
      <c r="K53">
        <v>10</v>
      </c>
      <c r="L53" s="4">
        <v>0.04</v>
      </c>
      <c r="M53">
        <v>0.1</v>
      </c>
      <c r="N53" s="4">
        <v>0.36916000000000004</v>
      </c>
      <c r="O53" s="4">
        <v>0.92290000000000005</v>
      </c>
    </row>
    <row r="54" spans="2:15">
      <c r="B54" t="s">
        <v>58</v>
      </c>
      <c r="C54" t="s">
        <v>59</v>
      </c>
      <c r="D54" t="s">
        <v>419</v>
      </c>
      <c r="E54" t="s">
        <v>420</v>
      </c>
      <c r="F54" t="s">
        <v>12</v>
      </c>
      <c r="G54" t="s">
        <v>421</v>
      </c>
      <c r="H54" t="s">
        <v>422</v>
      </c>
      <c r="I54" t="s">
        <v>53</v>
      </c>
      <c r="J54">
        <v>746</v>
      </c>
      <c r="K54">
        <v>7</v>
      </c>
      <c r="L54" s="4">
        <v>0.04</v>
      </c>
      <c r="M54">
        <v>0.1</v>
      </c>
      <c r="N54" s="4">
        <v>2.9839999999999998E-2</v>
      </c>
      <c r="O54" s="4">
        <v>7.4600000000000014E-2</v>
      </c>
    </row>
    <row r="55" spans="2:15">
      <c r="B55" t="s">
        <v>58</v>
      </c>
      <c r="C55" t="s">
        <v>59</v>
      </c>
      <c r="D55" t="s">
        <v>423</v>
      </c>
      <c r="E55" t="s">
        <v>424</v>
      </c>
      <c r="F55" t="s">
        <v>12</v>
      </c>
      <c r="G55" t="s">
        <v>425</v>
      </c>
      <c r="H55" t="s">
        <v>426</v>
      </c>
      <c r="I55" t="s">
        <v>53</v>
      </c>
      <c r="J55">
        <v>80742</v>
      </c>
      <c r="K55">
        <v>72</v>
      </c>
      <c r="L55" s="4">
        <v>0.04</v>
      </c>
      <c r="M55">
        <v>0.1</v>
      </c>
      <c r="N55" s="4">
        <v>3.2296800000000001</v>
      </c>
      <c r="O55" s="4">
        <v>8.0742000000000012</v>
      </c>
    </row>
    <row r="56" spans="2:15">
      <c r="B56" t="s">
        <v>58</v>
      </c>
      <c r="C56" t="s">
        <v>59</v>
      </c>
      <c r="D56" t="s">
        <v>427</v>
      </c>
      <c r="E56" t="s">
        <v>428</v>
      </c>
      <c r="F56" t="s">
        <v>12</v>
      </c>
      <c r="G56" t="s">
        <v>429</v>
      </c>
      <c r="H56" t="s">
        <v>430</v>
      </c>
      <c r="I56" t="s">
        <v>53</v>
      </c>
      <c r="J56">
        <v>6571</v>
      </c>
      <c r="K56">
        <v>8</v>
      </c>
      <c r="L56" s="4">
        <v>0.04</v>
      </c>
      <c r="M56">
        <v>0.1</v>
      </c>
      <c r="N56" s="4">
        <v>0.26284000000000002</v>
      </c>
      <c r="O56" s="4">
        <v>0.65710000000000002</v>
      </c>
    </row>
    <row r="57" spans="2:15">
      <c r="B57" t="s">
        <v>58</v>
      </c>
      <c r="C57" t="s">
        <v>59</v>
      </c>
      <c r="D57" t="s">
        <v>335</v>
      </c>
      <c r="E57" t="s">
        <v>336</v>
      </c>
      <c r="F57" t="s">
        <v>12</v>
      </c>
      <c r="G57" t="s">
        <v>337</v>
      </c>
      <c r="H57" t="s">
        <v>338</v>
      </c>
      <c r="I57" t="s">
        <v>53</v>
      </c>
      <c r="J57">
        <v>14490</v>
      </c>
      <c r="K57">
        <v>6</v>
      </c>
      <c r="L57" s="4">
        <v>0.04</v>
      </c>
      <c r="M57">
        <v>0.1</v>
      </c>
      <c r="N57" s="4">
        <v>0.5796</v>
      </c>
      <c r="O57" s="4">
        <v>1.4490000000000001</v>
      </c>
    </row>
    <row r="58" spans="2:15">
      <c r="B58" t="s">
        <v>58</v>
      </c>
      <c r="C58" t="s">
        <v>59</v>
      </c>
      <c r="D58" t="s">
        <v>431</v>
      </c>
      <c r="E58" t="s">
        <v>432</v>
      </c>
      <c r="F58" t="s">
        <v>12</v>
      </c>
      <c r="G58" t="s">
        <v>433</v>
      </c>
      <c r="H58" t="s">
        <v>434</v>
      </c>
      <c r="I58" t="s">
        <v>53</v>
      </c>
      <c r="J58">
        <v>9301</v>
      </c>
      <c r="K58">
        <v>9</v>
      </c>
      <c r="L58" s="4">
        <v>0.04</v>
      </c>
      <c r="M58">
        <v>0.1</v>
      </c>
      <c r="N58" s="4">
        <v>0.37204000000000004</v>
      </c>
      <c r="O58" s="4">
        <v>0.93010000000000004</v>
      </c>
    </row>
    <row r="59" spans="2:15">
      <c r="B59" t="s">
        <v>58</v>
      </c>
      <c r="C59" t="s">
        <v>59</v>
      </c>
      <c r="D59" t="s">
        <v>435</v>
      </c>
      <c r="E59" t="s">
        <v>436</v>
      </c>
      <c r="F59" t="s">
        <v>12</v>
      </c>
      <c r="G59" t="s">
        <v>437</v>
      </c>
      <c r="H59" t="s">
        <v>438</v>
      </c>
      <c r="I59" t="s">
        <v>53</v>
      </c>
      <c r="J59">
        <v>15428</v>
      </c>
      <c r="K59">
        <v>12</v>
      </c>
      <c r="L59" s="4">
        <v>0.04</v>
      </c>
      <c r="M59">
        <v>0.1</v>
      </c>
      <c r="N59" s="4">
        <v>0.61712</v>
      </c>
      <c r="O59" s="4">
        <v>1.5428000000000002</v>
      </c>
    </row>
    <row r="60" spans="2:15">
      <c r="B60" t="s">
        <v>58</v>
      </c>
      <c r="C60" t="s">
        <v>59</v>
      </c>
      <c r="D60" t="s">
        <v>339</v>
      </c>
      <c r="E60" t="s">
        <v>340</v>
      </c>
      <c r="F60" t="s">
        <v>12</v>
      </c>
      <c r="G60" t="s">
        <v>341</v>
      </c>
      <c r="H60" t="s">
        <v>342</v>
      </c>
      <c r="I60" t="s">
        <v>53</v>
      </c>
      <c r="J60">
        <v>3388</v>
      </c>
      <c r="K60">
        <v>0</v>
      </c>
      <c r="L60" s="4">
        <v>0.04</v>
      </c>
      <c r="M60">
        <v>0.1</v>
      </c>
      <c r="N60" s="4">
        <v>0.13552</v>
      </c>
      <c r="O60" s="4">
        <v>0.33879999999999999</v>
      </c>
    </row>
    <row r="61" spans="2:15">
      <c r="B61" t="s">
        <v>58</v>
      </c>
      <c r="C61" t="s">
        <v>59</v>
      </c>
      <c r="D61" t="s">
        <v>439</v>
      </c>
      <c r="E61" t="s">
        <v>440</v>
      </c>
      <c r="F61" t="s">
        <v>12</v>
      </c>
      <c r="G61" t="s">
        <v>441</v>
      </c>
      <c r="H61" t="s">
        <v>442</v>
      </c>
      <c r="I61" t="s">
        <v>53</v>
      </c>
      <c r="J61">
        <v>722</v>
      </c>
      <c r="K61">
        <v>2</v>
      </c>
      <c r="L61" s="4">
        <v>0.04</v>
      </c>
      <c r="M61">
        <v>0.1</v>
      </c>
      <c r="N61" s="4">
        <v>2.8879999999999999E-2</v>
      </c>
      <c r="O61" s="4">
        <v>7.22E-2</v>
      </c>
    </row>
    <row r="62" spans="2:15">
      <c r="B62" t="s">
        <v>58</v>
      </c>
      <c r="C62" t="s">
        <v>59</v>
      </c>
      <c r="D62" t="s">
        <v>443</v>
      </c>
      <c r="E62" t="s">
        <v>444</v>
      </c>
      <c r="F62" t="s">
        <v>12</v>
      </c>
      <c r="G62" t="s">
        <v>445</v>
      </c>
      <c r="H62" t="s">
        <v>446</v>
      </c>
      <c r="I62" t="s">
        <v>53</v>
      </c>
      <c r="J62">
        <v>53338</v>
      </c>
      <c r="K62">
        <v>20</v>
      </c>
      <c r="L62" s="4">
        <v>0.04</v>
      </c>
      <c r="M62">
        <v>0.1</v>
      </c>
      <c r="N62" s="4">
        <v>2.1335199999999999</v>
      </c>
      <c r="O62" s="4">
        <v>5.3338000000000001</v>
      </c>
    </row>
    <row r="63" spans="2:15">
      <c r="B63" t="s">
        <v>58</v>
      </c>
      <c r="C63" t="s">
        <v>59</v>
      </c>
      <c r="D63" t="s">
        <v>447</v>
      </c>
      <c r="E63" t="s">
        <v>448</v>
      </c>
      <c r="F63" t="s">
        <v>12</v>
      </c>
      <c r="G63" t="s">
        <v>449</v>
      </c>
      <c r="H63" t="s">
        <v>450</v>
      </c>
      <c r="I63" t="s">
        <v>53</v>
      </c>
      <c r="J63">
        <v>4265</v>
      </c>
      <c r="K63">
        <v>3</v>
      </c>
      <c r="L63" s="4">
        <v>0.04</v>
      </c>
      <c r="M63">
        <v>0.1</v>
      </c>
      <c r="N63" s="4">
        <v>0.1706</v>
      </c>
      <c r="O63" s="4">
        <v>0.42649999999999999</v>
      </c>
    </row>
    <row r="64" spans="2:15">
      <c r="B64" t="s">
        <v>58</v>
      </c>
      <c r="C64" t="s">
        <v>59</v>
      </c>
      <c r="D64" t="s">
        <v>343</v>
      </c>
      <c r="E64" t="s">
        <v>344</v>
      </c>
      <c r="F64" t="s">
        <v>12</v>
      </c>
      <c r="G64" t="s">
        <v>345</v>
      </c>
      <c r="H64" t="s">
        <v>346</v>
      </c>
      <c r="I64" t="s">
        <v>53</v>
      </c>
      <c r="J64">
        <v>165562</v>
      </c>
      <c r="K64">
        <v>613</v>
      </c>
      <c r="L64" s="4">
        <v>0.04</v>
      </c>
      <c r="M64">
        <v>0.1</v>
      </c>
      <c r="N64" s="4">
        <v>6.6224800000000004</v>
      </c>
      <c r="O64" s="4">
        <v>16.5562</v>
      </c>
    </row>
    <row r="65" spans="2:15">
      <c r="B65" t="s">
        <v>58</v>
      </c>
      <c r="C65" t="s">
        <v>59</v>
      </c>
      <c r="D65" t="s">
        <v>451</v>
      </c>
      <c r="E65" t="s">
        <v>452</v>
      </c>
      <c r="F65" t="s">
        <v>12</v>
      </c>
      <c r="G65" t="s">
        <v>453</v>
      </c>
      <c r="H65" t="s">
        <v>454</v>
      </c>
      <c r="I65" t="s">
        <v>53</v>
      </c>
      <c r="J65">
        <v>56793</v>
      </c>
      <c r="K65">
        <v>188</v>
      </c>
      <c r="L65" s="4">
        <v>0.04</v>
      </c>
      <c r="M65">
        <v>0.1</v>
      </c>
      <c r="N65" s="4">
        <v>2.2717200000000002</v>
      </c>
      <c r="O65" s="4">
        <v>5.6793000000000005</v>
      </c>
    </row>
    <row r="66" spans="2:15">
      <c r="B66" t="s">
        <v>58</v>
      </c>
      <c r="C66" t="s">
        <v>59</v>
      </c>
      <c r="D66" t="s">
        <v>455</v>
      </c>
      <c r="E66" t="s">
        <v>456</v>
      </c>
      <c r="F66" t="s">
        <v>12</v>
      </c>
      <c r="G66" t="s">
        <v>457</v>
      </c>
      <c r="H66" t="s">
        <v>458</v>
      </c>
      <c r="I66" t="s">
        <v>53</v>
      </c>
      <c r="J66">
        <v>244309</v>
      </c>
      <c r="K66">
        <v>418</v>
      </c>
      <c r="L66" s="4">
        <v>0.04</v>
      </c>
      <c r="M66">
        <v>0.1</v>
      </c>
      <c r="N66" s="4">
        <v>9.7723600000000008</v>
      </c>
      <c r="O66" s="4">
        <v>24.430900000000001</v>
      </c>
    </row>
    <row r="67" spans="2:15">
      <c r="B67" t="s">
        <v>58</v>
      </c>
      <c r="C67" t="s">
        <v>59</v>
      </c>
      <c r="D67" t="s">
        <v>459</v>
      </c>
      <c r="E67" t="s">
        <v>460</v>
      </c>
      <c r="F67" t="s">
        <v>12</v>
      </c>
      <c r="G67" t="s">
        <v>461</v>
      </c>
      <c r="H67" t="s">
        <v>462</v>
      </c>
      <c r="I67" t="s">
        <v>53</v>
      </c>
      <c r="J67">
        <v>149144</v>
      </c>
      <c r="K67">
        <v>473</v>
      </c>
      <c r="L67" s="4">
        <v>0.04</v>
      </c>
      <c r="M67">
        <v>0.1</v>
      </c>
      <c r="N67" s="4">
        <v>5.9657600000000004</v>
      </c>
      <c r="O67" s="4">
        <v>14.914400000000002</v>
      </c>
    </row>
    <row r="68" spans="2:15">
      <c r="B68" t="s">
        <v>463</v>
      </c>
      <c r="C68" t="s">
        <v>54</v>
      </c>
      <c r="D68" t="s">
        <v>464</v>
      </c>
      <c r="E68" t="s">
        <v>465</v>
      </c>
      <c r="F68" t="s">
        <v>29</v>
      </c>
      <c r="G68" t="s">
        <v>466</v>
      </c>
      <c r="H68" t="s">
        <v>467</v>
      </c>
      <c r="I68" t="s">
        <v>56</v>
      </c>
      <c r="J68">
        <v>78647</v>
      </c>
      <c r="K68">
        <v>403</v>
      </c>
      <c r="L68" s="4">
        <v>0.6</v>
      </c>
      <c r="M68">
        <v>0.35</v>
      </c>
      <c r="N68" s="4">
        <v>47.188199999999995</v>
      </c>
      <c r="O68" s="4">
        <v>27.526449999999997</v>
      </c>
    </row>
    <row r="69" spans="2:15">
      <c r="B69" t="s">
        <v>463</v>
      </c>
      <c r="C69" t="s">
        <v>54</v>
      </c>
      <c r="D69" t="s">
        <v>468</v>
      </c>
      <c r="E69" t="s">
        <v>469</v>
      </c>
      <c r="F69" t="s">
        <v>29</v>
      </c>
      <c r="G69" t="s">
        <v>470</v>
      </c>
      <c r="H69" t="s">
        <v>471</v>
      </c>
      <c r="I69" t="s">
        <v>56</v>
      </c>
      <c r="J69">
        <v>249940</v>
      </c>
      <c r="K69">
        <v>76</v>
      </c>
      <c r="L69" s="4">
        <v>0.6</v>
      </c>
      <c r="M69">
        <v>0.35</v>
      </c>
      <c r="N69" s="4">
        <v>149.964</v>
      </c>
      <c r="O69" s="4">
        <v>87.478999999999999</v>
      </c>
    </row>
    <row r="70" spans="2:15">
      <c r="B70" t="s">
        <v>463</v>
      </c>
      <c r="C70" t="s">
        <v>54</v>
      </c>
      <c r="D70" t="s">
        <v>472</v>
      </c>
      <c r="E70" t="s">
        <v>473</v>
      </c>
      <c r="F70" t="s">
        <v>29</v>
      </c>
      <c r="G70" t="s">
        <v>474</v>
      </c>
      <c r="H70" t="s">
        <v>475</v>
      </c>
      <c r="I70" t="s">
        <v>56</v>
      </c>
      <c r="J70">
        <v>272654</v>
      </c>
      <c r="K70">
        <v>380</v>
      </c>
      <c r="L70" s="4">
        <v>0.6</v>
      </c>
      <c r="M70">
        <v>0.35</v>
      </c>
      <c r="N70" s="4">
        <v>163.5924</v>
      </c>
      <c r="O70" s="4">
        <v>95.428899999999999</v>
      </c>
    </row>
    <row r="71" spans="2:15">
      <c r="B71" t="s">
        <v>463</v>
      </c>
      <c r="C71" t="s">
        <v>54</v>
      </c>
      <c r="D71" t="s">
        <v>476</v>
      </c>
      <c r="E71" t="s">
        <v>477</v>
      </c>
      <c r="F71" t="s">
        <v>29</v>
      </c>
      <c r="G71" t="s">
        <v>478</v>
      </c>
      <c r="H71" t="s">
        <v>479</v>
      </c>
      <c r="I71" t="s">
        <v>56</v>
      </c>
      <c r="J71">
        <v>114264</v>
      </c>
      <c r="K71">
        <v>3677</v>
      </c>
      <c r="L71" s="4">
        <v>0.6</v>
      </c>
      <c r="M71">
        <v>0.35</v>
      </c>
      <c r="N71" s="4">
        <v>68.558399999999992</v>
      </c>
      <c r="O71" s="4">
        <v>39.992399999999996</v>
      </c>
    </row>
    <row r="72" spans="2:15">
      <c r="B72" t="s">
        <v>463</v>
      </c>
      <c r="C72" t="s">
        <v>51</v>
      </c>
      <c r="D72" t="s">
        <v>480</v>
      </c>
      <c r="E72" t="s">
        <v>481</v>
      </c>
      <c r="F72" t="s">
        <v>29</v>
      </c>
      <c r="G72" t="s">
        <v>482</v>
      </c>
      <c r="H72" t="s">
        <v>483</v>
      </c>
      <c r="I72" t="s">
        <v>56</v>
      </c>
      <c r="J72">
        <v>1100002</v>
      </c>
      <c r="K72">
        <v>4466</v>
      </c>
      <c r="L72" s="4">
        <v>0.6</v>
      </c>
      <c r="M72">
        <v>0.35</v>
      </c>
      <c r="N72" s="4">
        <v>660.00119999999993</v>
      </c>
      <c r="O72" s="4">
        <v>385.00069999999994</v>
      </c>
    </row>
    <row r="73" spans="2:15">
      <c r="B73" t="s">
        <v>60</v>
      </c>
      <c r="C73" t="s">
        <v>51</v>
      </c>
      <c r="D73" t="s">
        <v>61</v>
      </c>
      <c r="E73" t="s">
        <v>62</v>
      </c>
      <c r="F73" t="s">
        <v>10</v>
      </c>
      <c r="G73" t="s">
        <v>61</v>
      </c>
      <c r="H73" t="s">
        <v>63</v>
      </c>
      <c r="I73" t="s">
        <v>30</v>
      </c>
      <c r="J73">
        <v>0</v>
      </c>
      <c r="K73">
        <v>1</v>
      </c>
      <c r="L73" s="4">
        <v>3.5000000000000001E-3</v>
      </c>
      <c r="M73">
        <v>2.5000000000000001E-2</v>
      </c>
      <c r="N73" s="4">
        <v>3.5000000000000001E-3</v>
      </c>
      <c r="O73" s="4">
        <v>2.5000000000000001E-2</v>
      </c>
    </row>
    <row r="74" spans="2:15">
      <c r="B74" t="s">
        <v>60</v>
      </c>
      <c r="C74" t="s">
        <v>51</v>
      </c>
      <c r="D74" t="s">
        <v>64</v>
      </c>
      <c r="E74" t="s">
        <v>65</v>
      </c>
      <c r="F74" t="s">
        <v>12</v>
      </c>
      <c r="G74" t="s">
        <v>64</v>
      </c>
      <c r="H74" t="s">
        <v>66</v>
      </c>
      <c r="I74" t="s">
        <v>53</v>
      </c>
      <c r="J74">
        <v>3</v>
      </c>
      <c r="K74">
        <v>0</v>
      </c>
      <c r="L74" s="4">
        <v>0.04</v>
      </c>
      <c r="M74">
        <v>0.1</v>
      </c>
      <c r="N74" s="4">
        <v>1.1999999999999999E-4</v>
      </c>
      <c r="O74" s="4">
        <v>3.0000000000000003E-4</v>
      </c>
    </row>
    <row r="75" spans="2:15">
      <c r="B75" t="s">
        <v>60</v>
      </c>
      <c r="C75" t="s">
        <v>51</v>
      </c>
      <c r="D75" t="s">
        <v>67</v>
      </c>
      <c r="E75" t="s">
        <v>68</v>
      </c>
      <c r="F75" t="s">
        <v>12</v>
      </c>
      <c r="G75" t="s">
        <v>67</v>
      </c>
      <c r="H75" t="s">
        <v>69</v>
      </c>
      <c r="I75" t="s">
        <v>53</v>
      </c>
      <c r="J75">
        <v>1</v>
      </c>
      <c r="K75">
        <v>0</v>
      </c>
      <c r="L75" s="4">
        <v>0.04</v>
      </c>
      <c r="M75">
        <v>0.1</v>
      </c>
      <c r="N75" s="4">
        <v>4.0000000000000003E-5</v>
      </c>
      <c r="O75" s="4">
        <v>1E-4</v>
      </c>
    </row>
    <row r="76" spans="2:15">
      <c r="B76" t="s">
        <v>60</v>
      </c>
      <c r="C76" t="s">
        <v>51</v>
      </c>
      <c r="D76" t="s">
        <v>70</v>
      </c>
      <c r="E76" t="s">
        <v>71</v>
      </c>
      <c r="F76" t="s">
        <v>10</v>
      </c>
      <c r="G76" t="s">
        <v>72</v>
      </c>
      <c r="H76" t="s">
        <v>73</v>
      </c>
      <c r="I76" t="s">
        <v>30</v>
      </c>
      <c r="J76">
        <v>1</v>
      </c>
      <c r="K76">
        <v>2</v>
      </c>
      <c r="L76" s="4">
        <v>3.5000000000000001E-3</v>
      </c>
      <c r="M76">
        <v>2.5000000000000001E-2</v>
      </c>
      <c r="N76" s="4">
        <v>7.0000000000000001E-3</v>
      </c>
      <c r="O76" s="4">
        <v>0.05</v>
      </c>
    </row>
    <row r="77" spans="2:15">
      <c r="B77" t="s">
        <v>484</v>
      </c>
      <c r="C77" t="s">
        <v>51</v>
      </c>
      <c r="D77" t="s">
        <v>485</v>
      </c>
      <c r="E77" t="s">
        <v>486</v>
      </c>
      <c r="F77" t="s">
        <v>12</v>
      </c>
      <c r="G77" t="s">
        <v>487</v>
      </c>
      <c r="H77" t="s">
        <v>488</v>
      </c>
      <c r="I77" t="s">
        <v>30</v>
      </c>
      <c r="J77">
        <v>191714</v>
      </c>
      <c r="K77">
        <v>1183</v>
      </c>
      <c r="L77" s="4">
        <v>0.04</v>
      </c>
      <c r="M77">
        <v>0.1</v>
      </c>
      <c r="N77" s="4">
        <v>7.6685600000000003</v>
      </c>
      <c r="O77" s="4">
        <v>19.171400000000002</v>
      </c>
    </row>
    <row r="78" spans="2:15">
      <c r="B78" t="s">
        <v>484</v>
      </c>
      <c r="C78" t="s">
        <v>51</v>
      </c>
      <c r="D78" t="s">
        <v>485</v>
      </c>
      <c r="E78" t="s">
        <v>489</v>
      </c>
      <c r="F78" t="s">
        <v>12</v>
      </c>
      <c r="G78" t="s">
        <v>490</v>
      </c>
      <c r="H78" t="s">
        <v>491</v>
      </c>
      <c r="I78" t="s">
        <v>30</v>
      </c>
      <c r="J78">
        <v>171550</v>
      </c>
      <c r="K78">
        <v>1250</v>
      </c>
      <c r="L78" s="4">
        <v>0.04</v>
      </c>
      <c r="M78">
        <v>0.1</v>
      </c>
      <c r="N78" s="4">
        <v>6.8620000000000001</v>
      </c>
      <c r="O78" s="4">
        <v>17.155000000000001</v>
      </c>
    </row>
    <row r="79" spans="2:15">
      <c r="B79" t="s">
        <v>137</v>
      </c>
      <c r="C79" t="s">
        <v>54</v>
      </c>
      <c r="D79" t="s">
        <v>138</v>
      </c>
      <c r="E79" t="s">
        <v>139</v>
      </c>
      <c r="F79" t="s">
        <v>12</v>
      </c>
      <c r="G79" t="s">
        <v>140</v>
      </c>
      <c r="H79" t="s">
        <v>141</v>
      </c>
      <c r="I79" t="s">
        <v>53</v>
      </c>
      <c r="J79">
        <v>22588</v>
      </c>
      <c r="K79">
        <v>55</v>
      </c>
      <c r="L79" s="4">
        <v>0.04</v>
      </c>
      <c r="M79">
        <v>0.1</v>
      </c>
      <c r="N79" s="4">
        <v>0.90351999999999999</v>
      </c>
      <c r="O79" s="4">
        <v>2.2588000000000004</v>
      </c>
    </row>
    <row r="80" spans="2:15">
      <c r="B80" t="s">
        <v>137</v>
      </c>
      <c r="C80" t="s">
        <v>54</v>
      </c>
      <c r="D80" t="s">
        <v>142</v>
      </c>
      <c r="E80" t="s">
        <v>143</v>
      </c>
      <c r="F80" t="s">
        <v>12</v>
      </c>
      <c r="G80" t="s">
        <v>144</v>
      </c>
      <c r="H80" t="s">
        <v>145</v>
      </c>
      <c r="I80" t="s">
        <v>53</v>
      </c>
      <c r="J80">
        <v>131298</v>
      </c>
      <c r="K80">
        <v>357</v>
      </c>
      <c r="L80" s="4">
        <v>0.04</v>
      </c>
      <c r="M80">
        <v>0.1</v>
      </c>
      <c r="N80" s="4">
        <v>5.2519200000000001</v>
      </c>
      <c r="O80" s="4">
        <v>13.129800000000001</v>
      </c>
    </row>
    <row r="81" spans="2:15">
      <c r="B81" t="s">
        <v>137</v>
      </c>
      <c r="C81" t="s">
        <v>54</v>
      </c>
      <c r="D81" t="s">
        <v>146</v>
      </c>
      <c r="E81" t="s">
        <v>147</v>
      </c>
      <c r="F81" t="s">
        <v>12</v>
      </c>
      <c r="G81" t="s">
        <v>148</v>
      </c>
      <c r="H81" t="s">
        <v>149</v>
      </c>
      <c r="I81" t="s">
        <v>53</v>
      </c>
      <c r="J81">
        <v>566983</v>
      </c>
      <c r="K81">
        <v>1262</v>
      </c>
      <c r="L81" s="4">
        <v>0.04</v>
      </c>
      <c r="M81">
        <v>0.1</v>
      </c>
      <c r="N81" s="4">
        <v>22.679320000000001</v>
      </c>
      <c r="O81" s="4">
        <v>56.698300000000003</v>
      </c>
    </row>
    <row r="82" spans="2:15">
      <c r="B82" t="s">
        <v>137</v>
      </c>
      <c r="C82" t="s">
        <v>54</v>
      </c>
      <c r="D82" t="s">
        <v>150</v>
      </c>
      <c r="E82" t="s">
        <v>151</v>
      </c>
      <c r="F82" t="s">
        <v>12</v>
      </c>
      <c r="G82" t="s">
        <v>152</v>
      </c>
      <c r="H82" t="s">
        <v>153</v>
      </c>
      <c r="I82" t="s">
        <v>53</v>
      </c>
      <c r="J82">
        <v>167419</v>
      </c>
      <c r="K82">
        <v>339</v>
      </c>
      <c r="L82" s="4">
        <v>0.04</v>
      </c>
      <c r="M82">
        <v>0.1</v>
      </c>
      <c r="N82" s="4">
        <v>6.6967600000000003</v>
      </c>
      <c r="O82" s="4">
        <v>16.741900000000001</v>
      </c>
    </row>
    <row r="83" spans="2:15">
      <c r="B83" t="s">
        <v>137</v>
      </c>
      <c r="C83" t="s">
        <v>54</v>
      </c>
      <c r="D83" t="s">
        <v>154</v>
      </c>
      <c r="E83" t="s">
        <v>155</v>
      </c>
      <c r="F83" t="s">
        <v>12</v>
      </c>
      <c r="G83" t="s">
        <v>156</v>
      </c>
      <c r="H83" t="s">
        <v>157</v>
      </c>
      <c r="I83" t="s">
        <v>53</v>
      </c>
      <c r="J83">
        <v>35455</v>
      </c>
      <c r="K83">
        <v>157</v>
      </c>
      <c r="L83" s="4">
        <v>0.04</v>
      </c>
      <c r="M83">
        <v>0.1</v>
      </c>
      <c r="N83" s="4">
        <v>1.4182000000000001</v>
      </c>
      <c r="O83" s="4">
        <v>3.5455000000000001</v>
      </c>
    </row>
    <row r="84" spans="2:15">
      <c r="B84" t="s">
        <v>137</v>
      </c>
      <c r="C84" t="s">
        <v>54</v>
      </c>
      <c r="D84" t="s">
        <v>158</v>
      </c>
      <c r="E84" t="s">
        <v>159</v>
      </c>
      <c r="F84" t="s">
        <v>12</v>
      </c>
      <c r="G84" t="s">
        <v>160</v>
      </c>
      <c r="H84" t="s">
        <v>161</v>
      </c>
      <c r="I84" t="s">
        <v>53</v>
      </c>
      <c r="J84">
        <v>282788</v>
      </c>
      <c r="K84">
        <v>731</v>
      </c>
      <c r="L84" s="4">
        <v>0.04</v>
      </c>
      <c r="M84">
        <v>0.1</v>
      </c>
      <c r="N84" s="4">
        <v>11.31152</v>
      </c>
      <c r="O84" s="4">
        <v>28.278800000000004</v>
      </c>
    </row>
    <row r="85" spans="2:15">
      <c r="B85" t="s">
        <v>137</v>
      </c>
      <c r="C85" t="s">
        <v>54</v>
      </c>
      <c r="D85" t="s">
        <v>162</v>
      </c>
      <c r="E85" t="s">
        <v>163</v>
      </c>
      <c r="F85" t="s">
        <v>12</v>
      </c>
      <c r="G85" t="s">
        <v>164</v>
      </c>
      <c r="H85" t="s">
        <v>165</v>
      </c>
      <c r="I85" t="s">
        <v>53</v>
      </c>
      <c r="J85">
        <v>344775</v>
      </c>
      <c r="K85">
        <v>894</v>
      </c>
      <c r="L85" s="4">
        <v>0.04</v>
      </c>
      <c r="M85">
        <v>0.1</v>
      </c>
      <c r="N85" s="4">
        <v>13.791</v>
      </c>
      <c r="O85" s="4">
        <v>34.477499999999999</v>
      </c>
    </row>
    <row r="86" spans="2:15">
      <c r="B86" t="s">
        <v>137</v>
      </c>
      <c r="C86" t="s">
        <v>54</v>
      </c>
      <c r="D86" t="s">
        <v>166</v>
      </c>
      <c r="E86" t="s">
        <v>167</v>
      </c>
      <c r="F86" t="s">
        <v>12</v>
      </c>
      <c r="G86" t="s">
        <v>168</v>
      </c>
      <c r="H86" t="s">
        <v>169</v>
      </c>
      <c r="I86" t="s">
        <v>53</v>
      </c>
      <c r="J86">
        <v>112525</v>
      </c>
      <c r="K86">
        <v>220</v>
      </c>
      <c r="L86" s="4">
        <v>0.04</v>
      </c>
      <c r="M86">
        <v>0.1</v>
      </c>
      <c r="N86" s="4">
        <v>4.5010000000000003</v>
      </c>
      <c r="O86" s="4">
        <v>11.2525</v>
      </c>
    </row>
    <row r="87" spans="2:15">
      <c r="B87" t="s">
        <v>137</v>
      </c>
      <c r="C87" t="s">
        <v>51</v>
      </c>
      <c r="D87" t="s">
        <v>170</v>
      </c>
      <c r="E87" t="s">
        <v>171</v>
      </c>
      <c r="F87" t="s">
        <v>12</v>
      </c>
      <c r="G87" t="s">
        <v>172</v>
      </c>
      <c r="H87" t="s">
        <v>173</v>
      </c>
      <c r="I87" t="s">
        <v>53</v>
      </c>
      <c r="J87">
        <v>205130</v>
      </c>
      <c r="K87">
        <v>50</v>
      </c>
      <c r="L87" s="4">
        <v>0.04</v>
      </c>
      <c r="M87">
        <v>0.1</v>
      </c>
      <c r="N87" s="4">
        <v>8.2052000000000014</v>
      </c>
      <c r="O87" s="4">
        <v>20.513000000000002</v>
      </c>
    </row>
    <row r="88" spans="2:15">
      <c r="B88" t="s">
        <v>137</v>
      </c>
      <c r="C88" t="s">
        <v>51</v>
      </c>
      <c r="D88" t="s">
        <v>174</v>
      </c>
      <c r="E88" t="s">
        <v>175</v>
      </c>
      <c r="F88" t="s">
        <v>12</v>
      </c>
      <c r="G88" t="s">
        <v>176</v>
      </c>
      <c r="H88" t="s">
        <v>177</v>
      </c>
      <c r="I88" t="s">
        <v>53</v>
      </c>
      <c r="J88">
        <v>14227</v>
      </c>
      <c r="K88">
        <v>5</v>
      </c>
      <c r="L88" s="4">
        <v>0.04</v>
      </c>
      <c r="M88">
        <v>0.1</v>
      </c>
      <c r="N88" s="4">
        <v>0.56908000000000003</v>
      </c>
      <c r="O88" s="4">
        <v>1.4227000000000001</v>
      </c>
    </row>
    <row r="89" spans="2:15">
      <c r="B89" t="s">
        <v>137</v>
      </c>
      <c r="C89" t="s">
        <v>51</v>
      </c>
      <c r="D89" t="s">
        <v>492</v>
      </c>
      <c r="E89" t="s">
        <v>493</v>
      </c>
      <c r="F89" t="s">
        <v>12</v>
      </c>
      <c r="G89" t="s">
        <v>494</v>
      </c>
      <c r="H89" t="s">
        <v>495</v>
      </c>
      <c r="I89" t="s">
        <v>53</v>
      </c>
      <c r="J89">
        <v>64885</v>
      </c>
      <c r="K89">
        <v>38</v>
      </c>
      <c r="L89" s="4">
        <v>0.04</v>
      </c>
      <c r="M89">
        <v>0.1</v>
      </c>
      <c r="N89" s="4">
        <v>2.5954000000000002</v>
      </c>
      <c r="O89" s="4">
        <v>6.4885000000000002</v>
      </c>
    </row>
    <row r="90" spans="2:15">
      <c r="B90" t="s">
        <v>137</v>
      </c>
      <c r="C90" t="s">
        <v>51</v>
      </c>
      <c r="D90" t="s">
        <v>178</v>
      </c>
      <c r="E90" t="s">
        <v>179</v>
      </c>
      <c r="F90" t="s">
        <v>12</v>
      </c>
      <c r="G90" t="s">
        <v>180</v>
      </c>
      <c r="H90" t="s">
        <v>181</v>
      </c>
      <c r="I90" t="s">
        <v>53</v>
      </c>
      <c r="J90">
        <v>17911</v>
      </c>
      <c r="K90">
        <v>10</v>
      </c>
      <c r="L90" s="4">
        <v>0.04</v>
      </c>
      <c r="M90">
        <v>0.1</v>
      </c>
      <c r="N90" s="4">
        <v>0.71644000000000008</v>
      </c>
      <c r="O90" s="4">
        <v>1.7911000000000001</v>
      </c>
    </row>
    <row r="91" spans="2:15">
      <c r="B91" t="s">
        <v>137</v>
      </c>
      <c r="C91" t="s">
        <v>51</v>
      </c>
      <c r="D91" t="s">
        <v>182</v>
      </c>
      <c r="E91" t="s">
        <v>183</v>
      </c>
      <c r="F91" t="s">
        <v>12</v>
      </c>
      <c r="G91" t="s">
        <v>184</v>
      </c>
      <c r="H91" t="s">
        <v>185</v>
      </c>
      <c r="I91" t="s">
        <v>53</v>
      </c>
      <c r="J91">
        <v>89377</v>
      </c>
      <c r="K91">
        <v>59</v>
      </c>
      <c r="L91" s="4">
        <v>0.04</v>
      </c>
      <c r="M91">
        <v>0.1</v>
      </c>
      <c r="N91" s="4">
        <v>3.5750799999999998</v>
      </c>
      <c r="O91" s="4">
        <v>8.9377000000000013</v>
      </c>
    </row>
    <row r="92" spans="2:15">
      <c r="B92" t="s">
        <v>137</v>
      </c>
      <c r="C92" t="s">
        <v>51</v>
      </c>
      <c r="D92" t="s">
        <v>186</v>
      </c>
      <c r="E92" t="s">
        <v>187</v>
      </c>
      <c r="F92" t="s">
        <v>12</v>
      </c>
      <c r="G92" t="s">
        <v>188</v>
      </c>
      <c r="H92" t="s">
        <v>189</v>
      </c>
      <c r="I92" t="s">
        <v>53</v>
      </c>
      <c r="J92">
        <v>36041</v>
      </c>
      <c r="K92">
        <v>17</v>
      </c>
      <c r="L92" s="4">
        <v>0.04</v>
      </c>
      <c r="M92">
        <v>0.1</v>
      </c>
      <c r="N92" s="4">
        <v>1.44164</v>
      </c>
      <c r="O92" s="4">
        <v>3.6041000000000003</v>
      </c>
    </row>
    <row r="93" spans="2:15">
      <c r="B93" t="s">
        <v>137</v>
      </c>
      <c r="C93" t="s">
        <v>51</v>
      </c>
      <c r="D93" t="s">
        <v>190</v>
      </c>
      <c r="E93" t="s">
        <v>191</v>
      </c>
      <c r="F93" t="s">
        <v>12</v>
      </c>
      <c r="G93" t="s">
        <v>192</v>
      </c>
      <c r="H93" t="s">
        <v>193</v>
      </c>
      <c r="I93" t="s">
        <v>53</v>
      </c>
      <c r="J93">
        <v>172358</v>
      </c>
      <c r="K93">
        <v>199</v>
      </c>
      <c r="L93" s="4">
        <v>0.04</v>
      </c>
      <c r="M93">
        <v>0.1</v>
      </c>
      <c r="N93" s="4">
        <v>6.8943199999999996</v>
      </c>
      <c r="O93" s="4">
        <v>17.235799999999998</v>
      </c>
    </row>
    <row r="94" spans="2:15">
      <c r="B94" t="s">
        <v>137</v>
      </c>
      <c r="C94" t="s">
        <v>51</v>
      </c>
      <c r="D94" t="s">
        <v>194</v>
      </c>
      <c r="E94" t="s">
        <v>195</v>
      </c>
      <c r="F94" t="s">
        <v>12</v>
      </c>
      <c r="G94" t="s">
        <v>196</v>
      </c>
      <c r="H94" t="s">
        <v>197</v>
      </c>
      <c r="I94" t="s">
        <v>53</v>
      </c>
      <c r="J94">
        <v>35744</v>
      </c>
      <c r="K94">
        <v>29</v>
      </c>
      <c r="L94" s="4">
        <v>0.04</v>
      </c>
      <c r="M94">
        <v>0.1</v>
      </c>
      <c r="N94" s="4">
        <v>1.4297599999999999</v>
      </c>
      <c r="O94" s="4">
        <v>3.5744000000000002</v>
      </c>
    </row>
    <row r="95" spans="2:15">
      <c r="B95" t="s">
        <v>137</v>
      </c>
      <c r="C95" t="s">
        <v>51</v>
      </c>
      <c r="D95" t="s">
        <v>198</v>
      </c>
      <c r="E95" t="s">
        <v>199</v>
      </c>
      <c r="F95" t="s">
        <v>12</v>
      </c>
      <c r="G95" t="s">
        <v>200</v>
      </c>
      <c r="H95" t="s">
        <v>201</v>
      </c>
      <c r="I95" t="s">
        <v>53</v>
      </c>
      <c r="J95">
        <v>151955</v>
      </c>
      <c r="K95">
        <v>72</v>
      </c>
      <c r="L95" s="4">
        <v>0.04</v>
      </c>
      <c r="M95">
        <v>0.1</v>
      </c>
      <c r="N95" s="4">
        <v>6.0781999999999998</v>
      </c>
      <c r="O95" s="4">
        <v>15.195499999999999</v>
      </c>
    </row>
    <row r="96" spans="2:15">
      <c r="B96" t="s">
        <v>137</v>
      </c>
      <c r="C96" t="s">
        <v>51</v>
      </c>
      <c r="D96" t="s">
        <v>202</v>
      </c>
      <c r="E96" t="s">
        <v>203</v>
      </c>
      <c r="F96" t="s">
        <v>12</v>
      </c>
      <c r="G96" t="s">
        <v>204</v>
      </c>
      <c r="H96" t="s">
        <v>205</v>
      </c>
      <c r="I96" t="s">
        <v>53</v>
      </c>
      <c r="J96">
        <v>33679</v>
      </c>
      <c r="K96">
        <v>27</v>
      </c>
      <c r="L96" s="4">
        <v>0.04</v>
      </c>
      <c r="M96">
        <v>0.1</v>
      </c>
      <c r="N96" s="4">
        <v>1.3471600000000001</v>
      </c>
      <c r="O96" s="4">
        <v>3.3679000000000001</v>
      </c>
    </row>
    <row r="97" spans="2:15">
      <c r="B97" t="s">
        <v>137</v>
      </c>
      <c r="C97" t="s">
        <v>51</v>
      </c>
      <c r="D97" t="s">
        <v>206</v>
      </c>
      <c r="E97" t="s">
        <v>207</v>
      </c>
      <c r="F97" t="s">
        <v>12</v>
      </c>
      <c r="G97" t="s">
        <v>208</v>
      </c>
      <c r="H97" t="s">
        <v>209</v>
      </c>
      <c r="I97" t="s">
        <v>30</v>
      </c>
      <c r="J97">
        <v>106937</v>
      </c>
      <c r="K97">
        <v>2756</v>
      </c>
      <c r="L97" s="4">
        <v>0.04</v>
      </c>
      <c r="M97">
        <v>0.1</v>
      </c>
      <c r="N97" s="4">
        <v>4.2774800000000006</v>
      </c>
      <c r="O97" s="4">
        <v>10.693700000000002</v>
      </c>
    </row>
    <row r="98" spans="2:15">
      <c r="B98" t="s">
        <v>137</v>
      </c>
      <c r="C98" t="s">
        <v>51</v>
      </c>
      <c r="D98" t="s">
        <v>210</v>
      </c>
      <c r="E98" t="s">
        <v>211</v>
      </c>
      <c r="F98" t="s">
        <v>12</v>
      </c>
      <c r="G98" t="s">
        <v>212</v>
      </c>
      <c r="H98" t="s">
        <v>213</v>
      </c>
      <c r="I98" t="s">
        <v>53</v>
      </c>
      <c r="J98">
        <v>204040</v>
      </c>
      <c r="K98">
        <v>54</v>
      </c>
      <c r="L98" s="4">
        <v>0.04</v>
      </c>
      <c r="M98">
        <v>0.1</v>
      </c>
      <c r="N98" s="4">
        <v>8.1616</v>
      </c>
      <c r="O98" s="4">
        <v>20.404</v>
      </c>
    </row>
    <row r="99" spans="2:15">
      <c r="B99" t="s">
        <v>137</v>
      </c>
      <c r="C99" t="s">
        <v>51</v>
      </c>
      <c r="D99" t="s">
        <v>214</v>
      </c>
      <c r="E99" t="s">
        <v>215</v>
      </c>
      <c r="F99" t="s">
        <v>12</v>
      </c>
      <c r="G99" t="s">
        <v>216</v>
      </c>
      <c r="H99" t="s">
        <v>217</v>
      </c>
      <c r="I99" t="s">
        <v>53</v>
      </c>
      <c r="J99">
        <v>14366</v>
      </c>
      <c r="K99">
        <v>5</v>
      </c>
      <c r="L99" s="4">
        <v>0.04</v>
      </c>
      <c r="M99">
        <v>0.1</v>
      </c>
      <c r="N99" s="4">
        <v>0.57464000000000004</v>
      </c>
      <c r="O99" s="4">
        <v>1.4366000000000001</v>
      </c>
    </row>
    <row r="100" spans="2:15">
      <c r="B100" t="s">
        <v>137</v>
      </c>
      <c r="C100" t="s">
        <v>51</v>
      </c>
      <c r="D100" t="s">
        <v>218</v>
      </c>
      <c r="E100" t="s">
        <v>219</v>
      </c>
      <c r="F100" t="s">
        <v>12</v>
      </c>
      <c r="G100" t="s">
        <v>220</v>
      </c>
      <c r="H100" t="s">
        <v>221</v>
      </c>
      <c r="I100" t="s">
        <v>53</v>
      </c>
      <c r="J100">
        <v>64625</v>
      </c>
      <c r="K100">
        <v>38</v>
      </c>
      <c r="L100" s="4">
        <v>0.04</v>
      </c>
      <c r="M100">
        <v>0.1</v>
      </c>
      <c r="N100" s="4">
        <v>2.585</v>
      </c>
      <c r="O100" s="4">
        <v>6.4625000000000004</v>
      </c>
    </row>
    <row r="101" spans="2:15">
      <c r="B101" t="s">
        <v>137</v>
      </c>
      <c r="C101" t="s">
        <v>51</v>
      </c>
      <c r="D101" t="s">
        <v>222</v>
      </c>
      <c r="E101" t="s">
        <v>223</v>
      </c>
      <c r="F101" t="s">
        <v>12</v>
      </c>
      <c r="G101" t="s">
        <v>224</v>
      </c>
      <c r="H101" t="s">
        <v>225</v>
      </c>
      <c r="I101" t="s">
        <v>53</v>
      </c>
      <c r="J101">
        <v>17880</v>
      </c>
      <c r="K101">
        <v>6</v>
      </c>
      <c r="L101" s="4">
        <v>0.04</v>
      </c>
      <c r="M101">
        <v>0.1</v>
      </c>
      <c r="N101" s="4">
        <v>0.71520000000000006</v>
      </c>
      <c r="O101" s="4">
        <v>1.788</v>
      </c>
    </row>
    <row r="102" spans="2:15">
      <c r="B102" t="s">
        <v>137</v>
      </c>
      <c r="C102" t="s">
        <v>51</v>
      </c>
      <c r="D102" t="s">
        <v>226</v>
      </c>
      <c r="E102" t="s">
        <v>227</v>
      </c>
      <c r="F102" t="s">
        <v>12</v>
      </c>
      <c r="G102" t="s">
        <v>228</v>
      </c>
      <c r="H102" t="s">
        <v>229</v>
      </c>
      <c r="I102" t="s">
        <v>53</v>
      </c>
      <c r="J102">
        <v>89056</v>
      </c>
      <c r="K102">
        <v>46</v>
      </c>
      <c r="L102" s="4">
        <v>0.04</v>
      </c>
      <c r="M102">
        <v>0.1</v>
      </c>
      <c r="N102" s="4">
        <v>3.5622400000000001</v>
      </c>
      <c r="O102" s="4">
        <v>8.9055999999999997</v>
      </c>
    </row>
    <row r="103" spans="2:15">
      <c r="B103" t="s">
        <v>137</v>
      </c>
      <c r="C103" t="s">
        <v>51</v>
      </c>
      <c r="D103" t="s">
        <v>230</v>
      </c>
      <c r="E103" t="s">
        <v>231</v>
      </c>
      <c r="F103" t="s">
        <v>12</v>
      </c>
      <c r="G103" t="s">
        <v>232</v>
      </c>
      <c r="H103" t="s">
        <v>233</v>
      </c>
      <c r="I103" t="s">
        <v>53</v>
      </c>
      <c r="J103">
        <v>34923</v>
      </c>
      <c r="K103">
        <v>17</v>
      </c>
      <c r="L103" s="4">
        <v>0.04</v>
      </c>
      <c r="M103">
        <v>0.1</v>
      </c>
      <c r="N103" s="4">
        <v>1.3969200000000002</v>
      </c>
      <c r="O103" s="4">
        <v>3.4923000000000002</v>
      </c>
    </row>
    <row r="104" spans="2:15">
      <c r="B104" t="s">
        <v>137</v>
      </c>
      <c r="C104" t="s">
        <v>51</v>
      </c>
      <c r="D104" t="s">
        <v>234</v>
      </c>
      <c r="E104" t="s">
        <v>235</v>
      </c>
      <c r="F104" t="s">
        <v>12</v>
      </c>
      <c r="G104" t="s">
        <v>236</v>
      </c>
      <c r="H104" t="s">
        <v>237</v>
      </c>
      <c r="I104" t="s">
        <v>53</v>
      </c>
      <c r="J104">
        <v>172827</v>
      </c>
      <c r="K104">
        <v>181</v>
      </c>
      <c r="L104" s="4">
        <v>0.04</v>
      </c>
      <c r="M104">
        <v>0.1</v>
      </c>
      <c r="N104" s="4">
        <v>6.9130799999999999</v>
      </c>
      <c r="O104" s="4">
        <v>17.282700000000002</v>
      </c>
    </row>
    <row r="105" spans="2:15">
      <c r="B105" t="s">
        <v>137</v>
      </c>
      <c r="C105" t="s">
        <v>51</v>
      </c>
      <c r="D105" t="s">
        <v>238</v>
      </c>
      <c r="E105" t="s">
        <v>239</v>
      </c>
      <c r="F105" t="s">
        <v>12</v>
      </c>
      <c r="G105" t="s">
        <v>240</v>
      </c>
      <c r="H105" t="s">
        <v>241</v>
      </c>
      <c r="I105" t="s">
        <v>53</v>
      </c>
      <c r="J105">
        <v>35843</v>
      </c>
      <c r="K105">
        <v>16</v>
      </c>
      <c r="L105" s="4">
        <v>0.04</v>
      </c>
      <c r="M105">
        <v>0.1</v>
      </c>
      <c r="N105" s="4">
        <v>1.4337200000000001</v>
      </c>
      <c r="O105" s="4">
        <v>3.5843000000000003</v>
      </c>
    </row>
    <row r="106" spans="2:15">
      <c r="B106" t="s">
        <v>137</v>
      </c>
      <c r="C106" t="s">
        <v>51</v>
      </c>
      <c r="D106" t="s">
        <v>242</v>
      </c>
      <c r="E106" t="s">
        <v>243</v>
      </c>
      <c r="F106" t="s">
        <v>12</v>
      </c>
      <c r="G106" t="s">
        <v>244</v>
      </c>
      <c r="H106" t="s">
        <v>245</v>
      </c>
      <c r="I106" t="s">
        <v>53</v>
      </c>
      <c r="J106">
        <v>152375</v>
      </c>
      <c r="K106">
        <v>64</v>
      </c>
      <c r="L106" s="4">
        <v>0.04</v>
      </c>
      <c r="M106">
        <v>0.1</v>
      </c>
      <c r="N106" s="4">
        <v>6.0949999999999998</v>
      </c>
      <c r="O106" s="4">
        <v>15.237500000000001</v>
      </c>
    </row>
    <row r="107" spans="2:15">
      <c r="B107" t="s">
        <v>137</v>
      </c>
      <c r="C107" t="s">
        <v>51</v>
      </c>
      <c r="D107" t="s">
        <v>246</v>
      </c>
      <c r="E107" t="s">
        <v>247</v>
      </c>
      <c r="F107" t="s">
        <v>12</v>
      </c>
      <c r="G107" t="s">
        <v>248</v>
      </c>
      <c r="H107" t="s">
        <v>249</v>
      </c>
      <c r="I107" t="s">
        <v>53</v>
      </c>
      <c r="J107">
        <v>43523</v>
      </c>
      <c r="K107">
        <v>23</v>
      </c>
      <c r="L107" s="4">
        <v>0.04</v>
      </c>
      <c r="M107">
        <v>0.1</v>
      </c>
      <c r="N107" s="4">
        <v>1.74092</v>
      </c>
      <c r="O107" s="4">
        <v>4.3523000000000005</v>
      </c>
    </row>
    <row r="108" spans="2:15">
      <c r="B108" t="s">
        <v>137</v>
      </c>
      <c r="C108" t="s">
        <v>51</v>
      </c>
      <c r="D108" t="s">
        <v>250</v>
      </c>
      <c r="E108" t="s">
        <v>251</v>
      </c>
      <c r="F108" t="s">
        <v>12</v>
      </c>
      <c r="G108" t="s">
        <v>252</v>
      </c>
      <c r="H108" t="s">
        <v>253</v>
      </c>
      <c r="I108" t="s">
        <v>30</v>
      </c>
      <c r="J108">
        <v>367147</v>
      </c>
      <c r="K108">
        <v>2064</v>
      </c>
      <c r="L108" s="4">
        <v>0.04</v>
      </c>
      <c r="M108">
        <v>0.1</v>
      </c>
      <c r="N108" s="4">
        <v>14.685880000000001</v>
      </c>
      <c r="O108" s="4">
        <v>36.714700000000008</v>
      </c>
    </row>
    <row r="109" spans="2:15">
      <c r="B109" t="s">
        <v>137</v>
      </c>
      <c r="C109" t="s">
        <v>51</v>
      </c>
      <c r="D109" t="s">
        <v>91</v>
      </c>
      <c r="E109" t="s">
        <v>92</v>
      </c>
      <c r="F109" t="s">
        <v>12</v>
      </c>
      <c r="G109" t="s">
        <v>93</v>
      </c>
      <c r="H109" t="s">
        <v>94</v>
      </c>
      <c r="I109" t="s">
        <v>30</v>
      </c>
      <c r="J109">
        <v>35505</v>
      </c>
      <c r="K109">
        <v>685</v>
      </c>
      <c r="L109" s="4">
        <v>0.04</v>
      </c>
      <c r="M109">
        <v>0.1</v>
      </c>
      <c r="N109" s="4">
        <v>1.4202000000000001</v>
      </c>
      <c r="O109" s="4">
        <v>3.5505</v>
      </c>
    </row>
    <row r="110" spans="2:15">
      <c r="B110" t="s">
        <v>137</v>
      </c>
      <c r="C110" t="s">
        <v>51</v>
      </c>
      <c r="D110" t="s">
        <v>95</v>
      </c>
      <c r="E110" t="s">
        <v>96</v>
      </c>
      <c r="F110" t="s">
        <v>12</v>
      </c>
      <c r="G110" t="s">
        <v>97</v>
      </c>
      <c r="H110" t="s">
        <v>98</v>
      </c>
      <c r="I110" t="s">
        <v>30</v>
      </c>
      <c r="J110">
        <v>274143</v>
      </c>
      <c r="K110">
        <v>1</v>
      </c>
      <c r="L110" s="4">
        <v>0.04</v>
      </c>
      <c r="M110">
        <v>0.1</v>
      </c>
      <c r="N110" s="4">
        <v>10.965719999999999</v>
      </c>
      <c r="O110" s="4">
        <v>27.414300000000004</v>
      </c>
    </row>
    <row r="111" spans="2:15">
      <c r="B111" t="s">
        <v>254</v>
      </c>
      <c r="C111" t="s">
        <v>52</v>
      </c>
      <c r="D111" t="s">
        <v>347</v>
      </c>
      <c r="E111" t="s">
        <v>348</v>
      </c>
      <c r="F111" t="s">
        <v>12</v>
      </c>
      <c r="G111" t="s">
        <v>349</v>
      </c>
      <c r="H111" t="s">
        <v>350</v>
      </c>
      <c r="I111" t="s">
        <v>30</v>
      </c>
      <c r="J111">
        <v>7833</v>
      </c>
      <c r="K111">
        <v>0</v>
      </c>
      <c r="L111" s="4">
        <v>0.04</v>
      </c>
      <c r="M111">
        <v>0.1</v>
      </c>
      <c r="N111" s="4">
        <v>0.31331999999999999</v>
      </c>
      <c r="O111" s="4">
        <v>0.78330000000000011</v>
      </c>
    </row>
    <row r="112" spans="2:15">
      <c r="B112" t="s">
        <v>254</v>
      </c>
      <c r="C112" t="s">
        <v>52</v>
      </c>
      <c r="D112" t="s">
        <v>496</v>
      </c>
      <c r="E112" t="s">
        <v>497</v>
      </c>
      <c r="F112" t="s">
        <v>10</v>
      </c>
      <c r="G112" t="s">
        <v>498</v>
      </c>
      <c r="H112" t="s">
        <v>499</v>
      </c>
      <c r="I112" t="s">
        <v>30</v>
      </c>
      <c r="J112">
        <v>0</v>
      </c>
      <c r="K112">
        <v>3</v>
      </c>
      <c r="L112" s="4">
        <v>3.5000000000000001E-3</v>
      </c>
      <c r="M112">
        <v>2.5000000000000001E-2</v>
      </c>
      <c r="N112" s="4">
        <v>1.0500000000000001E-2</v>
      </c>
      <c r="O112" s="4">
        <v>7.5000000000000011E-2</v>
      </c>
    </row>
    <row r="113" spans="2:15">
      <c r="B113" t="s">
        <v>254</v>
      </c>
      <c r="C113" t="s">
        <v>52</v>
      </c>
      <c r="D113" t="s">
        <v>500</v>
      </c>
      <c r="E113" t="s">
        <v>501</v>
      </c>
      <c r="F113" t="s">
        <v>12</v>
      </c>
      <c r="G113" t="s">
        <v>502</v>
      </c>
      <c r="H113" t="s">
        <v>503</v>
      </c>
      <c r="I113" t="s">
        <v>30</v>
      </c>
      <c r="J113">
        <v>311625</v>
      </c>
      <c r="K113">
        <v>707</v>
      </c>
      <c r="L113" s="4">
        <v>0.04</v>
      </c>
      <c r="M113">
        <v>0.1</v>
      </c>
      <c r="N113" s="4">
        <v>12.465</v>
      </c>
      <c r="O113" s="4">
        <v>31.162500000000001</v>
      </c>
    </row>
    <row r="114" spans="2:15">
      <c r="B114" t="s">
        <v>254</v>
      </c>
      <c r="C114" t="s">
        <v>52</v>
      </c>
      <c r="D114" t="s">
        <v>351</v>
      </c>
      <c r="E114" t="s">
        <v>352</v>
      </c>
      <c r="F114" t="s">
        <v>12</v>
      </c>
      <c r="G114" t="s">
        <v>353</v>
      </c>
      <c r="H114" t="s">
        <v>354</v>
      </c>
      <c r="I114" t="s">
        <v>53</v>
      </c>
      <c r="J114">
        <v>85027</v>
      </c>
      <c r="K114">
        <v>42</v>
      </c>
      <c r="L114" s="4">
        <v>0.04</v>
      </c>
      <c r="M114">
        <v>0.1</v>
      </c>
      <c r="N114" s="4">
        <v>3.4010799999999999</v>
      </c>
      <c r="O114" s="4">
        <v>8.5027000000000008</v>
      </c>
    </row>
    <row r="115" spans="2:15">
      <c r="B115" t="s">
        <v>254</v>
      </c>
      <c r="C115" t="s">
        <v>52</v>
      </c>
      <c r="D115" t="s">
        <v>355</v>
      </c>
      <c r="E115" t="s">
        <v>356</v>
      </c>
      <c r="F115" t="s">
        <v>12</v>
      </c>
      <c r="G115" t="s">
        <v>357</v>
      </c>
      <c r="H115" t="s">
        <v>358</v>
      </c>
      <c r="I115" t="s">
        <v>53</v>
      </c>
      <c r="J115">
        <v>1593</v>
      </c>
      <c r="K115">
        <v>31</v>
      </c>
      <c r="L115" s="4">
        <v>0.04</v>
      </c>
      <c r="M115">
        <v>0.1</v>
      </c>
      <c r="N115" s="4">
        <v>6.3719999999999999E-2</v>
      </c>
      <c r="O115" s="4">
        <v>0.15930000000000002</v>
      </c>
    </row>
    <row r="116" spans="2:15">
      <c r="B116" t="s">
        <v>254</v>
      </c>
      <c r="C116" t="s">
        <v>52</v>
      </c>
      <c r="D116" t="s">
        <v>504</v>
      </c>
      <c r="E116" t="s">
        <v>505</v>
      </c>
      <c r="F116" t="s">
        <v>12</v>
      </c>
      <c r="G116" t="s">
        <v>506</v>
      </c>
      <c r="H116" t="s">
        <v>507</v>
      </c>
      <c r="I116" t="s">
        <v>53</v>
      </c>
      <c r="J116">
        <v>792</v>
      </c>
      <c r="K116">
        <v>6</v>
      </c>
      <c r="L116" s="4">
        <v>0.04</v>
      </c>
      <c r="M116">
        <v>0.1</v>
      </c>
      <c r="N116" s="4">
        <v>3.168E-2</v>
      </c>
      <c r="O116" s="4">
        <v>7.9200000000000007E-2</v>
      </c>
    </row>
    <row r="117" spans="2:15">
      <c r="B117" t="s">
        <v>254</v>
      </c>
      <c r="C117" t="s">
        <v>52</v>
      </c>
      <c r="D117" t="s">
        <v>255</v>
      </c>
      <c r="E117" t="s">
        <v>256</v>
      </c>
      <c r="F117" t="s">
        <v>12</v>
      </c>
      <c r="G117" t="s">
        <v>257</v>
      </c>
      <c r="H117" t="s">
        <v>258</v>
      </c>
      <c r="I117" t="s">
        <v>30</v>
      </c>
      <c r="J117">
        <v>1</v>
      </c>
      <c r="K117">
        <v>0</v>
      </c>
      <c r="L117" s="4">
        <v>0.04</v>
      </c>
      <c r="M117">
        <v>0.1</v>
      </c>
      <c r="N117" s="4">
        <v>4.0000000000000003E-5</v>
      </c>
      <c r="O117" s="4">
        <v>1E-4</v>
      </c>
    </row>
    <row r="118" spans="2:15">
      <c r="B118" t="s">
        <v>254</v>
      </c>
      <c r="C118" t="s">
        <v>52</v>
      </c>
      <c r="D118" t="s">
        <v>359</v>
      </c>
      <c r="E118" t="s">
        <v>360</v>
      </c>
      <c r="F118" t="s">
        <v>12</v>
      </c>
      <c r="G118" t="s">
        <v>361</v>
      </c>
      <c r="H118" t="s">
        <v>362</v>
      </c>
      <c r="I118" t="s">
        <v>53</v>
      </c>
      <c r="J118">
        <v>500268</v>
      </c>
      <c r="K118">
        <v>958</v>
      </c>
      <c r="L118" s="4">
        <v>0.04</v>
      </c>
      <c r="M118">
        <v>0.1</v>
      </c>
      <c r="N118" s="4">
        <v>20.010720000000003</v>
      </c>
      <c r="O118" s="4">
        <v>50.026800000000001</v>
      </c>
    </row>
    <row r="119" spans="2:15">
      <c r="B119" t="s">
        <v>254</v>
      </c>
      <c r="C119" t="s">
        <v>52</v>
      </c>
      <c r="D119" t="s">
        <v>363</v>
      </c>
      <c r="E119" t="s">
        <v>364</v>
      </c>
      <c r="F119" t="s">
        <v>12</v>
      </c>
      <c r="G119" t="s">
        <v>365</v>
      </c>
      <c r="H119" t="s">
        <v>366</v>
      </c>
      <c r="I119" t="s">
        <v>53</v>
      </c>
      <c r="J119">
        <v>192904</v>
      </c>
      <c r="K119">
        <v>441</v>
      </c>
      <c r="L119" s="4">
        <v>0.04</v>
      </c>
      <c r="M119">
        <v>0.1</v>
      </c>
      <c r="N119" s="4">
        <v>7.7161599999999995</v>
      </c>
      <c r="O119" s="4">
        <v>19.290400000000002</v>
      </c>
    </row>
    <row r="120" spans="2:15">
      <c r="B120" t="s">
        <v>254</v>
      </c>
      <c r="C120" t="s">
        <v>52</v>
      </c>
      <c r="D120" t="s">
        <v>508</v>
      </c>
      <c r="E120" t="s">
        <v>509</v>
      </c>
      <c r="F120" t="s">
        <v>12</v>
      </c>
      <c r="G120" t="s">
        <v>510</v>
      </c>
      <c r="H120" t="s">
        <v>511</v>
      </c>
      <c r="I120" t="s">
        <v>53</v>
      </c>
      <c r="J120">
        <v>2</v>
      </c>
      <c r="K120">
        <v>2</v>
      </c>
      <c r="L120" s="4">
        <v>0.04</v>
      </c>
      <c r="M120">
        <v>0.1</v>
      </c>
      <c r="N120" s="4">
        <v>8.0000000000000007E-5</v>
      </c>
      <c r="O120" s="4">
        <v>2.0000000000000001E-4</v>
      </c>
    </row>
    <row r="121" spans="2:15">
      <c r="B121" t="s">
        <v>254</v>
      </c>
      <c r="C121" t="s">
        <v>52</v>
      </c>
      <c r="D121" t="s">
        <v>512</v>
      </c>
      <c r="E121" t="s">
        <v>513</v>
      </c>
      <c r="F121" t="s">
        <v>12</v>
      </c>
      <c r="G121" t="s">
        <v>514</v>
      </c>
      <c r="H121" t="s">
        <v>515</v>
      </c>
      <c r="I121" t="s">
        <v>53</v>
      </c>
      <c r="J121">
        <v>31033</v>
      </c>
      <c r="K121">
        <v>64</v>
      </c>
      <c r="L121" s="4">
        <v>0.04</v>
      </c>
      <c r="M121">
        <v>0.1</v>
      </c>
      <c r="N121" s="4">
        <v>1.24132</v>
      </c>
      <c r="O121" s="4">
        <v>3.1033000000000004</v>
      </c>
    </row>
    <row r="122" spans="2:15">
      <c r="B122" t="s">
        <v>254</v>
      </c>
      <c r="C122" t="s">
        <v>52</v>
      </c>
      <c r="D122" t="s">
        <v>367</v>
      </c>
      <c r="E122" t="s">
        <v>368</v>
      </c>
      <c r="F122" t="s">
        <v>12</v>
      </c>
      <c r="G122" t="s">
        <v>369</v>
      </c>
      <c r="H122" t="s">
        <v>370</v>
      </c>
      <c r="I122" t="s">
        <v>53</v>
      </c>
      <c r="J122">
        <v>16242</v>
      </c>
      <c r="K122">
        <v>29</v>
      </c>
      <c r="L122" s="4">
        <v>0.04</v>
      </c>
      <c r="M122">
        <v>0.1</v>
      </c>
      <c r="N122" s="4">
        <v>0.64968000000000004</v>
      </c>
      <c r="O122" s="4">
        <v>1.6242000000000001</v>
      </c>
    </row>
    <row r="123" spans="2:15">
      <c r="B123" t="s">
        <v>254</v>
      </c>
      <c r="C123" t="s">
        <v>52</v>
      </c>
      <c r="D123" t="s">
        <v>371</v>
      </c>
      <c r="E123" t="s">
        <v>372</v>
      </c>
      <c r="F123" t="s">
        <v>12</v>
      </c>
      <c r="G123" t="s">
        <v>373</v>
      </c>
      <c r="H123" t="s">
        <v>374</v>
      </c>
      <c r="I123" t="s">
        <v>53</v>
      </c>
      <c r="J123">
        <v>1367</v>
      </c>
      <c r="K123">
        <v>40</v>
      </c>
      <c r="L123" s="4">
        <v>0.04</v>
      </c>
      <c r="M123">
        <v>0.1</v>
      </c>
      <c r="N123" s="4">
        <v>5.4679999999999999E-2</v>
      </c>
      <c r="O123" s="4">
        <v>0.13670000000000002</v>
      </c>
    </row>
    <row r="124" spans="2:15">
      <c r="B124" t="s">
        <v>254</v>
      </c>
      <c r="C124" t="s">
        <v>52</v>
      </c>
      <c r="D124" t="s">
        <v>516</v>
      </c>
      <c r="E124" t="s">
        <v>517</v>
      </c>
      <c r="F124" t="s">
        <v>12</v>
      </c>
      <c r="G124" t="s">
        <v>518</v>
      </c>
      <c r="H124" t="s">
        <v>519</v>
      </c>
      <c r="I124" t="s">
        <v>53</v>
      </c>
      <c r="J124">
        <v>2</v>
      </c>
      <c r="K124">
        <v>2</v>
      </c>
      <c r="L124" s="4">
        <v>0.04</v>
      </c>
      <c r="M124">
        <v>0.1</v>
      </c>
      <c r="N124" s="4">
        <v>8.0000000000000007E-5</v>
      </c>
      <c r="O124" s="4">
        <v>2.0000000000000001E-4</v>
      </c>
    </row>
    <row r="125" spans="2:15">
      <c r="B125" t="s">
        <v>254</v>
      </c>
      <c r="C125" t="s">
        <v>52</v>
      </c>
      <c r="D125" t="s">
        <v>520</v>
      </c>
      <c r="E125" t="s">
        <v>521</v>
      </c>
      <c r="F125" t="s">
        <v>12</v>
      </c>
      <c r="G125" t="s">
        <v>522</v>
      </c>
      <c r="H125" t="s">
        <v>523</v>
      </c>
      <c r="I125" t="s">
        <v>53</v>
      </c>
      <c r="J125">
        <v>12</v>
      </c>
      <c r="K125">
        <v>3</v>
      </c>
      <c r="L125" s="4">
        <v>0.04</v>
      </c>
      <c r="M125">
        <v>0.1</v>
      </c>
      <c r="N125" s="4">
        <v>4.7999999999999996E-4</v>
      </c>
      <c r="O125" s="4">
        <v>1.2000000000000001E-3</v>
      </c>
    </row>
    <row r="126" spans="2:15">
      <c r="B126" t="s">
        <v>254</v>
      </c>
      <c r="C126" t="s">
        <v>52</v>
      </c>
      <c r="D126" t="s">
        <v>259</v>
      </c>
      <c r="E126" t="s">
        <v>260</v>
      </c>
      <c r="F126" t="s">
        <v>12</v>
      </c>
      <c r="G126" t="s">
        <v>261</v>
      </c>
      <c r="H126" t="s">
        <v>262</v>
      </c>
      <c r="I126" t="s">
        <v>30</v>
      </c>
      <c r="J126">
        <v>77981</v>
      </c>
      <c r="K126">
        <v>1805</v>
      </c>
      <c r="L126" s="4">
        <v>0.04</v>
      </c>
      <c r="M126">
        <v>0.1</v>
      </c>
      <c r="N126" s="4">
        <v>3.1192400000000005</v>
      </c>
      <c r="O126" s="4">
        <v>7.7981000000000007</v>
      </c>
    </row>
    <row r="127" spans="2:15">
      <c r="B127" t="s">
        <v>254</v>
      </c>
      <c r="C127" t="s">
        <v>52</v>
      </c>
      <c r="D127" t="s">
        <v>375</v>
      </c>
      <c r="E127" t="s">
        <v>376</v>
      </c>
      <c r="F127" t="s">
        <v>29</v>
      </c>
      <c r="G127" t="s">
        <v>377</v>
      </c>
      <c r="H127" t="s">
        <v>378</v>
      </c>
      <c r="I127" t="s">
        <v>56</v>
      </c>
      <c r="J127">
        <v>25423</v>
      </c>
      <c r="K127">
        <v>504</v>
      </c>
      <c r="L127" s="4">
        <v>0.6</v>
      </c>
      <c r="M127">
        <v>0.35</v>
      </c>
      <c r="N127" s="4">
        <v>15.2538</v>
      </c>
      <c r="O127" s="4">
        <v>8.8980499999999996</v>
      </c>
    </row>
    <row r="128" spans="2:15">
      <c r="B128" t="s">
        <v>254</v>
      </c>
      <c r="C128" t="s">
        <v>52</v>
      </c>
      <c r="D128" t="s">
        <v>379</v>
      </c>
      <c r="E128" t="s">
        <v>380</v>
      </c>
      <c r="F128" t="s">
        <v>12</v>
      </c>
      <c r="G128" t="s">
        <v>381</v>
      </c>
      <c r="H128" t="s">
        <v>382</v>
      </c>
      <c r="I128" t="s">
        <v>30</v>
      </c>
      <c r="J128">
        <v>3236</v>
      </c>
      <c r="K128">
        <v>0</v>
      </c>
      <c r="L128" s="4">
        <v>0.04</v>
      </c>
      <c r="M128">
        <v>0.1</v>
      </c>
      <c r="N128" s="4">
        <v>0.12944</v>
      </c>
      <c r="O128" s="4">
        <v>0.3236</v>
      </c>
    </row>
    <row r="129" spans="2:15">
      <c r="B129" t="s">
        <v>74</v>
      </c>
      <c r="C129" t="s">
        <v>51</v>
      </c>
      <c r="D129" t="s">
        <v>524</v>
      </c>
      <c r="E129" t="s">
        <v>525</v>
      </c>
      <c r="F129" t="s">
        <v>12</v>
      </c>
      <c r="G129" t="s">
        <v>526</v>
      </c>
      <c r="H129" t="s">
        <v>527</v>
      </c>
      <c r="I129" t="s">
        <v>53</v>
      </c>
      <c r="J129">
        <v>1</v>
      </c>
      <c r="K129">
        <v>0</v>
      </c>
      <c r="L129" s="4">
        <v>0.04</v>
      </c>
      <c r="M129">
        <v>0.1</v>
      </c>
      <c r="N129" s="4">
        <v>4.0000000000000003E-5</v>
      </c>
      <c r="O129" s="4">
        <v>1E-4</v>
      </c>
    </row>
    <row r="130" spans="2:15">
      <c r="B130" t="s">
        <v>74</v>
      </c>
      <c r="C130" t="s">
        <v>51</v>
      </c>
      <c r="D130" t="s">
        <v>75</v>
      </c>
      <c r="E130" t="s">
        <v>76</v>
      </c>
      <c r="F130" t="s">
        <v>12</v>
      </c>
      <c r="G130" t="s">
        <v>77</v>
      </c>
      <c r="H130" t="s">
        <v>78</v>
      </c>
      <c r="I130" t="s">
        <v>53</v>
      </c>
      <c r="J130">
        <v>1</v>
      </c>
      <c r="K130">
        <v>0</v>
      </c>
      <c r="L130" s="4">
        <v>0.04</v>
      </c>
      <c r="M130">
        <v>0.1</v>
      </c>
      <c r="N130" s="4">
        <v>4.0000000000000003E-5</v>
      </c>
      <c r="O130" s="4">
        <v>1E-4</v>
      </c>
    </row>
    <row r="131" spans="2:15">
      <c r="B131" t="s">
        <v>74</v>
      </c>
      <c r="C131" t="s">
        <v>51</v>
      </c>
      <c r="D131" t="s">
        <v>528</v>
      </c>
      <c r="E131" t="s">
        <v>529</v>
      </c>
      <c r="F131" t="s">
        <v>12</v>
      </c>
      <c r="G131" t="s">
        <v>530</v>
      </c>
      <c r="H131" t="s">
        <v>531</v>
      </c>
      <c r="I131" t="s">
        <v>53</v>
      </c>
      <c r="J131">
        <v>1</v>
      </c>
      <c r="K131">
        <v>0</v>
      </c>
      <c r="L131" s="4">
        <v>0.04</v>
      </c>
      <c r="M131">
        <v>0.1</v>
      </c>
      <c r="N131" s="4">
        <v>4.0000000000000003E-5</v>
      </c>
      <c r="O131" s="4">
        <v>1E-4</v>
      </c>
    </row>
    <row r="132" spans="2:15">
      <c r="B132" t="s">
        <v>74</v>
      </c>
      <c r="C132" t="s">
        <v>51</v>
      </c>
      <c r="D132" t="s">
        <v>79</v>
      </c>
      <c r="E132" t="s">
        <v>80</v>
      </c>
      <c r="F132" t="s">
        <v>12</v>
      </c>
      <c r="G132" t="s">
        <v>81</v>
      </c>
      <c r="H132" t="s">
        <v>82</v>
      </c>
      <c r="I132" t="s">
        <v>30</v>
      </c>
      <c r="J132">
        <v>1</v>
      </c>
      <c r="K132">
        <v>0</v>
      </c>
      <c r="L132" s="4">
        <v>0.04</v>
      </c>
      <c r="M132">
        <v>0.1</v>
      </c>
      <c r="N132" s="4">
        <v>4.0000000000000003E-5</v>
      </c>
      <c r="O132" s="4">
        <v>1E-4</v>
      </c>
    </row>
    <row r="133" spans="2:15">
      <c r="B133" t="s">
        <v>74</v>
      </c>
      <c r="C133" t="s">
        <v>83</v>
      </c>
      <c r="D133" t="s">
        <v>263</v>
      </c>
      <c r="E133" t="s">
        <v>264</v>
      </c>
      <c r="F133" t="s">
        <v>12</v>
      </c>
      <c r="G133" t="s">
        <v>263</v>
      </c>
      <c r="H133" t="s">
        <v>265</v>
      </c>
      <c r="I133" t="s">
        <v>30</v>
      </c>
      <c r="J133">
        <v>1</v>
      </c>
      <c r="K133">
        <v>0</v>
      </c>
      <c r="L133" s="4">
        <v>0.04</v>
      </c>
      <c r="M133">
        <v>0.1</v>
      </c>
      <c r="N133" s="4">
        <v>4.0000000000000003E-5</v>
      </c>
      <c r="O133" s="4">
        <v>1E-4</v>
      </c>
    </row>
    <row r="134" spans="2:15">
      <c r="B134" t="s">
        <v>532</v>
      </c>
      <c r="C134" t="s">
        <v>533</v>
      </c>
      <c r="D134" t="s">
        <v>534</v>
      </c>
      <c r="E134" t="s">
        <v>535</v>
      </c>
      <c r="F134" t="s">
        <v>12</v>
      </c>
      <c r="G134" t="s">
        <v>536</v>
      </c>
      <c r="H134" t="s">
        <v>537</v>
      </c>
      <c r="I134" t="s">
        <v>30</v>
      </c>
      <c r="J134">
        <v>46308</v>
      </c>
      <c r="K134">
        <v>2068</v>
      </c>
      <c r="L134" s="4">
        <v>0.04</v>
      </c>
      <c r="M134">
        <v>0.1</v>
      </c>
      <c r="N134" s="4">
        <v>1.85232</v>
      </c>
      <c r="O134" s="4">
        <v>4.6307999999999998</v>
      </c>
    </row>
    <row r="135" spans="2:15">
      <c r="B135" t="s">
        <v>532</v>
      </c>
      <c r="C135" t="s">
        <v>533</v>
      </c>
      <c r="D135" t="s">
        <v>538</v>
      </c>
      <c r="E135" t="s">
        <v>539</v>
      </c>
      <c r="F135" t="s">
        <v>12</v>
      </c>
      <c r="G135" t="s">
        <v>540</v>
      </c>
      <c r="H135" t="s">
        <v>541</v>
      </c>
      <c r="I135" t="s">
        <v>30</v>
      </c>
      <c r="J135">
        <v>73412</v>
      </c>
      <c r="K135">
        <v>196</v>
      </c>
      <c r="L135" s="4">
        <v>0.04</v>
      </c>
      <c r="M135">
        <v>0.1</v>
      </c>
      <c r="N135" s="4">
        <v>2.93648</v>
      </c>
      <c r="O135" s="4">
        <v>7.3412000000000006</v>
      </c>
    </row>
    <row r="136" spans="2:15">
      <c r="B136" t="s">
        <v>532</v>
      </c>
      <c r="C136" t="s">
        <v>51</v>
      </c>
      <c r="D136" t="s">
        <v>542</v>
      </c>
      <c r="E136" t="s">
        <v>543</v>
      </c>
      <c r="F136" t="s">
        <v>12</v>
      </c>
      <c r="G136" t="s">
        <v>85</v>
      </c>
      <c r="H136" t="s">
        <v>544</v>
      </c>
      <c r="I136" t="s">
        <v>53</v>
      </c>
      <c r="J136">
        <v>2</v>
      </c>
      <c r="K136">
        <v>0</v>
      </c>
      <c r="L136" s="4">
        <v>0.04</v>
      </c>
      <c r="M136">
        <v>0.1</v>
      </c>
      <c r="N136" s="4">
        <v>8.0000000000000007E-5</v>
      </c>
      <c r="O136" s="4">
        <v>2.0000000000000001E-4</v>
      </c>
    </row>
    <row r="137" spans="2:15">
      <c r="B137" t="s">
        <v>532</v>
      </c>
      <c r="C137" t="s">
        <v>51</v>
      </c>
      <c r="D137" t="s">
        <v>542</v>
      </c>
      <c r="E137" t="s">
        <v>543</v>
      </c>
      <c r="F137" t="s">
        <v>12</v>
      </c>
      <c r="G137" t="s">
        <v>545</v>
      </c>
      <c r="H137" t="s">
        <v>546</v>
      </c>
      <c r="I137" t="s">
        <v>53</v>
      </c>
      <c r="J137">
        <v>944957</v>
      </c>
      <c r="K137">
        <v>231</v>
      </c>
      <c r="L137" s="4">
        <v>0.04</v>
      </c>
      <c r="M137">
        <v>0.1</v>
      </c>
      <c r="N137" s="4">
        <v>37.798279999999998</v>
      </c>
      <c r="O137" s="4">
        <v>94.495700000000014</v>
      </c>
    </row>
    <row r="138" spans="2:15">
      <c r="B138" t="s">
        <v>532</v>
      </c>
      <c r="C138" t="s">
        <v>51</v>
      </c>
      <c r="D138" t="s">
        <v>547</v>
      </c>
      <c r="E138" t="s">
        <v>548</v>
      </c>
      <c r="F138" t="s">
        <v>12</v>
      </c>
      <c r="G138" t="s">
        <v>549</v>
      </c>
      <c r="H138" t="s">
        <v>550</v>
      </c>
      <c r="I138" t="s">
        <v>53</v>
      </c>
      <c r="J138">
        <v>4</v>
      </c>
      <c r="K138">
        <v>2</v>
      </c>
      <c r="L138" s="4">
        <v>0.04</v>
      </c>
      <c r="M138">
        <v>0.1</v>
      </c>
      <c r="N138" s="4">
        <v>1.6000000000000001E-4</v>
      </c>
      <c r="O138" s="4">
        <v>4.0000000000000002E-4</v>
      </c>
    </row>
    <row r="139" spans="2:15">
      <c r="B139" t="s">
        <v>532</v>
      </c>
      <c r="C139" t="s">
        <v>51</v>
      </c>
      <c r="D139" t="s">
        <v>551</v>
      </c>
      <c r="E139" t="s">
        <v>552</v>
      </c>
      <c r="F139" t="s">
        <v>12</v>
      </c>
      <c r="G139" t="s">
        <v>553</v>
      </c>
      <c r="H139" t="s">
        <v>554</v>
      </c>
      <c r="I139" t="s">
        <v>53</v>
      </c>
      <c r="J139">
        <v>5984767</v>
      </c>
      <c r="K139">
        <v>9590</v>
      </c>
      <c r="L139" s="4">
        <v>0.04</v>
      </c>
      <c r="M139">
        <v>0.1</v>
      </c>
      <c r="N139" s="4">
        <v>239.39068</v>
      </c>
      <c r="O139" s="4">
        <v>598.47670000000005</v>
      </c>
    </row>
    <row r="140" spans="2:15">
      <c r="B140" t="s">
        <v>532</v>
      </c>
      <c r="C140" t="s">
        <v>51</v>
      </c>
      <c r="D140" t="s">
        <v>555</v>
      </c>
      <c r="E140" t="s">
        <v>556</v>
      </c>
      <c r="F140" t="s">
        <v>12</v>
      </c>
      <c r="G140" t="s">
        <v>557</v>
      </c>
      <c r="H140" t="s">
        <v>558</v>
      </c>
      <c r="I140" t="s">
        <v>53</v>
      </c>
      <c r="J140">
        <v>8</v>
      </c>
      <c r="K140">
        <v>6</v>
      </c>
      <c r="L140" s="4">
        <v>0.04</v>
      </c>
      <c r="M140">
        <v>0.1</v>
      </c>
      <c r="N140" s="4">
        <v>3.2000000000000003E-4</v>
      </c>
      <c r="O140" s="4">
        <v>8.0000000000000004E-4</v>
      </c>
    </row>
    <row r="141" spans="2:15">
      <c r="B141" t="s">
        <v>532</v>
      </c>
      <c r="C141" t="s">
        <v>51</v>
      </c>
      <c r="D141" t="s">
        <v>559</v>
      </c>
      <c r="E141" t="s">
        <v>560</v>
      </c>
      <c r="F141" t="s">
        <v>12</v>
      </c>
      <c r="G141" t="s">
        <v>561</v>
      </c>
      <c r="H141" t="s">
        <v>562</v>
      </c>
      <c r="I141" t="s">
        <v>53</v>
      </c>
      <c r="J141">
        <v>2263228</v>
      </c>
      <c r="K141">
        <v>1019</v>
      </c>
      <c r="L141" s="4">
        <v>0.04</v>
      </c>
      <c r="M141">
        <v>0.1</v>
      </c>
      <c r="N141" s="4">
        <v>90.529119999999992</v>
      </c>
      <c r="O141" s="4">
        <v>226.32280000000003</v>
      </c>
    </row>
    <row r="142" spans="2:15">
      <c r="B142" t="s">
        <v>532</v>
      </c>
      <c r="C142" t="s">
        <v>51</v>
      </c>
      <c r="D142" t="s">
        <v>563</v>
      </c>
      <c r="E142" t="s">
        <v>564</v>
      </c>
      <c r="F142" t="s">
        <v>12</v>
      </c>
      <c r="G142" t="s">
        <v>565</v>
      </c>
      <c r="H142" t="s">
        <v>566</v>
      </c>
      <c r="I142" t="s">
        <v>53</v>
      </c>
      <c r="J142">
        <v>11</v>
      </c>
      <c r="K142">
        <v>2</v>
      </c>
      <c r="L142" s="4">
        <v>0.04</v>
      </c>
      <c r="M142">
        <v>0.1</v>
      </c>
      <c r="N142" s="4">
        <v>4.4000000000000002E-4</v>
      </c>
      <c r="O142" s="4">
        <v>1.1000000000000001E-3</v>
      </c>
    </row>
    <row r="143" spans="2:15">
      <c r="B143" t="s">
        <v>532</v>
      </c>
      <c r="C143" t="s">
        <v>51</v>
      </c>
      <c r="D143" t="s">
        <v>567</v>
      </c>
      <c r="E143" t="s">
        <v>568</v>
      </c>
      <c r="F143" t="s">
        <v>12</v>
      </c>
      <c r="G143" t="s">
        <v>569</v>
      </c>
      <c r="H143" t="s">
        <v>570</v>
      </c>
      <c r="I143" t="s">
        <v>53</v>
      </c>
      <c r="J143">
        <v>1</v>
      </c>
      <c r="K143">
        <v>0</v>
      </c>
      <c r="L143" s="4">
        <v>0.04</v>
      </c>
      <c r="M143">
        <v>0.1</v>
      </c>
      <c r="N143" s="4">
        <v>4.0000000000000003E-5</v>
      </c>
      <c r="O143" s="4">
        <v>1E-4</v>
      </c>
    </row>
    <row r="144" spans="2:15">
      <c r="B144" t="s">
        <v>532</v>
      </c>
      <c r="C144" t="s">
        <v>51</v>
      </c>
      <c r="D144" t="s">
        <v>567</v>
      </c>
      <c r="E144" t="s">
        <v>568</v>
      </c>
      <c r="F144" t="s">
        <v>12</v>
      </c>
      <c r="G144" t="s">
        <v>571</v>
      </c>
      <c r="H144" t="s">
        <v>572</v>
      </c>
      <c r="I144" t="s">
        <v>53</v>
      </c>
      <c r="J144">
        <v>3917491</v>
      </c>
      <c r="K144">
        <v>1924</v>
      </c>
      <c r="L144" s="4">
        <v>0.04</v>
      </c>
      <c r="M144">
        <v>0.1</v>
      </c>
      <c r="N144" s="4">
        <v>156.69964000000002</v>
      </c>
      <c r="O144" s="4">
        <v>391.74910000000006</v>
      </c>
    </row>
    <row r="145" spans="2:15">
      <c r="B145" t="s">
        <v>532</v>
      </c>
      <c r="C145" t="s">
        <v>51</v>
      </c>
      <c r="D145" t="s">
        <v>573</v>
      </c>
      <c r="E145" t="s">
        <v>574</v>
      </c>
      <c r="F145" t="s">
        <v>12</v>
      </c>
      <c r="G145" t="s">
        <v>575</v>
      </c>
      <c r="H145" t="s">
        <v>576</v>
      </c>
      <c r="I145" t="s">
        <v>53</v>
      </c>
      <c r="J145">
        <v>5</v>
      </c>
      <c r="K145">
        <v>3</v>
      </c>
      <c r="L145" s="4">
        <v>0.04</v>
      </c>
      <c r="M145">
        <v>0.1</v>
      </c>
      <c r="N145" s="4">
        <v>2.0000000000000001E-4</v>
      </c>
      <c r="O145" s="4">
        <v>5.0000000000000001E-4</v>
      </c>
    </row>
    <row r="146" spans="2:15">
      <c r="B146" t="s">
        <v>532</v>
      </c>
      <c r="C146" t="s">
        <v>51</v>
      </c>
      <c r="D146" t="s">
        <v>577</v>
      </c>
      <c r="E146" t="s">
        <v>578</v>
      </c>
      <c r="F146" t="s">
        <v>12</v>
      </c>
      <c r="G146" t="s">
        <v>579</v>
      </c>
      <c r="H146" t="s">
        <v>580</v>
      </c>
      <c r="I146" t="s">
        <v>30</v>
      </c>
      <c r="J146">
        <v>16289172</v>
      </c>
      <c r="K146">
        <v>112029</v>
      </c>
      <c r="L146" s="4">
        <v>0.04</v>
      </c>
      <c r="M146">
        <v>0.1</v>
      </c>
      <c r="N146" s="4">
        <v>651.56687999999997</v>
      </c>
      <c r="O146" s="4">
        <v>1628.9172000000001</v>
      </c>
    </row>
    <row r="147" spans="2:15">
      <c r="B147" t="s">
        <v>532</v>
      </c>
      <c r="C147" t="s">
        <v>51</v>
      </c>
      <c r="D147" t="s">
        <v>581</v>
      </c>
      <c r="E147" t="s">
        <v>582</v>
      </c>
      <c r="F147" t="s">
        <v>12</v>
      </c>
      <c r="G147" t="s">
        <v>583</v>
      </c>
      <c r="H147" t="s">
        <v>584</v>
      </c>
      <c r="I147" t="s">
        <v>30</v>
      </c>
      <c r="J147">
        <v>4952676</v>
      </c>
      <c r="K147">
        <v>10326</v>
      </c>
      <c r="L147" s="4">
        <v>0.04</v>
      </c>
      <c r="M147">
        <v>0.1</v>
      </c>
      <c r="N147" s="4">
        <v>198.10704000000001</v>
      </c>
      <c r="O147" s="4">
        <v>495.26760000000002</v>
      </c>
    </row>
    <row r="148" spans="2:15">
      <c r="B148" t="s">
        <v>532</v>
      </c>
      <c r="C148" t="s">
        <v>51</v>
      </c>
      <c r="D148" t="s">
        <v>585</v>
      </c>
      <c r="E148" t="s">
        <v>586</v>
      </c>
      <c r="F148" t="s">
        <v>29</v>
      </c>
      <c r="G148" t="s">
        <v>587</v>
      </c>
      <c r="H148" t="s">
        <v>588</v>
      </c>
      <c r="I148" t="s">
        <v>56</v>
      </c>
      <c r="J148">
        <v>425337</v>
      </c>
      <c r="K148">
        <v>7759</v>
      </c>
      <c r="L148" s="4">
        <v>0.6</v>
      </c>
      <c r="M148">
        <v>0.35</v>
      </c>
      <c r="N148" s="4">
        <v>255.20219999999998</v>
      </c>
      <c r="O148" s="4">
        <v>148.86794999999998</v>
      </c>
    </row>
    <row r="149" spans="2:15">
      <c r="B149" t="s">
        <v>589</v>
      </c>
      <c r="C149" t="s">
        <v>54</v>
      </c>
      <c r="D149" t="s">
        <v>590</v>
      </c>
      <c r="E149" t="s">
        <v>591</v>
      </c>
      <c r="F149" t="s">
        <v>10</v>
      </c>
      <c r="G149" t="s">
        <v>590</v>
      </c>
      <c r="H149" t="s">
        <v>592</v>
      </c>
      <c r="I149" t="s">
        <v>30</v>
      </c>
      <c r="J149">
        <v>0</v>
      </c>
      <c r="K149">
        <v>1</v>
      </c>
      <c r="L149" s="4">
        <v>3.5000000000000001E-3</v>
      </c>
      <c r="M149">
        <v>2.5000000000000001E-2</v>
      </c>
      <c r="N149" s="4">
        <v>3.5000000000000001E-3</v>
      </c>
      <c r="O149" s="4">
        <v>2.5000000000000001E-2</v>
      </c>
    </row>
    <row r="150" spans="2:15">
      <c r="B150" t="s">
        <v>589</v>
      </c>
      <c r="C150" t="s">
        <v>54</v>
      </c>
      <c r="D150" t="s">
        <v>593</v>
      </c>
      <c r="E150" t="s">
        <v>594</v>
      </c>
      <c r="F150" t="s">
        <v>10</v>
      </c>
      <c r="G150" t="s">
        <v>593</v>
      </c>
      <c r="H150" t="s">
        <v>595</v>
      </c>
      <c r="I150" t="s">
        <v>30</v>
      </c>
      <c r="J150">
        <v>0</v>
      </c>
      <c r="K150">
        <v>3396</v>
      </c>
      <c r="L150" s="4">
        <v>3.5000000000000001E-3</v>
      </c>
      <c r="M150">
        <v>2.5000000000000001E-2</v>
      </c>
      <c r="N150" s="4">
        <v>11.886000000000001</v>
      </c>
      <c r="O150" s="4">
        <v>84.9</v>
      </c>
    </row>
    <row r="151" spans="2:15">
      <c r="B151" t="s">
        <v>589</v>
      </c>
      <c r="C151" t="s">
        <v>54</v>
      </c>
      <c r="D151" t="s">
        <v>596</v>
      </c>
      <c r="E151" t="s">
        <v>597</v>
      </c>
      <c r="F151" t="s">
        <v>12</v>
      </c>
      <c r="G151" t="s">
        <v>598</v>
      </c>
      <c r="H151" t="s">
        <v>599</v>
      </c>
      <c r="I151" t="s">
        <v>53</v>
      </c>
      <c r="J151">
        <v>420489</v>
      </c>
      <c r="K151">
        <v>178</v>
      </c>
      <c r="L151" s="4">
        <v>0.04</v>
      </c>
      <c r="M151">
        <v>0.1</v>
      </c>
      <c r="N151" s="4">
        <v>16.819560000000003</v>
      </c>
      <c r="O151" s="4">
        <v>42.048900000000003</v>
      </c>
    </row>
    <row r="152" spans="2:15">
      <c r="B152" t="s">
        <v>589</v>
      </c>
      <c r="C152" t="s">
        <v>54</v>
      </c>
      <c r="D152" t="s">
        <v>600</v>
      </c>
      <c r="E152" t="s">
        <v>601</v>
      </c>
      <c r="F152" t="s">
        <v>12</v>
      </c>
      <c r="G152" t="s">
        <v>602</v>
      </c>
      <c r="H152" t="s">
        <v>603</v>
      </c>
      <c r="I152" t="s">
        <v>53</v>
      </c>
      <c r="J152">
        <v>37987</v>
      </c>
      <c r="K152">
        <v>8</v>
      </c>
      <c r="L152" s="4">
        <v>0.04</v>
      </c>
      <c r="M152">
        <v>0.1</v>
      </c>
      <c r="N152" s="4">
        <v>1.5194799999999999</v>
      </c>
      <c r="O152" s="4">
        <v>3.7987000000000002</v>
      </c>
    </row>
    <row r="153" spans="2:15">
      <c r="B153" t="s">
        <v>589</v>
      </c>
      <c r="C153" t="s">
        <v>54</v>
      </c>
      <c r="D153" t="s">
        <v>604</v>
      </c>
      <c r="E153" t="s">
        <v>605</v>
      </c>
      <c r="F153" t="s">
        <v>12</v>
      </c>
      <c r="G153" t="s">
        <v>606</v>
      </c>
      <c r="H153" t="s">
        <v>607</v>
      </c>
      <c r="I153" t="s">
        <v>53</v>
      </c>
      <c r="J153">
        <v>10</v>
      </c>
      <c r="K153">
        <v>1</v>
      </c>
      <c r="L153" s="4">
        <v>0.04</v>
      </c>
      <c r="M153">
        <v>0.1</v>
      </c>
      <c r="N153" s="4">
        <v>4.0000000000000002E-4</v>
      </c>
      <c r="O153" s="4">
        <v>1E-3</v>
      </c>
    </row>
    <row r="154" spans="2:15">
      <c r="B154" t="s">
        <v>589</v>
      </c>
      <c r="C154" t="s">
        <v>54</v>
      </c>
      <c r="D154" t="s">
        <v>608</v>
      </c>
      <c r="E154" t="s">
        <v>609</v>
      </c>
      <c r="F154" t="s">
        <v>12</v>
      </c>
      <c r="G154" t="s">
        <v>86</v>
      </c>
      <c r="H154" t="s">
        <v>610</v>
      </c>
      <c r="I154" t="s">
        <v>53</v>
      </c>
      <c r="J154">
        <v>1</v>
      </c>
      <c r="K154">
        <v>0</v>
      </c>
      <c r="L154" s="4">
        <v>0.04</v>
      </c>
      <c r="M154">
        <v>0.1</v>
      </c>
      <c r="N154" s="4">
        <v>4.0000000000000003E-5</v>
      </c>
      <c r="O154" s="4">
        <v>1E-4</v>
      </c>
    </row>
    <row r="155" spans="2:15">
      <c r="B155" t="s">
        <v>589</v>
      </c>
      <c r="C155" t="s">
        <v>54</v>
      </c>
      <c r="D155" t="s">
        <v>608</v>
      </c>
      <c r="E155" t="s">
        <v>609</v>
      </c>
      <c r="F155" t="s">
        <v>12</v>
      </c>
      <c r="G155" t="s">
        <v>611</v>
      </c>
      <c r="H155" t="s">
        <v>612</v>
      </c>
      <c r="I155" t="s">
        <v>53</v>
      </c>
      <c r="J155">
        <v>9541160</v>
      </c>
      <c r="K155">
        <v>18724</v>
      </c>
      <c r="L155" s="4">
        <v>0.04</v>
      </c>
      <c r="M155">
        <v>0.1</v>
      </c>
      <c r="N155" s="4">
        <v>381.64640000000003</v>
      </c>
      <c r="O155" s="4">
        <v>954.11599999999999</v>
      </c>
    </row>
    <row r="156" spans="2:15">
      <c r="B156" t="s">
        <v>589</v>
      </c>
      <c r="C156" t="s">
        <v>54</v>
      </c>
      <c r="D156" t="s">
        <v>613</v>
      </c>
      <c r="E156" t="s">
        <v>614</v>
      </c>
      <c r="F156" t="s">
        <v>12</v>
      </c>
      <c r="G156" t="s">
        <v>615</v>
      </c>
      <c r="H156" t="s">
        <v>616</v>
      </c>
      <c r="I156" t="s">
        <v>53</v>
      </c>
      <c r="J156">
        <v>2</v>
      </c>
      <c r="K156">
        <v>1</v>
      </c>
      <c r="L156" s="4">
        <v>0.04</v>
      </c>
      <c r="M156">
        <v>0.1</v>
      </c>
      <c r="N156" s="4">
        <v>8.0000000000000007E-5</v>
      </c>
      <c r="O156" s="4">
        <v>2.0000000000000001E-4</v>
      </c>
    </row>
    <row r="157" spans="2:15">
      <c r="B157" t="s">
        <v>84</v>
      </c>
      <c r="C157" t="s">
        <v>52</v>
      </c>
      <c r="D157" t="s">
        <v>617</v>
      </c>
      <c r="E157" t="s">
        <v>618</v>
      </c>
      <c r="F157" t="s">
        <v>12</v>
      </c>
      <c r="G157" t="s">
        <v>619</v>
      </c>
      <c r="H157" t="s">
        <v>620</v>
      </c>
      <c r="I157" t="s">
        <v>30</v>
      </c>
      <c r="J157">
        <v>2</v>
      </c>
      <c r="K157">
        <v>0</v>
      </c>
      <c r="L157" s="4">
        <v>0.04</v>
      </c>
      <c r="M157">
        <v>0.1</v>
      </c>
      <c r="N157" s="4">
        <v>8.0000000000000007E-5</v>
      </c>
      <c r="O157" s="4">
        <v>2.0000000000000001E-4</v>
      </c>
    </row>
    <row r="158" spans="2:15">
      <c r="B158" t="s">
        <v>84</v>
      </c>
      <c r="C158" t="s">
        <v>51</v>
      </c>
      <c r="D158" t="s">
        <v>621</v>
      </c>
      <c r="E158" t="s">
        <v>622</v>
      </c>
      <c r="F158" t="s">
        <v>12</v>
      </c>
      <c r="G158" t="s">
        <v>623</v>
      </c>
      <c r="H158" t="s">
        <v>624</v>
      </c>
      <c r="I158" t="s">
        <v>53</v>
      </c>
      <c r="J158">
        <v>1</v>
      </c>
      <c r="K158">
        <v>0</v>
      </c>
      <c r="L158" s="4">
        <v>0.04</v>
      </c>
      <c r="M158">
        <v>0.1</v>
      </c>
      <c r="N158" s="4">
        <v>4.0000000000000003E-5</v>
      </c>
      <c r="O158" s="4">
        <v>1E-4</v>
      </c>
    </row>
    <row r="159" spans="2:15">
      <c r="B159" t="s">
        <v>84</v>
      </c>
      <c r="C159" t="s">
        <v>51</v>
      </c>
      <c r="D159" t="s">
        <v>87</v>
      </c>
      <c r="E159" t="s">
        <v>88</v>
      </c>
      <c r="F159" t="s">
        <v>12</v>
      </c>
      <c r="G159" t="s">
        <v>89</v>
      </c>
      <c r="H159" t="s">
        <v>90</v>
      </c>
      <c r="I159" t="s">
        <v>30</v>
      </c>
      <c r="J159">
        <v>13</v>
      </c>
      <c r="K159">
        <v>1</v>
      </c>
      <c r="L159" s="4">
        <v>0.04</v>
      </c>
      <c r="M159">
        <v>0.1</v>
      </c>
      <c r="N159" s="4">
        <v>5.2000000000000006E-4</v>
      </c>
      <c r="O159" s="4">
        <v>1.2999999999999999E-3</v>
      </c>
    </row>
    <row r="160" spans="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</sheetData>
  <autoFilter ref="A18:P1055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2020-07-07T01:57:34Z</dcterms:modified>
</cp:coreProperties>
</file>