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isp\Desktop\"/>
    </mc:Choice>
  </mc:AlternateContent>
  <xr:revisionPtr revIDLastSave="0" documentId="13_ncr:1_{2CCB165F-E4DD-4199-B672-8EB33F0E01B9}" xr6:coauthVersionLast="47" xr6:coauthVersionMax="47" xr10:uidLastSave="{00000000-0000-0000-0000-000000000000}"/>
  <bookViews>
    <workbookView xWindow="14400" yWindow="0" windowWidth="14400" windowHeight="15600" firstSheet="3" activeTab="3" xr2:uid="{00000000-000D-0000-FFFF-FFFF00000000}"/>
  </bookViews>
  <sheets>
    <sheet name="2025_ΕΣΟΔΑ" sheetId="99" r:id="rId1"/>
    <sheet name="2025_60-69 ΕΞΟΔΑ+ΟΜ 2" sheetId="70" r:id="rId2"/>
    <sheet name="2024_60-69 ΕΞΟΔΑ+ΟΜ 2" sheetId="105" r:id="rId3"/>
    <sheet name="2025 Ιανουάριος" sheetId="77" r:id="rId4"/>
    <sheet name="2025 Φεβρουάριος" sheetId="78" r:id="rId5"/>
    <sheet name="2025 Μάρτιος" sheetId="79" r:id="rId6"/>
    <sheet name="2025 Απρίλιος" sheetId="80" r:id="rId7"/>
    <sheet name="2025 Μάιος" sheetId="81" r:id="rId8"/>
    <sheet name="2025 Ιούνιος" sheetId="82" r:id="rId9"/>
    <sheet name="2025 Ιούλιος" sheetId="83" r:id="rId10"/>
    <sheet name="2025 Αύγουστος" sheetId="84" r:id="rId11"/>
    <sheet name="2025 Σεπτέμβριος " sheetId="85" r:id="rId12"/>
    <sheet name="2025 Οκτώβριος" sheetId="86" r:id="rId13"/>
    <sheet name="2025 Νοέμβριος" sheetId="87" r:id="rId14"/>
    <sheet name="2025 Δεκέμβριος" sheetId="88" r:id="rId15"/>
    <sheet name="ΑΝΤΙΣΤΟΙΧΙΣΗ" sheetId="106" r:id="rId16"/>
  </sheets>
  <definedNames>
    <definedName name="_xlnm.Print_Area" localSheetId="3">'2025 Ιανουάριος'!$A$1:$Q$161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8" l="1"/>
  <c r="D9" i="88"/>
  <c r="D10" i="88"/>
  <c r="D11" i="88"/>
  <c r="C156" i="88"/>
  <c r="C155" i="88"/>
  <c r="C154" i="88"/>
  <c r="C153" i="88"/>
  <c r="C152" i="88"/>
  <c r="C151" i="88"/>
  <c r="C150" i="88"/>
  <c r="C149" i="88"/>
  <c r="C148" i="88"/>
  <c r="C147" i="88"/>
  <c r="C146" i="88"/>
  <c r="C145" i="88"/>
  <c r="C144" i="88"/>
  <c r="C143" i="88"/>
  <c r="C142" i="88"/>
  <c r="C141" i="88"/>
  <c r="C140" i="88"/>
  <c r="C139" i="88"/>
  <c r="C138" i="88"/>
  <c r="C137" i="88"/>
  <c r="C136" i="88"/>
  <c r="C135" i="88"/>
  <c r="C134" i="88"/>
  <c r="C133" i="88"/>
  <c r="C132" i="88"/>
  <c r="C131" i="88"/>
  <c r="C130" i="88"/>
  <c r="C129" i="88"/>
  <c r="C128" i="88"/>
  <c r="C127" i="88"/>
  <c r="C126" i="88"/>
  <c r="C125" i="88"/>
  <c r="C124" i="88"/>
  <c r="C123" i="88"/>
  <c r="C122" i="88"/>
  <c r="C121" i="88"/>
  <c r="C120" i="88"/>
  <c r="C119" i="88"/>
  <c r="C118" i="88"/>
  <c r="C117" i="88"/>
  <c r="C110" i="88"/>
  <c r="C109" i="88"/>
  <c r="C108" i="88"/>
  <c r="C107" i="88"/>
  <c r="C106" i="88"/>
  <c r="C105" i="88"/>
  <c r="C104" i="88"/>
  <c r="C103" i="88"/>
  <c r="C102" i="88"/>
  <c r="C101" i="88"/>
  <c r="C100" i="88"/>
  <c r="C99" i="88"/>
  <c r="C98" i="88"/>
  <c r="C97" i="88"/>
  <c r="C96" i="88"/>
  <c r="C95" i="88"/>
  <c r="C94" i="88"/>
  <c r="C93" i="88"/>
  <c r="C92" i="88"/>
  <c r="C91" i="88"/>
  <c r="C90" i="88"/>
  <c r="C89" i="88"/>
  <c r="C88" i="88"/>
  <c r="C87" i="88"/>
  <c r="C86" i="88"/>
  <c r="C85" i="88"/>
  <c r="C84" i="88"/>
  <c r="C83" i="88"/>
  <c r="C82" i="88"/>
  <c r="C81" i="88"/>
  <c r="C73" i="88"/>
  <c r="C72" i="88"/>
  <c r="C71" i="88"/>
  <c r="C70" i="88"/>
  <c r="C69" i="88"/>
  <c r="C68" i="88"/>
  <c r="C67" i="88"/>
  <c r="C66" i="88"/>
  <c r="C65" i="88"/>
  <c r="C64" i="88"/>
  <c r="C63" i="88"/>
  <c r="C62" i="88"/>
  <c r="C61" i="88"/>
  <c r="C60" i="88"/>
  <c r="C59" i="88"/>
  <c r="C58" i="88"/>
  <c r="C57" i="88"/>
  <c r="C56" i="88"/>
  <c r="C55" i="88"/>
  <c r="C54" i="88"/>
  <c r="C53" i="88"/>
  <c r="C52" i="88"/>
  <c r="C51" i="88"/>
  <c r="C50" i="88"/>
  <c r="C49" i="88"/>
  <c r="C48" i="88"/>
  <c r="C47" i="88"/>
  <c r="C46" i="88"/>
  <c r="C45" i="88"/>
  <c r="C44" i="88"/>
  <c r="C37" i="88"/>
  <c r="C36" i="88"/>
  <c r="C35" i="88"/>
  <c r="C34" i="88"/>
  <c r="C33" i="88"/>
  <c r="C32" i="88"/>
  <c r="C31" i="88"/>
  <c r="C30" i="88"/>
  <c r="C29" i="88"/>
  <c r="C28" i="88"/>
  <c r="C27" i="88"/>
  <c r="C26" i="88"/>
  <c r="C25" i="88"/>
  <c r="C24" i="88"/>
  <c r="C23" i="88"/>
  <c r="C22" i="88"/>
  <c r="C21" i="88"/>
  <c r="C20" i="88"/>
  <c r="C19" i="88"/>
  <c r="C18" i="88"/>
  <c r="C17" i="88"/>
  <c r="C16" i="88"/>
  <c r="C15" i="88"/>
  <c r="C14" i="88"/>
  <c r="C13" i="88"/>
  <c r="C12" i="88"/>
  <c r="C11" i="88"/>
  <c r="C10" i="88"/>
  <c r="C9" i="88"/>
  <c r="C8" i="88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C8" i="87"/>
  <c r="C156" i="86"/>
  <c r="C155" i="86"/>
  <c r="C154" i="86"/>
  <c r="C153" i="86"/>
  <c r="C152" i="86"/>
  <c r="C151" i="86"/>
  <c r="C150" i="86"/>
  <c r="C149" i="86"/>
  <c r="C148" i="86"/>
  <c r="C147" i="86"/>
  <c r="C146" i="86"/>
  <c r="C145" i="86"/>
  <c r="C144" i="86"/>
  <c r="C143" i="86"/>
  <c r="C142" i="86"/>
  <c r="C141" i="86"/>
  <c r="C140" i="86"/>
  <c r="C139" i="86"/>
  <c r="C138" i="86"/>
  <c r="C137" i="86"/>
  <c r="C136" i="86"/>
  <c r="C135" i="86"/>
  <c r="C134" i="86"/>
  <c r="C133" i="86"/>
  <c r="C132" i="86"/>
  <c r="C131" i="86"/>
  <c r="C130" i="86"/>
  <c r="C129" i="86"/>
  <c r="C128" i="86"/>
  <c r="C127" i="86"/>
  <c r="C126" i="86"/>
  <c r="C125" i="86"/>
  <c r="C124" i="86"/>
  <c r="C123" i="86"/>
  <c r="C122" i="86"/>
  <c r="C121" i="86"/>
  <c r="C120" i="86"/>
  <c r="C119" i="86"/>
  <c r="C118" i="86"/>
  <c r="C117" i="86"/>
  <c r="C110" i="86"/>
  <c r="C109" i="86"/>
  <c r="C108" i="86"/>
  <c r="C107" i="86"/>
  <c r="C106" i="86"/>
  <c r="C105" i="86"/>
  <c r="C104" i="86"/>
  <c r="C103" i="86"/>
  <c r="C102" i="86"/>
  <c r="C101" i="86"/>
  <c r="C100" i="86"/>
  <c r="C99" i="86"/>
  <c r="C98" i="86"/>
  <c r="C97" i="86"/>
  <c r="C96" i="86"/>
  <c r="C95" i="86"/>
  <c r="C94" i="86"/>
  <c r="C93" i="86"/>
  <c r="C92" i="86"/>
  <c r="C91" i="86"/>
  <c r="C90" i="86"/>
  <c r="C89" i="86"/>
  <c r="C88" i="86"/>
  <c r="C87" i="86"/>
  <c r="C86" i="86"/>
  <c r="C85" i="86"/>
  <c r="C84" i="86"/>
  <c r="C83" i="86"/>
  <c r="C82" i="86"/>
  <c r="C81" i="86"/>
  <c r="C73" i="86"/>
  <c r="C72" i="86"/>
  <c r="C71" i="86"/>
  <c r="C70" i="86"/>
  <c r="C69" i="86"/>
  <c r="C68" i="86"/>
  <c r="C67" i="86"/>
  <c r="C66" i="86"/>
  <c r="C65" i="86"/>
  <c r="C64" i="86"/>
  <c r="C63" i="86"/>
  <c r="C62" i="86"/>
  <c r="C61" i="86"/>
  <c r="C60" i="86"/>
  <c r="C59" i="86"/>
  <c r="C58" i="86"/>
  <c r="C57" i="86"/>
  <c r="C56" i="86"/>
  <c r="C55" i="86"/>
  <c r="C54" i="86"/>
  <c r="C53" i="86"/>
  <c r="C52" i="86"/>
  <c r="C51" i="86"/>
  <c r="C50" i="86"/>
  <c r="C49" i="86"/>
  <c r="C48" i="86"/>
  <c r="C47" i="86"/>
  <c r="C46" i="86"/>
  <c r="C45" i="86"/>
  <c r="C44" i="86"/>
  <c r="C37" i="86"/>
  <c r="C36" i="86"/>
  <c r="C35" i="86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7" i="86"/>
  <c r="C16" i="86"/>
  <c r="C15" i="86"/>
  <c r="C14" i="86"/>
  <c r="C13" i="86"/>
  <c r="C12" i="86"/>
  <c r="C11" i="86"/>
  <c r="C10" i="86"/>
  <c r="C9" i="86"/>
  <c r="C8" i="86"/>
  <c r="C156" i="85"/>
  <c r="C155" i="85"/>
  <c r="C154" i="85"/>
  <c r="C153" i="85"/>
  <c r="C152" i="85"/>
  <c r="C151" i="85"/>
  <c r="C150" i="85"/>
  <c r="C149" i="85"/>
  <c r="C148" i="85"/>
  <c r="C147" i="85"/>
  <c r="C146" i="85"/>
  <c r="C145" i="85"/>
  <c r="C144" i="85"/>
  <c r="C143" i="85"/>
  <c r="C142" i="85"/>
  <c r="C141" i="85"/>
  <c r="C140" i="85"/>
  <c r="C139" i="85"/>
  <c r="C138" i="85"/>
  <c r="C137" i="85"/>
  <c r="C136" i="85"/>
  <c r="C135" i="85"/>
  <c r="C134" i="85"/>
  <c r="C133" i="85"/>
  <c r="C132" i="85"/>
  <c r="C131" i="85"/>
  <c r="C130" i="85"/>
  <c r="C129" i="85"/>
  <c r="C128" i="85"/>
  <c r="C127" i="85"/>
  <c r="C126" i="85"/>
  <c r="C125" i="85"/>
  <c r="C124" i="85"/>
  <c r="C123" i="85"/>
  <c r="C122" i="85"/>
  <c r="C121" i="85"/>
  <c r="C120" i="85"/>
  <c r="C119" i="85"/>
  <c r="C118" i="85"/>
  <c r="C117" i="85"/>
  <c r="C110" i="85"/>
  <c r="C109" i="85"/>
  <c r="C108" i="85"/>
  <c r="C107" i="85"/>
  <c r="C106" i="85"/>
  <c r="C105" i="85"/>
  <c r="C104" i="85"/>
  <c r="C103" i="85"/>
  <c r="C102" i="85"/>
  <c r="C101" i="85"/>
  <c r="C100" i="85"/>
  <c r="C99" i="85"/>
  <c r="C98" i="85"/>
  <c r="C97" i="85"/>
  <c r="C96" i="85"/>
  <c r="C95" i="85"/>
  <c r="C94" i="85"/>
  <c r="C93" i="85"/>
  <c r="C92" i="85"/>
  <c r="C91" i="85"/>
  <c r="C90" i="85"/>
  <c r="C89" i="85"/>
  <c r="C88" i="85"/>
  <c r="C87" i="85"/>
  <c r="C86" i="85"/>
  <c r="C85" i="85"/>
  <c r="C84" i="85"/>
  <c r="C83" i="85"/>
  <c r="C82" i="85"/>
  <c r="C81" i="85"/>
  <c r="C73" i="85"/>
  <c r="C72" i="85"/>
  <c r="C71" i="85"/>
  <c r="C70" i="85"/>
  <c r="C69" i="85"/>
  <c r="C68" i="85"/>
  <c r="C67" i="85"/>
  <c r="C66" i="85"/>
  <c r="C65" i="85"/>
  <c r="C64" i="85"/>
  <c r="C63" i="85"/>
  <c r="C62" i="85"/>
  <c r="C61" i="85"/>
  <c r="C60" i="85"/>
  <c r="C59" i="85"/>
  <c r="C58" i="85"/>
  <c r="C57" i="85"/>
  <c r="C56" i="85"/>
  <c r="C55" i="85"/>
  <c r="C54" i="85"/>
  <c r="C53" i="85"/>
  <c r="C52" i="85"/>
  <c r="C51" i="85"/>
  <c r="C50" i="85"/>
  <c r="C49" i="85"/>
  <c r="C48" i="85"/>
  <c r="C47" i="85"/>
  <c r="C46" i="85"/>
  <c r="C45" i="85"/>
  <c r="C44" i="85"/>
  <c r="C37" i="85"/>
  <c r="C36" i="85"/>
  <c r="C35" i="85"/>
  <c r="C34" i="85"/>
  <c r="C33" i="85"/>
  <c r="C32" i="85"/>
  <c r="C31" i="85"/>
  <c r="C30" i="85"/>
  <c r="C29" i="85"/>
  <c r="C28" i="85"/>
  <c r="C27" i="85"/>
  <c r="C26" i="85"/>
  <c r="C25" i="85"/>
  <c r="C24" i="85"/>
  <c r="C23" i="85"/>
  <c r="C22" i="85"/>
  <c r="C21" i="85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156" i="82"/>
  <c r="C155" i="82"/>
  <c r="C154" i="82"/>
  <c r="C153" i="82"/>
  <c r="C152" i="82"/>
  <c r="C151" i="82"/>
  <c r="C150" i="82"/>
  <c r="C149" i="82"/>
  <c r="C148" i="82"/>
  <c r="C147" i="82"/>
  <c r="C146" i="82"/>
  <c r="C145" i="82"/>
  <c r="C144" i="82"/>
  <c r="C143" i="82"/>
  <c r="C142" i="82"/>
  <c r="C141" i="82"/>
  <c r="C140" i="82"/>
  <c r="C139" i="82"/>
  <c r="C138" i="82"/>
  <c r="C137" i="82"/>
  <c r="C136" i="82"/>
  <c r="C135" i="82"/>
  <c r="C134" i="82"/>
  <c r="C133" i="82"/>
  <c r="C132" i="82"/>
  <c r="C131" i="82"/>
  <c r="C130" i="82"/>
  <c r="C129" i="82"/>
  <c r="C128" i="82"/>
  <c r="C127" i="82"/>
  <c r="C126" i="82"/>
  <c r="C125" i="82"/>
  <c r="C124" i="82"/>
  <c r="C123" i="82"/>
  <c r="C122" i="82"/>
  <c r="C121" i="82"/>
  <c r="C120" i="82"/>
  <c r="C119" i="82"/>
  <c r="C118" i="82"/>
  <c r="C117" i="82"/>
  <c r="C110" i="82"/>
  <c r="C109" i="82"/>
  <c r="C108" i="82"/>
  <c r="C107" i="82"/>
  <c r="C106" i="82"/>
  <c r="C105" i="82"/>
  <c r="C104" i="82"/>
  <c r="C103" i="82"/>
  <c r="C102" i="82"/>
  <c r="C101" i="82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156" i="81"/>
  <c r="C155" i="81"/>
  <c r="C154" i="81"/>
  <c r="C153" i="81"/>
  <c r="C152" i="81"/>
  <c r="C151" i="81"/>
  <c r="C150" i="81"/>
  <c r="C149" i="81"/>
  <c r="C148" i="81"/>
  <c r="C147" i="81"/>
  <c r="C146" i="81"/>
  <c r="C145" i="81"/>
  <c r="C144" i="81"/>
  <c r="C143" i="81"/>
  <c r="C142" i="81"/>
  <c r="C141" i="81"/>
  <c r="C140" i="81"/>
  <c r="C139" i="81"/>
  <c r="C138" i="81"/>
  <c r="C137" i="81"/>
  <c r="C136" i="81"/>
  <c r="C135" i="81"/>
  <c r="C134" i="81"/>
  <c r="C133" i="81"/>
  <c r="C132" i="81"/>
  <c r="C131" i="81"/>
  <c r="C130" i="81"/>
  <c r="C129" i="81"/>
  <c r="C128" i="81"/>
  <c r="C127" i="81"/>
  <c r="C126" i="81"/>
  <c r="C125" i="81"/>
  <c r="C124" i="81"/>
  <c r="C123" i="81"/>
  <c r="C122" i="81"/>
  <c r="C121" i="81"/>
  <c r="C120" i="81"/>
  <c r="C119" i="81"/>
  <c r="C118" i="81"/>
  <c r="C117" i="81"/>
  <c r="C110" i="81"/>
  <c r="C109" i="81"/>
  <c r="C108" i="81"/>
  <c r="C107" i="81"/>
  <c r="C106" i="81"/>
  <c r="C105" i="81"/>
  <c r="C104" i="81"/>
  <c r="C103" i="81"/>
  <c r="C102" i="81"/>
  <c r="C101" i="81"/>
  <c r="C100" i="81"/>
  <c r="C99" i="81"/>
  <c r="C98" i="81"/>
  <c r="C97" i="81"/>
  <c r="C96" i="81"/>
  <c r="C95" i="81"/>
  <c r="C94" i="81"/>
  <c r="C93" i="81"/>
  <c r="C92" i="81"/>
  <c r="C91" i="81"/>
  <c r="C90" i="81"/>
  <c r="C89" i="81"/>
  <c r="C88" i="81"/>
  <c r="C87" i="81"/>
  <c r="C86" i="81"/>
  <c r="C85" i="81"/>
  <c r="C84" i="81"/>
  <c r="C83" i="81"/>
  <c r="C82" i="81"/>
  <c r="C81" i="81"/>
  <c r="C73" i="81"/>
  <c r="C72" i="81"/>
  <c r="C71" i="81"/>
  <c r="C70" i="81"/>
  <c r="C69" i="81"/>
  <c r="C68" i="81"/>
  <c r="C67" i="81"/>
  <c r="C66" i="81"/>
  <c r="C65" i="81"/>
  <c r="C64" i="81"/>
  <c r="C63" i="81"/>
  <c r="C62" i="81"/>
  <c r="C61" i="81"/>
  <c r="C60" i="81"/>
  <c r="C59" i="81"/>
  <c r="C58" i="81"/>
  <c r="C57" i="81"/>
  <c r="C56" i="81"/>
  <c r="C55" i="81"/>
  <c r="C54" i="81"/>
  <c r="C53" i="81"/>
  <c r="C52" i="81"/>
  <c r="C51" i="81"/>
  <c r="C50" i="81"/>
  <c r="C49" i="81"/>
  <c r="C48" i="81"/>
  <c r="C47" i="81"/>
  <c r="C46" i="81"/>
  <c r="C45" i="81"/>
  <c r="C44" i="81"/>
  <c r="C37" i="81"/>
  <c r="C36" i="81"/>
  <c r="C35" i="81"/>
  <c r="C34" i="81"/>
  <c r="C33" i="81"/>
  <c r="C32" i="81"/>
  <c r="C31" i="81"/>
  <c r="C30" i="81"/>
  <c r="C29" i="81"/>
  <c r="C28" i="81"/>
  <c r="C27" i="81"/>
  <c r="C26" i="81"/>
  <c r="C25" i="81"/>
  <c r="C24" i="81"/>
  <c r="C23" i="81"/>
  <c r="C22" i="81"/>
  <c r="C21" i="81"/>
  <c r="C20" i="81"/>
  <c r="C19" i="81"/>
  <c r="C18" i="81"/>
  <c r="C17" i="81"/>
  <c r="C16" i="81"/>
  <c r="C15" i="81"/>
  <c r="C14" i="81"/>
  <c r="C13" i="81"/>
  <c r="C12" i="81"/>
  <c r="C11" i="81"/>
  <c r="C10" i="81"/>
  <c r="C9" i="81"/>
  <c r="C8" i="81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156" i="79"/>
  <c r="C155" i="79"/>
  <c r="C154" i="79"/>
  <c r="C153" i="79"/>
  <c r="C152" i="79"/>
  <c r="C151" i="79"/>
  <c r="C150" i="79"/>
  <c r="C149" i="79"/>
  <c r="C148" i="79"/>
  <c r="C147" i="79"/>
  <c r="C146" i="79"/>
  <c r="C145" i="79"/>
  <c r="C144" i="79"/>
  <c r="C143" i="79"/>
  <c r="C142" i="79"/>
  <c r="C141" i="79"/>
  <c r="C140" i="79"/>
  <c r="C139" i="79"/>
  <c r="C138" i="79"/>
  <c r="C137" i="79"/>
  <c r="C136" i="79"/>
  <c r="C135" i="79"/>
  <c r="C134" i="79"/>
  <c r="C133" i="79"/>
  <c r="C132" i="79"/>
  <c r="C131" i="79"/>
  <c r="C130" i="79"/>
  <c r="C129" i="79"/>
  <c r="C128" i="79"/>
  <c r="C127" i="79"/>
  <c r="C126" i="79"/>
  <c r="C125" i="79"/>
  <c r="C124" i="79"/>
  <c r="C123" i="79"/>
  <c r="C122" i="79"/>
  <c r="C121" i="79"/>
  <c r="C120" i="79"/>
  <c r="C119" i="79"/>
  <c r="C118" i="79"/>
  <c r="C117" i="79"/>
  <c r="C110" i="79"/>
  <c r="C109" i="79"/>
  <c r="C108" i="79"/>
  <c r="C107" i="79"/>
  <c r="C106" i="79"/>
  <c r="C105" i="79"/>
  <c r="C104" i="79"/>
  <c r="C103" i="79"/>
  <c r="C102" i="79"/>
  <c r="C101" i="79"/>
  <c r="C100" i="79"/>
  <c r="C99" i="79"/>
  <c r="C98" i="79"/>
  <c r="C97" i="79"/>
  <c r="C96" i="79"/>
  <c r="C95" i="79"/>
  <c r="C94" i="79"/>
  <c r="C93" i="79"/>
  <c r="C92" i="79"/>
  <c r="C91" i="79"/>
  <c r="C90" i="79"/>
  <c r="C89" i="79"/>
  <c r="C88" i="79"/>
  <c r="C87" i="79"/>
  <c r="C86" i="79"/>
  <c r="C85" i="79"/>
  <c r="C84" i="79"/>
  <c r="C83" i="79"/>
  <c r="C82" i="79"/>
  <c r="C81" i="79"/>
  <c r="C7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C11" i="79"/>
  <c r="C10" i="79"/>
  <c r="C9" i="79"/>
  <c r="C8" i="79"/>
  <c r="C156" i="78"/>
  <c r="C155" i="78"/>
  <c r="C154" i="78"/>
  <c r="C153" i="78"/>
  <c r="C152" i="78"/>
  <c r="C151" i="78"/>
  <c r="C150" i="78"/>
  <c r="C149" i="78"/>
  <c r="C148" i="78"/>
  <c r="C147" i="78"/>
  <c r="C146" i="78"/>
  <c r="C145" i="78"/>
  <c r="C144" i="78"/>
  <c r="C143" i="78"/>
  <c r="C142" i="78"/>
  <c r="C141" i="78"/>
  <c r="C140" i="78"/>
  <c r="C139" i="78"/>
  <c r="C138" i="78"/>
  <c r="C137" i="78"/>
  <c r="C136" i="78"/>
  <c r="C135" i="78"/>
  <c r="C134" i="78"/>
  <c r="C133" i="78"/>
  <c r="C132" i="78"/>
  <c r="C131" i="78"/>
  <c r="C130" i="78"/>
  <c r="C129" i="78"/>
  <c r="C128" i="78"/>
  <c r="C127" i="78"/>
  <c r="C126" i="78"/>
  <c r="C125" i="78"/>
  <c r="C124" i="78"/>
  <c r="C123" i="78"/>
  <c r="C122" i="78"/>
  <c r="C121" i="78"/>
  <c r="C120" i="78"/>
  <c r="C119" i="78"/>
  <c r="C118" i="78"/>
  <c r="C117" i="78"/>
  <c r="C110" i="78"/>
  <c r="C109" i="78"/>
  <c r="C108" i="78"/>
  <c r="C107" i="78"/>
  <c r="C106" i="78"/>
  <c r="C105" i="78"/>
  <c r="C104" i="78"/>
  <c r="C103" i="78"/>
  <c r="C102" i="78"/>
  <c r="C101" i="78"/>
  <c r="C100" i="78"/>
  <c r="C99" i="78"/>
  <c r="C98" i="78"/>
  <c r="C97" i="78"/>
  <c r="C96" i="78"/>
  <c r="C95" i="78"/>
  <c r="C94" i="78"/>
  <c r="C93" i="78"/>
  <c r="C92" i="78"/>
  <c r="C91" i="78"/>
  <c r="C90" i="78"/>
  <c r="C89" i="78"/>
  <c r="C88" i="78"/>
  <c r="C87" i="78"/>
  <c r="C86" i="78"/>
  <c r="C85" i="78"/>
  <c r="C84" i="78"/>
  <c r="C83" i="78"/>
  <c r="C82" i="78"/>
  <c r="C81" i="78"/>
  <c r="C73" i="78"/>
  <c r="C72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11" i="78"/>
  <c r="C10" i="78"/>
  <c r="C9" i="78"/>
  <c r="C8" i="78"/>
  <c r="C156" i="77"/>
  <c r="C155" i="77"/>
  <c r="C154" i="77"/>
  <c r="C153" i="77"/>
  <c r="C152" i="77"/>
  <c r="C151" i="77"/>
  <c r="C150" i="77"/>
  <c r="C149" i="77"/>
  <c r="C148" i="77"/>
  <c r="C147" i="77"/>
  <c r="C146" i="77"/>
  <c r="C145" i="77"/>
  <c r="C144" i="77"/>
  <c r="C143" i="77"/>
  <c r="C142" i="77"/>
  <c r="C141" i="77"/>
  <c r="C140" i="77"/>
  <c r="C139" i="77"/>
  <c r="C138" i="77"/>
  <c r="C137" i="77"/>
  <c r="C136" i="77"/>
  <c r="C135" i="77"/>
  <c r="C134" i="77"/>
  <c r="C133" i="77"/>
  <c r="C132" i="77"/>
  <c r="C131" i="77"/>
  <c r="C130" i="77"/>
  <c r="C129" i="77"/>
  <c r="C128" i="77"/>
  <c r="C127" i="77"/>
  <c r="C126" i="77"/>
  <c r="C125" i="77"/>
  <c r="C124" i="77"/>
  <c r="C123" i="77"/>
  <c r="C122" i="77"/>
  <c r="C121" i="77"/>
  <c r="C120" i="77"/>
  <c r="C119" i="77"/>
  <c r="C118" i="77"/>
  <c r="C117" i="77"/>
  <c r="C110" i="77"/>
  <c r="C109" i="77"/>
  <c r="C108" i="77"/>
  <c r="C107" i="77"/>
  <c r="C106" i="77"/>
  <c r="C105" i="77"/>
  <c r="C104" i="77"/>
  <c r="C103" i="77"/>
  <c r="C102" i="77"/>
  <c r="C101" i="77"/>
  <c r="C100" i="77"/>
  <c r="C99" i="77"/>
  <c r="C98" i="77"/>
  <c r="C97" i="77"/>
  <c r="C96" i="77"/>
  <c r="C95" i="77"/>
  <c r="C94" i="77"/>
  <c r="C93" i="77"/>
  <c r="C92" i="77"/>
  <c r="C91" i="77"/>
  <c r="C90" i="77"/>
  <c r="C89" i="77"/>
  <c r="C88" i="77"/>
  <c r="C87" i="77"/>
  <c r="C86" i="77"/>
  <c r="C85" i="77"/>
  <c r="C84" i="77"/>
  <c r="C83" i="77"/>
  <c r="C82" i="77"/>
  <c r="C81" i="77"/>
  <c r="C73" i="77"/>
  <c r="C72" i="77"/>
  <c r="C71" i="77"/>
  <c r="C70" i="77"/>
  <c r="C69" i="77"/>
  <c r="C68" i="77"/>
  <c r="C67" i="77"/>
  <c r="C66" i="77"/>
  <c r="C65" i="77"/>
  <c r="C64" i="77"/>
  <c r="C63" i="77"/>
  <c r="C62" i="77"/>
  <c r="C61" i="77"/>
  <c r="C60" i="77"/>
  <c r="C59" i="77"/>
  <c r="C58" i="77"/>
  <c r="C57" i="77"/>
  <c r="C56" i="77"/>
  <c r="C55" i="77"/>
  <c r="C54" i="77"/>
  <c r="C53" i="77"/>
  <c r="C52" i="77"/>
  <c r="C51" i="77"/>
  <c r="C50" i="77"/>
  <c r="C49" i="77"/>
  <c r="C48" i="77"/>
  <c r="C47" i="77"/>
  <c r="C46" i="77"/>
  <c r="C45" i="77"/>
  <c r="C44" i="77"/>
  <c r="C37" i="77"/>
  <c r="C36" i="77"/>
  <c r="C35" i="77"/>
  <c r="C34" i="77"/>
  <c r="C33" i="77"/>
  <c r="C32" i="77"/>
  <c r="C31" i="77"/>
  <c r="C30" i="77"/>
  <c r="C29" i="77"/>
  <c r="C28" i="77"/>
  <c r="C27" i="77"/>
  <c r="C26" i="77"/>
  <c r="C25" i="77"/>
  <c r="C24" i="77"/>
  <c r="C23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119" i="83"/>
  <c r="C120" i="83"/>
  <c r="C121" i="83"/>
  <c r="C122" i="83"/>
  <c r="C123" i="83"/>
  <c r="C124" i="83"/>
  <c r="C125" i="83"/>
  <c r="C126" i="83"/>
  <c r="C127" i="83"/>
  <c r="C128" i="83"/>
  <c r="C129" i="83"/>
  <c r="C130" i="83"/>
  <c r="C131" i="83"/>
  <c r="C132" i="83"/>
  <c r="C133" i="83"/>
  <c r="C134" i="83"/>
  <c r="C135" i="83"/>
  <c r="C136" i="83"/>
  <c r="C137" i="83"/>
  <c r="C138" i="83"/>
  <c r="C139" i="83"/>
  <c r="C140" i="83"/>
  <c r="C141" i="83"/>
  <c r="C142" i="83"/>
  <c r="C143" i="83"/>
  <c r="C144" i="83"/>
  <c r="C145" i="83"/>
  <c r="C146" i="83"/>
  <c r="C147" i="83"/>
  <c r="C148" i="83"/>
  <c r="C149" i="83"/>
  <c r="C150" i="83"/>
  <c r="C151" i="83"/>
  <c r="C152" i="83"/>
  <c r="C153" i="83"/>
  <c r="C154" i="83"/>
  <c r="C155" i="83"/>
  <c r="C156" i="83"/>
  <c r="C118" i="83"/>
  <c r="C117" i="83"/>
  <c r="C82" i="83"/>
  <c r="C83" i="83"/>
  <c r="C84" i="83"/>
  <c r="C85" i="83"/>
  <c r="C86" i="83"/>
  <c r="C87" i="83"/>
  <c r="C88" i="83"/>
  <c r="C89" i="83"/>
  <c r="C90" i="83"/>
  <c r="C91" i="83"/>
  <c r="C92" i="83"/>
  <c r="C93" i="83"/>
  <c r="C94" i="83"/>
  <c r="C95" i="83"/>
  <c r="C96" i="83"/>
  <c r="C97" i="83"/>
  <c r="C98" i="83"/>
  <c r="C99" i="83"/>
  <c r="C100" i="83"/>
  <c r="C101" i="83"/>
  <c r="C102" i="83"/>
  <c r="C103" i="83"/>
  <c r="C104" i="83"/>
  <c r="C105" i="83"/>
  <c r="C106" i="83"/>
  <c r="C107" i="83"/>
  <c r="C108" i="83"/>
  <c r="C109" i="83"/>
  <c r="C110" i="83"/>
  <c r="C81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44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8" i="83"/>
  <c r="P40" i="78"/>
  <c r="Q40" i="78"/>
  <c r="P77" i="78"/>
  <c r="Q77" i="78"/>
  <c r="P80" i="78"/>
  <c r="P112" i="78" s="1"/>
  <c r="P111" i="78"/>
  <c r="P113" i="78"/>
  <c r="Q113" i="78"/>
  <c r="P116" i="78"/>
  <c r="D74" i="82" l="1"/>
  <c r="L118" i="88" l="1"/>
  <c r="L119" i="88"/>
  <c r="L120" i="88"/>
  <c r="L121" i="88"/>
  <c r="L122" i="88"/>
  <c r="L123" i="88"/>
  <c r="L124" i="88"/>
  <c r="L125" i="88"/>
  <c r="L126" i="88"/>
  <c r="L127" i="88"/>
  <c r="L128" i="88"/>
  <c r="L129" i="88"/>
  <c r="L130" i="88"/>
  <c r="L131" i="88"/>
  <c r="L132" i="88"/>
  <c r="L133" i="88"/>
  <c r="L134" i="88"/>
  <c r="L135" i="88"/>
  <c r="L136" i="88"/>
  <c r="L137" i="88"/>
  <c r="L138" i="88"/>
  <c r="L139" i="88"/>
  <c r="L140" i="88"/>
  <c r="L141" i="88"/>
  <c r="L142" i="88"/>
  <c r="L143" i="88"/>
  <c r="L144" i="88"/>
  <c r="L145" i="88"/>
  <c r="L146" i="88"/>
  <c r="L147" i="88"/>
  <c r="L148" i="88"/>
  <c r="L149" i="88"/>
  <c r="L150" i="88"/>
  <c r="L151" i="88"/>
  <c r="L152" i="88"/>
  <c r="L153" i="88"/>
  <c r="L117" i="88"/>
  <c r="L118" i="87"/>
  <c r="L119" i="87"/>
  <c r="L120" i="87"/>
  <c r="L121" i="87"/>
  <c r="L122" i="87"/>
  <c r="L123" i="87"/>
  <c r="L124" i="87"/>
  <c r="L125" i="87"/>
  <c r="L126" i="87"/>
  <c r="L127" i="87"/>
  <c r="L128" i="87"/>
  <c r="L129" i="87"/>
  <c r="L130" i="87"/>
  <c r="L131" i="87"/>
  <c r="L132" i="87"/>
  <c r="L133" i="87"/>
  <c r="L134" i="87"/>
  <c r="L135" i="87"/>
  <c r="L136" i="87"/>
  <c r="L137" i="87"/>
  <c r="L138" i="87"/>
  <c r="L139" i="87"/>
  <c r="L140" i="87"/>
  <c r="L141" i="87"/>
  <c r="L142" i="87"/>
  <c r="L143" i="87"/>
  <c r="L144" i="87"/>
  <c r="L145" i="87"/>
  <c r="L146" i="87"/>
  <c r="L147" i="87"/>
  <c r="L148" i="87"/>
  <c r="L149" i="87"/>
  <c r="L150" i="87"/>
  <c r="L151" i="87"/>
  <c r="L152" i="87"/>
  <c r="L153" i="87"/>
  <c r="L117" i="87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17" i="86"/>
  <c r="L118" i="85"/>
  <c r="L119" i="85"/>
  <c r="L120" i="85"/>
  <c r="L121" i="85"/>
  <c r="L122" i="85"/>
  <c r="L123" i="85"/>
  <c r="L124" i="85"/>
  <c r="L125" i="85"/>
  <c r="L126" i="85"/>
  <c r="L127" i="85"/>
  <c r="L128" i="85"/>
  <c r="L129" i="85"/>
  <c r="L130" i="85"/>
  <c r="L131" i="85"/>
  <c r="L132" i="85"/>
  <c r="L133" i="85"/>
  <c r="L134" i="85"/>
  <c r="L135" i="85"/>
  <c r="L136" i="85"/>
  <c r="L137" i="85"/>
  <c r="L138" i="85"/>
  <c r="L139" i="85"/>
  <c r="L140" i="85"/>
  <c r="L141" i="85"/>
  <c r="L142" i="85"/>
  <c r="L143" i="85"/>
  <c r="L144" i="85"/>
  <c r="L145" i="85"/>
  <c r="L146" i="85"/>
  <c r="L147" i="85"/>
  <c r="L148" i="85"/>
  <c r="L149" i="85"/>
  <c r="L150" i="85"/>
  <c r="L151" i="85"/>
  <c r="L152" i="85"/>
  <c r="L153" i="85"/>
  <c r="L117" i="85"/>
  <c r="L118" i="84"/>
  <c r="L119" i="84"/>
  <c r="L120" i="84"/>
  <c r="L121" i="84"/>
  <c r="L122" i="84"/>
  <c r="L123" i="84"/>
  <c r="L124" i="84"/>
  <c r="L125" i="84"/>
  <c r="L126" i="84"/>
  <c r="L127" i="84"/>
  <c r="L128" i="84"/>
  <c r="L129" i="84"/>
  <c r="L130" i="84"/>
  <c r="L131" i="84"/>
  <c r="L132" i="84"/>
  <c r="L133" i="84"/>
  <c r="L134" i="84"/>
  <c r="L135" i="84"/>
  <c r="L136" i="84"/>
  <c r="L137" i="84"/>
  <c r="L138" i="84"/>
  <c r="L139" i="84"/>
  <c r="L140" i="84"/>
  <c r="L141" i="84"/>
  <c r="L142" i="84"/>
  <c r="L143" i="84"/>
  <c r="L144" i="84"/>
  <c r="L145" i="84"/>
  <c r="L146" i="84"/>
  <c r="L147" i="84"/>
  <c r="L148" i="84"/>
  <c r="L149" i="84"/>
  <c r="L150" i="84"/>
  <c r="L151" i="84"/>
  <c r="L152" i="84"/>
  <c r="L153" i="84"/>
  <c r="L117" i="84"/>
  <c r="L118" i="83"/>
  <c r="L119" i="83"/>
  <c r="L120" i="83"/>
  <c r="L121" i="83"/>
  <c r="L122" i="83"/>
  <c r="L123" i="83"/>
  <c r="L124" i="83"/>
  <c r="L125" i="83"/>
  <c r="L126" i="83"/>
  <c r="L127" i="83"/>
  <c r="L128" i="83"/>
  <c r="L129" i="83"/>
  <c r="L130" i="83"/>
  <c r="L131" i="83"/>
  <c r="L132" i="83"/>
  <c r="L133" i="83"/>
  <c r="L134" i="83"/>
  <c r="L135" i="83"/>
  <c r="L136" i="83"/>
  <c r="L137" i="83"/>
  <c r="L138" i="83"/>
  <c r="L139" i="83"/>
  <c r="L140" i="83"/>
  <c r="L141" i="83"/>
  <c r="L142" i="83"/>
  <c r="L143" i="83"/>
  <c r="L144" i="83"/>
  <c r="L145" i="83"/>
  <c r="L146" i="83"/>
  <c r="L147" i="83"/>
  <c r="L148" i="83"/>
  <c r="L149" i="83"/>
  <c r="L150" i="83"/>
  <c r="L151" i="83"/>
  <c r="L152" i="83"/>
  <c r="L153" i="83"/>
  <c r="L117" i="83"/>
  <c r="L118" i="82"/>
  <c r="L119" i="82"/>
  <c r="L120" i="82"/>
  <c r="L121" i="82"/>
  <c r="L122" i="82"/>
  <c r="L123" i="82"/>
  <c r="L124" i="82"/>
  <c r="L125" i="82"/>
  <c r="L126" i="82"/>
  <c r="L127" i="82"/>
  <c r="L128" i="82"/>
  <c r="L129" i="82"/>
  <c r="L130" i="82"/>
  <c r="L131" i="82"/>
  <c r="L132" i="82"/>
  <c r="L133" i="82"/>
  <c r="L134" i="82"/>
  <c r="L135" i="82"/>
  <c r="L136" i="82"/>
  <c r="L137" i="82"/>
  <c r="L138" i="82"/>
  <c r="L139" i="82"/>
  <c r="L140" i="82"/>
  <c r="L141" i="82"/>
  <c r="L142" i="82"/>
  <c r="L143" i="82"/>
  <c r="L144" i="82"/>
  <c r="L145" i="82"/>
  <c r="L146" i="82"/>
  <c r="L147" i="82"/>
  <c r="L148" i="82"/>
  <c r="L149" i="82"/>
  <c r="L150" i="82"/>
  <c r="L151" i="82"/>
  <c r="L152" i="82"/>
  <c r="L153" i="82"/>
  <c r="L117" i="82"/>
  <c r="L118" i="81"/>
  <c r="L119" i="81"/>
  <c r="L120" i="81"/>
  <c r="L121" i="81"/>
  <c r="L122" i="81"/>
  <c r="L123" i="81"/>
  <c r="L124" i="81"/>
  <c r="L125" i="81"/>
  <c r="L126" i="81"/>
  <c r="L127" i="81"/>
  <c r="L128" i="81"/>
  <c r="L129" i="81"/>
  <c r="L130" i="81"/>
  <c r="L131" i="81"/>
  <c r="L132" i="81"/>
  <c r="L133" i="81"/>
  <c r="L134" i="81"/>
  <c r="L135" i="81"/>
  <c r="L136" i="81"/>
  <c r="L137" i="81"/>
  <c r="L138" i="81"/>
  <c r="L139" i="81"/>
  <c r="L140" i="81"/>
  <c r="L141" i="81"/>
  <c r="L142" i="81"/>
  <c r="L143" i="81"/>
  <c r="L144" i="81"/>
  <c r="L145" i="81"/>
  <c r="L146" i="81"/>
  <c r="L147" i="81"/>
  <c r="L148" i="81"/>
  <c r="L149" i="81"/>
  <c r="L150" i="81"/>
  <c r="L151" i="81"/>
  <c r="L152" i="81"/>
  <c r="L153" i="81"/>
  <c r="L117" i="81"/>
  <c r="L118" i="80"/>
  <c r="L119" i="80"/>
  <c r="L120" i="80"/>
  <c r="L121" i="80"/>
  <c r="L122" i="80"/>
  <c r="L123" i="80"/>
  <c r="L124" i="80"/>
  <c r="L125" i="80"/>
  <c r="L126" i="80"/>
  <c r="L127" i="80"/>
  <c r="L128" i="80"/>
  <c r="L129" i="80"/>
  <c r="L130" i="80"/>
  <c r="L131" i="80"/>
  <c r="L132" i="80"/>
  <c r="L133" i="80"/>
  <c r="L134" i="80"/>
  <c r="L135" i="80"/>
  <c r="L136" i="80"/>
  <c r="L137" i="80"/>
  <c r="L138" i="80"/>
  <c r="L139" i="80"/>
  <c r="L140" i="80"/>
  <c r="L141" i="80"/>
  <c r="L142" i="80"/>
  <c r="L143" i="80"/>
  <c r="L144" i="80"/>
  <c r="L145" i="80"/>
  <c r="L146" i="80"/>
  <c r="L147" i="80"/>
  <c r="L148" i="80"/>
  <c r="L149" i="80"/>
  <c r="L150" i="80"/>
  <c r="L151" i="80"/>
  <c r="L152" i="80"/>
  <c r="L153" i="80"/>
  <c r="L117" i="80"/>
  <c r="L118" i="79"/>
  <c r="L119" i="79"/>
  <c r="L120" i="79"/>
  <c r="L121" i="79"/>
  <c r="L122" i="79"/>
  <c r="L123" i="79"/>
  <c r="L124" i="79"/>
  <c r="L125" i="79"/>
  <c r="L126" i="79"/>
  <c r="L127" i="79"/>
  <c r="L128" i="79"/>
  <c r="L129" i="79"/>
  <c r="L130" i="79"/>
  <c r="L131" i="79"/>
  <c r="L132" i="79"/>
  <c r="L133" i="79"/>
  <c r="L134" i="79"/>
  <c r="L135" i="79"/>
  <c r="L136" i="79"/>
  <c r="L137" i="79"/>
  <c r="L138" i="79"/>
  <c r="L139" i="79"/>
  <c r="L140" i="79"/>
  <c r="L141" i="79"/>
  <c r="L142" i="79"/>
  <c r="L143" i="79"/>
  <c r="L144" i="79"/>
  <c r="L145" i="79"/>
  <c r="L146" i="79"/>
  <c r="L147" i="79"/>
  <c r="L148" i="79"/>
  <c r="L149" i="79"/>
  <c r="L150" i="79"/>
  <c r="L151" i="79"/>
  <c r="L152" i="79"/>
  <c r="L153" i="79"/>
  <c r="L117" i="79"/>
  <c r="L118" i="78"/>
  <c r="L119" i="78"/>
  <c r="L120" i="78"/>
  <c r="L121" i="78"/>
  <c r="L122" i="78"/>
  <c r="L123" i="78"/>
  <c r="L124" i="78"/>
  <c r="L125" i="78"/>
  <c r="L126" i="78"/>
  <c r="L127" i="78"/>
  <c r="L128" i="78"/>
  <c r="L129" i="78"/>
  <c r="L130" i="78"/>
  <c r="L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45" i="78"/>
  <c r="L146" i="78"/>
  <c r="L147" i="78"/>
  <c r="L148" i="78"/>
  <c r="L149" i="78"/>
  <c r="L150" i="78"/>
  <c r="L151" i="78"/>
  <c r="L152" i="78"/>
  <c r="L153" i="78"/>
  <c r="L117" i="78"/>
  <c r="L118" i="77"/>
  <c r="L119" i="77"/>
  <c r="L120" i="77"/>
  <c r="L121" i="77"/>
  <c r="L122" i="77"/>
  <c r="L123" i="77"/>
  <c r="L124" i="77"/>
  <c r="L125" i="77"/>
  <c r="L126" i="77"/>
  <c r="L127" i="77"/>
  <c r="L128" i="77"/>
  <c r="L129" i="77"/>
  <c r="L130" i="77"/>
  <c r="L131" i="77"/>
  <c r="L132" i="77"/>
  <c r="L133" i="77"/>
  <c r="L134" i="77"/>
  <c r="L135" i="77"/>
  <c r="L136" i="77"/>
  <c r="L137" i="77"/>
  <c r="L138" i="77"/>
  <c r="L139" i="77"/>
  <c r="L140" i="77"/>
  <c r="L141" i="77"/>
  <c r="L142" i="77"/>
  <c r="L143" i="77"/>
  <c r="L144" i="77"/>
  <c r="L145" i="77"/>
  <c r="L146" i="77"/>
  <c r="L147" i="77"/>
  <c r="L148" i="77"/>
  <c r="L149" i="77"/>
  <c r="L150" i="77"/>
  <c r="L151" i="77"/>
  <c r="L152" i="77"/>
  <c r="L153" i="77"/>
  <c r="L117" i="77"/>
  <c r="P69" i="105"/>
  <c r="D111" i="81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81" i="88"/>
  <c r="L82" i="87"/>
  <c r="L83" i="87"/>
  <c r="L84" i="87"/>
  <c r="L85" i="87"/>
  <c r="L86" i="87"/>
  <c r="L87" i="87"/>
  <c r="L88" i="87"/>
  <c r="L89" i="87"/>
  <c r="L90" i="87"/>
  <c r="L91" i="87"/>
  <c r="L92" i="87"/>
  <c r="L93" i="87"/>
  <c r="L94" i="87"/>
  <c r="L95" i="87"/>
  <c r="L96" i="87"/>
  <c r="L97" i="87"/>
  <c r="L98" i="87"/>
  <c r="L99" i="87"/>
  <c r="L100" i="87"/>
  <c r="L101" i="87"/>
  <c r="L102" i="87"/>
  <c r="L103" i="87"/>
  <c r="L104" i="87"/>
  <c r="L105" i="87"/>
  <c r="L81" i="87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81" i="86"/>
  <c r="L82" i="85"/>
  <c r="L83" i="85"/>
  <c r="L84" i="85"/>
  <c r="L85" i="85"/>
  <c r="L86" i="85"/>
  <c r="L87" i="85"/>
  <c r="L88" i="85"/>
  <c r="L89" i="85"/>
  <c r="L90" i="85"/>
  <c r="L91" i="85"/>
  <c r="L92" i="85"/>
  <c r="L93" i="85"/>
  <c r="L94" i="85"/>
  <c r="L95" i="85"/>
  <c r="L96" i="85"/>
  <c r="L97" i="85"/>
  <c r="L98" i="85"/>
  <c r="L99" i="85"/>
  <c r="L100" i="85"/>
  <c r="L101" i="85"/>
  <c r="L102" i="85"/>
  <c r="L103" i="85"/>
  <c r="L104" i="85"/>
  <c r="L105" i="85"/>
  <c r="L81" i="85"/>
  <c r="L82" i="84"/>
  <c r="L83" i="84"/>
  <c r="L84" i="84"/>
  <c r="L85" i="84"/>
  <c r="L86" i="84"/>
  <c r="L87" i="84"/>
  <c r="L88" i="84"/>
  <c r="L89" i="84"/>
  <c r="L90" i="84"/>
  <c r="L91" i="84"/>
  <c r="L92" i="84"/>
  <c r="L93" i="84"/>
  <c r="L94" i="84"/>
  <c r="L95" i="84"/>
  <c r="L96" i="84"/>
  <c r="L97" i="84"/>
  <c r="L98" i="84"/>
  <c r="L99" i="84"/>
  <c r="L100" i="84"/>
  <c r="L101" i="84"/>
  <c r="L102" i="84"/>
  <c r="L103" i="84"/>
  <c r="L104" i="84"/>
  <c r="L105" i="84"/>
  <c r="L81" i="84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105" i="83"/>
  <c r="L81" i="83"/>
  <c r="L82" i="82"/>
  <c r="L83" i="82"/>
  <c r="L84" i="82"/>
  <c r="L85" i="82"/>
  <c r="L86" i="82"/>
  <c r="L87" i="82"/>
  <c r="L88" i="82"/>
  <c r="L89" i="82"/>
  <c r="L90" i="82"/>
  <c r="L91" i="82"/>
  <c r="L92" i="82"/>
  <c r="L93" i="82"/>
  <c r="L94" i="82"/>
  <c r="L95" i="82"/>
  <c r="L96" i="82"/>
  <c r="L97" i="82"/>
  <c r="L98" i="82"/>
  <c r="L99" i="82"/>
  <c r="L100" i="82"/>
  <c r="L101" i="82"/>
  <c r="L102" i="82"/>
  <c r="L103" i="82"/>
  <c r="L104" i="82"/>
  <c r="L105" i="82"/>
  <c r="L81" i="82"/>
  <c r="L82" i="81"/>
  <c r="L83" i="81"/>
  <c r="L84" i="81"/>
  <c r="L85" i="81"/>
  <c r="L86" i="81"/>
  <c r="L87" i="81"/>
  <c r="L88" i="81"/>
  <c r="L89" i="81"/>
  <c r="L90" i="81"/>
  <c r="L91" i="81"/>
  <c r="L92" i="81"/>
  <c r="L93" i="81"/>
  <c r="L94" i="81"/>
  <c r="L95" i="81"/>
  <c r="L96" i="81"/>
  <c r="L97" i="81"/>
  <c r="L98" i="81"/>
  <c r="L99" i="81"/>
  <c r="L100" i="81"/>
  <c r="L101" i="81"/>
  <c r="L102" i="81"/>
  <c r="L103" i="81"/>
  <c r="L104" i="81"/>
  <c r="L105" i="81"/>
  <c r="L106" i="81"/>
  <c r="L107" i="81"/>
  <c r="L81" i="81"/>
  <c r="L81" i="80"/>
  <c r="L82" i="79"/>
  <c r="L83" i="79"/>
  <c r="L84" i="79"/>
  <c r="L85" i="79"/>
  <c r="L86" i="79"/>
  <c r="L87" i="79"/>
  <c r="L88" i="79"/>
  <c r="L89" i="79"/>
  <c r="L90" i="79"/>
  <c r="L91" i="79"/>
  <c r="L92" i="79"/>
  <c r="L93" i="79"/>
  <c r="L94" i="79"/>
  <c r="L95" i="79"/>
  <c r="L96" i="79"/>
  <c r="L97" i="79"/>
  <c r="L98" i="79"/>
  <c r="L99" i="79"/>
  <c r="L100" i="79"/>
  <c r="L101" i="79"/>
  <c r="L102" i="79"/>
  <c r="L103" i="79"/>
  <c r="L104" i="79"/>
  <c r="L105" i="79"/>
  <c r="L81" i="79"/>
  <c r="L82" i="78"/>
  <c r="L83" i="78"/>
  <c r="L84" i="78"/>
  <c r="L85" i="78"/>
  <c r="L86" i="78"/>
  <c r="L87" i="78"/>
  <c r="L88" i="78"/>
  <c r="L89" i="78"/>
  <c r="L90" i="78"/>
  <c r="L91" i="78"/>
  <c r="L92" i="78"/>
  <c r="L93" i="78"/>
  <c r="L94" i="78"/>
  <c r="L95" i="78"/>
  <c r="L96" i="78"/>
  <c r="L97" i="78"/>
  <c r="L98" i="78"/>
  <c r="L99" i="78"/>
  <c r="L100" i="78"/>
  <c r="L101" i="78"/>
  <c r="L102" i="78"/>
  <c r="L103" i="78"/>
  <c r="L104" i="78"/>
  <c r="L105" i="78"/>
  <c r="L81" i="78"/>
  <c r="L82" i="77"/>
  <c r="L83" i="77"/>
  <c r="L84" i="77"/>
  <c r="L85" i="77"/>
  <c r="L86" i="77"/>
  <c r="L87" i="77"/>
  <c r="L88" i="77"/>
  <c r="L89" i="77"/>
  <c r="L90" i="77"/>
  <c r="L91" i="77"/>
  <c r="L92" i="77"/>
  <c r="L93" i="77"/>
  <c r="L94" i="77"/>
  <c r="L95" i="77"/>
  <c r="L96" i="77"/>
  <c r="L97" i="77"/>
  <c r="L98" i="77"/>
  <c r="L99" i="77"/>
  <c r="L100" i="77"/>
  <c r="L101" i="77"/>
  <c r="L102" i="77"/>
  <c r="L103" i="77"/>
  <c r="L104" i="77"/>
  <c r="L105" i="77"/>
  <c r="L81" i="77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E34" i="105"/>
  <c r="F34" i="105"/>
  <c r="G34" i="105"/>
  <c r="H34" i="105"/>
  <c r="I34" i="105"/>
  <c r="J34" i="105"/>
  <c r="K34" i="105"/>
  <c r="L34" i="105"/>
  <c r="M34" i="105"/>
  <c r="N34" i="105"/>
  <c r="O34" i="105"/>
  <c r="D34" i="105"/>
  <c r="P35" i="105"/>
  <c r="D72" i="88"/>
  <c r="J72" i="88"/>
  <c r="L72" i="88"/>
  <c r="D73" i="88"/>
  <c r="J73" i="88"/>
  <c r="L73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44" i="88"/>
  <c r="D72" i="87"/>
  <c r="J72" i="87"/>
  <c r="L72" i="87"/>
  <c r="D73" i="87"/>
  <c r="J73" i="87"/>
  <c r="L73" i="87"/>
  <c r="L45" i="87"/>
  <c r="L46" i="87"/>
  <c r="L47" i="87"/>
  <c r="L48" i="87"/>
  <c r="L49" i="87"/>
  <c r="L50" i="87"/>
  <c r="L51" i="87"/>
  <c r="L52" i="87"/>
  <c r="L53" i="87"/>
  <c r="L54" i="87"/>
  <c r="L55" i="87"/>
  <c r="L56" i="87"/>
  <c r="L57" i="87"/>
  <c r="L58" i="87"/>
  <c r="L60" i="87"/>
  <c r="L61" i="87"/>
  <c r="L62" i="87"/>
  <c r="L63" i="87"/>
  <c r="L64" i="87"/>
  <c r="L65" i="87"/>
  <c r="L66" i="87"/>
  <c r="L67" i="87"/>
  <c r="L68" i="87"/>
  <c r="L69" i="87"/>
  <c r="L70" i="87"/>
  <c r="L71" i="87"/>
  <c r="L44" i="87"/>
  <c r="D72" i="86"/>
  <c r="J72" i="86"/>
  <c r="L72" i="86"/>
  <c r="D73" i="86"/>
  <c r="J73" i="86"/>
  <c r="L73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44" i="86"/>
  <c r="L45" i="85"/>
  <c r="L46" i="85"/>
  <c r="L47" i="85"/>
  <c r="L48" i="85"/>
  <c r="L49" i="85"/>
  <c r="L50" i="85"/>
  <c r="L51" i="85"/>
  <c r="L52" i="85"/>
  <c r="L53" i="85"/>
  <c r="L54" i="85"/>
  <c r="L55" i="85"/>
  <c r="L56" i="85"/>
  <c r="L57" i="85"/>
  <c r="L58" i="85"/>
  <c r="L59" i="85"/>
  <c r="L60" i="85"/>
  <c r="L61" i="85"/>
  <c r="L62" i="85"/>
  <c r="L63" i="85"/>
  <c r="L64" i="85"/>
  <c r="L65" i="85"/>
  <c r="L66" i="85"/>
  <c r="L67" i="85"/>
  <c r="L68" i="85"/>
  <c r="L69" i="85"/>
  <c r="L70" i="85"/>
  <c r="L71" i="85"/>
  <c r="L72" i="85"/>
  <c r="L73" i="85"/>
  <c r="L44" i="85"/>
  <c r="L45" i="84"/>
  <c r="L46" i="84"/>
  <c r="L47" i="84"/>
  <c r="L48" i="84"/>
  <c r="L49" i="84"/>
  <c r="L50" i="84"/>
  <c r="L51" i="84"/>
  <c r="L52" i="84"/>
  <c r="L53" i="84"/>
  <c r="L54" i="84"/>
  <c r="L55" i="84"/>
  <c r="L56" i="84"/>
  <c r="L57" i="84"/>
  <c r="L58" i="84"/>
  <c r="L60" i="84"/>
  <c r="L61" i="84"/>
  <c r="L62" i="84"/>
  <c r="L63" i="84"/>
  <c r="L64" i="84"/>
  <c r="L65" i="84"/>
  <c r="L66" i="84"/>
  <c r="L67" i="84"/>
  <c r="L68" i="84"/>
  <c r="L69" i="84"/>
  <c r="L70" i="84"/>
  <c r="L71" i="84"/>
  <c r="L72" i="84"/>
  <c r="L73" i="84"/>
  <c r="L44" i="84"/>
  <c r="D72" i="83"/>
  <c r="J72" i="83"/>
  <c r="L72" i="83"/>
  <c r="D73" i="83"/>
  <c r="J73" i="83"/>
  <c r="L73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44" i="83"/>
  <c r="D72" i="82"/>
  <c r="I72" i="82"/>
  <c r="J72" i="82"/>
  <c r="L72" i="82"/>
  <c r="D73" i="82"/>
  <c r="I73" i="82"/>
  <c r="J73" i="82"/>
  <c r="L73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44" i="82"/>
  <c r="D72" i="81"/>
  <c r="K72" i="81"/>
  <c r="L72" i="81"/>
  <c r="D73" i="81"/>
  <c r="K73" i="81"/>
  <c r="L73" i="81"/>
  <c r="L45" i="81"/>
  <c r="L46" i="81"/>
  <c r="L47" i="81"/>
  <c r="L48" i="81"/>
  <c r="L49" i="81"/>
  <c r="L50" i="81"/>
  <c r="L51" i="81"/>
  <c r="L52" i="81"/>
  <c r="L53" i="81"/>
  <c r="L54" i="81"/>
  <c r="L55" i="81"/>
  <c r="L56" i="81"/>
  <c r="L57" i="81"/>
  <c r="L58" i="81"/>
  <c r="L60" i="81"/>
  <c r="L61" i="81"/>
  <c r="L62" i="81"/>
  <c r="L63" i="81"/>
  <c r="L64" i="81"/>
  <c r="L65" i="81"/>
  <c r="L66" i="81"/>
  <c r="L67" i="81"/>
  <c r="L68" i="81"/>
  <c r="L69" i="81"/>
  <c r="L70" i="81"/>
  <c r="L71" i="81"/>
  <c r="L44" i="81"/>
  <c r="D72" i="80"/>
  <c r="J72" i="80"/>
  <c r="L72" i="80"/>
  <c r="D73" i="80"/>
  <c r="J73" i="80"/>
  <c r="L73" i="80"/>
  <c r="L45" i="80"/>
  <c r="L46" i="80"/>
  <c r="L47" i="80"/>
  <c r="L48" i="80"/>
  <c r="L49" i="80"/>
  <c r="L50" i="80"/>
  <c r="L51" i="80"/>
  <c r="L52" i="80"/>
  <c r="L53" i="80"/>
  <c r="L54" i="80"/>
  <c r="L55" i="80"/>
  <c r="L56" i="80"/>
  <c r="L57" i="80"/>
  <c r="L58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44" i="80"/>
  <c r="L45" i="79"/>
  <c r="L46" i="79"/>
  <c r="L47" i="79"/>
  <c r="L48" i="79"/>
  <c r="L49" i="79"/>
  <c r="L50" i="79"/>
  <c r="L51" i="79"/>
  <c r="L52" i="79"/>
  <c r="L53" i="79"/>
  <c r="L54" i="79"/>
  <c r="L55" i="79"/>
  <c r="L56" i="79"/>
  <c r="L57" i="79"/>
  <c r="L58" i="79"/>
  <c r="L60" i="79"/>
  <c r="L61" i="79"/>
  <c r="L62" i="79"/>
  <c r="L63" i="79"/>
  <c r="L64" i="79"/>
  <c r="L65" i="79"/>
  <c r="L66" i="79"/>
  <c r="L67" i="79"/>
  <c r="L68" i="79"/>
  <c r="L69" i="79"/>
  <c r="L70" i="79"/>
  <c r="L71" i="79"/>
  <c r="L72" i="79"/>
  <c r="L73" i="79"/>
  <c r="L44" i="79"/>
  <c r="L3" i="105"/>
  <c r="E3" i="105"/>
  <c r="P33" i="105"/>
  <c r="O19" i="105"/>
  <c r="O3" i="105" s="1"/>
  <c r="N19" i="105"/>
  <c r="N3" i="105" s="1"/>
  <c r="M19" i="105"/>
  <c r="L59" i="86" s="1"/>
  <c r="K19" i="105"/>
  <c r="K3" i="105" s="1"/>
  <c r="J19" i="105"/>
  <c r="J3" i="105" s="1"/>
  <c r="P32" i="105"/>
  <c r="I19" i="105"/>
  <c r="L59" i="82" s="1"/>
  <c r="H19" i="105"/>
  <c r="L59" i="81" s="1"/>
  <c r="G19" i="105"/>
  <c r="G3" i="105" s="1"/>
  <c r="F19" i="105"/>
  <c r="F3" i="105" s="1"/>
  <c r="D19" i="105"/>
  <c r="L59" i="77" s="1"/>
  <c r="D72" i="78"/>
  <c r="J72" i="78"/>
  <c r="L72" i="78"/>
  <c r="D73" i="78"/>
  <c r="J73" i="78"/>
  <c r="L73" i="78"/>
  <c r="L45" i="78"/>
  <c r="L46" i="78"/>
  <c r="L47" i="78"/>
  <c r="L48" i="78"/>
  <c r="L49" i="78"/>
  <c r="L50" i="78"/>
  <c r="L51" i="78"/>
  <c r="L52" i="78"/>
  <c r="L53" i="78"/>
  <c r="L54" i="78"/>
  <c r="L55" i="78"/>
  <c r="L56" i="78"/>
  <c r="L57" i="78"/>
  <c r="L58" i="78"/>
  <c r="L59" i="78"/>
  <c r="L60" i="78"/>
  <c r="L61" i="78"/>
  <c r="L62" i="78"/>
  <c r="L63" i="78"/>
  <c r="L64" i="78"/>
  <c r="L65" i="78"/>
  <c r="L66" i="78"/>
  <c r="L67" i="78"/>
  <c r="L68" i="78"/>
  <c r="L69" i="78"/>
  <c r="L70" i="78"/>
  <c r="L71" i="78"/>
  <c r="L44" i="78"/>
  <c r="L45" i="77"/>
  <c r="L46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3" i="77"/>
  <c r="N73" i="78" s="1"/>
  <c r="L44" i="77"/>
  <c r="H3" i="105" l="1"/>
  <c r="L59" i="79"/>
  <c r="L59" i="80"/>
  <c r="L59" i="87"/>
  <c r="L59" i="88"/>
  <c r="L59" i="83"/>
  <c r="L59" i="84"/>
  <c r="D3" i="105"/>
  <c r="I3" i="105"/>
  <c r="M3" i="105"/>
  <c r="N72" i="78"/>
  <c r="C114" i="105" l="1"/>
  <c r="N114" i="105" l="1"/>
  <c r="M114" i="105"/>
  <c r="L114" i="105"/>
  <c r="K114" i="105"/>
  <c r="J114" i="105"/>
  <c r="I114" i="105"/>
  <c r="H114" i="105"/>
  <c r="G114" i="105"/>
  <c r="F114" i="105"/>
  <c r="E114" i="105"/>
  <c r="D114" i="105"/>
  <c r="D31" i="87" l="1"/>
  <c r="L31" i="87"/>
  <c r="D32" i="87"/>
  <c r="L32" i="87"/>
  <c r="D33" i="87"/>
  <c r="L33" i="87"/>
  <c r="D34" i="87"/>
  <c r="L34" i="87"/>
  <c r="D35" i="87"/>
  <c r="L35" i="87"/>
  <c r="D36" i="87"/>
  <c r="L36" i="87"/>
  <c r="D37" i="87"/>
  <c r="L37" i="87"/>
  <c r="D31" i="84"/>
  <c r="L31" i="84"/>
  <c r="D32" i="84"/>
  <c r="L32" i="84"/>
  <c r="D33" i="84"/>
  <c r="L33" i="84"/>
  <c r="D34" i="84"/>
  <c r="L34" i="84"/>
  <c r="D35" i="84"/>
  <c r="L35" i="84"/>
  <c r="D36" i="84"/>
  <c r="L36" i="84"/>
  <c r="D37" i="84"/>
  <c r="L37" i="84"/>
  <c r="D31" i="83"/>
  <c r="L31" i="83"/>
  <c r="D32" i="83"/>
  <c r="L32" i="83"/>
  <c r="D33" i="83"/>
  <c r="L33" i="83"/>
  <c r="D34" i="83"/>
  <c r="L34" i="83"/>
  <c r="D35" i="83"/>
  <c r="L35" i="83"/>
  <c r="D36" i="83"/>
  <c r="L36" i="83"/>
  <c r="D37" i="83"/>
  <c r="L37" i="83"/>
  <c r="D32" i="82"/>
  <c r="L32" i="82"/>
  <c r="D33" i="82"/>
  <c r="L33" i="82"/>
  <c r="D34" i="82"/>
  <c r="L34" i="82"/>
  <c r="D35" i="82"/>
  <c r="L35" i="82"/>
  <c r="D36" i="82"/>
  <c r="L36" i="82"/>
  <c r="D37" i="82"/>
  <c r="L37" i="82"/>
  <c r="D32" i="81"/>
  <c r="L32" i="81"/>
  <c r="D33" i="81"/>
  <c r="L33" i="81"/>
  <c r="D34" i="81"/>
  <c r="L34" i="81"/>
  <c r="D35" i="81"/>
  <c r="L35" i="81"/>
  <c r="D36" i="81"/>
  <c r="L36" i="81"/>
  <c r="D37" i="81"/>
  <c r="L37" i="81"/>
  <c r="D31" i="80"/>
  <c r="L31" i="80"/>
  <c r="D32" i="80"/>
  <c r="L32" i="80"/>
  <c r="D33" i="80"/>
  <c r="L33" i="80"/>
  <c r="D34" i="80"/>
  <c r="L34" i="80"/>
  <c r="D35" i="80"/>
  <c r="L35" i="80"/>
  <c r="D36" i="80"/>
  <c r="L36" i="80"/>
  <c r="D37" i="80"/>
  <c r="L37" i="80"/>
  <c r="D31" i="79"/>
  <c r="L31" i="79"/>
  <c r="D32" i="79"/>
  <c r="L32" i="79"/>
  <c r="D33" i="79"/>
  <c r="L33" i="79"/>
  <c r="D34" i="79"/>
  <c r="L34" i="79"/>
  <c r="D35" i="79"/>
  <c r="L35" i="79"/>
  <c r="D36" i="79"/>
  <c r="L36" i="79"/>
  <c r="D37" i="79"/>
  <c r="L37" i="79"/>
  <c r="D32" i="78"/>
  <c r="L32" i="78"/>
  <c r="D33" i="78"/>
  <c r="L33" i="78"/>
  <c r="D34" i="78"/>
  <c r="L34" i="78"/>
  <c r="D35" i="78"/>
  <c r="L35" i="78"/>
  <c r="D36" i="78"/>
  <c r="L36" i="78"/>
  <c r="D37" i="78"/>
  <c r="L37" i="78"/>
  <c r="D32" i="77"/>
  <c r="F32" i="77" s="1"/>
  <c r="J32" i="77"/>
  <c r="L32" i="77"/>
  <c r="D33" i="77"/>
  <c r="F33" i="77"/>
  <c r="J33" i="77"/>
  <c r="J33" i="78" s="1"/>
  <c r="J33" i="79" s="1"/>
  <c r="J33" i="80" s="1"/>
  <c r="J33" i="81" s="1"/>
  <c r="J33" i="82" s="1"/>
  <c r="J33" i="83" s="1"/>
  <c r="J33" i="84" s="1"/>
  <c r="L33" i="77"/>
  <c r="N33" i="77" s="1"/>
  <c r="D34" i="77"/>
  <c r="F34" i="77"/>
  <c r="F34" i="78" s="1"/>
  <c r="J34" i="77"/>
  <c r="J34" i="78" s="1"/>
  <c r="L34" i="77"/>
  <c r="N34" i="77" s="1"/>
  <c r="D35" i="77"/>
  <c r="J35" i="77"/>
  <c r="J35" i="78" s="1"/>
  <c r="L35" i="77"/>
  <c r="N35" i="77" s="1"/>
  <c r="D36" i="77"/>
  <c r="F36" i="77" s="1"/>
  <c r="J36" i="77"/>
  <c r="L36" i="77"/>
  <c r="D37" i="77"/>
  <c r="F37" i="77"/>
  <c r="J37" i="77"/>
  <c r="J37" i="78" s="1"/>
  <c r="J37" i="79" s="1"/>
  <c r="J37" i="80" s="1"/>
  <c r="J37" i="81" s="1"/>
  <c r="J37" i="82" s="1"/>
  <c r="J37" i="83" s="1"/>
  <c r="J37" i="84" s="1"/>
  <c r="L37" i="77"/>
  <c r="N37" i="77" s="1"/>
  <c r="L9" i="88"/>
  <c r="L10" i="88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8" i="88"/>
  <c r="L9" i="87"/>
  <c r="L10" i="87"/>
  <c r="L11" i="87"/>
  <c r="L12" i="87"/>
  <c r="L13" i="87"/>
  <c r="L14" i="87"/>
  <c r="L15" i="87"/>
  <c r="L16" i="87"/>
  <c r="L17" i="87"/>
  <c r="L18" i="87"/>
  <c r="L19" i="87"/>
  <c r="L20" i="87"/>
  <c r="L21" i="87"/>
  <c r="L22" i="87"/>
  <c r="L23" i="87"/>
  <c r="L24" i="87"/>
  <c r="L25" i="87"/>
  <c r="L26" i="87"/>
  <c r="L28" i="87"/>
  <c r="L29" i="87"/>
  <c r="L30" i="87"/>
  <c r="L8" i="87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8" i="86"/>
  <c r="L29" i="86"/>
  <c r="L30" i="86"/>
  <c r="L31" i="86"/>
  <c r="L32" i="86"/>
  <c r="L33" i="86"/>
  <c r="L34" i="86"/>
  <c r="L35" i="86"/>
  <c r="L36" i="86"/>
  <c r="L37" i="86"/>
  <c r="L8" i="86"/>
  <c r="L9" i="85"/>
  <c r="L10" i="85"/>
  <c r="L11" i="85"/>
  <c r="L12" i="85"/>
  <c r="L13" i="85"/>
  <c r="L14" i="85"/>
  <c r="L15" i="85"/>
  <c r="L16" i="85"/>
  <c r="L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30" i="85"/>
  <c r="L31" i="85"/>
  <c r="L32" i="85"/>
  <c r="L33" i="85"/>
  <c r="L34" i="85"/>
  <c r="L35" i="85"/>
  <c r="L36" i="85"/>
  <c r="L37" i="85"/>
  <c r="L8" i="85"/>
  <c r="L9" i="84"/>
  <c r="L10" i="84"/>
  <c r="L11" i="84"/>
  <c r="L12" i="84"/>
  <c r="L13" i="84"/>
  <c r="L14" i="84"/>
  <c r="L15" i="84"/>
  <c r="L16" i="84"/>
  <c r="L17" i="84"/>
  <c r="L18" i="84"/>
  <c r="L19" i="84"/>
  <c r="L20" i="84"/>
  <c r="L21" i="84"/>
  <c r="L22" i="84"/>
  <c r="L23" i="84"/>
  <c r="L24" i="84"/>
  <c r="L25" i="84"/>
  <c r="L26" i="84"/>
  <c r="L27" i="84"/>
  <c r="L28" i="84"/>
  <c r="L29" i="84"/>
  <c r="L30" i="84"/>
  <c r="L8" i="84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8" i="83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8" i="82"/>
  <c r="L9" i="81"/>
  <c r="L10" i="81"/>
  <c r="L11" i="81"/>
  <c r="L12" i="81"/>
  <c r="L13" i="81"/>
  <c r="L14" i="81"/>
  <c r="L15" i="81"/>
  <c r="L16" i="81"/>
  <c r="L17" i="81"/>
  <c r="L18" i="81"/>
  <c r="L19" i="81"/>
  <c r="L20" i="81"/>
  <c r="L21" i="81"/>
  <c r="L22" i="81"/>
  <c r="L23" i="81"/>
  <c r="L24" i="81"/>
  <c r="L25" i="81"/>
  <c r="L26" i="81"/>
  <c r="L27" i="81"/>
  <c r="L28" i="81"/>
  <c r="L29" i="81"/>
  <c r="L30" i="81"/>
  <c r="L31" i="81"/>
  <c r="L8" i="81"/>
  <c r="L9" i="80"/>
  <c r="L10" i="80"/>
  <c r="L11" i="80"/>
  <c r="L12" i="80"/>
  <c r="L13" i="80"/>
  <c r="L14" i="80"/>
  <c r="L15" i="80"/>
  <c r="L16" i="80"/>
  <c r="L17" i="80"/>
  <c r="L18" i="80"/>
  <c r="L19" i="80"/>
  <c r="L20" i="80"/>
  <c r="L21" i="80"/>
  <c r="L22" i="80"/>
  <c r="L23" i="80"/>
  <c r="L24" i="80"/>
  <c r="L25" i="80"/>
  <c r="L26" i="80"/>
  <c r="L27" i="80"/>
  <c r="L28" i="80"/>
  <c r="L29" i="80"/>
  <c r="L30" i="80"/>
  <c r="L8" i="80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8" i="79"/>
  <c r="L9" i="78"/>
  <c r="L10" i="78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8" i="78"/>
  <c r="L9" i="77"/>
  <c r="L10" i="77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L31" i="77"/>
  <c r="L8" i="77"/>
  <c r="O131" i="105"/>
  <c r="O115" i="105"/>
  <c r="O116" i="105"/>
  <c r="O117" i="105"/>
  <c r="O118" i="105"/>
  <c r="O119" i="105"/>
  <c r="O120" i="105"/>
  <c r="O121" i="105"/>
  <c r="O122" i="105"/>
  <c r="O123" i="105"/>
  <c r="O124" i="105"/>
  <c r="O125" i="105"/>
  <c r="O126" i="105"/>
  <c r="O127" i="105"/>
  <c r="O128" i="105"/>
  <c r="O129" i="105"/>
  <c r="O130" i="105"/>
  <c r="O132" i="105"/>
  <c r="O134" i="105"/>
  <c r="O135" i="105"/>
  <c r="O137" i="105"/>
  <c r="O114" i="105"/>
  <c r="M133" i="105"/>
  <c r="L133" i="105"/>
  <c r="L27" i="86" s="1"/>
  <c r="F36" i="78" l="1"/>
  <c r="F36" i="79" s="1"/>
  <c r="F36" i="80" s="1"/>
  <c r="F36" i="81" s="1"/>
  <c r="F36" i="82" s="1"/>
  <c r="F36" i="83" s="1"/>
  <c r="F36" i="84" s="1"/>
  <c r="F33" i="78"/>
  <c r="F33" i="79" s="1"/>
  <c r="F33" i="80" s="1"/>
  <c r="F33" i="81" s="1"/>
  <c r="F33" i="82" s="1"/>
  <c r="F33" i="83" s="1"/>
  <c r="F33" i="84" s="1"/>
  <c r="F37" i="78"/>
  <c r="J32" i="78"/>
  <c r="J32" i="79" s="1"/>
  <c r="J32" i="80" s="1"/>
  <c r="J32" i="81" s="1"/>
  <c r="J32" i="82" s="1"/>
  <c r="J32" i="83" s="1"/>
  <c r="J32" i="84" s="1"/>
  <c r="F32" i="78"/>
  <c r="F32" i="79" s="1"/>
  <c r="F32" i="80" s="1"/>
  <c r="F32" i="81" s="1"/>
  <c r="F32" i="82" s="1"/>
  <c r="F32" i="83" s="1"/>
  <c r="F32" i="84" s="1"/>
  <c r="J36" i="78"/>
  <c r="J36" i="79" s="1"/>
  <c r="J36" i="80" s="1"/>
  <c r="J36" i="81" s="1"/>
  <c r="J36" i="82" s="1"/>
  <c r="J36" i="83" s="1"/>
  <c r="J36" i="84" s="1"/>
  <c r="J35" i="79"/>
  <c r="J35" i="80" s="1"/>
  <c r="J35" i="81" s="1"/>
  <c r="J35" i="82" s="1"/>
  <c r="J35" i="83" s="1"/>
  <c r="J35" i="84" s="1"/>
  <c r="J34" i="79"/>
  <c r="J34" i="80" s="1"/>
  <c r="J34" i="81" s="1"/>
  <c r="J34" i="82" s="1"/>
  <c r="J34" i="83" s="1"/>
  <c r="J34" i="84" s="1"/>
  <c r="N35" i="78"/>
  <c r="O133" i="105"/>
  <c r="N34" i="78"/>
  <c r="N37" i="78"/>
  <c r="N33" i="78"/>
  <c r="L27" i="87"/>
  <c r="N35" i="79"/>
  <c r="N35" i="80" s="1"/>
  <c r="N35" i="81" s="1"/>
  <c r="N35" i="82" s="1"/>
  <c r="N35" i="83" s="1"/>
  <c r="F34" i="79"/>
  <c r="F34" i="80" s="1"/>
  <c r="F34" i="81" s="1"/>
  <c r="F34" i="82" s="1"/>
  <c r="F34" i="83" s="1"/>
  <c r="F34" i="84" s="1"/>
  <c r="N36" i="77"/>
  <c r="N36" i="78" s="1"/>
  <c r="F35" i="77"/>
  <c r="F35" i="78" s="1"/>
  <c r="P34" i="77"/>
  <c r="Q34" i="77" s="1"/>
  <c r="N32" i="77"/>
  <c r="N32" i="78" s="1"/>
  <c r="P37" i="77"/>
  <c r="Q37" i="77" s="1"/>
  <c r="P33" i="77"/>
  <c r="Q33" i="77" s="1"/>
  <c r="P37" i="78" l="1"/>
  <c r="P32" i="78"/>
  <c r="F37" i="79"/>
  <c r="F37" i="80" s="1"/>
  <c r="F37" i="81" s="1"/>
  <c r="F37" i="82" s="1"/>
  <c r="F37" i="83" s="1"/>
  <c r="F37" i="84" s="1"/>
  <c r="N36" i="79"/>
  <c r="Q36" i="79" s="1"/>
  <c r="Q36" i="78"/>
  <c r="P35" i="78"/>
  <c r="F35" i="79"/>
  <c r="F35" i="80" s="1"/>
  <c r="F35" i="81" s="1"/>
  <c r="F35" i="82" s="1"/>
  <c r="F35" i="83" s="1"/>
  <c r="F35" i="84" s="1"/>
  <c r="N37" i="79"/>
  <c r="P37" i="79" s="1"/>
  <c r="Q37" i="78"/>
  <c r="N32" i="79"/>
  <c r="N32" i="80" s="1"/>
  <c r="Q32" i="80" s="1"/>
  <c r="Q32" i="78"/>
  <c r="N33" i="79"/>
  <c r="N33" i="80" s="1"/>
  <c r="Q33" i="78"/>
  <c r="N34" i="79"/>
  <c r="N34" i="80" s="1"/>
  <c r="N34" i="81" s="1"/>
  <c r="N34" i="82" s="1"/>
  <c r="P34" i="82" s="1"/>
  <c r="Q34" i="78"/>
  <c r="P34" i="78"/>
  <c r="P36" i="78"/>
  <c r="P33" i="78"/>
  <c r="Q35" i="78"/>
  <c r="N35" i="84"/>
  <c r="P32" i="77"/>
  <c r="Q32" i="77" s="1"/>
  <c r="P35" i="77"/>
  <c r="Q35" i="77" s="1"/>
  <c r="P36" i="77"/>
  <c r="Q36" i="77" s="1"/>
  <c r="Q35" i="80" l="1"/>
  <c r="P35" i="79"/>
  <c r="N37" i="80"/>
  <c r="P35" i="81"/>
  <c r="Q35" i="81"/>
  <c r="Q37" i="79"/>
  <c r="N36" i="80"/>
  <c r="Q36" i="80" s="1"/>
  <c r="P36" i="79"/>
  <c r="P33" i="79"/>
  <c r="Q33" i="79"/>
  <c r="Q35" i="79"/>
  <c r="P34" i="79"/>
  <c r="Q34" i="82"/>
  <c r="P34" i="80"/>
  <c r="P35" i="80"/>
  <c r="N34" i="83"/>
  <c r="N34" i="84" s="1"/>
  <c r="P32" i="79"/>
  <c r="P35" i="84"/>
  <c r="P35" i="82"/>
  <c r="Q34" i="81"/>
  <c r="Q35" i="82"/>
  <c r="Q32" i="79"/>
  <c r="P34" i="81"/>
  <c r="Q34" i="80"/>
  <c r="Q35" i="83"/>
  <c r="P35" i="83"/>
  <c r="Q34" i="79"/>
  <c r="Q35" i="84"/>
  <c r="N37" i="81"/>
  <c r="Q37" i="80"/>
  <c r="P37" i="80"/>
  <c r="Q33" i="80"/>
  <c r="N33" i="81"/>
  <c r="P33" i="80"/>
  <c r="P32" i="80"/>
  <c r="N32" i="81"/>
  <c r="P36" i="80" l="1"/>
  <c r="N36" i="81"/>
  <c r="Q34" i="83"/>
  <c r="P34" i="83"/>
  <c r="N37" i="82"/>
  <c r="Q37" i="81"/>
  <c r="P37" i="81"/>
  <c r="N33" i="82"/>
  <c r="P33" i="81"/>
  <c r="Q33" i="81"/>
  <c r="P34" i="84"/>
  <c r="Q34" i="84"/>
  <c r="N36" i="82"/>
  <c r="P36" i="81"/>
  <c r="Q36" i="81"/>
  <c r="P32" i="81"/>
  <c r="N32" i="82"/>
  <c r="Q32" i="81"/>
  <c r="Q33" i="82" l="1"/>
  <c r="P33" i="82"/>
  <c r="N33" i="83"/>
  <c r="N32" i="83"/>
  <c r="Q32" i="82"/>
  <c r="P32" i="82"/>
  <c r="N36" i="83"/>
  <c r="Q36" i="82"/>
  <c r="P36" i="82"/>
  <c r="Q37" i="82"/>
  <c r="N37" i="83"/>
  <c r="P37" i="82"/>
  <c r="N32" i="84" l="1"/>
  <c r="P32" i="83"/>
  <c r="Q32" i="83"/>
  <c r="N37" i="84"/>
  <c r="P37" i="83"/>
  <c r="Q37" i="83"/>
  <c r="N36" i="84"/>
  <c r="P36" i="83"/>
  <c r="Q36" i="83"/>
  <c r="P33" i="83"/>
  <c r="N33" i="84"/>
  <c r="Q33" i="83"/>
  <c r="P37" i="84" l="1"/>
  <c r="Q37" i="84"/>
  <c r="Q33" i="84"/>
  <c r="P33" i="84"/>
  <c r="P36" i="84"/>
  <c r="Q36" i="84"/>
  <c r="Q32" i="84"/>
  <c r="P32" i="84"/>
  <c r="Q2" i="84" l="1"/>
  <c r="P2" i="84"/>
  <c r="O2" i="84"/>
  <c r="L2" i="84"/>
  <c r="K2" i="84"/>
  <c r="H2" i="84"/>
  <c r="G2" i="84"/>
  <c r="D2" i="84"/>
  <c r="N72" i="77"/>
  <c r="N73" i="77"/>
  <c r="J72" i="77"/>
  <c r="J73" i="77"/>
  <c r="M82" i="88"/>
  <c r="K84" i="88"/>
  <c r="K88" i="88"/>
  <c r="L114" i="88"/>
  <c r="H114" i="88"/>
  <c r="D114" i="88"/>
  <c r="P80" i="88"/>
  <c r="L80" i="88"/>
  <c r="M83" i="88" s="1"/>
  <c r="J80" i="88"/>
  <c r="K85" i="88" s="1"/>
  <c r="H80" i="88"/>
  <c r="I84" i="88" s="1"/>
  <c r="L41" i="88"/>
  <c r="H41" i="88"/>
  <c r="D41" i="88"/>
  <c r="L7" i="88"/>
  <c r="M35" i="88" s="1"/>
  <c r="H7" i="88"/>
  <c r="I32" i="88" s="1"/>
  <c r="O114" i="88"/>
  <c r="K114" i="88"/>
  <c r="G114" i="88"/>
  <c r="Q113" i="88"/>
  <c r="P113" i="88"/>
  <c r="O113" i="88"/>
  <c r="L113" i="88"/>
  <c r="H113" i="88"/>
  <c r="D113" i="88"/>
  <c r="L78" i="88"/>
  <c r="H78" i="88"/>
  <c r="D78" i="88"/>
  <c r="O78" i="88"/>
  <c r="K78" i="88"/>
  <c r="G78" i="88"/>
  <c r="Q77" i="88"/>
  <c r="P77" i="88"/>
  <c r="O77" i="88"/>
  <c r="L77" i="88"/>
  <c r="H77" i="88"/>
  <c r="D77" i="88"/>
  <c r="O41" i="88"/>
  <c r="K41" i="88"/>
  <c r="G41" i="88"/>
  <c r="Q40" i="88"/>
  <c r="P40" i="88"/>
  <c r="O40" i="88"/>
  <c r="L40" i="88"/>
  <c r="H40" i="88"/>
  <c r="D40" i="88"/>
  <c r="D31" i="88"/>
  <c r="D32" i="88"/>
  <c r="D33" i="88"/>
  <c r="D34" i="88"/>
  <c r="D35" i="88"/>
  <c r="D36" i="88"/>
  <c r="D37" i="88"/>
  <c r="O114" i="87"/>
  <c r="L114" i="87"/>
  <c r="K114" i="87"/>
  <c r="H114" i="87"/>
  <c r="G114" i="87"/>
  <c r="D114" i="87"/>
  <c r="Q113" i="87"/>
  <c r="P113" i="87"/>
  <c r="O113" i="87"/>
  <c r="L113" i="87"/>
  <c r="H113" i="87"/>
  <c r="D113" i="87"/>
  <c r="L78" i="87"/>
  <c r="H78" i="87"/>
  <c r="D78" i="87"/>
  <c r="O78" i="87"/>
  <c r="K78" i="87"/>
  <c r="G78" i="87"/>
  <c r="Q77" i="87"/>
  <c r="P77" i="87"/>
  <c r="O77" i="87"/>
  <c r="L77" i="87"/>
  <c r="H77" i="87"/>
  <c r="D77" i="87"/>
  <c r="L41" i="87"/>
  <c r="H41" i="87"/>
  <c r="D41" i="87"/>
  <c r="O41" i="87"/>
  <c r="K41" i="87"/>
  <c r="G41" i="87"/>
  <c r="Q40" i="87"/>
  <c r="P40" i="87"/>
  <c r="O40" i="87"/>
  <c r="L40" i="87"/>
  <c r="H40" i="87"/>
  <c r="D40" i="87"/>
  <c r="O114" i="86"/>
  <c r="L114" i="86"/>
  <c r="K114" i="86"/>
  <c r="H114" i="86"/>
  <c r="G114" i="86"/>
  <c r="D114" i="86"/>
  <c r="Q113" i="86"/>
  <c r="P113" i="86"/>
  <c r="O113" i="86"/>
  <c r="L113" i="86"/>
  <c r="H113" i="86"/>
  <c r="D113" i="86"/>
  <c r="O78" i="86"/>
  <c r="L78" i="86"/>
  <c r="K78" i="86"/>
  <c r="H78" i="86"/>
  <c r="G78" i="86"/>
  <c r="D78" i="86"/>
  <c r="O41" i="86"/>
  <c r="L41" i="86"/>
  <c r="K41" i="86"/>
  <c r="H41" i="86"/>
  <c r="G41" i="86"/>
  <c r="D41" i="86"/>
  <c r="Q77" i="86"/>
  <c r="P77" i="86"/>
  <c r="O77" i="86"/>
  <c r="L77" i="86"/>
  <c r="H77" i="86"/>
  <c r="D77" i="86"/>
  <c r="Q40" i="86"/>
  <c r="P40" i="86"/>
  <c r="O40" i="86"/>
  <c r="L40" i="86"/>
  <c r="H40" i="86"/>
  <c r="D40" i="86"/>
  <c r="H7" i="86"/>
  <c r="P116" i="85"/>
  <c r="L116" i="85"/>
  <c r="J116" i="85"/>
  <c r="H116" i="85"/>
  <c r="O114" i="85"/>
  <c r="L114" i="85"/>
  <c r="K114" i="85"/>
  <c r="H114" i="85"/>
  <c r="G114" i="85"/>
  <c r="D114" i="85"/>
  <c r="Q113" i="85"/>
  <c r="P113" i="85"/>
  <c r="O113" i="85"/>
  <c r="L113" i="85"/>
  <c r="H113" i="85"/>
  <c r="D113" i="85"/>
  <c r="O78" i="85"/>
  <c r="L78" i="85"/>
  <c r="K78" i="85"/>
  <c r="H78" i="85"/>
  <c r="G78" i="85"/>
  <c r="D78" i="85"/>
  <c r="Q77" i="85"/>
  <c r="P77" i="85"/>
  <c r="O77" i="85"/>
  <c r="L77" i="85"/>
  <c r="H77" i="85"/>
  <c r="D77" i="85"/>
  <c r="P116" i="84"/>
  <c r="L116" i="84"/>
  <c r="J116" i="84"/>
  <c r="H116" i="84"/>
  <c r="O114" i="84"/>
  <c r="L114" i="84"/>
  <c r="K114" i="84"/>
  <c r="H114" i="84"/>
  <c r="G114" i="84"/>
  <c r="D114" i="84"/>
  <c r="Q113" i="84"/>
  <c r="P113" i="84"/>
  <c r="O113" i="84"/>
  <c r="L113" i="84"/>
  <c r="H113" i="84"/>
  <c r="D113" i="84"/>
  <c r="O78" i="84"/>
  <c r="L78" i="84"/>
  <c r="K78" i="84"/>
  <c r="H78" i="84"/>
  <c r="G78" i="84"/>
  <c r="D78" i="84"/>
  <c r="Q77" i="84"/>
  <c r="P77" i="84"/>
  <c r="O77" i="84"/>
  <c r="L77" i="84"/>
  <c r="H77" i="84"/>
  <c r="D77" i="84"/>
  <c r="D29" i="86"/>
  <c r="D30" i="86"/>
  <c r="D31" i="86"/>
  <c r="D32" i="86"/>
  <c r="D33" i="86"/>
  <c r="D34" i="86"/>
  <c r="D35" i="86"/>
  <c r="D36" i="86"/>
  <c r="D37" i="86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1" i="78"/>
  <c r="P74" i="85"/>
  <c r="L74" i="85"/>
  <c r="J72" i="85"/>
  <c r="J73" i="85"/>
  <c r="D72" i="85"/>
  <c r="D73" i="85"/>
  <c r="O41" i="85"/>
  <c r="L41" i="85"/>
  <c r="K41" i="85"/>
  <c r="H41" i="85"/>
  <c r="G41" i="85"/>
  <c r="D41" i="85"/>
  <c r="Q40" i="85"/>
  <c r="P40" i="85"/>
  <c r="O40" i="85"/>
  <c r="L40" i="85"/>
  <c r="H40" i="85"/>
  <c r="D40" i="85"/>
  <c r="H38" i="85"/>
  <c r="J32" i="85"/>
  <c r="J32" i="86" s="1"/>
  <c r="J32" i="87" s="1"/>
  <c r="J32" i="88" s="1"/>
  <c r="N32" i="85"/>
  <c r="N32" i="86" s="1"/>
  <c r="N32" i="87" s="1"/>
  <c r="J33" i="85"/>
  <c r="J33" i="86" s="1"/>
  <c r="J33" i="87" s="1"/>
  <c r="J33" i="88" s="1"/>
  <c r="N33" i="85"/>
  <c r="N33" i="86" s="1"/>
  <c r="N33" i="87" s="1"/>
  <c r="J34" i="85"/>
  <c r="J34" i="86" s="1"/>
  <c r="J34" i="87" s="1"/>
  <c r="J34" i="88" s="1"/>
  <c r="N34" i="85"/>
  <c r="N34" i="86" s="1"/>
  <c r="N34" i="87" s="1"/>
  <c r="N34" i="88" s="1"/>
  <c r="J35" i="85"/>
  <c r="J35" i="86" s="1"/>
  <c r="J35" i="87" s="1"/>
  <c r="J35" i="88" s="1"/>
  <c r="N35" i="85"/>
  <c r="N35" i="86" s="1"/>
  <c r="N35" i="87" s="1"/>
  <c r="J36" i="85"/>
  <c r="J36" i="86" s="1"/>
  <c r="J36" i="87" s="1"/>
  <c r="J36" i="88" s="1"/>
  <c r="N36" i="85"/>
  <c r="N36" i="86" s="1"/>
  <c r="N36" i="87" s="1"/>
  <c r="J37" i="85"/>
  <c r="J37" i="86" s="1"/>
  <c r="J37" i="87" s="1"/>
  <c r="J37" i="88" s="1"/>
  <c r="N37" i="85"/>
  <c r="N37" i="86" s="1"/>
  <c r="N37" i="87" s="1"/>
  <c r="D29" i="85"/>
  <c r="D30" i="85"/>
  <c r="D31" i="85"/>
  <c r="D32" i="85"/>
  <c r="D33" i="85"/>
  <c r="D34" i="85"/>
  <c r="D35" i="85"/>
  <c r="D36" i="85"/>
  <c r="D37" i="85"/>
  <c r="P74" i="84"/>
  <c r="L74" i="84"/>
  <c r="H74" i="84"/>
  <c r="P74" i="83"/>
  <c r="L74" i="83"/>
  <c r="H74" i="83"/>
  <c r="P74" i="82"/>
  <c r="L74" i="82"/>
  <c r="H74" i="82"/>
  <c r="D61" i="82"/>
  <c r="P74" i="81"/>
  <c r="L74" i="81"/>
  <c r="J74" i="81"/>
  <c r="H74" i="81"/>
  <c r="P74" i="80"/>
  <c r="L74" i="80"/>
  <c r="H74" i="80"/>
  <c r="L74" i="79"/>
  <c r="I72" i="79"/>
  <c r="J72" i="79"/>
  <c r="N72" i="79"/>
  <c r="N72" i="80" s="1"/>
  <c r="I73" i="79"/>
  <c r="J73" i="79"/>
  <c r="N73" i="79"/>
  <c r="N73" i="80" s="1"/>
  <c r="H74" i="79"/>
  <c r="L74" i="78"/>
  <c r="H74" i="78"/>
  <c r="L74" i="77"/>
  <c r="H74" i="77"/>
  <c r="P43" i="88"/>
  <c r="L43" i="88"/>
  <c r="H43" i="88"/>
  <c r="P43" i="87"/>
  <c r="L43" i="87"/>
  <c r="H43" i="87"/>
  <c r="P43" i="86"/>
  <c r="L43" i="86"/>
  <c r="H43" i="86"/>
  <c r="P43" i="85"/>
  <c r="L43" i="85"/>
  <c r="M72" i="85" s="1"/>
  <c r="H43" i="85"/>
  <c r="I72" i="85" s="1"/>
  <c r="P43" i="84"/>
  <c r="L43" i="84"/>
  <c r="M72" i="84" s="1"/>
  <c r="H43" i="84"/>
  <c r="I70" i="84" s="1"/>
  <c r="P43" i="83"/>
  <c r="L43" i="83"/>
  <c r="H43" i="83"/>
  <c r="P43" i="82"/>
  <c r="L43" i="82"/>
  <c r="H43" i="82"/>
  <c r="P43" i="81"/>
  <c r="L43" i="81"/>
  <c r="J43" i="81"/>
  <c r="H43" i="81"/>
  <c r="P43" i="80"/>
  <c r="L43" i="80"/>
  <c r="H43" i="80"/>
  <c r="L43" i="79"/>
  <c r="M72" i="79" s="1"/>
  <c r="H43" i="79"/>
  <c r="L43" i="78"/>
  <c r="H43" i="78"/>
  <c r="H43" i="77"/>
  <c r="I72" i="77" s="1"/>
  <c r="L43" i="77"/>
  <c r="D72" i="79"/>
  <c r="D72" i="84"/>
  <c r="D72" i="77"/>
  <c r="F72" i="77" s="1"/>
  <c r="F72" i="78" s="1"/>
  <c r="I72" i="84"/>
  <c r="J69" i="84"/>
  <c r="J70" i="84"/>
  <c r="J71" i="84"/>
  <c r="J72" i="84"/>
  <c r="J73" i="84"/>
  <c r="D73" i="84"/>
  <c r="O41" i="84"/>
  <c r="L41" i="84"/>
  <c r="K41" i="84"/>
  <c r="H41" i="84"/>
  <c r="G41" i="84"/>
  <c r="D41" i="84"/>
  <c r="Q40" i="84"/>
  <c r="P40" i="84"/>
  <c r="O40" i="84"/>
  <c r="L40" i="84"/>
  <c r="H40" i="84"/>
  <c r="D40" i="84"/>
  <c r="D26" i="84"/>
  <c r="D27" i="84"/>
  <c r="D28" i="84"/>
  <c r="D29" i="84"/>
  <c r="D30" i="84"/>
  <c r="L7" i="84"/>
  <c r="H7" i="84"/>
  <c r="P2" i="77"/>
  <c r="L7" i="83"/>
  <c r="H7" i="83"/>
  <c r="O114" i="83"/>
  <c r="L114" i="83"/>
  <c r="K114" i="83"/>
  <c r="H114" i="83"/>
  <c r="G114" i="83"/>
  <c r="D114" i="83"/>
  <c r="Q113" i="83"/>
  <c r="P113" i="83"/>
  <c r="O113" i="83"/>
  <c r="L113" i="83"/>
  <c r="H113" i="83"/>
  <c r="D113" i="83"/>
  <c r="O78" i="83"/>
  <c r="L78" i="83"/>
  <c r="K78" i="83"/>
  <c r="H78" i="83"/>
  <c r="G78" i="83"/>
  <c r="D78" i="83"/>
  <c r="Q77" i="83"/>
  <c r="P77" i="83"/>
  <c r="O77" i="83"/>
  <c r="L77" i="83"/>
  <c r="H77" i="83"/>
  <c r="D77" i="83"/>
  <c r="D105" i="83"/>
  <c r="O41" i="83"/>
  <c r="L41" i="83"/>
  <c r="K41" i="83"/>
  <c r="H41" i="83"/>
  <c r="G41" i="83"/>
  <c r="D41" i="83"/>
  <c r="Q40" i="83"/>
  <c r="P40" i="83"/>
  <c r="O40" i="83"/>
  <c r="L40" i="83"/>
  <c r="H40" i="83"/>
  <c r="D40" i="83"/>
  <c r="D30" i="83"/>
  <c r="Q2" i="83"/>
  <c r="P2" i="83"/>
  <c r="O2" i="83"/>
  <c r="L2" i="83"/>
  <c r="K2" i="83"/>
  <c r="H2" i="83"/>
  <c r="G2" i="83"/>
  <c r="D2" i="83"/>
  <c r="O114" i="82"/>
  <c r="L114" i="82"/>
  <c r="K114" i="82"/>
  <c r="H114" i="82"/>
  <c r="G114" i="82"/>
  <c r="D114" i="82"/>
  <c r="Q113" i="82"/>
  <c r="P113" i="82"/>
  <c r="O113" i="82"/>
  <c r="L113" i="82"/>
  <c r="H113" i="82"/>
  <c r="D113" i="82"/>
  <c r="D89" i="82"/>
  <c r="D90" i="82"/>
  <c r="D91" i="82"/>
  <c r="D92" i="82"/>
  <c r="D93" i="82"/>
  <c r="D94" i="82"/>
  <c r="D95" i="82"/>
  <c r="D97" i="82"/>
  <c r="D98" i="82"/>
  <c r="D101" i="82"/>
  <c r="D104" i="82"/>
  <c r="D105" i="82"/>
  <c r="O78" i="82"/>
  <c r="L78" i="82"/>
  <c r="K78" i="82"/>
  <c r="H78" i="82"/>
  <c r="G78" i="82"/>
  <c r="D78" i="82"/>
  <c r="Q77" i="82"/>
  <c r="P77" i="82"/>
  <c r="O77" i="82"/>
  <c r="L77" i="82"/>
  <c r="H77" i="82"/>
  <c r="D77" i="82"/>
  <c r="D59" i="82"/>
  <c r="D51" i="82"/>
  <c r="O41" i="82"/>
  <c r="L41" i="82"/>
  <c r="K41" i="82"/>
  <c r="H41" i="82"/>
  <c r="G41" i="82"/>
  <c r="D41" i="82"/>
  <c r="Q40" i="82"/>
  <c r="P40" i="82"/>
  <c r="O40" i="82"/>
  <c r="L40" i="82"/>
  <c r="H40" i="82"/>
  <c r="D40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149" i="81"/>
  <c r="O114" i="81"/>
  <c r="L114" i="81"/>
  <c r="K114" i="81"/>
  <c r="H114" i="81"/>
  <c r="G114" i="81"/>
  <c r="D114" i="81"/>
  <c r="Q113" i="81"/>
  <c r="P113" i="81"/>
  <c r="O113" i="81"/>
  <c r="L113" i="81"/>
  <c r="H113" i="81"/>
  <c r="D113" i="81"/>
  <c r="D89" i="81"/>
  <c r="D90" i="81"/>
  <c r="D91" i="81"/>
  <c r="D92" i="81"/>
  <c r="D93" i="81"/>
  <c r="D94" i="81"/>
  <c r="D95" i="81"/>
  <c r="D97" i="81"/>
  <c r="D98" i="81"/>
  <c r="D101" i="81"/>
  <c r="D104" i="81"/>
  <c r="D105" i="81"/>
  <c r="O78" i="81"/>
  <c r="L78" i="81"/>
  <c r="K78" i="81"/>
  <c r="H78" i="81"/>
  <c r="G78" i="81"/>
  <c r="D78" i="81"/>
  <c r="O41" i="81"/>
  <c r="L41" i="81"/>
  <c r="K41" i="81"/>
  <c r="H41" i="81"/>
  <c r="G41" i="81"/>
  <c r="D41" i="81"/>
  <c r="Q77" i="81"/>
  <c r="P77" i="81"/>
  <c r="O77" i="81"/>
  <c r="L77" i="81"/>
  <c r="H77" i="81"/>
  <c r="D77" i="81"/>
  <c r="D51" i="81"/>
  <c r="Q40" i="81"/>
  <c r="P40" i="81"/>
  <c r="O40" i="81"/>
  <c r="L40" i="81"/>
  <c r="H40" i="81"/>
  <c r="D40" i="81"/>
  <c r="D30" i="81"/>
  <c r="D31" i="81"/>
  <c r="D120" i="79"/>
  <c r="D125" i="79"/>
  <c r="D129" i="79"/>
  <c r="D138" i="79"/>
  <c r="D139" i="79"/>
  <c r="D140" i="79"/>
  <c r="D147" i="79"/>
  <c r="D149" i="79"/>
  <c r="D89" i="79"/>
  <c r="D90" i="79"/>
  <c r="D91" i="79"/>
  <c r="D92" i="79"/>
  <c r="D93" i="79"/>
  <c r="D94" i="79"/>
  <c r="D95" i="79"/>
  <c r="D97" i="79"/>
  <c r="D98" i="79"/>
  <c r="D101" i="79"/>
  <c r="D104" i="79"/>
  <c r="D105" i="79"/>
  <c r="D73" i="79"/>
  <c r="D61" i="79"/>
  <c r="D120" i="78"/>
  <c r="D125" i="78"/>
  <c r="D129" i="78"/>
  <c r="D138" i="78"/>
  <c r="D139" i="78"/>
  <c r="D140" i="78"/>
  <c r="D147" i="78"/>
  <c r="D149" i="78"/>
  <c r="D61" i="78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0" i="79"/>
  <c r="P2" i="99"/>
  <c r="D32" i="99"/>
  <c r="E32" i="99"/>
  <c r="F32" i="99"/>
  <c r="D38" i="80" s="1"/>
  <c r="G32" i="99"/>
  <c r="H32" i="99"/>
  <c r="I32" i="99"/>
  <c r="J32" i="99"/>
  <c r="K32" i="99"/>
  <c r="L32" i="99"/>
  <c r="M32" i="99"/>
  <c r="N32" i="99"/>
  <c r="O32" i="99"/>
  <c r="D120" i="80"/>
  <c r="D125" i="80"/>
  <c r="D129" i="80"/>
  <c r="D138" i="80"/>
  <c r="D139" i="80"/>
  <c r="D140" i="80"/>
  <c r="D147" i="80"/>
  <c r="D149" i="80"/>
  <c r="O114" i="80"/>
  <c r="L114" i="80"/>
  <c r="K114" i="80"/>
  <c r="H114" i="80"/>
  <c r="G114" i="80"/>
  <c r="D114" i="80"/>
  <c r="Q113" i="80"/>
  <c r="P113" i="80"/>
  <c r="O113" i="80"/>
  <c r="L113" i="80"/>
  <c r="H113" i="80"/>
  <c r="D113" i="80"/>
  <c r="D89" i="80"/>
  <c r="D90" i="80"/>
  <c r="D91" i="80"/>
  <c r="D92" i="80"/>
  <c r="D93" i="80"/>
  <c r="D94" i="80"/>
  <c r="D95" i="80"/>
  <c r="D97" i="80"/>
  <c r="D98" i="80"/>
  <c r="D101" i="80"/>
  <c r="D104" i="80"/>
  <c r="D105" i="80"/>
  <c r="O78" i="80"/>
  <c r="L78" i="80"/>
  <c r="K78" i="80"/>
  <c r="H78" i="80"/>
  <c r="G78" i="80"/>
  <c r="D78" i="80"/>
  <c r="Q77" i="80"/>
  <c r="P77" i="80"/>
  <c r="O77" i="80"/>
  <c r="L77" i="80"/>
  <c r="H77" i="80"/>
  <c r="D77" i="80"/>
  <c r="D89" i="77"/>
  <c r="F89" i="77"/>
  <c r="D90" i="77"/>
  <c r="F90" i="77" s="1"/>
  <c r="D91" i="77"/>
  <c r="F91" i="77" s="1"/>
  <c r="D92" i="77"/>
  <c r="F92" i="77" s="1"/>
  <c r="D93" i="77"/>
  <c r="F93" i="77" s="1"/>
  <c r="D94" i="77"/>
  <c r="F94" i="77"/>
  <c r="D95" i="77"/>
  <c r="F95" i="77" s="1"/>
  <c r="D97" i="77"/>
  <c r="F97" i="77" s="1"/>
  <c r="D98" i="77"/>
  <c r="F98" i="77" s="1"/>
  <c r="D101" i="77"/>
  <c r="F101" i="77" s="1"/>
  <c r="D104" i="77"/>
  <c r="F104" i="77" s="1"/>
  <c r="D105" i="77"/>
  <c r="F105" i="77" s="1"/>
  <c r="D51" i="77"/>
  <c r="F51" i="77" s="1"/>
  <c r="D73" i="77"/>
  <c r="F73" i="77" s="1"/>
  <c r="F73" i="78" s="1"/>
  <c r="D31" i="77"/>
  <c r="F31" i="77"/>
  <c r="C32" i="99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O41" i="80"/>
  <c r="L41" i="80"/>
  <c r="K41" i="80"/>
  <c r="H41" i="80"/>
  <c r="G41" i="80"/>
  <c r="D41" i="80"/>
  <c r="Q40" i="80"/>
  <c r="P40" i="80"/>
  <c r="O40" i="80"/>
  <c r="L40" i="80"/>
  <c r="H40" i="80"/>
  <c r="D40" i="80"/>
  <c r="O114" i="79"/>
  <c r="L114" i="79"/>
  <c r="K114" i="79"/>
  <c r="H114" i="79"/>
  <c r="G114" i="79"/>
  <c r="D114" i="79"/>
  <c r="O78" i="79"/>
  <c r="L78" i="79"/>
  <c r="K78" i="79"/>
  <c r="H78" i="79"/>
  <c r="G78" i="79"/>
  <c r="D78" i="79"/>
  <c r="Q113" i="79"/>
  <c r="P113" i="79"/>
  <c r="O113" i="79"/>
  <c r="L113" i="79"/>
  <c r="H113" i="79"/>
  <c r="D113" i="79"/>
  <c r="O41" i="79"/>
  <c r="L41" i="79"/>
  <c r="K41" i="79"/>
  <c r="H41" i="79"/>
  <c r="G41" i="79"/>
  <c r="D41" i="79"/>
  <c r="Q77" i="79"/>
  <c r="P77" i="79"/>
  <c r="O77" i="79"/>
  <c r="L77" i="79"/>
  <c r="H77" i="79"/>
  <c r="D77" i="79"/>
  <c r="Q40" i="79"/>
  <c r="P40" i="79"/>
  <c r="O40" i="79"/>
  <c r="L40" i="79"/>
  <c r="H40" i="79"/>
  <c r="D40" i="79"/>
  <c r="Q2" i="99"/>
  <c r="R2" i="99" s="1"/>
  <c r="S2" i="99" s="1"/>
  <c r="T2" i="99" s="1"/>
  <c r="O114" i="78"/>
  <c r="L114" i="78"/>
  <c r="K114" i="78"/>
  <c r="H114" i="78"/>
  <c r="G114" i="78"/>
  <c r="D114" i="78"/>
  <c r="O78" i="78"/>
  <c r="L78" i="78"/>
  <c r="K78" i="78"/>
  <c r="H78" i="78"/>
  <c r="G78" i="78"/>
  <c r="D78" i="78"/>
  <c r="O41" i="78"/>
  <c r="L41" i="78"/>
  <c r="K41" i="78"/>
  <c r="H41" i="78"/>
  <c r="G41" i="78"/>
  <c r="D41" i="78"/>
  <c r="O114" i="77"/>
  <c r="L114" i="77"/>
  <c r="K114" i="77"/>
  <c r="H114" i="77"/>
  <c r="G114" i="77"/>
  <c r="D114" i="77"/>
  <c r="O78" i="77"/>
  <c r="L78" i="77"/>
  <c r="K78" i="77"/>
  <c r="H78" i="77"/>
  <c r="G78" i="77"/>
  <c r="D78" i="77"/>
  <c r="O41" i="77"/>
  <c r="L41" i="77"/>
  <c r="K41" i="77"/>
  <c r="H41" i="77"/>
  <c r="G41" i="77"/>
  <c r="D41" i="77"/>
  <c r="O113" i="78"/>
  <c r="L113" i="78"/>
  <c r="H113" i="78"/>
  <c r="D113" i="78"/>
  <c r="O77" i="78"/>
  <c r="L77" i="78"/>
  <c r="H77" i="78"/>
  <c r="D77" i="78"/>
  <c r="O40" i="78"/>
  <c r="L40" i="78"/>
  <c r="H40" i="78"/>
  <c r="D40" i="78"/>
  <c r="K92" i="88" l="1"/>
  <c r="K104" i="88"/>
  <c r="K100" i="88"/>
  <c r="K96" i="88"/>
  <c r="I73" i="77"/>
  <c r="P72" i="78"/>
  <c r="Q72" i="78"/>
  <c r="P73" i="78"/>
  <c r="Q73" i="78"/>
  <c r="P73" i="77"/>
  <c r="Q72" i="77"/>
  <c r="I99" i="88"/>
  <c r="I83" i="88"/>
  <c r="I81" i="88"/>
  <c r="I102" i="88"/>
  <c r="I98" i="88"/>
  <c r="I94" i="88"/>
  <c r="I90" i="88"/>
  <c r="I86" i="88"/>
  <c r="I82" i="88"/>
  <c r="K103" i="88"/>
  <c r="K99" i="88"/>
  <c r="K95" i="88"/>
  <c r="K91" i="88"/>
  <c r="K87" i="88"/>
  <c r="K83" i="88"/>
  <c r="I103" i="88"/>
  <c r="I91" i="88"/>
  <c r="I87" i="88"/>
  <c r="I105" i="88"/>
  <c r="I101" i="88"/>
  <c r="I97" i="88"/>
  <c r="I93" i="88"/>
  <c r="I89" i="88"/>
  <c r="I85" i="88"/>
  <c r="K81" i="88"/>
  <c r="K102" i="88"/>
  <c r="K98" i="88"/>
  <c r="K94" i="88"/>
  <c r="K90" i="88"/>
  <c r="K86" i="88"/>
  <c r="K82" i="88"/>
  <c r="I95" i="88"/>
  <c r="I104" i="88"/>
  <c r="I100" i="88"/>
  <c r="I96" i="88"/>
  <c r="I92" i="88"/>
  <c r="I88" i="88"/>
  <c r="K105" i="88"/>
  <c r="K101" i="88"/>
  <c r="K97" i="88"/>
  <c r="K93" i="88"/>
  <c r="K89" i="88"/>
  <c r="M98" i="88"/>
  <c r="M94" i="88"/>
  <c r="M90" i="88"/>
  <c r="M102" i="88"/>
  <c r="M86" i="88"/>
  <c r="M105" i="88"/>
  <c r="M101" i="88"/>
  <c r="M97" i="88"/>
  <c r="M93" i="88"/>
  <c r="M89" i="88"/>
  <c r="M85" i="88"/>
  <c r="M104" i="88"/>
  <c r="M100" i="88"/>
  <c r="M96" i="88"/>
  <c r="M92" i="88"/>
  <c r="M88" i="88"/>
  <c r="M84" i="88"/>
  <c r="M81" i="88"/>
  <c r="M103" i="88"/>
  <c r="M99" i="88"/>
  <c r="M95" i="88"/>
  <c r="M91" i="88"/>
  <c r="M87" i="88"/>
  <c r="N37" i="88"/>
  <c r="N33" i="88"/>
  <c r="N72" i="81"/>
  <c r="N36" i="88"/>
  <c r="N32" i="88"/>
  <c r="N73" i="81"/>
  <c r="N35" i="88"/>
  <c r="I72" i="88"/>
  <c r="I73" i="88"/>
  <c r="M73" i="88"/>
  <c r="M72" i="88"/>
  <c r="I72" i="87"/>
  <c r="I73" i="87"/>
  <c r="M72" i="87"/>
  <c r="M73" i="87"/>
  <c r="I72" i="86"/>
  <c r="I73" i="86"/>
  <c r="M72" i="86"/>
  <c r="M73" i="86"/>
  <c r="I73" i="83"/>
  <c r="I72" i="83"/>
  <c r="M72" i="83"/>
  <c r="M73" i="83"/>
  <c r="M72" i="82"/>
  <c r="M73" i="82"/>
  <c r="M73" i="81"/>
  <c r="M72" i="81"/>
  <c r="I72" i="81"/>
  <c r="I73" i="81"/>
  <c r="M72" i="80"/>
  <c r="M73" i="80"/>
  <c r="I72" i="80"/>
  <c r="I73" i="80"/>
  <c r="M73" i="78"/>
  <c r="M72" i="78"/>
  <c r="I72" i="78"/>
  <c r="I73" i="78"/>
  <c r="Q73" i="77"/>
  <c r="P72" i="77"/>
  <c r="I31" i="84"/>
  <c r="I35" i="84"/>
  <c r="I32" i="84"/>
  <c r="I36" i="84"/>
  <c r="I34" i="84"/>
  <c r="I33" i="84"/>
  <c r="I37" i="84"/>
  <c r="M34" i="84"/>
  <c r="M32" i="84"/>
  <c r="M36" i="84"/>
  <c r="M35" i="84"/>
  <c r="M31" i="84"/>
  <c r="M37" i="84"/>
  <c r="M33" i="84"/>
  <c r="M32" i="83"/>
  <c r="M36" i="83"/>
  <c r="M34" i="83"/>
  <c r="M37" i="83"/>
  <c r="M31" i="83"/>
  <c r="M35" i="83"/>
  <c r="M33" i="83"/>
  <c r="I31" i="83"/>
  <c r="I35" i="83"/>
  <c r="I32" i="83"/>
  <c r="I36" i="83"/>
  <c r="I33" i="83"/>
  <c r="I37" i="83"/>
  <c r="I34" i="83"/>
  <c r="F35" i="85"/>
  <c r="P35" i="85" s="1"/>
  <c r="F36" i="85"/>
  <c r="F34" i="85"/>
  <c r="F31" i="78"/>
  <c r="I71" i="84"/>
  <c r="I69" i="84"/>
  <c r="I73" i="84"/>
  <c r="M73" i="79"/>
  <c r="F32" i="85"/>
  <c r="M32" i="88"/>
  <c r="I36" i="88"/>
  <c r="I33" i="88"/>
  <c r="I37" i="88"/>
  <c r="M36" i="88"/>
  <c r="I35" i="88"/>
  <c r="M33" i="88"/>
  <c r="I34" i="88"/>
  <c r="M37" i="88"/>
  <c r="M34" i="88"/>
  <c r="F72" i="79"/>
  <c r="I73" i="85"/>
  <c r="M73" i="85"/>
  <c r="M73" i="84"/>
  <c r="F37" i="85"/>
  <c r="P37" i="85" s="1"/>
  <c r="F33" i="85"/>
  <c r="U2" i="99"/>
  <c r="V2" i="99" s="1"/>
  <c r="W2" i="99" s="1"/>
  <c r="X2" i="99" s="1"/>
  <c r="Y2" i="99" s="1"/>
  <c r="Z2" i="99" s="1"/>
  <c r="AA2" i="99" s="1"/>
  <c r="AB2" i="99" s="1"/>
  <c r="F31" i="79" l="1"/>
  <c r="F31" i="80" s="1"/>
  <c r="Q72" i="79"/>
  <c r="F72" i="80"/>
  <c r="N73" i="82"/>
  <c r="N72" i="82"/>
  <c r="F31" i="81"/>
  <c r="F31" i="82" s="1"/>
  <c r="F33" i="86"/>
  <c r="P33" i="85"/>
  <c r="Q33" i="85"/>
  <c r="Q34" i="85"/>
  <c r="F34" i="86"/>
  <c r="P34" i="85"/>
  <c r="P32" i="85"/>
  <c r="Q32" i="85"/>
  <c r="F32" i="86"/>
  <c r="F32" i="87" s="1"/>
  <c r="P36" i="85"/>
  <c r="Q36" i="85"/>
  <c r="F36" i="86"/>
  <c r="F73" i="79"/>
  <c r="Q37" i="85"/>
  <c r="F37" i="86"/>
  <c r="F37" i="87" s="1"/>
  <c r="Q35" i="85"/>
  <c r="F35" i="86"/>
  <c r="F35" i="87" s="1"/>
  <c r="P35" i="87" l="1"/>
  <c r="Q35" i="87"/>
  <c r="Q34" i="86"/>
  <c r="F34" i="87"/>
  <c r="F33" i="87"/>
  <c r="P37" i="87"/>
  <c r="Q37" i="87"/>
  <c r="F36" i="87"/>
  <c r="Q73" i="79"/>
  <c r="F73" i="80"/>
  <c r="F72" i="81"/>
  <c r="Q72" i="80"/>
  <c r="F31" i="83"/>
  <c r="F31" i="84" s="1"/>
  <c r="F31" i="85" s="1"/>
  <c r="F31" i="86" s="1"/>
  <c r="Q32" i="87"/>
  <c r="P32" i="87"/>
  <c r="N72" i="83"/>
  <c r="N73" i="83"/>
  <c r="Q37" i="86"/>
  <c r="F37" i="88"/>
  <c r="P35" i="86"/>
  <c r="F35" i="88"/>
  <c r="Q32" i="86"/>
  <c r="F32" i="88"/>
  <c r="P34" i="86"/>
  <c r="F34" i="88"/>
  <c r="P32" i="86"/>
  <c r="P37" i="86"/>
  <c r="P36" i="86"/>
  <c r="Q36" i="86"/>
  <c r="P33" i="86"/>
  <c r="Q33" i="86"/>
  <c r="Q35" i="86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66" i="105"/>
  <c r="P67" i="105"/>
  <c r="P68" i="105"/>
  <c r="P70" i="105"/>
  <c r="P71" i="105"/>
  <c r="P72" i="105"/>
  <c r="P73" i="105"/>
  <c r="P74" i="105"/>
  <c r="P75" i="105"/>
  <c r="P76" i="105"/>
  <c r="P77" i="105"/>
  <c r="P78" i="105"/>
  <c r="P79" i="105"/>
  <c r="P80" i="105"/>
  <c r="P81" i="105"/>
  <c r="P82" i="105"/>
  <c r="P83" i="105"/>
  <c r="P84" i="105"/>
  <c r="P85" i="105"/>
  <c r="P86" i="105"/>
  <c r="P87" i="105"/>
  <c r="P88" i="105"/>
  <c r="P89" i="105"/>
  <c r="P90" i="105"/>
  <c r="P91" i="105"/>
  <c r="P92" i="105"/>
  <c r="P93" i="105"/>
  <c r="P94" i="105"/>
  <c r="P95" i="105"/>
  <c r="P96" i="105"/>
  <c r="P97" i="105"/>
  <c r="P98" i="105"/>
  <c r="P99" i="105"/>
  <c r="P100" i="105"/>
  <c r="P101" i="105"/>
  <c r="P102" i="105"/>
  <c r="P4" i="105"/>
  <c r="E65" i="105"/>
  <c r="F65" i="105"/>
  <c r="G65" i="105"/>
  <c r="H65" i="105"/>
  <c r="I65" i="105"/>
  <c r="J65" i="105"/>
  <c r="K65" i="105"/>
  <c r="L65" i="105"/>
  <c r="M65" i="105"/>
  <c r="N65" i="105"/>
  <c r="O65" i="105"/>
  <c r="D65" i="105"/>
  <c r="E106" i="105"/>
  <c r="K106" i="105"/>
  <c r="Q33" i="87" l="1"/>
  <c r="P33" i="87"/>
  <c r="P36" i="87"/>
  <c r="Q36" i="87"/>
  <c r="F33" i="88"/>
  <c r="Q34" i="87"/>
  <c r="P34" i="87"/>
  <c r="F36" i="88"/>
  <c r="F72" i="82"/>
  <c r="Q72" i="81"/>
  <c r="F73" i="81"/>
  <c r="Q73" i="80"/>
  <c r="F31" i="87"/>
  <c r="F31" i="88" s="1"/>
  <c r="P3" i="105"/>
  <c r="H106" i="105"/>
  <c r="N73" i="84"/>
  <c r="N73" i="85" s="1"/>
  <c r="N73" i="86" s="1"/>
  <c r="N72" i="84"/>
  <c r="P65" i="105"/>
  <c r="P34" i="105"/>
  <c r="P35" i="88"/>
  <c r="Q35" i="88"/>
  <c r="Q34" i="88"/>
  <c r="P34" i="88"/>
  <c r="Q37" i="88"/>
  <c r="P37" i="88"/>
  <c r="P32" i="88"/>
  <c r="Q32" i="88"/>
  <c r="D106" i="105"/>
  <c r="O106" i="105"/>
  <c r="N106" i="105"/>
  <c r="M106" i="105"/>
  <c r="L106" i="105"/>
  <c r="J106" i="105"/>
  <c r="I106" i="105"/>
  <c r="G106" i="105"/>
  <c r="F106" i="105"/>
  <c r="Q113" i="77"/>
  <c r="P113" i="77"/>
  <c r="O113" i="77"/>
  <c r="L113" i="77"/>
  <c r="H113" i="77"/>
  <c r="D113" i="77"/>
  <c r="Q77" i="77"/>
  <c r="P77" i="77"/>
  <c r="O77" i="77"/>
  <c r="L77" i="77"/>
  <c r="H77" i="77"/>
  <c r="D77" i="77"/>
  <c r="Q40" i="77"/>
  <c r="P40" i="77"/>
  <c r="O40" i="77"/>
  <c r="L40" i="77"/>
  <c r="H40" i="77"/>
  <c r="D40" i="77"/>
  <c r="L3" i="88"/>
  <c r="H3" i="88"/>
  <c r="D3" i="88"/>
  <c r="L3" i="87"/>
  <c r="H3" i="87"/>
  <c r="D3" i="87"/>
  <c r="L3" i="86"/>
  <c r="H3" i="86"/>
  <c r="D3" i="86"/>
  <c r="L3" i="85"/>
  <c r="H3" i="85"/>
  <c r="D3" i="85"/>
  <c r="L3" i="84"/>
  <c r="H3" i="84"/>
  <c r="D3" i="84"/>
  <c r="L3" i="83"/>
  <c r="H3" i="83"/>
  <c r="D3" i="83"/>
  <c r="L3" i="82"/>
  <c r="H3" i="82"/>
  <c r="D3" i="82"/>
  <c r="L3" i="81"/>
  <c r="H3" i="81"/>
  <c r="D3" i="81"/>
  <c r="L3" i="80"/>
  <c r="H3" i="80"/>
  <c r="D3" i="80"/>
  <c r="L3" i="79"/>
  <c r="H3" i="79"/>
  <c r="D3" i="79"/>
  <c r="L3" i="78"/>
  <c r="H3" i="78"/>
  <c r="D3" i="78"/>
  <c r="O3" i="88"/>
  <c r="K3" i="88"/>
  <c r="G3" i="88"/>
  <c r="O3" i="87"/>
  <c r="K3" i="87"/>
  <c r="G3" i="87"/>
  <c r="O3" i="86"/>
  <c r="K3" i="86"/>
  <c r="G3" i="86"/>
  <c r="O3" i="85"/>
  <c r="K3" i="85"/>
  <c r="G3" i="85"/>
  <c r="O3" i="84"/>
  <c r="K3" i="84"/>
  <c r="G3" i="84"/>
  <c r="O3" i="83"/>
  <c r="K3" i="83"/>
  <c r="G3" i="83"/>
  <c r="O3" i="82"/>
  <c r="K3" i="82"/>
  <c r="G3" i="82"/>
  <c r="O3" i="81"/>
  <c r="K3" i="81"/>
  <c r="G3" i="81"/>
  <c r="O3" i="80"/>
  <c r="K3" i="80"/>
  <c r="G3" i="80"/>
  <c r="O3" i="79"/>
  <c r="K3" i="79"/>
  <c r="G3" i="79"/>
  <c r="O3" i="78"/>
  <c r="K3" i="78"/>
  <c r="G3" i="78"/>
  <c r="O3" i="77"/>
  <c r="G3" i="77"/>
  <c r="Q2" i="88"/>
  <c r="P2" i="88"/>
  <c r="O2" i="88"/>
  <c r="L2" i="88"/>
  <c r="K2" i="88"/>
  <c r="H2" i="88"/>
  <c r="G2" i="88"/>
  <c r="D2" i="88"/>
  <c r="Q2" i="87"/>
  <c r="P2" i="87"/>
  <c r="O2" i="87"/>
  <c r="L2" i="87"/>
  <c r="K2" i="87"/>
  <c r="H2" i="87"/>
  <c r="G2" i="87"/>
  <c r="D2" i="87"/>
  <c r="Q2" i="86"/>
  <c r="P2" i="86"/>
  <c r="O2" i="86"/>
  <c r="L2" i="86"/>
  <c r="K2" i="86"/>
  <c r="H2" i="86"/>
  <c r="G2" i="86"/>
  <c r="D2" i="86"/>
  <c r="Q2" i="85"/>
  <c r="P2" i="85"/>
  <c r="O2" i="85"/>
  <c r="L2" i="85"/>
  <c r="K2" i="85"/>
  <c r="H2" i="85"/>
  <c r="G2" i="85"/>
  <c r="D2" i="85"/>
  <c r="Q2" i="82"/>
  <c r="P2" i="82"/>
  <c r="O2" i="82"/>
  <c r="L2" i="82"/>
  <c r="K2" i="82"/>
  <c r="H2" i="82"/>
  <c r="G2" i="82"/>
  <c r="D2" i="82"/>
  <c r="Q2" i="81"/>
  <c r="P2" i="81"/>
  <c r="O2" i="81"/>
  <c r="L2" i="81"/>
  <c r="K2" i="81"/>
  <c r="H2" i="81"/>
  <c r="G2" i="81"/>
  <c r="D2" i="81"/>
  <c r="Q2" i="80"/>
  <c r="P2" i="80"/>
  <c r="O2" i="80"/>
  <c r="L2" i="80"/>
  <c r="K2" i="80"/>
  <c r="H2" i="80"/>
  <c r="G2" i="80"/>
  <c r="D2" i="80"/>
  <c r="Q2" i="79"/>
  <c r="P2" i="79"/>
  <c r="O2" i="79"/>
  <c r="L2" i="79"/>
  <c r="K2" i="79"/>
  <c r="H2" i="79"/>
  <c r="G2" i="79"/>
  <c r="D2" i="79"/>
  <c r="Q2" i="78"/>
  <c r="P2" i="78"/>
  <c r="O2" i="78"/>
  <c r="L2" i="78"/>
  <c r="K2" i="78"/>
  <c r="H2" i="78"/>
  <c r="G2" i="78"/>
  <c r="D2" i="78"/>
  <c r="L3" i="77"/>
  <c r="H3" i="77"/>
  <c r="D3" i="77"/>
  <c r="O2" i="77"/>
  <c r="K3" i="77"/>
  <c r="Q2" i="77"/>
  <c r="L2" i="77"/>
  <c r="H2" i="77"/>
  <c r="P36" i="88" l="1"/>
  <c r="Q36" i="88"/>
  <c r="Q33" i="88"/>
  <c r="P33" i="88"/>
  <c r="F73" i="82"/>
  <c r="Q73" i="81"/>
  <c r="F72" i="83"/>
  <c r="Q72" i="82"/>
  <c r="N72" i="85"/>
  <c r="N72" i="86" s="1"/>
  <c r="N73" i="87"/>
  <c r="P106" i="105"/>
  <c r="D2" i="77"/>
  <c r="F72" i="84" l="1"/>
  <c r="Q72" i="83"/>
  <c r="F73" i="83"/>
  <c r="Q73" i="82"/>
  <c r="N72" i="87"/>
  <c r="N73" i="88"/>
  <c r="D38" i="88"/>
  <c r="D38" i="87"/>
  <c r="D38" i="86"/>
  <c r="D38" i="85"/>
  <c r="D38" i="84"/>
  <c r="D38" i="83"/>
  <c r="D38" i="82"/>
  <c r="L116" i="88"/>
  <c r="L116" i="87"/>
  <c r="L116" i="86"/>
  <c r="L116" i="83"/>
  <c r="L116" i="81"/>
  <c r="L116" i="80"/>
  <c r="L116" i="79"/>
  <c r="L116" i="78"/>
  <c r="L116" i="77"/>
  <c r="L80" i="87"/>
  <c r="L80" i="86"/>
  <c r="L80" i="85"/>
  <c r="L80" i="84"/>
  <c r="L80" i="83"/>
  <c r="L80" i="81"/>
  <c r="L80" i="80"/>
  <c r="L80" i="79"/>
  <c r="L80" i="78"/>
  <c r="L80" i="77"/>
  <c r="F73" i="84" l="1"/>
  <c r="Q73" i="83"/>
  <c r="F72" i="85"/>
  <c r="F72" i="86" s="1"/>
  <c r="Q72" i="84"/>
  <c r="N72" i="88"/>
  <c r="M153" i="88"/>
  <c r="D152" i="79"/>
  <c r="D71" i="87"/>
  <c r="D71" i="83"/>
  <c r="D71" i="79"/>
  <c r="D152" i="81"/>
  <c r="D152" i="80"/>
  <c r="D152" i="78"/>
  <c r="D71" i="85"/>
  <c r="D71" i="81"/>
  <c r="D71" i="77"/>
  <c r="F71" i="77" s="1"/>
  <c r="D71" i="84"/>
  <c r="D71" i="80"/>
  <c r="D71" i="82"/>
  <c r="D71" i="78"/>
  <c r="D38" i="78"/>
  <c r="D38" i="79"/>
  <c r="F72" i="87" l="1"/>
  <c r="Q72" i="86"/>
  <c r="F73" i="85"/>
  <c r="F73" i="86" s="1"/>
  <c r="Q73" i="84"/>
  <c r="F71" i="78"/>
  <c r="D71" i="88"/>
  <c r="D71" i="86"/>
  <c r="D38" i="77"/>
  <c r="C34" i="99"/>
  <c r="D38" i="81"/>
  <c r="F73" i="87" l="1"/>
  <c r="Q73" i="86"/>
  <c r="F72" i="88"/>
  <c r="Q72" i="88" s="1"/>
  <c r="Q72" i="87"/>
  <c r="F71" i="79"/>
  <c r="F71" i="80" s="1"/>
  <c r="F71" i="81" s="1"/>
  <c r="F71" i="82" s="1"/>
  <c r="F38" i="77"/>
  <c r="D34" i="99"/>
  <c r="E34" i="99" s="1"/>
  <c r="F34" i="99" s="1"/>
  <c r="F38" i="80" s="1"/>
  <c r="J31" i="77"/>
  <c r="J31" i="78" s="1"/>
  <c r="J31" i="79" s="1"/>
  <c r="J31" i="80" s="1"/>
  <c r="J31" i="81" s="1"/>
  <c r="J31" i="82" s="1"/>
  <c r="J31" i="83" s="1"/>
  <c r="J31" i="84" s="1"/>
  <c r="J31" i="85" s="1"/>
  <c r="J31" i="86" s="1"/>
  <c r="J31" i="87" s="1"/>
  <c r="J31" i="88" s="1"/>
  <c r="N31" i="77"/>
  <c r="N31" i="78" s="1"/>
  <c r="L7" i="86"/>
  <c r="N8" i="77"/>
  <c r="N8" i="78" s="1"/>
  <c r="I31" i="88"/>
  <c r="L7" i="87"/>
  <c r="H7" i="87"/>
  <c r="L7" i="85"/>
  <c r="H7" i="85"/>
  <c r="H7" i="82"/>
  <c r="L7" i="82"/>
  <c r="L7" i="81"/>
  <c r="H7" i="81"/>
  <c r="L7" i="80"/>
  <c r="H7" i="80"/>
  <c r="L7" i="79"/>
  <c r="H7" i="79"/>
  <c r="L7" i="78"/>
  <c r="H7" i="78"/>
  <c r="L7" i="77"/>
  <c r="H7" i="77"/>
  <c r="F30" i="77"/>
  <c r="J30" i="77"/>
  <c r="J30" i="78" s="1"/>
  <c r="N30" i="77"/>
  <c r="N30" i="78" s="1"/>
  <c r="P116" i="88"/>
  <c r="H116" i="88"/>
  <c r="J116" i="88"/>
  <c r="P116" i="87"/>
  <c r="J116" i="87"/>
  <c r="H116" i="87"/>
  <c r="J44" i="86"/>
  <c r="L6" i="77"/>
  <c r="L116" i="82"/>
  <c r="L80" i="82"/>
  <c r="I37" i="77" l="1"/>
  <c r="I34" i="77"/>
  <c r="I32" i="77"/>
  <c r="I35" i="77"/>
  <c r="I33" i="77"/>
  <c r="I36" i="77"/>
  <c r="I35" i="78"/>
  <c r="I32" i="78"/>
  <c r="I34" i="78"/>
  <c r="I36" i="78"/>
  <c r="I33" i="78"/>
  <c r="I37" i="78"/>
  <c r="N31" i="79"/>
  <c r="N31" i="80" s="1"/>
  <c r="Q31" i="78"/>
  <c r="P31" i="78"/>
  <c r="Q30" i="78"/>
  <c r="I30" i="81"/>
  <c r="I34" i="81"/>
  <c r="I32" i="81"/>
  <c r="I35" i="81"/>
  <c r="I33" i="81"/>
  <c r="I36" i="81"/>
  <c r="I37" i="81"/>
  <c r="I31" i="82"/>
  <c r="I34" i="82"/>
  <c r="I37" i="82"/>
  <c r="I32" i="82"/>
  <c r="I35" i="82"/>
  <c r="I36" i="82"/>
  <c r="I33" i="82"/>
  <c r="F73" i="88"/>
  <c r="Q73" i="88" s="1"/>
  <c r="Q73" i="87"/>
  <c r="M31" i="82"/>
  <c r="M34" i="82"/>
  <c r="M35" i="82"/>
  <c r="M32" i="82"/>
  <c r="M36" i="82"/>
  <c r="M33" i="82"/>
  <c r="M37" i="82"/>
  <c r="M31" i="81"/>
  <c r="M37" i="81"/>
  <c r="M33" i="81"/>
  <c r="M35" i="81"/>
  <c r="M32" i="81"/>
  <c r="M36" i="81"/>
  <c r="M34" i="81"/>
  <c r="M33" i="78"/>
  <c r="M35" i="78"/>
  <c r="M37" i="78"/>
  <c r="M36" i="78"/>
  <c r="M34" i="78"/>
  <c r="M32" i="78"/>
  <c r="N7" i="77"/>
  <c r="N7" i="78" s="1"/>
  <c r="M33" i="77"/>
  <c r="M37" i="77"/>
  <c r="M35" i="77"/>
  <c r="M34" i="77"/>
  <c r="M36" i="77"/>
  <c r="M32" i="77"/>
  <c r="I31" i="87"/>
  <c r="I35" i="87"/>
  <c r="I32" i="87"/>
  <c r="I36" i="87"/>
  <c r="I34" i="87"/>
  <c r="I33" i="87"/>
  <c r="I37" i="87"/>
  <c r="M32" i="87"/>
  <c r="M36" i="87"/>
  <c r="M34" i="87"/>
  <c r="M31" i="87"/>
  <c r="M37" i="87"/>
  <c r="M33" i="87"/>
  <c r="M35" i="87"/>
  <c r="I31" i="80"/>
  <c r="I35" i="80"/>
  <c r="I34" i="80"/>
  <c r="I32" i="80"/>
  <c r="I36" i="80"/>
  <c r="I33" i="80"/>
  <c r="I37" i="80"/>
  <c r="M30" i="80"/>
  <c r="M34" i="80"/>
  <c r="M36" i="80"/>
  <c r="M31" i="80"/>
  <c r="M32" i="80"/>
  <c r="M35" i="80"/>
  <c r="M37" i="80"/>
  <c r="M33" i="80"/>
  <c r="M33" i="79"/>
  <c r="M37" i="79"/>
  <c r="M34" i="79"/>
  <c r="M36" i="79"/>
  <c r="M32" i="79"/>
  <c r="M35" i="79"/>
  <c r="M31" i="79"/>
  <c r="I31" i="79"/>
  <c r="I35" i="79"/>
  <c r="I37" i="79"/>
  <c r="I32" i="79"/>
  <c r="I36" i="79"/>
  <c r="I33" i="79"/>
  <c r="I34" i="79"/>
  <c r="F30" i="78"/>
  <c r="P30" i="78" s="1"/>
  <c r="I153" i="88"/>
  <c r="K153" i="88"/>
  <c r="I8" i="78"/>
  <c r="I9" i="78"/>
  <c r="I10" i="78"/>
  <c r="I11" i="78"/>
  <c r="I12" i="78"/>
  <c r="I13" i="78"/>
  <c r="I14" i="78"/>
  <c r="I15" i="78"/>
  <c r="I16" i="78"/>
  <c r="I17" i="78"/>
  <c r="I18" i="78"/>
  <c r="I19" i="78"/>
  <c r="I20" i="78"/>
  <c r="I21" i="78"/>
  <c r="I22" i="78"/>
  <c r="I23" i="78"/>
  <c r="I24" i="78"/>
  <c r="I25" i="78"/>
  <c r="I26" i="78"/>
  <c r="I27" i="78"/>
  <c r="I28" i="78"/>
  <c r="I29" i="78"/>
  <c r="I30" i="78"/>
  <c r="I31" i="78"/>
  <c r="M8" i="78"/>
  <c r="M9" i="78"/>
  <c r="M10" i="78"/>
  <c r="M11" i="78"/>
  <c r="M12" i="78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I31" i="86"/>
  <c r="I32" i="86"/>
  <c r="I35" i="86"/>
  <c r="I36" i="86"/>
  <c r="I34" i="86"/>
  <c r="I37" i="86"/>
  <c r="I33" i="86"/>
  <c r="M31" i="86"/>
  <c r="M32" i="86"/>
  <c r="M33" i="86"/>
  <c r="M34" i="86"/>
  <c r="M35" i="86"/>
  <c r="M36" i="86"/>
  <c r="M37" i="86"/>
  <c r="L38" i="85"/>
  <c r="M31" i="85"/>
  <c r="M32" i="85"/>
  <c r="M33" i="85"/>
  <c r="M34" i="85"/>
  <c r="M35" i="85"/>
  <c r="M36" i="85"/>
  <c r="M37" i="85"/>
  <c r="G34" i="99"/>
  <c r="F38" i="78"/>
  <c r="I31" i="81"/>
  <c r="I30" i="80"/>
  <c r="L5" i="77"/>
  <c r="I31" i="77"/>
  <c r="M31" i="77"/>
  <c r="P31" i="77"/>
  <c r="Q31" i="77" s="1"/>
  <c r="P30" i="77"/>
  <c r="Q30" i="77" s="1"/>
  <c r="M30" i="81"/>
  <c r="D30" i="88"/>
  <c r="M30" i="88"/>
  <c r="D30" i="87"/>
  <c r="N30" i="79"/>
  <c r="N30" i="80" s="1"/>
  <c r="N30" i="81" s="1"/>
  <c r="N30" i="82" s="1"/>
  <c r="N30" i="83" s="1"/>
  <c r="N30" i="84" s="1"/>
  <c r="N30" i="85" s="1"/>
  <c r="N9" i="77"/>
  <c r="N10" i="77"/>
  <c r="N11" i="77"/>
  <c r="N12" i="77"/>
  <c r="N13" i="77"/>
  <c r="N14" i="77"/>
  <c r="N15" i="77"/>
  <c r="N16" i="77"/>
  <c r="N17" i="77"/>
  <c r="N18" i="77"/>
  <c r="N19" i="77"/>
  <c r="N20" i="77"/>
  <c r="N21" i="77"/>
  <c r="N22" i="77"/>
  <c r="N23" i="77"/>
  <c r="N24" i="77"/>
  <c r="N25" i="77"/>
  <c r="N26" i="77"/>
  <c r="N27" i="77"/>
  <c r="N28" i="77"/>
  <c r="N29" i="77"/>
  <c r="P31" i="79" l="1"/>
  <c r="Q31" i="79"/>
  <c r="O31" i="77"/>
  <c r="Q31" i="80"/>
  <c r="P31" i="80"/>
  <c r="N31" i="81"/>
  <c r="O35" i="78"/>
  <c r="O33" i="78"/>
  <c r="O34" i="78"/>
  <c r="O37" i="78"/>
  <c r="O32" i="78"/>
  <c r="O36" i="78"/>
  <c r="O35" i="77"/>
  <c r="O34" i="77"/>
  <c r="O37" i="77"/>
  <c r="O33" i="77"/>
  <c r="O32" i="77"/>
  <c r="O36" i="77"/>
  <c r="N23" i="78"/>
  <c r="N11" i="78"/>
  <c r="N26" i="78"/>
  <c r="N22" i="78"/>
  <c r="N18" i="78"/>
  <c r="N14" i="78"/>
  <c r="N10" i="78"/>
  <c r="N27" i="78"/>
  <c r="N19" i="78"/>
  <c r="N15" i="78"/>
  <c r="N29" i="78"/>
  <c r="N25" i="78"/>
  <c r="N21" i="78"/>
  <c r="N17" i="78"/>
  <c r="N13" i="78"/>
  <c r="N9" i="78"/>
  <c r="N28" i="78"/>
  <c r="N24" i="78"/>
  <c r="N20" i="78"/>
  <c r="N16" i="78"/>
  <c r="N12" i="78"/>
  <c r="F30" i="79"/>
  <c r="F30" i="80" s="1"/>
  <c r="F30" i="81" s="1"/>
  <c r="F30" i="82" s="1"/>
  <c r="F30" i="83" s="1"/>
  <c r="F30" i="84" s="1"/>
  <c r="F30" i="85" s="1"/>
  <c r="F30" i="86" s="1"/>
  <c r="N7" i="79"/>
  <c r="O8" i="78"/>
  <c r="O30" i="78"/>
  <c r="O31" i="78"/>
  <c r="H34" i="99"/>
  <c r="I34" i="99" s="1"/>
  <c r="F38" i="79"/>
  <c r="N38" i="77"/>
  <c r="N30" i="86"/>
  <c r="N25" i="79" l="1"/>
  <c r="N25" i="80" s="1"/>
  <c r="N25" i="81" s="1"/>
  <c r="N25" i="82" s="1"/>
  <c r="N25" i="83" s="1"/>
  <c r="N17" i="79"/>
  <c r="N17" i="80" s="1"/>
  <c r="N17" i="81" s="1"/>
  <c r="N17" i="82" s="1"/>
  <c r="N17" i="83" s="1"/>
  <c r="N15" i="79"/>
  <c r="N15" i="80" s="1"/>
  <c r="N15" i="81" s="1"/>
  <c r="N15" i="82" s="1"/>
  <c r="N15" i="83" s="1"/>
  <c r="N13" i="79"/>
  <c r="N13" i="80" s="1"/>
  <c r="N13" i="81" s="1"/>
  <c r="N13" i="82" s="1"/>
  <c r="N13" i="83" s="1"/>
  <c r="N10" i="79"/>
  <c r="N10" i="80" s="1"/>
  <c r="N10" i="81" s="1"/>
  <c r="N10" i="82" s="1"/>
  <c r="N10" i="83" s="1"/>
  <c r="N12" i="79"/>
  <c r="N12" i="80" s="1"/>
  <c r="N12" i="81" s="1"/>
  <c r="N12" i="82" s="1"/>
  <c r="N12" i="83" s="1"/>
  <c r="N21" i="79"/>
  <c r="N21" i="80" s="1"/>
  <c r="N21" i="81" s="1"/>
  <c r="N21" i="82" s="1"/>
  <c r="N21" i="83" s="1"/>
  <c r="N9" i="79"/>
  <c r="N9" i="80" s="1"/>
  <c r="N9" i="81" s="1"/>
  <c r="N9" i="82" s="1"/>
  <c r="N9" i="83" s="1"/>
  <c r="N27" i="79"/>
  <c r="N27" i="80" s="1"/>
  <c r="N27" i="81" s="1"/>
  <c r="N27" i="82" s="1"/>
  <c r="N27" i="83" s="1"/>
  <c r="N29" i="79"/>
  <c r="N29" i="80" s="1"/>
  <c r="N29" i="81" s="1"/>
  <c r="N29" i="82" s="1"/>
  <c r="N29" i="83" s="1"/>
  <c r="N19" i="79"/>
  <c r="N19" i="80" s="1"/>
  <c r="N19" i="81" s="1"/>
  <c r="N19" i="82" s="1"/>
  <c r="N19" i="83" s="1"/>
  <c r="O14" i="78"/>
  <c r="N18" i="79"/>
  <c r="N18" i="80" s="1"/>
  <c r="N18" i="81" s="1"/>
  <c r="N18" i="82" s="1"/>
  <c r="N18" i="83" s="1"/>
  <c r="N16" i="79"/>
  <c r="N16" i="80" s="1"/>
  <c r="N16" i="81" s="1"/>
  <c r="N16" i="82" s="1"/>
  <c r="N16" i="83" s="1"/>
  <c r="N22" i="79"/>
  <c r="N22" i="80" s="1"/>
  <c r="N22" i="81" s="1"/>
  <c r="N22" i="82" s="1"/>
  <c r="N22" i="83" s="1"/>
  <c r="N20" i="79"/>
  <c r="N20" i="80" s="1"/>
  <c r="N20" i="81" s="1"/>
  <c r="N20" i="82" s="1"/>
  <c r="N20" i="83" s="1"/>
  <c r="N26" i="79"/>
  <c r="N26" i="80" s="1"/>
  <c r="N26" i="81" s="1"/>
  <c r="N26" i="82" s="1"/>
  <c r="N26" i="83" s="1"/>
  <c r="N24" i="79"/>
  <c r="N24" i="80" s="1"/>
  <c r="N24" i="81" s="1"/>
  <c r="N24" i="82" s="1"/>
  <c r="N24" i="83" s="1"/>
  <c r="N11" i="79"/>
  <c r="N11" i="80" s="1"/>
  <c r="N11" i="81" s="1"/>
  <c r="N11" i="82" s="1"/>
  <c r="N11" i="83" s="1"/>
  <c r="N28" i="79"/>
  <c r="N28" i="80" s="1"/>
  <c r="N28" i="81" s="1"/>
  <c r="N28" i="82" s="1"/>
  <c r="N28" i="83" s="1"/>
  <c r="N23" i="79"/>
  <c r="N23" i="80" s="1"/>
  <c r="N23" i="81" s="1"/>
  <c r="N23" i="82" s="1"/>
  <c r="N23" i="83" s="1"/>
  <c r="O18" i="78"/>
  <c r="N31" i="82"/>
  <c r="Q31" i="81"/>
  <c r="P31" i="81"/>
  <c r="N7" i="80"/>
  <c r="N7" i="81" s="1"/>
  <c r="O32" i="79"/>
  <c r="O36" i="79"/>
  <c r="O37" i="79"/>
  <c r="O34" i="79"/>
  <c r="O33" i="79"/>
  <c r="O35" i="79"/>
  <c r="O31" i="79"/>
  <c r="O17" i="78"/>
  <c r="O26" i="78"/>
  <c r="O16" i="78"/>
  <c r="O24" i="78"/>
  <c r="O27" i="78"/>
  <c r="O25" i="78"/>
  <c r="O19" i="78"/>
  <c r="O11" i="78"/>
  <c r="O9" i="78"/>
  <c r="O10" i="78"/>
  <c r="O15" i="78"/>
  <c r="O22" i="78"/>
  <c r="O29" i="78"/>
  <c r="O13" i="78"/>
  <c r="O20" i="78"/>
  <c r="N14" i="79"/>
  <c r="N14" i="80" s="1"/>
  <c r="N14" i="81" s="1"/>
  <c r="N14" i="82" s="1"/>
  <c r="N14" i="83" s="1"/>
  <c r="O23" i="78"/>
  <c r="O21" i="78"/>
  <c r="O28" i="78"/>
  <c r="O12" i="78"/>
  <c r="J34" i="99"/>
  <c r="K34" i="99" s="1"/>
  <c r="F38" i="83"/>
  <c r="N30" i="87"/>
  <c r="N30" i="88" s="1"/>
  <c r="N31" i="83" l="1"/>
  <c r="P31" i="82"/>
  <c r="Q31" i="82"/>
  <c r="O31" i="81"/>
  <c r="O35" i="81"/>
  <c r="O34" i="81"/>
  <c r="O33" i="81"/>
  <c r="O37" i="81"/>
  <c r="O36" i="81"/>
  <c r="O32" i="81"/>
  <c r="O30" i="80"/>
  <c r="O34" i="80"/>
  <c r="O33" i="80"/>
  <c r="O37" i="80"/>
  <c r="O35" i="80"/>
  <c r="O31" i="80"/>
  <c r="O36" i="80"/>
  <c r="O32" i="80"/>
  <c r="O30" i="81"/>
  <c r="N7" i="82"/>
  <c r="L34" i="99"/>
  <c r="M34" i="99" s="1"/>
  <c r="N34" i="99" s="1"/>
  <c r="O34" i="99" s="1"/>
  <c r="F38" i="85"/>
  <c r="F38" i="81"/>
  <c r="J30" i="79"/>
  <c r="J30" i="80" s="1"/>
  <c r="J30" i="81" s="1"/>
  <c r="J30" i="82" s="1"/>
  <c r="J30" i="83" s="1"/>
  <c r="J30" i="84" s="1"/>
  <c r="J30" i="85" s="1"/>
  <c r="J30" i="86" s="1"/>
  <c r="J30" i="87" s="1"/>
  <c r="J30" i="88" s="1"/>
  <c r="N31" i="84" l="1"/>
  <c r="Q31" i="83"/>
  <c r="P31" i="83"/>
  <c r="O31" i="82"/>
  <c r="O37" i="82"/>
  <c r="O33" i="82"/>
  <c r="O35" i="82"/>
  <c r="O34" i="82"/>
  <c r="O36" i="82"/>
  <c r="O32" i="82"/>
  <c r="F38" i="82"/>
  <c r="Q30" i="79"/>
  <c r="P30" i="79"/>
  <c r="P31" i="84" l="1"/>
  <c r="Q31" i="84"/>
  <c r="N31" i="85"/>
  <c r="D143" i="78"/>
  <c r="D103" i="79"/>
  <c r="D103" i="81"/>
  <c r="D103" i="82"/>
  <c r="D103" i="77"/>
  <c r="F103" i="77" s="1"/>
  <c r="D102" i="79"/>
  <c r="D102" i="80"/>
  <c r="D102" i="81"/>
  <c r="D102" i="82"/>
  <c r="D102" i="77"/>
  <c r="F102" i="77" s="1"/>
  <c r="D69" i="79"/>
  <c r="D69" i="81"/>
  <c r="D69" i="82"/>
  <c r="D69" i="84"/>
  <c r="D69" i="77"/>
  <c r="F69" i="77" s="1"/>
  <c r="D69" i="78"/>
  <c r="D141" i="78"/>
  <c r="D142" i="78"/>
  <c r="D141" i="79"/>
  <c r="D141" i="80"/>
  <c r="P31" i="85" l="1"/>
  <c r="N31" i="86"/>
  <c r="Q31" i="85"/>
  <c r="F69" i="78"/>
  <c r="F38" i="84"/>
  <c r="F69" i="79" l="1"/>
  <c r="N31" i="87"/>
  <c r="P31" i="86"/>
  <c r="Q31" i="86"/>
  <c r="Q31" i="87" l="1"/>
  <c r="P31" i="87"/>
  <c r="N31" i="88"/>
  <c r="F38" i="86"/>
  <c r="P30" i="80"/>
  <c r="Q30" i="80"/>
  <c r="D70" i="82"/>
  <c r="D70" i="84"/>
  <c r="D70" i="88"/>
  <c r="P31" i="88" l="1"/>
  <c r="Q31" i="88"/>
  <c r="F70" i="77"/>
  <c r="F70" i="78" s="1"/>
  <c r="F38" i="87"/>
  <c r="P30" i="81"/>
  <c r="Q30" i="81"/>
  <c r="F70" i="79" l="1"/>
  <c r="F70" i="80" s="1"/>
  <c r="F70" i="81" s="1"/>
  <c r="F70" i="82" s="1"/>
  <c r="F38" i="88"/>
  <c r="P30" i="82"/>
  <c r="Q30" i="82"/>
  <c r="P30" i="83" l="1"/>
  <c r="Q30" i="83"/>
  <c r="P30" i="84" l="1"/>
  <c r="Q30" i="84"/>
  <c r="J71" i="88"/>
  <c r="N106" i="81"/>
  <c r="N118" i="78"/>
  <c r="N118" i="79" s="1"/>
  <c r="N118" i="80" s="1"/>
  <c r="N118" i="81" s="1"/>
  <c r="N118" i="82" s="1"/>
  <c r="N118" i="83" s="1"/>
  <c r="N118" i="84" s="1"/>
  <c r="N118" i="85" s="1"/>
  <c r="N118" i="86" s="1"/>
  <c r="N118" i="87" s="1"/>
  <c r="N118" i="88" s="1"/>
  <c r="N119" i="78"/>
  <c r="N119" i="79" s="1"/>
  <c r="N119" i="80" s="1"/>
  <c r="N119" i="81" s="1"/>
  <c r="N119" i="82" s="1"/>
  <c r="N119" i="83" s="1"/>
  <c r="N119" i="84" s="1"/>
  <c r="N119" i="85" s="1"/>
  <c r="N119" i="86" s="1"/>
  <c r="N119" i="87" s="1"/>
  <c r="N119" i="88" s="1"/>
  <c r="N120" i="78"/>
  <c r="N120" i="79" s="1"/>
  <c r="N120" i="80" s="1"/>
  <c r="N120" i="81" s="1"/>
  <c r="N120" i="82" s="1"/>
  <c r="N120" i="83" s="1"/>
  <c r="N120" i="84" s="1"/>
  <c r="N120" i="85" s="1"/>
  <c r="N120" i="86" s="1"/>
  <c r="N120" i="87" s="1"/>
  <c r="N120" i="88" s="1"/>
  <c r="N121" i="78"/>
  <c r="N121" i="79" s="1"/>
  <c r="N121" i="80" s="1"/>
  <c r="N121" i="81" s="1"/>
  <c r="N121" i="82" s="1"/>
  <c r="N121" i="83" s="1"/>
  <c r="N121" i="84" s="1"/>
  <c r="N121" i="85" s="1"/>
  <c r="N121" i="86" s="1"/>
  <c r="N121" i="87" s="1"/>
  <c r="N121" i="88" s="1"/>
  <c r="N122" i="78"/>
  <c r="N122" i="79" s="1"/>
  <c r="N122" i="80" s="1"/>
  <c r="N122" i="81" s="1"/>
  <c r="N122" i="82" s="1"/>
  <c r="N122" i="83" s="1"/>
  <c r="N122" i="84" s="1"/>
  <c r="N122" i="85" s="1"/>
  <c r="N122" i="86" s="1"/>
  <c r="N122" i="87" s="1"/>
  <c r="N122" i="88" s="1"/>
  <c r="N123" i="78"/>
  <c r="N123" i="79" s="1"/>
  <c r="N123" i="80" s="1"/>
  <c r="N123" i="81" s="1"/>
  <c r="N123" i="82" s="1"/>
  <c r="N123" i="83" s="1"/>
  <c r="N123" i="84" s="1"/>
  <c r="N123" i="85" s="1"/>
  <c r="N123" i="86" s="1"/>
  <c r="N123" i="87" s="1"/>
  <c r="N123" i="88" s="1"/>
  <c r="N124" i="78"/>
  <c r="N124" i="79" s="1"/>
  <c r="N124" i="80" s="1"/>
  <c r="N124" i="81" s="1"/>
  <c r="N124" i="82" s="1"/>
  <c r="N124" i="83" s="1"/>
  <c r="N124" i="84" s="1"/>
  <c r="N124" i="85" s="1"/>
  <c r="N124" i="86" s="1"/>
  <c r="N124" i="87" s="1"/>
  <c r="N125" i="78"/>
  <c r="N125" i="79" s="1"/>
  <c r="N125" i="80" s="1"/>
  <c r="N125" i="81" s="1"/>
  <c r="N125" i="82" s="1"/>
  <c r="N125" i="83" s="1"/>
  <c r="N125" i="84" s="1"/>
  <c r="N125" i="85" s="1"/>
  <c r="N125" i="86" s="1"/>
  <c r="N125" i="87" s="1"/>
  <c r="N125" i="88" s="1"/>
  <c r="N126" i="78"/>
  <c r="N126" i="79" s="1"/>
  <c r="N126" i="80" s="1"/>
  <c r="N126" i="81" s="1"/>
  <c r="N126" i="82" s="1"/>
  <c r="N126" i="83" s="1"/>
  <c r="N126" i="84" s="1"/>
  <c r="N126" i="85" s="1"/>
  <c r="N126" i="86" s="1"/>
  <c r="N126" i="87" s="1"/>
  <c r="N126" i="88" s="1"/>
  <c r="N127" i="78"/>
  <c r="N127" i="79" s="1"/>
  <c r="N127" i="80" s="1"/>
  <c r="N127" i="81" s="1"/>
  <c r="N127" i="82" s="1"/>
  <c r="N127" i="83" s="1"/>
  <c r="N127" i="84" s="1"/>
  <c r="N127" i="85" s="1"/>
  <c r="N127" i="86" s="1"/>
  <c r="N127" i="87" s="1"/>
  <c r="N127" i="88" s="1"/>
  <c r="N128" i="78"/>
  <c r="N128" i="79" s="1"/>
  <c r="N128" i="80" s="1"/>
  <c r="N128" i="81" s="1"/>
  <c r="N128" i="82" s="1"/>
  <c r="N128" i="83" s="1"/>
  <c r="N128" i="84" s="1"/>
  <c r="N128" i="85" s="1"/>
  <c r="N128" i="86" s="1"/>
  <c r="N128" i="87" s="1"/>
  <c r="N128" i="88" s="1"/>
  <c r="N129" i="78"/>
  <c r="N129" i="79" s="1"/>
  <c r="N129" i="80" s="1"/>
  <c r="N129" i="81" s="1"/>
  <c r="N129" i="82" s="1"/>
  <c r="N129" i="83" s="1"/>
  <c r="N129" i="84" s="1"/>
  <c r="N129" i="85" s="1"/>
  <c r="N129" i="86" s="1"/>
  <c r="N129" i="87" s="1"/>
  <c r="N129" i="88" s="1"/>
  <c r="N130" i="78"/>
  <c r="N130" i="79" s="1"/>
  <c r="N130" i="80" s="1"/>
  <c r="N130" i="81" s="1"/>
  <c r="N130" i="82" s="1"/>
  <c r="N130" i="83" s="1"/>
  <c r="N130" i="84" s="1"/>
  <c r="N130" i="85" s="1"/>
  <c r="N130" i="86" s="1"/>
  <c r="N130" i="87" s="1"/>
  <c r="N130" i="88" s="1"/>
  <c r="N131" i="78"/>
  <c r="N131" i="79" s="1"/>
  <c r="N131" i="80" s="1"/>
  <c r="N131" i="81" s="1"/>
  <c r="N131" i="82" s="1"/>
  <c r="N132" i="78"/>
  <c r="N132" i="79" s="1"/>
  <c r="N132" i="80" s="1"/>
  <c r="N132" i="81" s="1"/>
  <c r="N132" i="82" s="1"/>
  <c r="N133" i="78"/>
  <c r="N133" i="79" s="1"/>
  <c r="N133" i="80" s="1"/>
  <c r="N133" i="81" s="1"/>
  <c r="N133" i="82" s="1"/>
  <c r="N134" i="78"/>
  <c r="N134" i="79" s="1"/>
  <c r="N134" i="80" s="1"/>
  <c r="N134" i="81" s="1"/>
  <c r="N134" i="82" s="1"/>
  <c r="N135" i="78"/>
  <c r="N135" i="79" s="1"/>
  <c r="N135" i="80" s="1"/>
  <c r="N135" i="81" s="1"/>
  <c r="N135" i="82" s="1"/>
  <c r="N136" i="78"/>
  <c r="N136" i="79" s="1"/>
  <c r="N136" i="80" s="1"/>
  <c r="N136" i="81" s="1"/>
  <c r="N136" i="82" s="1"/>
  <c r="N137" i="78"/>
  <c r="N137" i="79" s="1"/>
  <c r="N137" i="80" s="1"/>
  <c r="N137" i="81" s="1"/>
  <c r="N137" i="82" s="1"/>
  <c r="N138" i="78"/>
  <c r="N138" i="79" s="1"/>
  <c r="N138" i="80" s="1"/>
  <c r="N138" i="81" s="1"/>
  <c r="N138" i="82" s="1"/>
  <c r="N139" i="78"/>
  <c r="N139" i="79" s="1"/>
  <c r="N139" i="80" s="1"/>
  <c r="N139" i="81" s="1"/>
  <c r="N139" i="82" s="1"/>
  <c r="N140" i="78"/>
  <c r="N140" i="79" s="1"/>
  <c r="N140" i="80" s="1"/>
  <c r="N140" i="81" s="1"/>
  <c r="N140" i="82" s="1"/>
  <c r="N141" i="78"/>
  <c r="N141" i="79" s="1"/>
  <c r="N141" i="80" s="1"/>
  <c r="N141" i="81" s="1"/>
  <c r="N141" i="82" s="1"/>
  <c r="N142" i="78"/>
  <c r="N142" i="79" s="1"/>
  <c r="N142" i="80" s="1"/>
  <c r="N142" i="81" s="1"/>
  <c r="N142" i="82" s="1"/>
  <c r="N142" i="83" s="1"/>
  <c r="N142" i="84" s="1"/>
  <c r="N142" i="85" s="1"/>
  <c r="N142" i="86" s="1"/>
  <c r="N142" i="87" s="1"/>
  <c r="N142" i="88" s="1"/>
  <c r="N143" i="78"/>
  <c r="N143" i="79" s="1"/>
  <c r="N143" i="80" s="1"/>
  <c r="N143" i="81" s="1"/>
  <c r="N143" i="82" s="1"/>
  <c r="N144" i="78"/>
  <c r="N144" i="79" s="1"/>
  <c r="N144" i="80" s="1"/>
  <c r="N144" i="81" s="1"/>
  <c r="N144" i="82" s="1"/>
  <c r="N145" i="78"/>
  <c r="N145" i="79" s="1"/>
  <c r="N145" i="80" s="1"/>
  <c r="N145" i="81" s="1"/>
  <c r="N145" i="82" s="1"/>
  <c r="N146" i="78"/>
  <c r="N146" i="79" s="1"/>
  <c r="N146" i="80" s="1"/>
  <c r="N146" i="81" s="1"/>
  <c r="N146" i="82" s="1"/>
  <c r="N146" i="83" s="1"/>
  <c r="N146" i="84" s="1"/>
  <c r="N146" i="85" s="1"/>
  <c r="N146" i="86" s="1"/>
  <c r="N146" i="87" s="1"/>
  <c r="N146" i="88" s="1"/>
  <c r="N147" i="78"/>
  <c r="N147" i="79" s="1"/>
  <c r="N147" i="80" s="1"/>
  <c r="N147" i="81" s="1"/>
  <c r="N147" i="82" s="1"/>
  <c r="N148" i="78"/>
  <c r="N148" i="79" s="1"/>
  <c r="N148" i="80" s="1"/>
  <c r="N148" i="81" s="1"/>
  <c r="N148" i="82" s="1"/>
  <c r="N149" i="78"/>
  <c r="N149" i="79" s="1"/>
  <c r="N149" i="80" s="1"/>
  <c r="N149" i="81" s="1"/>
  <c r="N149" i="82" s="1"/>
  <c r="N150" i="78"/>
  <c r="N150" i="79" s="1"/>
  <c r="N150" i="80" s="1"/>
  <c r="N150" i="81" s="1"/>
  <c r="N150" i="82" s="1"/>
  <c r="N151" i="78"/>
  <c r="N151" i="79" s="1"/>
  <c r="N151" i="80" s="1"/>
  <c r="N151" i="81" s="1"/>
  <c r="N151" i="82" s="1"/>
  <c r="N152" i="78"/>
  <c r="N153" i="78"/>
  <c r="N153" i="79" s="1"/>
  <c r="N153" i="80" s="1"/>
  <c r="N153" i="81" s="1"/>
  <c r="N45" i="78"/>
  <c r="N46" i="78"/>
  <c r="N47" i="78"/>
  <c r="N48" i="78"/>
  <c r="N49" i="78"/>
  <c r="N50" i="78"/>
  <c r="N51" i="78"/>
  <c r="N52" i="78"/>
  <c r="N53" i="78"/>
  <c r="N54" i="78"/>
  <c r="N55" i="78"/>
  <c r="N55" i="79" s="1"/>
  <c r="N55" i="80" s="1"/>
  <c r="N55" i="81" s="1"/>
  <c r="N55" i="82" s="1"/>
  <c r="N55" i="83" s="1"/>
  <c r="N55" i="84" s="1"/>
  <c r="N55" i="85" s="1"/>
  <c r="N55" i="86" s="1"/>
  <c r="N55" i="87" s="1"/>
  <c r="N55" i="88" s="1"/>
  <c r="N56" i="78"/>
  <c r="N57" i="78"/>
  <c r="N58" i="78"/>
  <c r="N59" i="78"/>
  <c r="N60" i="78"/>
  <c r="N61" i="78"/>
  <c r="N62" i="78"/>
  <c r="N63" i="78"/>
  <c r="N64" i="78"/>
  <c r="N65" i="78"/>
  <c r="N66" i="78"/>
  <c r="N67" i="78"/>
  <c r="N68" i="78"/>
  <c r="N69" i="78"/>
  <c r="N70" i="78"/>
  <c r="N71" i="78"/>
  <c r="N44" i="78"/>
  <c r="N117" i="78"/>
  <c r="N117" i="79" s="1"/>
  <c r="N117" i="80" s="1"/>
  <c r="N117" i="81" s="1"/>
  <c r="N117" i="82" s="1"/>
  <c r="N117" i="83" s="1"/>
  <c r="N117" i="84" s="1"/>
  <c r="N82" i="78"/>
  <c r="N82" i="79" s="1"/>
  <c r="N82" i="80" s="1"/>
  <c r="N82" i="81" s="1"/>
  <c r="N82" i="82" s="1"/>
  <c r="N82" i="83" s="1"/>
  <c r="N82" i="84" s="1"/>
  <c r="N82" i="85" s="1"/>
  <c r="N82" i="86" s="1"/>
  <c r="N82" i="87" s="1"/>
  <c r="N82" i="88" s="1"/>
  <c r="N83" i="78"/>
  <c r="N83" i="79" s="1"/>
  <c r="N83" i="80" s="1"/>
  <c r="N83" i="81" s="1"/>
  <c r="N83" i="82" s="1"/>
  <c r="N83" i="83" s="1"/>
  <c r="N83" i="84" s="1"/>
  <c r="N83" i="85" s="1"/>
  <c r="N83" i="86" s="1"/>
  <c r="N83" i="87" s="1"/>
  <c r="N83" i="88" s="1"/>
  <c r="N84" i="78"/>
  <c r="N84" i="79" s="1"/>
  <c r="N84" i="80" s="1"/>
  <c r="N84" i="81" s="1"/>
  <c r="N84" i="82" s="1"/>
  <c r="N84" i="83" s="1"/>
  <c r="N84" i="84" s="1"/>
  <c r="N84" i="85" s="1"/>
  <c r="N84" i="86" s="1"/>
  <c r="N84" i="87" s="1"/>
  <c r="N84" i="88" s="1"/>
  <c r="N85" i="78"/>
  <c r="N85" i="79" s="1"/>
  <c r="N85" i="80" s="1"/>
  <c r="N85" i="81" s="1"/>
  <c r="N85" i="82" s="1"/>
  <c r="N85" i="83" s="1"/>
  <c r="N85" i="84" s="1"/>
  <c r="N85" i="85" s="1"/>
  <c r="N85" i="86" s="1"/>
  <c r="N85" i="87" s="1"/>
  <c r="N85" i="88" s="1"/>
  <c r="N86" i="78"/>
  <c r="N86" i="79" s="1"/>
  <c r="N86" i="80" s="1"/>
  <c r="N86" i="81" s="1"/>
  <c r="N86" i="82" s="1"/>
  <c r="N86" i="83" s="1"/>
  <c r="N86" i="84" s="1"/>
  <c r="N86" i="85" s="1"/>
  <c r="N86" i="86" s="1"/>
  <c r="N86" i="87" s="1"/>
  <c r="N86" i="88" s="1"/>
  <c r="N87" i="78"/>
  <c r="N87" i="79" s="1"/>
  <c r="N87" i="80" s="1"/>
  <c r="N87" i="81" s="1"/>
  <c r="N87" i="82" s="1"/>
  <c r="N87" i="83" s="1"/>
  <c r="N87" i="84" s="1"/>
  <c r="N87" i="85" s="1"/>
  <c r="N87" i="86" s="1"/>
  <c r="N87" i="87" s="1"/>
  <c r="N87" i="88" s="1"/>
  <c r="N88" i="78"/>
  <c r="N88" i="79" s="1"/>
  <c r="N88" i="80" s="1"/>
  <c r="N88" i="81" s="1"/>
  <c r="N88" i="82" s="1"/>
  <c r="N88" i="83" s="1"/>
  <c r="N88" i="84" s="1"/>
  <c r="N88" i="85" s="1"/>
  <c r="N88" i="86" s="1"/>
  <c r="N88" i="87" s="1"/>
  <c r="N88" i="88" s="1"/>
  <c r="N89" i="78"/>
  <c r="N89" i="79" s="1"/>
  <c r="N89" i="80" s="1"/>
  <c r="N89" i="81" s="1"/>
  <c r="N89" i="82" s="1"/>
  <c r="N89" i="83" s="1"/>
  <c r="N89" i="84" s="1"/>
  <c r="N89" i="85" s="1"/>
  <c r="N89" i="86" s="1"/>
  <c r="N89" i="87" s="1"/>
  <c r="N89" i="88" s="1"/>
  <c r="N90" i="78"/>
  <c r="N90" i="79" s="1"/>
  <c r="N90" i="80" s="1"/>
  <c r="N90" i="81" s="1"/>
  <c r="N90" i="82" s="1"/>
  <c r="N90" i="83" s="1"/>
  <c r="N90" i="84" s="1"/>
  <c r="N90" i="85" s="1"/>
  <c r="N90" i="86" s="1"/>
  <c r="N90" i="87" s="1"/>
  <c r="N90" i="88" s="1"/>
  <c r="N91" i="78"/>
  <c r="N91" i="79" s="1"/>
  <c r="N91" i="80" s="1"/>
  <c r="N91" i="81" s="1"/>
  <c r="N91" i="82" s="1"/>
  <c r="N91" i="83" s="1"/>
  <c r="N91" i="84" s="1"/>
  <c r="N91" i="85" s="1"/>
  <c r="N91" i="86" s="1"/>
  <c r="N91" i="87" s="1"/>
  <c r="N91" i="88" s="1"/>
  <c r="N92" i="78"/>
  <c r="N92" i="79" s="1"/>
  <c r="N92" i="80" s="1"/>
  <c r="N92" i="81" s="1"/>
  <c r="N92" i="82" s="1"/>
  <c r="N92" i="83" s="1"/>
  <c r="N92" i="84" s="1"/>
  <c r="N92" i="85" s="1"/>
  <c r="N92" i="86" s="1"/>
  <c r="N92" i="87" s="1"/>
  <c r="N92" i="88" s="1"/>
  <c r="N93" i="78"/>
  <c r="N93" i="79" s="1"/>
  <c r="N93" i="80" s="1"/>
  <c r="N93" i="81" s="1"/>
  <c r="N93" i="82" s="1"/>
  <c r="N93" i="83" s="1"/>
  <c r="N93" i="84" s="1"/>
  <c r="N93" i="85" s="1"/>
  <c r="N93" i="86" s="1"/>
  <c r="N93" i="87" s="1"/>
  <c r="N93" i="88" s="1"/>
  <c r="N94" i="78"/>
  <c r="N94" i="79" s="1"/>
  <c r="N94" i="80" s="1"/>
  <c r="N94" i="81" s="1"/>
  <c r="N94" i="82" s="1"/>
  <c r="N94" i="83" s="1"/>
  <c r="N94" i="84" s="1"/>
  <c r="N94" i="85" s="1"/>
  <c r="N94" i="86" s="1"/>
  <c r="N94" i="87" s="1"/>
  <c r="N94" i="88" s="1"/>
  <c r="N95" i="78"/>
  <c r="N95" i="79" s="1"/>
  <c r="N95" i="80" s="1"/>
  <c r="N95" i="81" s="1"/>
  <c r="N95" i="82" s="1"/>
  <c r="N95" i="83" s="1"/>
  <c r="N95" i="84" s="1"/>
  <c r="N95" i="85" s="1"/>
  <c r="N95" i="86" s="1"/>
  <c r="N95" i="87" s="1"/>
  <c r="N95" i="88" s="1"/>
  <c r="N96" i="78"/>
  <c r="N96" i="79" s="1"/>
  <c r="N96" i="80" s="1"/>
  <c r="N96" i="81" s="1"/>
  <c r="N96" i="82" s="1"/>
  <c r="N96" i="83" s="1"/>
  <c r="N96" i="84" s="1"/>
  <c r="N96" i="85" s="1"/>
  <c r="N96" i="86" s="1"/>
  <c r="N96" i="87" s="1"/>
  <c r="N96" i="88" s="1"/>
  <c r="N97" i="78"/>
  <c r="N97" i="79" s="1"/>
  <c r="N97" i="80" s="1"/>
  <c r="N97" i="81" s="1"/>
  <c r="N97" i="82" s="1"/>
  <c r="N97" i="83" s="1"/>
  <c r="N97" i="84" s="1"/>
  <c r="N97" i="85" s="1"/>
  <c r="N97" i="86" s="1"/>
  <c r="N97" i="87" s="1"/>
  <c r="N97" i="88" s="1"/>
  <c r="N98" i="78"/>
  <c r="N98" i="79" s="1"/>
  <c r="N98" i="80" s="1"/>
  <c r="N98" i="81" s="1"/>
  <c r="N98" i="82" s="1"/>
  <c r="N98" i="83" s="1"/>
  <c r="N98" i="84" s="1"/>
  <c r="N98" i="85" s="1"/>
  <c r="N98" i="86" s="1"/>
  <c r="N98" i="87" s="1"/>
  <c r="N98" i="88" s="1"/>
  <c r="N99" i="78"/>
  <c r="N99" i="79" s="1"/>
  <c r="N99" i="80" s="1"/>
  <c r="N99" i="81" s="1"/>
  <c r="N99" i="82" s="1"/>
  <c r="N99" i="83" s="1"/>
  <c r="N99" i="84" s="1"/>
  <c r="N99" i="85" s="1"/>
  <c r="N99" i="86" s="1"/>
  <c r="N99" i="87" s="1"/>
  <c r="N99" i="88" s="1"/>
  <c r="N100" i="78"/>
  <c r="N100" i="79" s="1"/>
  <c r="N100" i="80" s="1"/>
  <c r="N100" i="81" s="1"/>
  <c r="N100" i="82" s="1"/>
  <c r="N100" i="83" s="1"/>
  <c r="N100" i="84" s="1"/>
  <c r="N100" i="85" s="1"/>
  <c r="N100" i="86" s="1"/>
  <c r="N100" i="87" s="1"/>
  <c r="N100" i="88" s="1"/>
  <c r="N101" i="78"/>
  <c r="N101" i="79" s="1"/>
  <c r="N101" i="80" s="1"/>
  <c r="N101" i="81" s="1"/>
  <c r="N101" i="82" s="1"/>
  <c r="N101" i="83" s="1"/>
  <c r="N101" i="84" s="1"/>
  <c r="N101" i="85" s="1"/>
  <c r="N101" i="86" s="1"/>
  <c r="N101" i="87" s="1"/>
  <c r="N101" i="88" s="1"/>
  <c r="N102" i="78"/>
  <c r="N102" i="79" s="1"/>
  <c r="N102" i="80" s="1"/>
  <c r="N102" i="81" s="1"/>
  <c r="N102" i="82" s="1"/>
  <c r="N102" i="83" s="1"/>
  <c r="N102" i="84" s="1"/>
  <c r="N102" i="85" s="1"/>
  <c r="N102" i="86" s="1"/>
  <c r="N102" i="87" s="1"/>
  <c r="N102" i="88" s="1"/>
  <c r="N103" i="78"/>
  <c r="N103" i="79" s="1"/>
  <c r="N103" i="80" s="1"/>
  <c r="N103" i="81" s="1"/>
  <c r="N103" i="82" s="1"/>
  <c r="N103" i="83" s="1"/>
  <c r="N103" i="84" s="1"/>
  <c r="N103" i="85" s="1"/>
  <c r="N103" i="86" s="1"/>
  <c r="N103" i="87" s="1"/>
  <c r="N103" i="88" s="1"/>
  <c r="N104" i="78"/>
  <c r="N104" i="79" s="1"/>
  <c r="N104" i="80" s="1"/>
  <c r="N104" i="81" s="1"/>
  <c r="N104" i="82" s="1"/>
  <c r="N104" i="83" s="1"/>
  <c r="N104" i="84" s="1"/>
  <c r="N104" i="85" s="1"/>
  <c r="N104" i="86" s="1"/>
  <c r="N104" i="87" s="1"/>
  <c r="N104" i="88" s="1"/>
  <c r="N105" i="78"/>
  <c r="N105" i="79" s="1"/>
  <c r="N105" i="80" s="1"/>
  <c r="N105" i="81" s="1"/>
  <c r="N105" i="82" s="1"/>
  <c r="N105" i="83" s="1"/>
  <c r="N105" i="84" s="1"/>
  <c r="N105" i="85" s="1"/>
  <c r="N105" i="86" s="1"/>
  <c r="N105" i="87" s="1"/>
  <c r="N105" i="88" s="1"/>
  <c r="N81" i="78"/>
  <c r="N118" i="77"/>
  <c r="N119" i="77"/>
  <c r="N120" i="77"/>
  <c r="N121" i="77"/>
  <c r="N122" i="77"/>
  <c r="N123" i="77"/>
  <c r="N124" i="77"/>
  <c r="N125" i="77"/>
  <c r="N126" i="77"/>
  <c r="N127" i="77"/>
  <c r="N128" i="77"/>
  <c r="N129" i="77"/>
  <c r="N130" i="77"/>
  <c r="N131" i="77"/>
  <c r="N132" i="77"/>
  <c r="N133" i="77"/>
  <c r="N134" i="77"/>
  <c r="N135" i="77"/>
  <c r="N136" i="77"/>
  <c r="N137" i="77"/>
  <c r="N138" i="77"/>
  <c r="N139" i="77"/>
  <c r="N140" i="77"/>
  <c r="N141" i="77"/>
  <c r="N142" i="77"/>
  <c r="N143" i="77"/>
  <c r="N144" i="77"/>
  <c r="N145" i="77"/>
  <c r="N146" i="77"/>
  <c r="N147" i="77"/>
  <c r="N148" i="77"/>
  <c r="N149" i="77"/>
  <c r="N150" i="77"/>
  <c r="N151" i="77"/>
  <c r="N152" i="77"/>
  <c r="N153" i="77"/>
  <c r="N117" i="77"/>
  <c r="N82" i="77"/>
  <c r="N83" i="77"/>
  <c r="N84" i="77"/>
  <c r="N85" i="77"/>
  <c r="N86" i="77"/>
  <c r="N87" i="77"/>
  <c r="N88" i="77"/>
  <c r="N89" i="77"/>
  <c r="N90" i="77"/>
  <c r="N91" i="77"/>
  <c r="N92" i="77"/>
  <c r="N93" i="77"/>
  <c r="N94" i="77"/>
  <c r="N95" i="77"/>
  <c r="N96" i="77"/>
  <c r="N97" i="77"/>
  <c r="N98" i="77"/>
  <c r="N99" i="77"/>
  <c r="N100" i="77"/>
  <c r="N101" i="77"/>
  <c r="N102" i="77"/>
  <c r="N103" i="77"/>
  <c r="N104" i="77"/>
  <c r="N105" i="77"/>
  <c r="N81" i="77"/>
  <c r="N66" i="79" l="1"/>
  <c r="N66" i="80" s="1"/>
  <c r="N66" i="81" s="1"/>
  <c r="N66" i="82" s="1"/>
  <c r="N66" i="83" s="1"/>
  <c r="N66" i="84" s="1"/>
  <c r="N66" i="85" s="1"/>
  <c r="N66" i="86" s="1"/>
  <c r="N66" i="87" s="1"/>
  <c r="N66" i="88" s="1"/>
  <c r="N50" i="79"/>
  <c r="N50" i="80" s="1"/>
  <c r="N50" i="81" s="1"/>
  <c r="N50" i="82" s="1"/>
  <c r="N50" i="83" s="1"/>
  <c r="N50" i="84" s="1"/>
  <c r="N50" i="85" s="1"/>
  <c r="N50" i="86" s="1"/>
  <c r="N50" i="87" s="1"/>
  <c r="N50" i="88" s="1"/>
  <c r="N65" i="79"/>
  <c r="N65" i="80" s="1"/>
  <c r="N65" i="81" s="1"/>
  <c r="N65" i="82" s="1"/>
  <c r="N65" i="83" s="1"/>
  <c r="N65" i="84" s="1"/>
  <c r="N65" i="85" s="1"/>
  <c r="N65" i="86" s="1"/>
  <c r="N65" i="87" s="1"/>
  <c r="N65" i="88" s="1"/>
  <c r="N49" i="79"/>
  <c r="N49" i="80" s="1"/>
  <c r="N49" i="81" s="1"/>
  <c r="N49" i="82" s="1"/>
  <c r="N49" i="83" s="1"/>
  <c r="N49" i="84" s="1"/>
  <c r="N49" i="85" s="1"/>
  <c r="N49" i="86" s="1"/>
  <c r="N49" i="87" s="1"/>
  <c r="N49" i="88" s="1"/>
  <c r="N64" i="79"/>
  <c r="N64" i="80" s="1"/>
  <c r="N64" i="81" s="1"/>
  <c r="N64" i="82" s="1"/>
  <c r="N64" i="83" s="1"/>
  <c r="N64" i="84" s="1"/>
  <c r="N64" i="85" s="1"/>
  <c r="N64" i="86" s="1"/>
  <c r="N64" i="87" s="1"/>
  <c r="N64" i="88" s="1"/>
  <c r="N48" i="79"/>
  <c r="N48" i="80" s="1"/>
  <c r="N48" i="81" s="1"/>
  <c r="N48" i="82" s="1"/>
  <c r="N48" i="83" s="1"/>
  <c r="N48" i="84" s="1"/>
  <c r="N48" i="85" s="1"/>
  <c r="N48" i="86" s="1"/>
  <c r="N48" i="87" s="1"/>
  <c r="N48" i="88" s="1"/>
  <c r="N67" i="79"/>
  <c r="N67" i="80" s="1"/>
  <c r="N67" i="81" s="1"/>
  <c r="N67" i="82" s="1"/>
  <c r="N67" i="83" s="1"/>
  <c r="N67" i="84" s="1"/>
  <c r="N67" i="85" s="1"/>
  <c r="N67" i="86" s="1"/>
  <c r="N67" i="87" s="1"/>
  <c r="N67" i="88" s="1"/>
  <c r="N63" i="79"/>
  <c r="N63" i="80" s="1"/>
  <c r="N63" i="81" s="1"/>
  <c r="N63" i="82" s="1"/>
  <c r="N63" i="83" s="1"/>
  <c r="N63" i="84" s="1"/>
  <c r="N63" i="85" s="1"/>
  <c r="N63" i="86" s="1"/>
  <c r="N63" i="87" s="1"/>
  <c r="N63" i="88" s="1"/>
  <c r="N47" i="79"/>
  <c r="N47" i="80" s="1"/>
  <c r="N47" i="81" s="1"/>
  <c r="N47" i="82" s="1"/>
  <c r="N47" i="83" s="1"/>
  <c r="N47" i="84" s="1"/>
  <c r="N47" i="85" s="1"/>
  <c r="N47" i="86" s="1"/>
  <c r="N47" i="87" s="1"/>
  <c r="N47" i="88" s="1"/>
  <c r="N62" i="79"/>
  <c r="N62" i="80" s="1"/>
  <c r="N62" i="81" s="1"/>
  <c r="N62" i="82" s="1"/>
  <c r="N62" i="83" s="1"/>
  <c r="N62" i="84" s="1"/>
  <c r="N62" i="85" s="1"/>
  <c r="N62" i="86" s="1"/>
  <c r="N62" i="87" s="1"/>
  <c r="N62" i="88" s="1"/>
  <c r="N46" i="79"/>
  <c r="N46" i="80" s="1"/>
  <c r="N46" i="81" s="1"/>
  <c r="N46" i="82" s="1"/>
  <c r="N46" i="83" s="1"/>
  <c r="N46" i="84" s="1"/>
  <c r="N46" i="85" s="1"/>
  <c r="N46" i="86" s="1"/>
  <c r="N46" i="87" s="1"/>
  <c r="N46" i="88" s="1"/>
  <c r="N61" i="79"/>
  <c r="N61" i="80" s="1"/>
  <c r="N61" i="81" s="1"/>
  <c r="N61" i="82" s="1"/>
  <c r="N61" i="83" s="1"/>
  <c r="N61" i="84" s="1"/>
  <c r="N61" i="85" s="1"/>
  <c r="N61" i="86" s="1"/>
  <c r="N61" i="87" s="1"/>
  <c r="N61" i="88" s="1"/>
  <c r="N45" i="79"/>
  <c r="N45" i="80" s="1"/>
  <c r="N45" i="81" s="1"/>
  <c r="N45" i="82" s="1"/>
  <c r="N45" i="83" s="1"/>
  <c r="N45" i="84" s="1"/>
  <c r="N45" i="85" s="1"/>
  <c r="N45" i="86" s="1"/>
  <c r="N45" i="87" s="1"/>
  <c r="N45" i="88" s="1"/>
  <c r="N68" i="79"/>
  <c r="N68" i="80" s="1"/>
  <c r="N68" i="81" s="1"/>
  <c r="N68" i="82" s="1"/>
  <c r="N68" i="83" s="1"/>
  <c r="N68" i="84" s="1"/>
  <c r="N68" i="85" s="1"/>
  <c r="N68" i="86" s="1"/>
  <c r="N68" i="87" s="1"/>
  <c r="N68" i="88" s="1"/>
  <c r="N52" i="79"/>
  <c r="N52" i="80" s="1"/>
  <c r="N52" i="81" s="1"/>
  <c r="N52" i="82" s="1"/>
  <c r="N52" i="83" s="1"/>
  <c r="N52" i="84" s="1"/>
  <c r="N52" i="85" s="1"/>
  <c r="N52" i="86" s="1"/>
  <c r="N52" i="87" s="1"/>
  <c r="N52" i="88" s="1"/>
  <c r="N51" i="79"/>
  <c r="N51" i="80" s="1"/>
  <c r="N51" i="81" s="1"/>
  <c r="N51" i="82" s="1"/>
  <c r="N51" i="83" s="1"/>
  <c r="N51" i="84" s="1"/>
  <c r="N51" i="85" s="1"/>
  <c r="N51" i="86" s="1"/>
  <c r="N51" i="87" s="1"/>
  <c r="N51" i="88" s="1"/>
  <c r="N60" i="79"/>
  <c r="N60" i="80" s="1"/>
  <c r="N60" i="81" s="1"/>
  <c r="N60" i="82" s="1"/>
  <c r="N60" i="83" s="1"/>
  <c r="N60" i="84" s="1"/>
  <c r="N60" i="85" s="1"/>
  <c r="N60" i="86" s="1"/>
  <c r="N60" i="87" s="1"/>
  <c r="N60" i="88" s="1"/>
  <c r="N58" i="79"/>
  <c r="N58" i="80" s="1"/>
  <c r="N58" i="81" s="1"/>
  <c r="N58" i="82" s="1"/>
  <c r="N58" i="83" s="1"/>
  <c r="N58" i="84" s="1"/>
  <c r="N58" i="85" s="1"/>
  <c r="N58" i="86" s="1"/>
  <c r="N58" i="87" s="1"/>
  <c r="N58" i="88" s="1"/>
  <c r="N56" i="79"/>
  <c r="N56" i="80" s="1"/>
  <c r="N56" i="81" s="1"/>
  <c r="N56" i="82" s="1"/>
  <c r="N56" i="83" s="1"/>
  <c r="N56" i="84" s="1"/>
  <c r="N56" i="85" s="1"/>
  <c r="N56" i="86" s="1"/>
  <c r="N56" i="87" s="1"/>
  <c r="N56" i="88" s="1"/>
  <c r="N59" i="79"/>
  <c r="N59" i="80" s="1"/>
  <c r="N59" i="81" s="1"/>
  <c r="N59" i="82" s="1"/>
  <c r="N59" i="83" s="1"/>
  <c r="N59" i="84" s="1"/>
  <c r="N59" i="85" s="1"/>
  <c r="N59" i="86" s="1"/>
  <c r="N59" i="87" s="1"/>
  <c r="N59" i="88" s="1"/>
  <c r="N70" i="79"/>
  <c r="N70" i="80" s="1"/>
  <c r="N70" i="81" s="1"/>
  <c r="N70" i="82" s="1"/>
  <c r="N70" i="83" s="1"/>
  <c r="N70" i="84" s="1"/>
  <c r="N70" i="85" s="1"/>
  <c r="N70" i="86" s="1"/>
  <c r="N70" i="87" s="1"/>
  <c r="N70" i="88" s="1"/>
  <c r="Q70" i="78"/>
  <c r="P70" i="78"/>
  <c r="N54" i="79"/>
  <c r="N54" i="80" s="1"/>
  <c r="N54" i="81" s="1"/>
  <c r="N54" i="82" s="1"/>
  <c r="N54" i="83" s="1"/>
  <c r="N54" i="84" s="1"/>
  <c r="N54" i="85" s="1"/>
  <c r="N54" i="86" s="1"/>
  <c r="N54" i="87" s="1"/>
  <c r="N54" i="88" s="1"/>
  <c r="N57" i="79"/>
  <c r="N57" i="80" s="1"/>
  <c r="N57" i="81" s="1"/>
  <c r="N57" i="82" s="1"/>
  <c r="N57" i="83" s="1"/>
  <c r="N57" i="84" s="1"/>
  <c r="N57" i="85" s="1"/>
  <c r="N57" i="86" s="1"/>
  <c r="N57" i="87" s="1"/>
  <c r="N57" i="88" s="1"/>
  <c r="N71" i="79"/>
  <c r="N71" i="80" s="1"/>
  <c r="N71" i="81" s="1"/>
  <c r="N71" i="82" s="1"/>
  <c r="N71" i="83" s="1"/>
  <c r="N71" i="84" s="1"/>
  <c r="N71" i="85" s="1"/>
  <c r="N71" i="86" s="1"/>
  <c r="N71" i="87" s="1"/>
  <c r="N71" i="88" s="1"/>
  <c r="Q71" i="78"/>
  <c r="P71" i="78"/>
  <c r="N69" i="79"/>
  <c r="N69" i="80" s="1"/>
  <c r="N69" i="81" s="1"/>
  <c r="N69" i="82" s="1"/>
  <c r="N69" i="83" s="1"/>
  <c r="N69" i="84" s="1"/>
  <c r="N69" i="85" s="1"/>
  <c r="N69" i="86" s="1"/>
  <c r="N69" i="87" s="1"/>
  <c r="N69" i="88" s="1"/>
  <c r="Q69" i="78"/>
  <c r="P69" i="78"/>
  <c r="N53" i="79"/>
  <c r="N53" i="80" s="1"/>
  <c r="N53" i="81" s="1"/>
  <c r="N53" i="82" s="1"/>
  <c r="N53" i="83" s="1"/>
  <c r="N53" i="84" s="1"/>
  <c r="N53" i="85" s="1"/>
  <c r="N53" i="86" s="1"/>
  <c r="N53" i="87" s="1"/>
  <c r="N53" i="88" s="1"/>
  <c r="N117" i="85"/>
  <c r="N44" i="79"/>
  <c r="N74" i="78"/>
  <c r="N43" i="78"/>
  <c r="N116" i="77"/>
  <c r="N80" i="77"/>
  <c r="N81" i="79"/>
  <c r="N80" i="78"/>
  <c r="N152" i="79"/>
  <c r="N116" i="78"/>
  <c r="P30" i="85"/>
  <c r="Q30" i="85"/>
  <c r="N124" i="88"/>
  <c r="N148" i="83"/>
  <c r="N148" i="84" s="1"/>
  <c r="N148" i="85" s="1"/>
  <c r="N148" i="86" s="1"/>
  <c r="N148" i="87" s="1"/>
  <c r="N148" i="88" s="1"/>
  <c r="N136" i="83"/>
  <c r="N136" i="84" s="1"/>
  <c r="N136" i="85" s="1"/>
  <c r="N136" i="86" s="1"/>
  <c r="N136" i="87" s="1"/>
  <c r="N136" i="88" s="1"/>
  <c r="N132" i="83"/>
  <c r="N132" i="84" s="1"/>
  <c r="N132" i="85" s="1"/>
  <c r="N132" i="86" s="1"/>
  <c r="N132" i="87" s="1"/>
  <c r="N132" i="88" s="1"/>
  <c r="N153" i="82"/>
  <c r="N141" i="83"/>
  <c r="N141" i="84" s="1"/>
  <c r="N141" i="85" s="1"/>
  <c r="N141" i="86" s="1"/>
  <c r="N141" i="87" s="1"/>
  <c r="N141" i="88" s="1"/>
  <c r="N143" i="83"/>
  <c r="N143" i="84" s="1"/>
  <c r="N143" i="85" s="1"/>
  <c r="N143" i="86" s="1"/>
  <c r="N143" i="87" s="1"/>
  <c r="N143" i="88" s="1"/>
  <c r="N147" i="83"/>
  <c r="N147" i="84" s="1"/>
  <c r="N147" i="85" s="1"/>
  <c r="N147" i="86" s="1"/>
  <c r="N147" i="87" s="1"/>
  <c r="N147" i="88" s="1"/>
  <c r="N140" i="83"/>
  <c r="N140" i="84" s="1"/>
  <c r="N140" i="85" s="1"/>
  <c r="N140" i="86" s="1"/>
  <c r="N140" i="87" s="1"/>
  <c r="N140" i="88" s="1"/>
  <c r="N151" i="83"/>
  <c r="N151" i="84" s="1"/>
  <c r="N151" i="85" s="1"/>
  <c r="N151" i="86" s="1"/>
  <c r="N151" i="87" s="1"/>
  <c r="N151" i="88" s="1"/>
  <c r="N135" i="83"/>
  <c r="N135" i="84" s="1"/>
  <c r="N135" i="85" s="1"/>
  <c r="N135" i="86" s="1"/>
  <c r="N135" i="87" s="1"/>
  <c r="N135" i="88" s="1"/>
  <c r="N137" i="83"/>
  <c r="N137" i="84" s="1"/>
  <c r="N137" i="85" s="1"/>
  <c r="N137" i="86" s="1"/>
  <c r="N137" i="87" s="1"/>
  <c r="N137" i="88" s="1"/>
  <c r="N131" i="83"/>
  <c r="N131" i="84" s="1"/>
  <c r="N131" i="85" s="1"/>
  <c r="N131" i="86" s="1"/>
  <c r="N131" i="87" s="1"/>
  <c r="N131" i="88" s="1"/>
  <c r="N149" i="83"/>
  <c r="N149" i="84" s="1"/>
  <c r="N149" i="85" s="1"/>
  <c r="N149" i="86" s="1"/>
  <c r="N149" i="87" s="1"/>
  <c r="N149" i="88" s="1"/>
  <c r="N150" i="83"/>
  <c r="N150" i="84" s="1"/>
  <c r="N150" i="85" s="1"/>
  <c r="N150" i="86" s="1"/>
  <c r="N150" i="87" s="1"/>
  <c r="N150" i="88" s="1"/>
  <c r="N138" i="83"/>
  <c r="N138" i="84" s="1"/>
  <c r="N138" i="85" s="1"/>
  <c r="N138" i="86" s="1"/>
  <c r="N138" i="87" s="1"/>
  <c r="N138" i="88" s="1"/>
  <c r="N134" i="83"/>
  <c r="N134" i="84" s="1"/>
  <c r="N134" i="85" s="1"/>
  <c r="N134" i="86" s="1"/>
  <c r="N134" i="87" s="1"/>
  <c r="N134" i="88" s="1"/>
  <c r="N145" i="83"/>
  <c r="N145" i="84" s="1"/>
  <c r="N145" i="85" s="1"/>
  <c r="N145" i="86" s="1"/>
  <c r="N145" i="87" s="1"/>
  <c r="N145" i="88" s="1"/>
  <c r="N144" i="83"/>
  <c r="N144" i="84" s="1"/>
  <c r="N144" i="85" s="1"/>
  <c r="N144" i="86" s="1"/>
  <c r="N144" i="87" s="1"/>
  <c r="N144" i="88" s="1"/>
  <c r="N139" i="83"/>
  <c r="N139" i="84" s="1"/>
  <c r="N139" i="85" s="1"/>
  <c r="N139" i="86" s="1"/>
  <c r="N139" i="87" s="1"/>
  <c r="N139" i="88" s="1"/>
  <c r="N133" i="83"/>
  <c r="N133" i="84" s="1"/>
  <c r="N133" i="85" s="1"/>
  <c r="N133" i="86" s="1"/>
  <c r="N133" i="87" s="1"/>
  <c r="N133" i="88" s="1"/>
  <c r="N55" i="77"/>
  <c r="N44" i="77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17" i="88"/>
  <c r="M9" i="80"/>
  <c r="M10" i="80"/>
  <c r="M11" i="80"/>
  <c r="M12" i="80"/>
  <c r="M13" i="80"/>
  <c r="M14" i="80"/>
  <c r="M15" i="80"/>
  <c r="M16" i="80"/>
  <c r="M17" i="80"/>
  <c r="M18" i="80"/>
  <c r="M19" i="80"/>
  <c r="M20" i="80"/>
  <c r="M21" i="80"/>
  <c r="M22" i="80"/>
  <c r="M23" i="80"/>
  <c r="M24" i="80"/>
  <c r="M25" i="80"/>
  <c r="M26" i="80"/>
  <c r="M27" i="80"/>
  <c r="M28" i="80"/>
  <c r="M29" i="80"/>
  <c r="M8" i="80"/>
  <c r="I9" i="80"/>
  <c r="I10" i="80"/>
  <c r="I11" i="80"/>
  <c r="I12" i="80"/>
  <c r="I13" i="80"/>
  <c r="I14" i="80"/>
  <c r="I15" i="80"/>
  <c r="I16" i="80"/>
  <c r="I17" i="80"/>
  <c r="I18" i="80"/>
  <c r="I19" i="80"/>
  <c r="I20" i="80"/>
  <c r="I21" i="80"/>
  <c r="I22" i="80"/>
  <c r="I23" i="80"/>
  <c r="I24" i="80"/>
  <c r="I25" i="80"/>
  <c r="I26" i="80"/>
  <c r="I27" i="80"/>
  <c r="I28" i="80"/>
  <c r="I29" i="80"/>
  <c r="I8" i="80"/>
  <c r="M9" i="81"/>
  <c r="M10" i="81"/>
  <c r="M11" i="81"/>
  <c r="M12" i="81"/>
  <c r="M13" i="81"/>
  <c r="M14" i="81"/>
  <c r="M15" i="81"/>
  <c r="M16" i="81"/>
  <c r="M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8" i="81"/>
  <c r="I9" i="81"/>
  <c r="I10" i="81"/>
  <c r="I11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24" i="81"/>
  <c r="I25" i="81"/>
  <c r="I26" i="81"/>
  <c r="I27" i="81"/>
  <c r="I28" i="81"/>
  <c r="I29" i="81"/>
  <c r="I8" i="81"/>
  <c r="M118" i="87"/>
  <c r="M119" i="87"/>
  <c r="M120" i="87"/>
  <c r="M121" i="87"/>
  <c r="M122" i="87"/>
  <c r="M123" i="87"/>
  <c r="M124" i="87"/>
  <c r="M125" i="87"/>
  <c r="M126" i="87"/>
  <c r="M127" i="87"/>
  <c r="M128" i="87"/>
  <c r="M129" i="87"/>
  <c r="M130" i="87"/>
  <c r="M131" i="87"/>
  <c r="M132" i="87"/>
  <c r="M133" i="87"/>
  <c r="M134" i="87"/>
  <c r="M135" i="87"/>
  <c r="M136" i="87"/>
  <c r="M137" i="87"/>
  <c r="M138" i="87"/>
  <c r="M139" i="87"/>
  <c r="M140" i="87"/>
  <c r="M141" i="87"/>
  <c r="M142" i="87"/>
  <c r="M143" i="87"/>
  <c r="M144" i="87"/>
  <c r="M145" i="87"/>
  <c r="M146" i="87"/>
  <c r="M147" i="87"/>
  <c r="M148" i="87"/>
  <c r="M149" i="87"/>
  <c r="M150" i="87"/>
  <c r="M151" i="87"/>
  <c r="M152" i="87"/>
  <c r="M153" i="87"/>
  <c r="M117" i="87"/>
  <c r="K118" i="87"/>
  <c r="K119" i="87"/>
  <c r="K120" i="87"/>
  <c r="K121" i="87"/>
  <c r="K122" i="87"/>
  <c r="K123" i="87"/>
  <c r="K124" i="87"/>
  <c r="K125" i="87"/>
  <c r="K126" i="87"/>
  <c r="K127" i="87"/>
  <c r="K128" i="87"/>
  <c r="K129" i="87"/>
  <c r="K130" i="87"/>
  <c r="K131" i="87"/>
  <c r="K132" i="87"/>
  <c r="K133" i="87"/>
  <c r="K134" i="87"/>
  <c r="K135" i="87"/>
  <c r="K136" i="87"/>
  <c r="K137" i="87"/>
  <c r="K138" i="87"/>
  <c r="K139" i="87"/>
  <c r="K140" i="87"/>
  <c r="K141" i="87"/>
  <c r="K142" i="87"/>
  <c r="K143" i="87"/>
  <c r="K144" i="87"/>
  <c r="K145" i="87"/>
  <c r="K146" i="87"/>
  <c r="K147" i="87"/>
  <c r="K148" i="87"/>
  <c r="K149" i="87"/>
  <c r="K150" i="87"/>
  <c r="K151" i="87"/>
  <c r="K152" i="87"/>
  <c r="K153" i="87"/>
  <c r="K117" i="87"/>
  <c r="M82" i="87"/>
  <c r="M83" i="87"/>
  <c r="M84" i="87"/>
  <c r="M85" i="87"/>
  <c r="M86" i="87"/>
  <c r="M87" i="87"/>
  <c r="M88" i="87"/>
  <c r="M89" i="87"/>
  <c r="M90" i="87"/>
  <c r="M91" i="87"/>
  <c r="M92" i="87"/>
  <c r="M93" i="87"/>
  <c r="M94" i="87"/>
  <c r="M95" i="87"/>
  <c r="M96" i="87"/>
  <c r="M97" i="87"/>
  <c r="M98" i="87"/>
  <c r="M99" i="87"/>
  <c r="M100" i="87"/>
  <c r="M101" i="87"/>
  <c r="M102" i="87"/>
  <c r="M103" i="87"/>
  <c r="M104" i="87"/>
  <c r="M105" i="87"/>
  <c r="M81" i="87"/>
  <c r="I45" i="87"/>
  <c r="I46" i="87"/>
  <c r="I47" i="87"/>
  <c r="I48" i="87"/>
  <c r="I49" i="87"/>
  <c r="I50" i="87"/>
  <c r="I51" i="87"/>
  <c r="I52" i="87"/>
  <c r="I53" i="87"/>
  <c r="I54" i="87"/>
  <c r="I55" i="87"/>
  <c r="I56" i="87"/>
  <c r="I57" i="87"/>
  <c r="I58" i="87"/>
  <c r="I59" i="87"/>
  <c r="I60" i="87"/>
  <c r="I61" i="87"/>
  <c r="I62" i="87"/>
  <c r="I63" i="87"/>
  <c r="I64" i="87"/>
  <c r="I65" i="87"/>
  <c r="I66" i="87"/>
  <c r="I67" i="87"/>
  <c r="I68" i="87"/>
  <c r="I69" i="87"/>
  <c r="I70" i="87"/>
  <c r="I71" i="87"/>
  <c r="I44" i="87"/>
  <c r="J44" i="87"/>
  <c r="M118" i="86"/>
  <c r="M119" i="86"/>
  <c r="M120" i="86"/>
  <c r="M121" i="86"/>
  <c r="M122" i="86"/>
  <c r="M123" i="86"/>
  <c r="M124" i="86"/>
  <c r="M125" i="86"/>
  <c r="M126" i="86"/>
  <c r="M127" i="86"/>
  <c r="M128" i="86"/>
  <c r="M129" i="86"/>
  <c r="M130" i="86"/>
  <c r="M131" i="86"/>
  <c r="M132" i="86"/>
  <c r="M133" i="86"/>
  <c r="M134" i="86"/>
  <c r="M135" i="86"/>
  <c r="M136" i="86"/>
  <c r="M137" i="86"/>
  <c r="M138" i="86"/>
  <c r="M139" i="86"/>
  <c r="M140" i="86"/>
  <c r="M141" i="86"/>
  <c r="M142" i="86"/>
  <c r="M143" i="86"/>
  <c r="M144" i="86"/>
  <c r="M145" i="86"/>
  <c r="M146" i="86"/>
  <c r="M147" i="86"/>
  <c r="M148" i="86"/>
  <c r="M149" i="86"/>
  <c r="M150" i="86"/>
  <c r="M151" i="86"/>
  <c r="M152" i="86"/>
  <c r="M153" i="86"/>
  <c r="M117" i="86"/>
  <c r="M82" i="86"/>
  <c r="M83" i="86"/>
  <c r="M84" i="86"/>
  <c r="M85" i="86"/>
  <c r="M86" i="86"/>
  <c r="M87" i="86"/>
  <c r="M88" i="86"/>
  <c r="M89" i="86"/>
  <c r="M90" i="86"/>
  <c r="M91" i="86"/>
  <c r="M92" i="86"/>
  <c r="M93" i="86"/>
  <c r="M94" i="86"/>
  <c r="M95" i="86"/>
  <c r="M96" i="86"/>
  <c r="M97" i="86"/>
  <c r="M98" i="86"/>
  <c r="M99" i="86"/>
  <c r="M100" i="86"/>
  <c r="M101" i="86"/>
  <c r="M102" i="86"/>
  <c r="M103" i="86"/>
  <c r="M104" i="86"/>
  <c r="M105" i="86"/>
  <c r="M81" i="86"/>
  <c r="M82" i="85"/>
  <c r="M83" i="85"/>
  <c r="M84" i="85"/>
  <c r="M85" i="85"/>
  <c r="M86" i="85"/>
  <c r="M87" i="85"/>
  <c r="M88" i="85"/>
  <c r="M89" i="85"/>
  <c r="M90" i="85"/>
  <c r="M91" i="85"/>
  <c r="M92" i="85"/>
  <c r="M93" i="85"/>
  <c r="M94" i="85"/>
  <c r="M95" i="85"/>
  <c r="M96" i="85"/>
  <c r="M97" i="85"/>
  <c r="M98" i="85"/>
  <c r="M99" i="85"/>
  <c r="M100" i="85"/>
  <c r="M101" i="85"/>
  <c r="M102" i="85"/>
  <c r="M103" i="85"/>
  <c r="M104" i="85"/>
  <c r="M105" i="85"/>
  <c r="M81" i="85"/>
  <c r="M118" i="84"/>
  <c r="M119" i="84"/>
  <c r="M120" i="84"/>
  <c r="M121" i="84"/>
  <c r="M122" i="84"/>
  <c r="M123" i="84"/>
  <c r="M124" i="84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17" i="84"/>
  <c r="M82" i="84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M97" i="84"/>
  <c r="M98" i="84"/>
  <c r="M99" i="84"/>
  <c r="M100" i="84"/>
  <c r="M101" i="84"/>
  <c r="M102" i="84"/>
  <c r="M103" i="84"/>
  <c r="M104" i="84"/>
  <c r="M105" i="84"/>
  <c r="M81" i="84"/>
  <c r="J44" i="84"/>
  <c r="I45" i="84"/>
  <c r="I46" i="84"/>
  <c r="I47" i="84"/>
  <c r="I48" i="84"/>
  <c r="I49" i="84"/>
  <c r="I50" i="84"/>
  <c r="I51" i="84"/>
  <c r="I52" i="84"/>
  <c r="I53" i="84"/>
  <c r="I54" i="84"/>
  <c r="I55" i="84"/>
  <c r="I56" i="84"/>
  <c r="I57" i="84"/>
  <c r="I58" i="84"/>
  <c r="I59" i="84"/>
  <c r="I60" i="84"/>
  <c r="I61" i="84"/>
  <c r="I62" i="84"/>
  <c r="I63" i="84"/>
  <c r="I64" i="84"/>
  <c r="I65" i="84"/>
  <c r="I66" i="84"/>
  <c r="I67" i="84"/>
  <c r="I68" i="84"/>
  <c r="I44" i="84"/>
  <c r="M118" i="83"/>
  <c r="M119" i="83"/>
  <c r="M120" i="83"/>
  <c r="M121" i="83"/>
  <c r="M122" i="83"/>
  <c r="M123" i="83"/>
  <c r="M124" i="83"/>
  <c r="M125" i="83"/>
  <c r="M126" i="83"/>
  <c r="M127" i="83"/>
  <c r="M128" i="83"/>
  <c r="M129" i="83"/>
  <c r="M130" i="83"/>
  <c r="M131" i="83"/>
  <c r="M132" i="83"/>
  <c r="M133" i="83"/>
  <c r="M134" i="83"/>
  <c r="M135" i="83"/>
  <c r="M136" i="83"/>
  <c r="M137" i="83"/>
  <c r="M138" i="83"/>
  <c r="M139" i="83"/>
  <c r="M140" i="83"/>
  <c r="M141" i="83"/>
  <c r="M142" i="83"/>
  <c r="M143" i="83"/>
  <c r="M144" i="83"/>
  <c r="M145" i="83"/>
  <c r="M146" i="83"/>
  <c r="M147" i="83"/>
  <c r="M148" i="83"/>
  <c r="M149" i="83"/>
  <c r="M150" i="83"/>
  <c r="M151" i="83"/>
  <c r="M152" i="83"/>
  <c r="M153" i="83"/>
  <c r="M117" i="83"/>
  <c r="M82" i="83"/>
  <c r="M83" i="83"/>
  <c r="M84" i="83"/>
  <c r="M85" i="83"/>
  <c r="M86" i="83"/>
  <c r="M87" i="83"/>
  <c r="M88" i="83"/>
  <c r="M89" i="83"/>
  <c r="M90" i="83"/>
  <c r="M91" i="83"/>
  <c r="M92" i="83"/>
  <c r="M93" i="83"/>
  <c r="M94" i="83"/>
  <c r="M95" i="83"/>
  <c r="M96" i="83"/>
  <c r="M97" i="83"/>
  <c r="M98" i="83"/>
  <c r="M99" i="83"/>
  <c r="M100" i="83"/>
  <c r="M101" i="83"/>
  <c r="M102" i="83"/>
  <c r="M103" i="83"/>
  <c r="M104" i="83"/>
  <c r="M105" i="83"/>
  <c r="M81" i="83"/>
  <c r="J44" i="83"/>
  <c r="J44" i="82"/>
  <c r="K45" i="81"/>
  <c r="K46" i="81"/>
  <c r="K47" i="81"/>
  <c r="K48" i="81"/>
  <c r="K49" i="81"/>
  <c r="K50" i="81"/>
  <c r="K51" i="81"/>
  <c r="K52" i="81"/>
  <c r="K53" i="81"/>
  <c r="K54" i="81"/>
  <c r="K55" i="81"/>
  <c r="K56" i="81"/>
  <c r="K57" i="81"/>
  <c r="K58" i="81"/>
  <c r="K59" i="81"/>
  <c r="K60" i="81"/>
  <c r="K61" i="81"/>
  <c r="K62" i="81"/>
  <c r="K63" i="81"/>
  <c r="K64" i="81"/>
  <c r="K65" i="81"/>
  <c r="K66" i="81"/>
  <c r="K67" i="81"/>
  <c r="K68" i="81"/>
  <c r="K69" i="81"/>
  <c r="K70" i="81"/>
  <c r="K71" i="81"/>
  <c r="M118" i="80"/>
  <c r="M119" i="80"/>
  <c r="M120" i="80"/>
  <c r="M121" i="80"/>
  <c r="M122" i="80"/>
  <c r="M123" i="80"/>
  <c r="M124" i="80"/>
  <c r="M125" i="80"/>
  <c r="M126" i="80"/>
  <c r="M127" i="80"/>
  <c r="M128" i="80"/>
  <c r="M129" i="80"/>
  <c r="M130" i="80"/>
  <c r="M131" i="80"/>
  <c r="M132" i="80"/>
  <c r="M133" i="80"/>
  <c r="M134" i="80"/>
  <c r="M135" i="80"/>
  <c r="M136" i="80"/>
  <c r="M137" i="80"/>
  <c r="M138" i="80"/>
  <c r="M139" i="80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17" i="80"/>
  <c r="M82" i="80"/>
  <c r="M83" i="80"/>
  <c r="M84" i="80"/>
  <c r="M85" i="80"/>
  <c r="M86" i="80"/>
  <c r="M87" i="80"/>
  <c r="M88" i="80"/>
  <c r="M89" i="80"/>
  <c r="M90" i="80"/>
  <c r="M91" i="80"/>
  <c r="M92" i="80"/>
  <c r="M93" i="80"/>
  <c r="M94" i="80"/>
  <c r="M95" i="80"/>
  <c r="M96" i="80"/>
  <c r="M97" i="80"/>
  <c r="M98" i="80"/>
  <c r="M99" i="80"/>
  <c r="M100" i="80"/>
  <c r="M101" i="80"/>
  <c r="M102" i="80"/>
  <c r="M103" i="80"/>
  <c r="M104" i="80"/>
  <c r="M105" i="80"/>
  <c r="M81" i="80"/>
  <c r="J44" i="80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M133" i="79"/>
  <c r="M134" i="79"/>
  <c r="M135" i="79"/>
  <c r="M136" i="79"/>
  <c r="M137" i="79"/>
  <c r="M138" i="79"/>
  <c r="M139" i="79"/>
  <c r="M140" i="79"/>
  <c r="M141" i="79"/>
  <c r="M142" i="79"/>
  <c r="M143" i="79"/>
  <c r="M144" i="79"/>
  <c r="M145" i="79"/>
  <c r="M146" i="79"/>
  <c r="M147" i="79"/>
  <c r="M148" i="79"/>
  <c r="M149" i="79"/>
  <c r="M150" i="79"/>
  <c r="M151" i="79"/>
  <c r="M152" i="79"/>
  <c r="M153" i="79"/>
  <c r="M117" i="79"/>
  <c r="M118" i="78"/>
  <c r="M119" i="78"/>
  <c r="M120" i="78"/>
  <c r="M121" i="78"/>
  <c r="M122" i="78"/>
  <c r="M123" i="78"/>
  <c r="M124" i="78"/>
  <c r="M125" i="78"/>
  <c r="M126" i="78"/>
  <c r="M127" i="78"/>
  <c r="M128" i="78"/>
  <c r="M129" i="78"/>
  <c r="M130" i="78"/>
  <c r="M131" i="78"/>
  <c r="M132" i="78"/>
  <c r="M133" i="78"/>
  <c r="M134" i="78"/>
  <c r="M135" i="78"/>
  <c r="M136" i="78"/>
  <c r="M137" i="78"/>
  <c r="M138" i="78"/>
  <c r="M139" i="78"/>
  <c r="M140" i="78"/>
  <c r="M141" i="78"/>
  <c r="M142" i="78"/>
  <c r="M143" i="78"/>
  <c r="M144" i="78"/>
  <c r="M145" i="78"/>
  <c r="M146" i="78"/>
  <c r="M147" i="78"/>
  <c r="M148" i="78"/>
  <c r="M149" i="78"/>
  <c r="M150" i="78"/>
  <c r="M151" i="78"/>
  <c r="M152" i="78"/>
  <c r="M153" i="78"/>
  <c r="M117" i="78"/>
  <c r="D143" i="79"/>
  <c r="D143" i="80"/>
  <c r="D142" i="80"/>
  <c r="D103" i="80"/>
  <c r="D69" i="80"/>
  <c r="F69" i="80" s="1"/>
  <c r="F69" i="81" s="1"/>
  <c r="F69" i="82" s="1"/>
  <c r="O73" i="78" l="1"/>
  <c r="O72" i="78"/>
  <c r="N117" i="86"/>
  <c r="N117" i="87" s="1"/>
  <c r="N117" i="88" s="1"/>
  <c r="N44" i="80"/>
  <c r="N74" i="79"/>
  <c r="N43" i="79"/>
  <c r="N81" i="80"/>
  <c r="N80" i="79"/>
  <c r="N152" i="80"/>
  <c r="N116" i="79"/>
  <c r="F30" i="87"/>
  <c r="Q30" i="86"/>
  <c r="P30" i="86"/>
  <c r="N153" i="83"/>
  <c r="N153" i="84" s="1"/>
  <c r="N153" i="85" s="1"/>
  <c r="N153" i="86" s="1"/>
  <c r="N153" i="87" s="1"/>
  <c r="N153" i="88" s="1"/>
  <c r="O72" i="79" l="1"/>
  <c r="O73" i="79"/>
  <c r="N44" i="81"/>
  <c r="N74" i="80"/>
  <c r="N43" i="80"/>
  <c r="N81" i="81"/>
  <c r="N80" i="80"/>
  <c r="N152" i="81"/>
  <c r="N116" i="80"/>
  <c r="F30" i="88"/>
  <c r="P30" i="87"/>
  <c r="Q30" i="87"/>
  <c r="O73" i="80" l="1"/>
  <c r="O72" i="80"/>
  <c r="N44" i="82"/>
  <c r="N74" i="81"/>
  <c r="N43" i="81"/>
  <c r="N81" i="82"/>
  <c r="N80" i="81"/>
  <c r="N152" i="82"/>
  <c r="N157" i="82" s="1"/>
  <c r="N116" i="81"/>
  <c r="O153" i="81" s="1"/>
  <c r="P30" i="88"/>
  <c r="Q30" i="88"/>
  <c r="L38" i="77"/>
  <c r="N8" i="79"/>
  <c r="N8" i="80" s="1"/>
  <c r="M30" i="87"/>
  <c r="M30" i="86"/>
  <c r="M30" i="85"/>
  <c r="M30" i="84"/>
  <c r="M30" i="83"/>
  <c r="J9" i="77"/>
  <c r="J10" i="77"/>
  <c r="J11" i="77"/>
  <c r="J12" i="77"/>
  <c r="J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8" i="77"/>
  <c r="J8" i="78" s="1"/>
  <c r="P157" i="88"/>
  <c r="P158" i="88" s="1"/>
  <c r="L157" i="88"/>
  <c r="J157" i="88"/>
  <c r="J158" i="88" s="1"/>
  <c r="H157" i="88"/>
  <c r="H158" i="88" s="1"/>
  <c r="P157" i="87"/>
  <c r="L157" i="87"/>
  <c r="J157" i="87"/>
  <c r="H157" i="87"/>
  <c r="P157" i="86"/>
  <c r="L157" i="86"/>
  <c r="L158" i="86" s="1"/>
  <c r="J157" i="86"/>
  <c r="H157" i="86"/>
  <c r="P157" i="85"/>
  <c r="L157" i="85"/>
  <c r="J157" i="85"/>
  <c r="H157" i="85"/>
  <c r="P157" i="84"/>
  <c r="P158" i="84" s="1"/>
  <c r="H157" i="84"/>
  <c r="P157" i="83"/>
  <c r="L157" i="83"/>
  <c r="J157" i="83"/>
  <c r="H157" i="83"/>
  <c r="P157" i="82"/>
  <c r="L157" i="82"/>
  <c r="J157" i="82"/>
  <c r="H157" i="82"/>
  <c r="P157" i="81"/>
  <c r="N157" i="81"/>
  <c r="L157" i="81"/>
  <c r="L158" i="81" s="1"/>
  <c r="J157" i="81"/>
  <c r="H157" i="81"/>
  <c r="P157" i="80"/>
  <c r="N157" i="80"/>
  <c r="N158" i="80" s="1"/>
  <c r="L157" i="80"/>
  <c r="L158" i="80" s="1"/>
  <c r="J157" i="80"/>
  <c r="H157" i="80"/>
  <c r="P157" i="79"/>
  <c r="N157" i="79"/>
  <c r="L157" i="79"/>
  <c r="J157" i="79"/>
  <c r="H157" i="79"/>
  <c r="P157" i="78"/>
  <c r="N157" i="78"/>
  <c r="L157" i="78"/>
  <c r="L158" i="78" s="1"/>
  <c r="J157" i="78"/>
  <c r="H157" i="78"/>
  <c r="P116" i="86"/>
  <c r="J116" i="86"/>
  <c r="H116" i="86"/>
  <c r="P116" i="83"/>
  <c r="J116" i="83"/>
  <c r="H116" i="83"/>
  <c r="P116" i="82"/>
  <c r="J116" i="82"/>
  <c r="H116" i="82"/>
  <c r="P116" i="81"/>
  <c r="J116" i="81"/>
  <c r="H116" i="81"/>
  <c r="P116" i="80"/>
  <c r="J116" i="80"/>
  <c r="H116" i="80"/>
  <c r="P116" i="79"/>
  <c r="J116" i="79"/>
  <c r="H116" i="79"/>
  <c r="J116" i="78"/>
  <c r="H116" i="78"/>
  <c r="D120" i="88"/>
  <c r="D125" i="88"/>
  <c r="D129" i="88"/>
  <c r="D138" i="88"/>
  <c r="D139" i="88"/>
  <c r="D140" i="88"/>
  <c r="D147" i="88"/>
  <c r="D149" i="88"/>
  <c r="D152" i="88"/>
  <c r="D120" i="87"/>
  <c r="D125" i="87"/>
  <c r="D129" i="87"/>
  <c r="D138" i="87"/>
  <c r="D139" i="87"/>
  <c r="D140" i="87"/>
  <c r="D147" i="87"/>
  <c r="D149" i="87"/>
  <c r="D152" i="87"/>
  <c r="D120" i="86"/>
  <c r="D125" i="86"/>
  <c r="D129" i="86"/>
  <c r="D138" i="86"/>
  <c r="D139" i="86"/>
  <c r="D140" i="86"/>
  <c r="D147" i="86"/>
  <c r="D149" i="86"/>
  <c r="D152" i="86"/>
  <c r="D120" i="85"/>
  <c r="D125" i="85"/>
  <c r="D129" i="85"/>
  <c r="D138" i="85"/>
  <c r="D139" i="85"/>
  <c r="D140" i="85"/>
  <c r="D147" i="85"/>
  <c r="D149" i="85"/>
  <c r="D152" i="85"/>
  <c r="D120" i="84"/>
  <c r="D125" i="84"/>
  <c r="D129" i="84"/>
  <c r="D138" i="84"/>
  <c r="D139" i="84"/>
  <c r="D140" i="84"/>
  <c r="D147" i="84"/>
  <c r="D149" i="84"/>
  <c r="D152" i="84"/>
  <c r="D120" i="83"/>
  <c r="D125" i="83"/>
  <c r="D129" i="83"/>
  <c r="D138" i="83"/>
  <c r="D139" i="83"/>
  <c r="D140" i="83"/>
  <c r="D147" i="83"/>
  <c r="D149" i="83"/>
  <c r="D152" i="83"/>
  <c r="D120" i="82"/>
  <c r="E120" i="82" s="1"/>
  <c r="D125" i="82"/>
  <c r="E125" i="82" s="1"/>
  <c r="D129" i="82"/>
  <c r="E129" i="82" s="1"/>
  <c r="D138" i="82"/>
  <c r="E138" i="82" s="1"/>
  <c r="D139" i="82"/>
  <c r="E139" i="82" s="1"/>
  <c r="D140" i="82"/>
  <c r="E140" i="82" s="1"/>
  <c r="D147" i="82"/>
  <c r="E147" i="82" s="1"/>
  <c r="D149" i="82"/>
  <c r="E149" i="82" s="1"/>
  <c r="D152" i="82"/>
  <c r="E152" i="82" s="1"/>
  <c r="D120" i="81"/>
  <c r="D125" i="81"/>
  <c r="D129" i="81"/>
  <c r="D138" i="81"/>
  <c r="D139" i="81"/>
  <c r="D140" i="81"/>
  <c r="D147" i="81"/>
  <c r="D120" i="77"/>
  <c r="F120" i="77" s="1"/>
  <c r="F120" i="78" s="1"/>
  <c r="F120" i="79" s="1"/>
  <c r="F120" i="80" s="1"/>
  <c r="D125" i="77"/>
  <c r="F125" i="77" s="1"/>
  <c r="F125" i="78" s="1"/>
  <c r="F125" i="79" s="1"/>
  <c r="F125" i="80" s="1"/>
  <c r="D129" i="77"/>
  <c r="F129" i="77" s="1"/>
  <c r="F129" i="78" s="1"/>
  <c r="F129" i="79" s="1"/>
  <c r="F129" i="80" s="1"/>
  <c r="D138" i="77"/>
  <c r="F138" i="77" s="1"/>
  <c r="F138" i="78" s="1"/>
  <c r="F138" i="79" s="1"/>
  <c r="F138" i="80" s="1"/>
  <c r="D139" i="77"/>
  <c r="D140" i="77"/>
  <c r="F140" i="77" s="1"/>
  <c r="F140" i="78" s="1"/>
  <c r="F140" i="79" s="1"/>
  <c r="F140" i="80" s="1"/>
  <c r="D147" i="77"/>
  <c r="D149" i="77"/>
  <c r="F149" i="77" s="1"/>
  <c r="F149" i="78" s="1"/>
  <c r="F149" i="79" s="1"/>
  <c r="F149" i="80" s="1"/>
  <c r="F149" i="81" s="1"/>
  <c r="D152" i="77"/>
  <c r="F152" i="77" s="1"/>
  <c r="F152" i="78" s="1"/>
  <c r="F152" i="79" s="1"/>
  <c r="F152" i="80" s="1"/>
  <c r="F152" i="81" s="1"/>
  <c r="P116" i="77"/>
  <c r="J116" i="77"/>
  <c r="H116" i="77"/>
  <c r="D89" i="88"/>
  <c r="D90" i="88"/>
  <c r="D91" i="88"/>
  <c r="D92" i="88"/>
  <c r="D93" i="88"/>
  <c r="D94" i="88"/>
  <c r="D95" i="88"/>
  <c r="D97" i="88"/>
  <c r="D98" i="88"/>
  <c r="D101" i="88"/>
  <c r="D104" i="88"/>
  <c r="D105" i="88"/>
  <c r="D89" i="87"/>
  <c r="D90" i="87"/>
  <c r="D91" i="87"/>
  <c r="D92" i="87"/>
  <c r="D93" i="87"/>
  <c r="D94" i="87"/>
  <c r="D95" i="87"/>
  <c r="D97" i="87"/>
  <c r="D98" i="87"/>
  <c r="D101" i="87"/>
  <c r="D104" i="87"/>
  <c r="D105" i="87"/>
  <c r="D89" i="86"/>
  <c r="D90" i="86"/>
  <c r="D91" i="86"/>
  <c r="D92" i="86"/>
  <c r="D93" i="86"/>
  <c r="D94" i="86"/>
  <c r="D95" i="86"/>
  <c r="D97" i="86"/>
  <c r="D98" i="86"/>
  <c r="D101" i="86"/>
  <c r="D104" i="86"/>
  <c r="D105" i="86"/>
  <c r="D89" i="85"/>
  <c r="D90" i="85"/>
  <c r="D91" i="85"/>
  <c r="D92" i="85"/>
  <c r="D93" i="85"/>
  <c r="D94" i="85"/>
  <c r="D95" i="85"/>
  <c r="D97" i="85"/>
  <c r="D98" i="85"/>
  <c r="D101" i="85"/>
  <c r="D104" i="85"/>
  <c r="D105" i="85"/>
  <c r="D89" i="84"/>
  <c r="D90" i="84"/>
  <c r="D91" i="84"/>
  <c r="D92" i="84"/>
  <c r="D93" i="84"/>
  <c r="D94" i="84"/>
  <c r="D95" i="84"/>
  <c r="D97" i="84"/>
  <c r="D98" i="84"/>
  <c r="D101" i="84"/>
  <c r="D104" i="84"/>
  <c r="D105" i="84"/>
  <c r="D89" i="83"/>
  <c r="D90" i="83"/>
  <c r="D91" i="83"/>
  <c r="D92" i="83"/>
  <c r="D93" i="83"/>
  <c r="D94" i="83"/>
  <c r="D95" i="83"/>
  <c r="D97" i="83"/>
  <c r="D98" i="83"/>
  <c r="D101" i="83"/>
  <c r="D104" i="83"/>
  <c r="N111" i="78"/>
  <c r="L111" i="78"/>
  <c r="J111" i="78"/>
  <c r="H111" i="78"/>
  <c r="J80" i="78"/>
  <c r="H80" i="78"/>
  <c r="D89" i="78"/>
  <c r="D90" i="78"/>
  <c r="D91" i="78"/>
  <c r="D92" i="78"/>
  <c r="D93" i="78"/>
  <c r="D94" i="78"/>
  <c r="D95" i="78"/>
  <c r="D97" i="78"/>
  <c r="D98" i="78"/>
  <c r="D101" i="78"/>
  <c r="D104" i="78"/>
  <c r="D105" i="78"/>
  <c r="D51" i="88"/>
  <c r="D51" i="87"/>
  <c r="D51" i="86"/>
  <c r="D51" i="85"/>
  <c r="D51" i="84"/>
  <c r="D51" i="83"/>
  <c r="D51" i="80"/>
  <c r="L38" i="88"/>
  <c r="H38" i="88"/>
  <c r="L38" i="87"/>
  <c r="H38" i="87"/>
  <c r="L38" i="86"/>
  <c r="H38" i="86"/>
  <c r="L38" i="84"/>
  <c r="H38" i="84"/>
  <c r="L38" i="83"/>
  <c r="H38" i="83"/>
  <c r="L38" i="82"/>
  <c r="H38" i="82"/>
  <c r="L38" i="81"/>
  <c r="H38" i="81"/>
  <c r="L38" i="80"/>
  <c r="H38" i="80"/>
  <c r="L38" i="79"/>
  <c r="H38" i="79"/>
  <c r="L38" i="78"/>
  <c r="H38" i="78"/>
  <c r="F11" i="77"/>
  <c r="F11" i="78" s="1"/>
  <c r="D28" i="88"/>
  <c r="D7" i="88" s="1"/>
  <c r="D29" i="88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9" i="84"/>
  <c r="D10" i="84"/>
  <c r="D11" i="84"/>
  <c r="D12" i="84"/>
  <c r="D13" i="84"/>
  <c r="D14" i="84"/>
  <c r="D15" i="84"/>
  <c r="D16" i="84"/>
  <c r="D17" i="84"/>
  <c r="D18" i="84"/>
  <c r="D19" i="84"/>
  <c r="D20" i="84"/>
  <c r="D21" i="84"/>
  <c r="D22" i="84"/>
  <c r="D23" i="84"/>
  <c r="D24" i="84"/>
  <c r="D25" i="84"/>
  <c r="D8" i="84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8" i="83"/>
  <c r="D8" i="82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8" i="81"/>
  <c r="D27" i="79"/>
  <c r="D28" i="79"/>
  <c r="D29" i="79"/>
  <c r="D51" i="78"/>
  <c r="L6" i="87"/>
  <c r="L5" i="87" s="1"/>
  <c r="L6" i="86"/>
  <c r="L5" i="86" s="1"/>
  <c r="L6" i="80"/>
  <c r="L5" i="80" s="1"/>
  <c r="L6" i="79"/>
  <c r="L5" i="79" s="1"/>
  <c r="L6" i="78"/>
  <c r="L5" i="78" s="1"/>
  <c r="J157" i="77"/>
  <c r="P157" i="77"/>
  <c r="N157" i="77"/>
  <c r="L157" i="77"/>
  <c r="H157" i="77"/>
  <c r="P111" i="77"/>
  <c r="N111" i="77"/>
  <c r="L111" i="77"/>
  <c r="J111" i="77"/>
  <c r="H111" i="77"/>
  <c r="D8" i="87"/>
  <c r="D8" i="86"/>
  <c r="D8" i="85"/>
  <c r="D8" i="80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8" i="79"/>
  <c r="D7" i="79" s="1"/>
  <c r="D8" i="77"/>
  <c r="P158" i="80" l="1"/>
  <c r="J22" i="78"/>
  <c r="J22" i="79" s="1"/>
  <c r="J22" i="80" s="1"/>
  <c r="J22" i="81" s="1"/>
  <c r="J22" i="82" s="1"/>
  <c r="J22" i="83" s="1"/>
  <c r="J22" i="84" s="1"/>
  <c r="J22" i="85" s="1"/>
  <c r="J22" i="86" s="1"/>
  <c r="J22" i="87" s="1"/>
  <c r="J22" i="88" s="1"/>
  <c r="J21" i="78"/>
  <c r="J21" i="79" s="1"/>
  <c r="J21" i="80" s="1"/>
  <c r="J21" i="81" s="1"/>
  <c r="J21" i="82" s="1"/>
  <c r="J21" i="83" s="1"/>
  <c r="J21" i="84" s="1"/>
  <c r="J21" i="85" s="1"/>
  <c r="J21" i="86" s="1"/>
  <c r="J21" i="87" s="1"/>
  <c r="J21" i="88" s="1"/>
  <c r="J20" i="78"/>
  <c r="J20" i="79" s="1"/>
  <c r="J20" i="80" s="1"/>
  <c r="J20" i="81" s="1"/>
  <c r="J20" i="82" s="1"/>
  <c r="J20" i="83" s="1"/>
  <c r="J20" i="84" s="1"/>
  <c r="J20" i="85" s="1"/>
  <c r="J20" i="86" s="1"/>
  <c r="J20" i="87" s="1"/>
  <c r="J20" i="88" s="1"/>
  <c r="J18" i="78"/>
  <c r="J18" i="79" s="1"/>
  <c r="J18" i="80" s="1"/>
  <c r="J18" i="81" s="1"/>
  <c r="J18" i="82" s="1"/>
  <c r="J18" i="83" s="1"/>
  <c r="J18" i="84" s="1"/>
  <c r="J18" i="85" s="1"/>
  <c r="J18" i="86" s="1"/>
  <c r="J18" i="87" s="1"/>
  <c r="J18" i="88" s="1"/>
  <c r="J17" i="78"/>
  <c r="J17" i="79" s="1"/>
  <c r="J17" i="80" s="1"/>
  <c r="J17" i="81" s="1"/>
  <c r="J17" i="82" s="1"/>
  <c r="J17" i="83" s="1"/>
  <c r="J17" i="84" s="1"/>
  <c r="J17" i="85" s="1"/>
  <c r="J17" i="86" s="1"/>
  <c r="J17" i="87" s="1"/>
  <c r="J17" i="88" s="1"/>
  <c r="J19" i="78"/>
  <c r="J19" i="79" s="1"/>
  <c r="J19" i="80" s="1"/>
  <c r="J19" i="81" s="1"/>
  <c r="J19" i="82" s="1"/>
  <c r="J19" i="83" s="1"/>
  <c r="J19" i="84" s="1"/>
  <c r="J19" i="85" s="1"/>
  <c r="J19" i="86" s="1"/>
  <c r="J19" i="87" s="1"/>
  <c r="J19" i="88" s="1"/>
  <c r="J16" i="78"/>
  <c r="J16" i="79" s="1"/>
  <c r="J16" i="80" s="1"/>
  <c r="J16" i="81" s="1"/>
  <c r="J16" i="82" s="1"/>
  <c r="J16" i="83" s="1"/>
  <c r="J16" i="84" s="1"/>
  <c r="J16" i="85" s="1"/>
  <c r="J16" i="86" s="1"/>
  <c r="J16" i="87" s="1"/>
  <c r="J16" i="88" s="1"/>
  <c r="J15" i="79"/>
  <c r="J15" i="80" s="1"/>
  <c r="J15" i="81" s="1"/>
  <c r="J15" i="82" s="1"/>
  <c r="J15" i="83" s="1"/>
  <c r="J15" i="84" s="1"/>
  <c r="J15" i="85" s="1"/>
  <c r="J15" i="86" s="1"/>
  <c r="J15" i="87" s="1"/>
  <c r="J15" i="88" s="1"/>
  <c r="J15" i="78"/>
  <c r="J14" i="78"/>
  <c r="J14" i="79" s="1"/>
  <c r="J14" i="80" s="1"/>
  <c r="J14" i="81" s="1"/>
  <c r="J14" i="82" s="1"/>
  <c r="J14" i="83" s="1"/>
  <c r="J14" i="84" s="1"/>
  <c r="J14" i="85" s="1"/>
  <c r="J14" i="86" s="1"/>
  <c r="J14" i="87" s="1"/>
  <c r="J14" i="88" s="1"/>
  <c r="J29" i="78"/>
  <c r="J29" i="79" s="1"/>
  <c r="J29" i="80" s="1"/>
  <c r="J29" i="81" s="1"/>
  <c r="J29" i="82" s="1"/>
  <c r="J29" i="83" s="1"/>
  <c r="J29" i="84" s="1"/>
  <c r="J29" i="85" s="1"/>
  <c r="J29" i="86" s="1"/>
  <c r="J29" i="87" s="1"/>
  <c r="J29" i="88" s="1"/>
  <c r="J13" i="78"/>
  <c r="J13" i="79" s="1"/>
  <c r="J13" i="80" s="1"/>
  <c r="J13" i="81" s="1"/>
  <c r="J13" i="82" s="1"/>
  <c r="J13" i="83" s="1"/>
  <c r="J13" i="84" s="1"/>
  <c r="J13" i="85" s="1"/>
  <c r="J13" i="86" s="1"/>
  <c r="J13" i="87" s="1"/>
  <c r="J13" i="88" s="1"/>
  <c r="J12" i="78"/>
  <c r="J12" i="79" s="1"/>
  <c r="J12" i="80" s="1"/>
  <c r="J12" i="81" s="1"/>
  <c r="J12" i="82" s="1"/>
  <c r="J12" i="83" s="1"/>
  <c r="J12" i="84" s="1"/>
  <c r="J12" i="85" s="1"/>
  <c r="J12" i="86" s="1"/>
  <c r="J12" i="87" s="1"/>
  <c r="J12" i="88" s="1"/>
  <c r="J28" i="78"/>
  <c r="J28" i="79" s="1"/>
  <c r="J28" i="80" s="1"/>
  <c r="J28" i="81" s="1"/>
  <c r="J28" i="82" s="1"/>
  <c r="J28" i="83" s="1"/>
  <c r="J28" i="84" s="1"/>
  <c r="J28" i="85" s="1"/>
  <c r="J28" i="86" s="1"/>
  <c r="J28" i="87" s="1"/>
  <c r="J28" i="88" s="1"/>
  <c r="J27" i="78"/>
  <c r="J27" i="79" s="1"/>
  <c r="J27" i="80" s="1"/>
  <c r="J27" i="81" s="1"/>
  <c r="J27" i="82" s="1"/>
  <c r="J27" i="83" s="1"/>
  <c r="J27" i="84" s="1"/>
  <c r="J27" i="85" s="1"/>
  <c r="J27" i="86" s="1"/>
  <c r="J27" i="87" s="1"/>
  <c r="J27" i="88" s="1"/>
  <c r="J11" i="78"/>
  <c r="J11" i="79" s="1"/>
  <c r="J11" i="80" s="1"/>
  <c r="J11" i="81" s="1"/>
  <c r="J11" i="82" s="1"/>
  <c r="J11" i="83" s="1"/>
  <c r="J11" i="84" s="1"/>
  <c r="J11" i="85" s="1"/>
  <c r="J11" i="86" s="1"/>
  <c r="J11" i="87" s="1"/>
  <c r="J11" i="88" s="1"/>
  <c r="J26" i="78"/>
  <c r="J26" i="79" s="1"/>
  <c r="J26" i="80" s="1"/>
  <c r="J26" i="81" s="1"/>
  <c r="J26" i="82" s="1"/>
  <c r="J26" i="83" s="1"/>
  <c r="J26" i="84" s="1"/>
  <c r="J26" i="85" s="1"/>
  <c r="J26" i="86" s="1"/>
  <c r="J26" i="87" s="1"/>
  <c r="J26" i="88" s="1"/>
  <c r="J10" i="78"/>
  <c r="J10" i="79" s="1"/>
  <c r="J10" i="80" s="1"/>
  <c r="J10" i="81" s="1"/>
  <c r="J10" i="82" s="1"/>
  <c r="J10" i="83" s="1"/>
  <c r="J10" i="84" s="1"/>
  <c r="J10" i="85" s="1"/>
  <c r="J10" i="86" s="1"/>
  <c r="J10" i="87" s="1"/>
  <c r="J10" i="88" s="1"/>
  <c r="J25" i="78"/>
  <c r="J25" i="79" s="1"/>
  <c r="J25" i="80" s="1"/>
  <c r="J25" i="81" s="1"/>
  <c r="J25" i="82" s="1"/>
  <c r="J25" i="83" s="1"/>
  <c r="J25" i="84" s="1"/>
  <c r="J25" i="85" s="1"/>
  <c r="J25" i="86" s="1"/>
  <c r="J25" i="87" s="1"/>
  <c r="J25" i="88" s="1"/>
  <c r="J9" i="78"/>
  <c r="J9" i="79" s="1"/>
  <c r="J9" i="80" s="1"/>
  <c r="J9" i="81" s="1"/>
  <c r="J9" i="82" s="1"/>
  <c r="J9" i="83" s="1"/>
  <c r="J9" i="84" s="1"/>
  <c r="J9" i="85" s="1"/>
  <c r="J9" i="86" s="1"/>
  <c r="J9" i="87" s="1"/>
  <c r="J9" i="88" s="1"/>
  <c r="J24" i="78"/>
  <c r="J24" i="79" s="1"/>
  <c r="J24" i="80" s="1"/>
  <c r="J24" i="81" s="1"/>
  <c r="J24" i="82" s="1"/>
  <c r="J24" i="83" s="1"/>
  <c r="J24" i="84" s="1"/>
  <c r="J24" i="85" s="1"/>
  <c r="J24" i="86" s="1"/>
  <c r="J24" i="87" s="1"/>
  <c r="J24" i="88" s="1"/>
  <c r="J23" i="78"/>
  <c r="J23" i="79" s="1"/>
  <c r="J23" i="80" s="1"/>
  <c r="J23" i="81" s="1"/>
  <c r="J23" i="82" s="1"/>
  <c r="J23" i="83" s="1"/>
  <c r="J23" i="84" s="1"/>
  <c r="J23" i="85" s="1"/>
  <c r="J23" i="86" s="1"/>
  <c r="J23" i="87" s="1"/>
  <c r="J23" i="88" s="1"/>
  <c r="P11" i="78"/>
  <c r="Q11" i="78"/>
  <c r="P158" i="83"/>
  <c r="O73" i="81"/>
  <c r="O72" i="81"/>
  <c r="E32" i="79"/>
  <c r="E33" i="79"/>
  <c r="E36" i="79"/>
  <c r="E37" i="79"/>
  <c r="E34" i="79"/>
  <c r="E35" i="79"/>
  <c r="E31" i="79"/>
  <c r="E30" i="79"/>
  <c r="D7" i="83"/>
  <c r="P158" i="82"/>
  <c r="D7" i="86"/>
  <c r="E17" i="86" s="1"/>
  <c r="J158" i="86"/>
  <c r="P158" i="85"/>
  <c r="N74" i="82"/>
  <c r="N43" i="82"/>
  <c r="N44" i="83"/>
  <c r="P158" i="86"/>
  <c r="D7" i="84"/>
  <c r="P158" i="81"/>
  <c r="D7" i="82"/>
  <c r="D7" i="80"/>
  <c r="D7" i="78"/>
  <c r="J158" i="80"/>
  <c r="P158" i="79"/>
  <c r="J158" i="79"/>
  <c r="I48" i="79"/>
  <c r="I52" i="79"/>
  <c r="I56" i="79"/>
  <c r="I60" i="79"/>
  <c r="I64" i="79"/>
  <c r="I68" i="79"/>
  <c r="I44" i="79"/>
  <c r="I51" i="79"/>
  <c r="I71" i="79"/>
  <c r="I45" i="79"/>
  <c r="I49" i="79"/>
  <c r="I53" i="79"/>
  <c r="I57" i="79"/>
  <c r="I61" i="79"/>
  <c r="I65" i="79"/>
  <c r="I69" i="79"/>
  <c r="I47" i="79"/>
  <c r="I59" i="79"/>
  <c r="I67" i="79"/>
  <c r="I46" i="79"/>
  <c r="I50" i="79"/>
  <c r="I54" i="79"/>
  <c r="I58" i="79"/>
  <c r="I62" i="79"/>
  <c r="I66" i="79"/>
  <c r="I70" i="79"/>
  <c r="I55" i="79"/>
  <c r="I63" i="79"/>
  <c r="H158" i="79"/>
  <c r="I119" i="79"/>
  <c r="I123" i="79"/>
  <c r="I127" i="79"/>
  <c r="I131" i="79"/>
  <c r="I135" i="79"/>
  <c r="I139" i="79"/>
  <c r="I143" i="79"/>
  <c r="I147" i="79"/>
  <c r="I151" i="79"/>
  <c r="I150" i="79"/>
  <c r="I120" i="79"/>
  <c r="I124" i="79"/>
  <c r="I128" i="79"/>
  <c r="I132" i="79"/>
  <c r="I136" i="79"/>
  <c r="I140" i="79"/>
  <c r="I144" i="79"/>
  <c r="I148" i="79"/>
  <c r="I152" i="79"/>
  <c r="I122" i="79"/>
  <c r="I134" i="79"/>
  <c r="I142" i="79"/>
  <c r="I117" i="79"/>
  <c r="I121" i="79"/>
  <c r="I125" i="79"/>
  <c r="I129" i="79"/>
  <c r="I133" i="79"/>
  <c r="I137" i="79"/>
  <c r="I141" i="79"/>
  <c r="I145" i="79"/>
  <c r="I149" i="79"/>
  <c r="I153" i="79"/>
  <c r="I118" i="79"/>
  <c r="I126" i="79"/>
  <c r="I130" i="79"/>
  <c r="I138" i="79"/>
  <c r="I146" i="79"/>
  <c r="K118" i="79"/>
  <c r="K122" i="79"/>
  <c r="K126" i="79"/>
  <c r="K130" i="79"/>
  <c r="K134" i="79"/>
  <c r="K138" i="79"/>
  <c r="K142" i="79"/>
  <c r="K146" i="79"/>
  <c r="K150" i="79"/>
  <c r="K117" i="79"/>
  <c r="K119" i="79"/>
  <c r="K123" i="79"/>
  <c r="K127" i="79"/>
  <c r="K131" i="79"/>
  <c r="K135" i="79"/>
  <c r="K139" i="79"/>
  <c r="K143" i="79"/>
  <c r="K147" i="79"/>
  <c r="K151" i="79"/>
  <c r="K121" i="79"/>
  <c r="K125" i="79"/>
  <c r="K129" i="79"/>
  <c r="K133" i="79"/>
  <c r="K137" i="79"/>
  <c r="K141" i="79"/>
  <c r="K145" i="79"/>
  <c r="K149" i="79"/>
  <c r="K153" i="79"/>
  <c r="K120" i="79"/>
  <c r="K124" i="79"/>
  <c r="K128" i="79"/>
  <c r="K132" i="79"/>
  <c r="K136" i="79"/>
  <c r="K140" i="79"/>
  <c r="K144" i="79"/>
  <c r="K148" i="79"/>
  <c r="K152" i="79"/>
  <c r="L159" i="78"/>
  <c r="I47" i="86"/>
  <c r="I51" i="86"/>
  <c r="I55" i="86"/>
  <c r="I59" i="86"/>
  <c r="I63" i="86"/>
  <c r="I67" i="86"/>
  <c r="I71" i="86"/>
  <c r="I54" i="86"/>
  <c r="I70" i="86"/>
  <c r="I48" i="86"/>
  <c r="I52" i="86"/>
  <c r="I56" i="86"/>
  <c r="I60" i="86"/>
  <c r="I64" i="86"/>
  <c r="I68" i="86"/>
  <c r="I44" i="86"/>
  <c r="I50" i="86"/>
  <c r="I62" i="86"/>
  <c r="I45" i="86"/>
  <c r="I49" i="86"/>
  <c r="I53" i="86"/>
  <c r="I57" i="86"/>
  <c r="I61" i="86"/>
  <c r="I65" i="86"/>
  <c r="I69" i="86"/>
  <c r="I46" i="86"/>
  <c r="I58" i="86"/>
  <c r="I66" i="86"/>
  <c r="K119" i="86"/>
  <c r="K123" i="86"/>
  <c r="K127" i="86"/>
  <c r="K131" i="86"/>
  <c r="K135" i="86"/>
  <c r="K139" i="86"/>
  <c r="K143" i="86"/>
  <c r="K147" i="86"/>
  <c r="K151" i="86"/>
  <c r="K122" i="86"/>
  <c r="K138" i="86"/>
  <c r="K150" i="86"/>
  <c r="K120" i="86"/>
  <c r="K124" i="86"/>
  <c r="K128" i="86"/>
  <c r="K132" i="86"/>
  <c r="K136" i="86"/>
  <c r="K140" i="86"/>
  <c r="K144" i="86"/>
  <c r="K148" i="86"/>
  <c r="K152" i="86"/>
  <c r="K126" i="86"/>
  <c r="K146" i="86"/>
  <c r="K121" i="86"/>
  <c r="K125" i="86"/>
  <c r="K129" i="86"/>
  <c r="K133" i="86"/>
  <c r="K137" i="86"/>
  <c r="K141" i="86"/>
  <c r="K145" i="86"/>
  <c r="K149" i="86"/>
  <c r="K153" i="86"/>
  <c r="K118" i="86"/>
  <c r="K130" i="86"/>
  <c r="K134" i="86"/>
  <c r="K142" i="86"/>
  <c r="K117" i="86"/>
  <c r="I118" i="86"/>
  <c r="I122" i="86"/>
  <c r="I126" i="86"/>
  <c r="I130" i="86"/>
  <c r="I134" i="86"/>
  <c r="I138" i="86"/>
  <c r="I142" i="86"/>
  <c r="I146" i="86"/>
  <c r="I150" i="86"/>
  <c r="I117" i="86"/>
  <c r="I125" i="86"/>
  <c r="I137" i="86"/>
  <c r="I149" i="86"/>
  <c r="I119" i="86"/>
  <c r="I123" i="86"/>
  <c r="I127" i="86"/>
  <c r="I131" i="86"/>
  <c r="I135" i="86"/>
  <c r="I139" i="86"/>
  <c r="I143" i="86"/>
  <c r="I147" i="86"/>
  <c r="I151" i="86"/>
  <c r="I121" i="86"/>
  <c r="I133" i="86"/>
  <c r="I141" i="86"/>
  <c r="I153" i="86"/>
  <c r="I120" i="86"/>
  <c r="I124" i="86"/>
  <c r="I128" i="86"/>
  <c r="I132" i="86"/>
  <c r="I136" i="86"/>
  <c r="I140" i="86"/>
  <c r="I144" i="86"/>
  <c r="I148" i="86"/>
  <c r="I152" i="86"/>
  <c r="I129" i="86"/>
  <c r="I145" i="86"/>
  <c r="H158" i="86"/>
  <c r="I120" i="84"/>
  <c r="I124" i="84"/>
  <c r="I128" i="84"/>
  <c r="I132" i="84"/>
  <c r="I136" i="84"/>
  <c r="I140" i="84"/>
  <c r="I144" i="84"/>
  <c r="I148" i="84"/>
  <c r="I152" i="84"/>
  <c r="I122" i="84"/>
  <c r="I130" i="84"/>
  <c r="I138" i="84"/>
  <c r="I146" i="84"/>
  <c r="I123" i="84"/>
  <c r="I131" i="84"/>
  <c r="I139" i="84"/>
  <c r="I147" i="84"/>
  <c r="I121" i="84"/>
  <c r="I125" i="84"/>
  <c r="I129" i="84"/>
  <c r="I133" i="84"/>
  <c r="I137" i="84"/>
  <c r="I141" i="84"/>
  <c r="I145" i="84"/>
  <c r="I149" i="84"/>
  <c r="I153" i="84"/>
  <c r="I118" i="84"/>
  <c r="I126" i="84"/>
  <c r="I134" i="84"/>
  <c r="I142" i="84"/>
  <c r="I150" i="84"/>
  <c r="I117" i="84"/>
  <c r="I119" i="84"/>
  <c r="I127" i="84"/>
  <c r="I135" i="84"/>
  <c r="I143" i="84"/>
  <c r="I151" i="84"/>
  <c r="I118" i="83"/>
  <c r="I122" i="83"/>
  <c r="I126" i="83"/>
  <c r="I130" i="83"/>
  <c r="I134" i="83"/>
  <c r="I138" i="83"/>
  <c r="I142" i="83"/>
  <c r="I146" i="83"/>
  <c r="I150" i="83"/>
  <c r="I117" i="83"/>
  <c r="I120" i="83"/>
  <c r="I128" i="83"/>
  <c r="I136" i="83"/>
  <c r="I144" i="83"/>
  <c r="I152" i="83"/>
  <c r="I121" i="83"/>
  <c r="I125" i="83"/>
  <c r="I133" i="83"/>
  <c r="I119" i="83"/>
  <c r="I123" i="83"/>
  <c r="I127" i="83"/>
  <c r="I131" i="83"/>
  <c r="I135" i="83"/>
  <c r="I139" i="83"/>
  <c r="I143" i="83"/>
  <c r="I147" i="83"/>
  <c r="I151" i="83"/>
  <c r="I124" i="83"/>
  <c r="I132" i="83"/>
  <c r="I140" i="83"/>
  <c r="I148" i="83"/>
  <c r="I129" i="83"/>
  <c r="I137" i="83"/>
  <c r="I145" i="83"/>
  <c r="I149" i="83"/>
  <c r="I153" i="83"/>
  <c r="I141" i="83"/>
  <c r="H158" i="83"/>
  <c r="K119" i="83"/>
  <c r="K123" i="83"/>
  <c r="K127" i="83"/>
  <c r="K131" i="83"/>
  <c r="K135" i="83"/>
  <c r="K139" i="83"/>
  <c r="K143" i="83"/>
  <c r="K147" i="83"/>
  <c r="K151" i="83"/>
  <c r="K125" i="83"/>
  <c r="K133" i="83"/>
  <c r="K137" i="83"/>
  <c r="K145" i="83"/>
  <c r="K118" i="83"/>
  <c r="K126" i="83"/>
  <c r="K134" i="83"/>
  <c r="K142" i="83"/>
  <c r="K150" i="83"/>
  <c r="K120" i="83"/>
  <c r="K124" i="83"/>
  <c r="K128" i="83"/>
  <c r="K132" i="83"/>
  <c r="K136" i="83"/>
  <c r="K140" i="83"/>
  <c r="K144" i="83"/>
  <c r="K148" i="83"/>
  <c r="K152" i="83"/>
  <c r="K121" i="83"/>
  <c r="K129" i="83"/>
  <c r="K141" i="83"/>
  <c r="K149" i="83"/>
  <c r="K153" i="83"/>
  <c r="K122" i="83"/>
  <c r="K130" i="83"/>
  <c r="K138" i="83"/>
  <c r="K146" i="83"/>
  <c r="K117" i="83"/>
  <c r="J158" i="83"/>
  <c r="J158" i="82"/>
  <c r="K120" i="82"/>
  <c r="K124" i="82"/>
  <c r="K128" i="82"/>
  <c r="K132" i="82"/>
  <c r="K136" i="82"/>
  <c r="K140" i="82"/>
  <c r="K144" i="82"/>
  <c r="K148" i="82"/>
  <c r="K152" i="82"/>
  <c r="K118" i="82"/>
  <c r="K126" i="82"/>
  <c r="K130" i="82"/>
  <c r="K134" i="82"/>
  <c r="K138" i="82"/>
  <c r="K142" i="82"/>
  <c r="K146" i="82"/>
  <c r="K150" i="82"/>
  <c r="K117" i="82"/>
  <c r="K131" i="82"/>
  <c r="K151" i="82"/>
  <c r="K121" i="82"/>
  <c r="K125" i="82"/>
  <c r="K129" i="82"/>
  <c r="K133" i="82"/>
  <c r="K137" i="82"/>
  <c r="K141" i="82"/>
  <c r="K145" i="82"/>
  <c r="K149" i="82"/>
  <c r="K153" i="82"/>
  <c r="K122" i="82"/>
  <c r="K127" i="82"/>
  <c r="K135" i="82"/>
  <c r="K139" i="82"/>
  <c r="K143" i="82"/>
  <c r="K147" i="82"/>
  <c r="K123" i="82"/>
  <c r="K119" i="82"/>
  <c r="H158" i="82"/>
  <c r="I119" i="82"/>
  <c r="I123" i="82"/>
  <c r="I127" i="82"/>
  <c r="I131" i="82"/>
  <c r="I135" i="82"/>
  <c r="I139" i="82"/>
  <c r="I143" i="82"/>
  <c r="I147" i="82"/>
  <c r="I151" i="82"/>
  <c r="I121" i="82"/>
  <c r="I125" i="82"/>
  <c r="I129" i="82"/>
  <c r="I133" i="82"/>
  <c r="I137" i="82"/>
  <c r="I141" i="82"/>
  <c r="I145" i="82"/>
  <c r="I149" i="82"/>
  <c r="I153" i="82"/>
  <c r="I122" i="82"/>
  <c r="I130" i="82"/>
  <c r="I138" i="82"/>
  <c r="I150" i="82"/>
  <c r="I120" i="82"/>
  <c r="I124" i="82"/>
  <c r="I128" i="82"/>
  <c r="I132" i="82"/>
  <c r="I136" i="82"/>
  <c r="I140" i="82"/>
  <c r="I144" i="82"/>
  <c r="I148" i="82"/>
  <c r="I152" i="82"/>
  <c r="I118" i="82"/>
  <c r="I126" i="82"/>
  <c r="I134" i="82"/>
  <c r="I142" i="82"/>
  <c r="I146" i="82"/>
  <c r="I117" i="82"/>
  <c r="I118" i="81"/>
  <c r="I122" i="81"/>
  <c r="I126" i="81"/>
  <c r="I130" i="81"/>
  <c r="I134" i="81"/>
  <c r="I138" i="81"/>
  <c r="I142" i="81"/>
  <c r="I146" i="81"/>
  <c r="I150" i="81"/>
  <c r="I117" i="81"/>
  <c r="I125" i="81"/>
  <c r="I133" i="81"/>
  <c r="I141" i="81"/>
  <c r="I149" i="81"/>
  <c r="I119" i="81"/>
  <c r="I123" i="81"/>
  <c r="I127" i="81"/>
  <c r="I131" i="81"/>
  <c r="I135" i="81"/>
  <c r="I139" i="81"/>
  <c r="I143" i="81"/>
  <c r="I147" i="81"/>
  <c r="I151" i="81"/>
  <c r="I120" i="81"/>
  <c r="I124" i="81"/>
  <c r="I128" i="81"/>
  <c r="I132" i="81"/>
  <c r="I136" i="81"/>
  <c r="I140" i="81"/>
  <c r="I144" i="81"/>
  <c r="I148" i="81"/>
  <c r="I152" i="81"/>
  <c r="I121" i="81"/>
  <c r="I129" i="81"/>
  <c r="I137" i="81"/>
  <c r="I145" i="81"/>
  <c r="I153" i="81"/>
  <c r="K119" i="81"/>
  <c r="K123" i="81"/>
  <c r="K127" i="81"/>
  <c r="K131" i="81"/>
  <c r="K135" i="81"/>
  <c r="K139" i="81"/>
  <c r="K143" i="81"/>
  <c r="K147" i="81"/>
  <c r="K151" i="81"/>
  <c r="K122" i="81"/>
  <c r="K130" i="81"/>
  <c r="K138" i="81"/>
  <c r="K146" i="81"/>
  <c r="K117" i="81"/>
  <c r="K120" i="81"/>
  <c r="K124" i="81"/>
  <c r="K128" i="81"/>
  <c r="K132" i="81"/>
  <c r="K136" i="81"/>
  <c r="K140" i="81"/>
  <c r="K144" i="81"/>
  <c r="K148" i="81"/>
  <c r="K152" i="81"/>
  <c r="K126" i="81"/>
  <c r="K121" i="81"/>
  <c r="K125" i="81"/>
  <c r="K129" i="81"/>
  <c r="K133" i="81"/>
  <c r="K137" i="81"/>
  <c r="K141" i="81"/>
  <c r="K145" i="81"/>
  <c r="K149" i="81"/>
  <c r="K153" i="81"/>
  <c r="K118" i="81"/>
  <c r="K134" i="81"/>
  <c r="K142" i="81"/>
  <c r="K150" i="81"/>
  <c r="H158" i="81"/>
  <c r="J158" i="81"/>
  <c r="I46" i="80"/>
  <c r="I50" i="80"/>
  <c r="I54" i="80"/>
  <c r="I58" i="80"/>
  <c r="I62" i="80"/>
  <c r="I66" i="80"/>
  <c r="I70" i="80"/>
  <c r="I49" i="80"/>
  <c r="I65" i="80"/>
  <c r="I47" i="80"/>
  <c r="I51" i="80"/>
  <c r="I55" i="80"/>
  <c r="I59" i="80"/>
  <c r="I63" i="80"/>
  <c r="I67" i="80"/>
  <c r="I71" i="80"/>
  <c r="I61" i="80"/>
  <c r="I48" i="80"/>
  <c r="I52" i="80"/>
  <c r="I56" i="80"/>
  <c r="I60" i="80"/>
  <c r="I64" i="80"/>
  <c r="I68" i="80"/>
  <c r="I44" i="80"/>
  <c r="I45" i="80"/>
  <c r="I57" i="80"/>
  <c r="I53" i="80"/>
  <c r="I69" i="80"/>
  <c r="I120" i="80"/>
  <c r="I124" i="80"/>
  <c r="I128" i="80"/>
  <c r="I132" i="80"/>
  <c r="I136" i="80"/>
  <c r="I140" i="80"/>
  <c r="I144" i="80"/>
  <c r="I148" i="80"/>
  <c r="I152" i="80"/>
  <c r="I151" i="80"/>
  <c r="I121" i="80"/>
  <c r="I125" i="80"/>
  <c r="I129" i="80"/>
  <c r="I133" i="80"/>
  <c r="I137" i="80"/>
  <c r="I141" i="80"/>
  <c r="I145" i="80"/>
  <c r="I149" i="80"/>
  <c r="I153" i="80"/>
  <c r="I123" i="80"/>
  <c r="I135" i="80"/>
  <c r="I139" i="80"/>
  <c r="I147" i="80"/>
  <c r="I118" i="80"/>
  <c r="I122" i="80"/>
  <c r="I126" i="80"/>
  <c r="I130" i="80"/>
  <c r="I134" i="80"/>
  <c r="I138" i="80"/>
  <c r="I142" i="80"/>
  <c r="I146" i="80"/>
  <c r="I150" i="80"/>
  <c r="I117" i="80"/>
  <c r="I119" i="80"/>
  <c r="I127" i="80"/>
  <c r="I131" i="80"/>
  <c r="I143" i="80"/>
  <c r="K121" i="80"/>
  <c r="K125" i="80"/>
  <c r="K129" i="80"/>
  <c r="K133" i="80"/>
  <c r="K137" i="80"/>
  <c r="K141" i="80"/>
  <c r="K145" i="80"/>
  <c r="K149" i="80"/>
  <c r="K153" i="80"/>
  <c r="K118" i="80"/>
  <c r="K122" i="80"/>
  <c r="K126" i="80"/>
  <c r="K130" i="80"/>
  <c r="K134" i="80"/>
  <c r="K138" i="80"/>
  <c r="K142" i="80"/>
  <c r="K146" i="80"/>
  <c r="K150" i="80"/>
  <c r="K117" i="80"/>
  <c r="K120" i="80"/>
  <c r="K128" i="80"/>
  <c r="K140" i="80"/>
  <c r="K152" i="80"/>
  <c r="K119" i="80"/>
  <c r="K123" i="80"/>
  <c r="K127" i="80"/>
  <c r="K131" i="80"/>
  <c r="K135" i="80"/>
  <c r="K139" i="80"/>
  <c r="K143" i="80"/>
  <c r="K147" i="80"/>
  <c r="K151" i="80"/>
  <c r="K124" i="80"/>
  <c r="K132" i="80"/>
  <c r="K144" i="80"/>
  <c r="K148" i="80"/>
  <c r="K136" i="80"/>
  <c r="H158" i="80"/>
  <c r="K118" i="78"/>
  <c r="K122" i="78"/>
  <c r="K126" i="78"/>
  <c r="K130" i="78"/>
  <c r="K134" i="78"/>
  <c r="K138" i="78"/>
  <c r="K142" i="78"/>
  <c r="K146" i="78"/>
  <c r="K150" i="78"/>
  <c r="K117" i="78"/>
  <c r="K121" i="78"/>
  <c r="K125" i="78"/>
  <c r="K129" i="78"/>
  <c r="K133" i="78"/>
  <c r="K137" i="78"/>
  <c r="K141" i="78"/>
  <c r="K145" i="78"/>
  <c r="K149" i="78"/>
  <c r="K153" i="78"/>
  <c r="K119" i="78"/>
  <c r="K123" i="78"/>
  <c r="K127" i="78"/>
  <c r="K131" i="78"/>
  <c r="K135" i="78"/>
  <c r="K139" i="78"/>
  <c r="K143" i="78"/>
  <c r="K147" i="78"/>
  <c r="K151" i="78"/>
  <c r="K120" i="78"/>
  <c r="K124" i="78"/>
  <c r="K128" i="78"/>
  <c r="K132" i="78"/>
  <c r="K136" i="78"/>
  <c r="K140" i="78"/>
  <c r="K144" i="78"/>
  <c r="K148" i="78"/>
  <c r="K152" i="78"/>
  <c r="I46" i="78"/>
  <c r="I50" i="78"/>
  <c r="I54" i="78"/>
  <c r="I58" i="78"/>
  <c r="I62" i="78"/>
  <c r="I66" i="78"/>
  <c r="I70" i="78"/>
  <c r="I45" i="78"/>
  <c r="I49" i="78"/>
  <c r="I53" i="78"/>
  <c r="I57" i="78"/>
  <c r="I61" i="78"/>
  <c r="I65" i="78"/>
  <c r="I69" i="78"/>
  <c r="I47" i="78"/>
  <c r="I51" i="78"/>
  <c r="I55" i="78"/>
  <c r="I59" i="78"/>
  <c r="I63" i="78"/>
  <c r="I67" i="78"/>
  <c r="I71" i="78"/>
  <c r="I48" i="78"/>
  <c r="I52" i="78"/>
  <c r="I56" i="78"/>
  <c r="I60" i="78"/>
  <c r="I64" i="78"/>
  <c r="I68" i="78"/>
  <c r="I44" i="78"/>
  <c r="K85" i="78"/>
  <c r="K89" i="78"/>
  <c r="K93" i="78"/>
  <c r="K97" i="78"/>
  <c r="K101" i="78"/>
  <c r="K105" i="78"/>
  <c r="K84" i="78"/>
  <c r="K88" i="78"/>
  <c r="K92" i="78"/>
  <c r="K100" i="78"/>
  <c r="K104" i="78"/>
  <c r="K82" i="78"/>
  <c r="K86" i="78"/>
  <c r="K90" i="78"/>
  <c r="K94" i="78"/>
  <c r="K98" i="78"/>
  <c r="K102" i="78"/>
  <c r="K81" i="78"/>
  <c r="K96" i="78"/>
  <c r="K83" i="78"/>
  <c r="K87" i="78"/>
  <c r="K91" i="78"/>
  <c r="K95" i="78"/>
  <c r="K99" i="78"/>
  <c r="K103" i="78"/>
  <c r="H159" i="78"/>
  <c r="I84" i="78"/>
  <c r="I88" i="78"/>
  <c r="I92" i="78"/>
  <c r="I96" i="78"/>
  <c r="I100" i="78"/>
  <c r="I104" i="78"/>
  <c r="I83" i="78"/>
  <c r="I87" i="78"/>
  <c r="I91" i="78"/>
  <c r="I99" i="78"/>
  <c r="I103" i="78"/>
  <c r="I85" i="78"/>
  <c r="I89" i="78"/>
  <c r="I93" i="78"/>
  <c r="I97" i="78"/>
  <c r="I101" i="78"/>
  <c r="I105" i="78"/>
  <c r="I95" i="78"/>
  <c r="I82" i="78"/>
  <c r="I86" i="78"/>
  <c r="I90" i="78"/>
  <c r="I94" i="78"/>
  <c r="I98" i="78"/>
  <c r="I102" i="78"/>
  <c r="I81" i="78"/>
  <c r="I120" i="78"/>
  <c r="I124" i="78"/>
  <c r="I128" i="78"/>
  <c r="I132" i="78"/>
  <c r="I136" i="78"/>
  <c r="I140" i="78"/>
  <c r="I144" i="78"/>
  <c r="I148" i="78"/>
  <c r="I152" i="78"/>
  <c r="I119" i="78"/>
  <c r="I123" i="78"/>
  <c r="I127" i="78"/>
  <c r="I131" i="78"/>
  <c r="I135" i="78"/>
  <c r="I139" i="78"/>
  <c r="I143" i="78"/>
  <c r="I147" i="78"/>
  <c r="I151" i="78"/>
  <c r="I153" i="78"/>
  <c r="I121" i="78"/>
  <c r="I125" i="78"/>
  <c r="I129" i="78"/>
  <c r="I133" i="78"/>
  <c r="I137" i="78"/>
  <c r="I141" i="78"/>
  <c r="I145" i="78"/>
  <c r="I149" i="78"/>
  <c r="I117" i="78"/>
  <c r="I118" i="78"/>
  <c r="I122" i="78"/>
  <c r="I126" i="78"/>
  <c r="I130" i="78"/>
  <c r="I134" i="78"/>
  <c r="I138" i="78"/>
  <c r="I142" i="78"/>
  <c r="I146" i="78"/>
  <c r="I150" i="78"/>
  <c r="P158" i="77"/>
  <c r="H159" i="77"/>
  <c r="J7" i="77"/>
  <c r="H158" i="77"/>
  <c r="K120" i="77"/>
  <c r="K124" i="77"/>
  <c r="K128" i="77"/>
  <c r="K132" i="77"/>
  <c r="K136" i="77"/>
  <c r="K140" i="77"/>
  <c r="K144" i="77"/>
  <c r="K148" i="77"/>
  <c r="K152" i="77"/>
  <c r="K131" i="77"/>
  <c r="K121" i="77"/>
  <c r="K125" i="77"/>
  <c r="K129" i="77"/>
  <c r="K133" i="77"/>
  <c r="K137" i="77"/>
  <c r="K141" i="77"/>
  <c r="K145" i="77"/>
  <c r="K149" i="77"/>
  <c r="K153" i="77"/>
  <c r="K118" i="77"/>
  <c r="K122" i="77"/>
  <c r="K126" i="77"/>
  <c r="K130" i="77"/>
  <c r="K134" i="77"/>
  <c r="K138" i="77"/>
  <c r="K142" i="77"/>
  <c r="K146" i="77"/>
  <c r="K150" i="77"/>
  <c r="K117" i="77"/>
  <c r="K119" i="77"/>
  <c r="K123" i="77"/>
  <c r="K127" i="77"/>
  <c r="K135" i="77"/>
  <c r="K139" i="77"/>
  <c r="K143" i="77"/>
  <c r="K147" i="77"/>
  <c r="K151" i="77"/>
  <c r="I121" i="77"/>
  <c r="I125" i="77"/>
  <c r="I129" i="77"/>
  <c r="I133" i="77"/>
  <c r="I137" i="77"/>
  <c r="I141" i="77"/>
  <c r="I145" i="77"/>
  <c r="I149" i="77"/>
  <c r="I153" i="77"/>
  <c r="I122" i="77"/>
  <c r="I126" i="77"/>
  <c r="I130" i="77"/>
  <c r="I134" i="77"/>
  <c r="I138" i="77"/>
  <c r="I146" i="77"/>
  <c r="I150" i="77"/>
  <c r="I117" i="77"/>
  <c r="I124" i="77"/>
  <c r="I136" i="77"/>
  <c r="I144" i="77"/>
  <c r="I148" i="77"/>
  <c r="I118" i="77"/>
  <c r="I142" i="77"/>
  <c r="I119" i="77"/>
  <c r="I123" i="77"/>
  <c r="I127" i="77"/>
  <c r="I131" i="77"/>
  <c r="I135" i="77"/>
  <c r="I139" i="77"/>
  <c r="I143" i="77"/>
  <c r="I147" i="77"/>
  <c r="I151" i="77"/>
  <c r="I120" i="77"/>
  <c r="I128" i="77"/>
  <c r="I132" i="77"/>
  <c r="I140" i="77"/>
  <c r="I152" i="77"/>
  <c r="J158" i="77"/>
  <c r="N81" i="83"/>
  <c r="N80" i="82"/>
  <c r="L159" i="77"/>
  <c r="N116" i="82"/>
  <c r="O119" i="82" s="1"/>
  <c r="N152" i="83"/>
  <c r="N6" i="78"/>
  <c r="N5" i="78" s="1"/>
  <c r="N159" i="78"/>
  <c r="F51" i="78"/>
  <c r="F120" i="81"/>
  <c r="F120" i="82" s="1"/>
  <c r="F120" i="83" s="1"/>
  <c r="F120" i="84" s="1"/>
  <c r="F120" i="85" s="1"/>
  <c r="F120" i="86" s="1"/>
  <c r="F120" i="87" s="1"/>
  <c r="F120" i="88" s="1"/>
  <c r="F152" i="82"/>
  <c r="F152" i="83" s="1"/>
  <c r="F152" i="84" s="1"/>
  <c r="F152" i="85" s="1"/>
  <c r="F152" i="86" s="1"/>
  <c r="F152" i="87" s="1"/>
  <c r="F152" i="88" s="1"/>
  <c r="J8" i="79"/>
  <c r="D7" i="85"/>
  <c r="E19" i="85" s="1"/>
  <c r="F27" i="77"/>
  <c r="F27" i="78" s="1"/>
  <c r="F23" i="77"/>
  <c r="F23" i="78" s="1"/>
  <c r="F19" i="77"/>
  <c r="F19" i="78" s="1"/>
  <c r="F15" i="77"/>
  <c r="F15" i="78" s="1"/>
  <c r="D7" i="77"/>
  <c r="D7" i="87"/>
  <c r="F29" i="77"/>
  <c r="F29" i="78" s="1"/>
  <c r="F25" i="77"/>
  <c r="F25" i="78" s="1"/>
  <c r="E21" i="84"/>
  <c r="F28" i="77"/>
  <c r="F24" i="77"/>
  <c r="F24" i="78" s="1"/>
  <c r="F20" i="77"/>
  <c r="F20" i="78" s="1"/>
  <c r="F16" i="77"/>
  <c r="F16" i="78" s="1"/>
  <c r="F12" i="77"/>
  <c r="F12" i="78" s="1"/>
  <c r="D7" i="81"/>
  <c r="E19" i="88"/>
  <c r="L158" i="85"/>
  <c r="M118" i="85"/>
  <c r="M119" i="85"/>
  <c r="M123" i="85"/>
  <c r="M127" i="85"/>
  <c r="M131" i="85"/>
  <c r="M135" i="85"/>
  <c r="M139" i="85"/>
  <c r="M143" i="85"/>
  <c r="M147" i="85"/>
  <c r="M151" i="85"/>
  <c r="M121" i="85"/>
  <c r="M125" i="85"/>
  <c r="M129" i="85"/>
  <c r="M133" i="85"/>
  <c r="M137" i="85"/>
  <c r="M141" i="85"/>
  <c r="M145" i="85"/>
  <c r="M149" i="85"/>
  <c r="M153" i="85"/>
  <c r="M122" i="85"/>
  <c r="M126" i="85"/>
  <c r="M130" i="85"/>
  <c r="M134" i="85"/>
  <c r="M138" i="85"/>
  <c r="M142" i="85"/>
  <c r="M146" i="85"/>
  <c r="M150" i="85"/>
  <c r="M117" i="85"/>
  <c r="M120" i="85"/>
  <c r="M124" i="85"/>
  <c r="M128" i="85"/>
  <c r="M132" i="85"/>
  <c r="M136" i="85"/>
  <c r="M140" i="85"/>
  <c r="M144" i="85"/>
  <c r="M148" i="85"/>
  <c r="M152" i="85"/>
  <c r="I30" i="88"/>
  <c r="I11" i="88"/>
  <c r="I15" i="88"/>
  <c r="I19" i="88"/>
  <c r="I23" i="88"/>
  <c r="I27" i="88"/>
  <c r="I9" i="88"/>
  <c r="I17" i="88"/>
  <c r="I25" i="88"/>
  <c r="I10" i="88"/>
  <c r="I18" i="88"/>
  <c r="I26" i="88"/>
  <c r="I12" i="88"/>
  <c r="I16" i="88"/>
  <c r="I20" i="88"/>
  <c r="I24" i="88"/>
  <c r="I28" i="88"/>
  <c r="I13" i="88"/>
  <c r="I21" i="88"/>
  <c r="I29" i="88"/>
  <c r="I14" i="88"/>
  <c r="I22" i="88"/>
  <c r="I8" i="88"/>
  <c r="I30" i="87"/>
  <c r="I11" i="87"/>
  <c r="I15" i="87"/>
  <c r="I19" i="87"/>
  <c r="I23" i="87"/>
  <c r="I27" i="87"/>
  <c r="I9" i="87"/>
  <c r="I17" i="87"/>
  <c r="I21" i="87"/>
  <c r="I29" i="87"/>
  <c r="I14" i="87"/>
  <c r="I18" i="87"/>
  <c r="I26" i="87"/>
  <c r="I8" i="87"/>
  <c r="I12" i="87"/>
  <c r="I16" i="87"/>
  <c r="I20" i="87"/>
  <c r="I24" i="87"/>
  <c r="I28" i="87"/>
  <c r="I13" i="87"/>
  <c r="I25" i="87"/>
  <c r="I10" i="87"/>
  <c r="I22" i="87"/>
  <c r="I30" i="86"/>
  <c r="I11" i="86"/>
  <c r="I15" i="86"/>
  <c r="I19" i="86"/>
  <c r="I23" i="86"/>
  <c r="I27" i="86"/>
  <c r="I18" i="86"/>
  <c r="I8" i="86"/>
  <c r="I12" i="86"/>
  <c r="I16" i="86"/>
  <c r="I20" i="86"/>
  <c r="I24" i="86"/>
  <c r="I28" i="86"/>
  <c r="I14" i="86"/>
  <c r="I22" i="86"/>
  <c r="I9" i="86"/>
  <c r="I13" i="86"/>
  <c r="I17" i="86"/>
  <c r="I21" i="86"/>
  <c r="I25" i="86"/>
  <c r="I29" i="86"/>
  <c r="I10" i="86"/>
  <c r="I26" i="86"/>
  <c r="L39" i="84"/>
  <c r="I30" i="84"/>
  <c r="I11" i="84"/>
  <c r="I15" i="84"/>
  <c r="I19" i="84"/>
  <c r="I23" i="84"/>
  <c r="I27" i="84"/>
  <c r="I26" i="84"/>
  <c r="I12" i="84"/>
  <c r="I16" i="84"/>
  <c r="I20" i="84"/>
  <c r="I24" i="84"/>
  <c r="I28" i="84"/>
  <c r="I10" i="84"/>
  <c r="I14" i="84"/>
  <c r="I18" i="84"/>
  <c r="I8" i="84"/>
  <c r="I9" i="84"/>
  <c r="I13" i="84"/>
  <c r="I17" i="84"/>
  <c r="I21" i="84"/>
  <c r="I25" i="84"/>
  <c r="I29" i="84"/>
  <c r="I22" i="84"/>
  <c r="I30" i="83"/>
  <c r="I11" i="83"/>
  <c r="I15" i="83"/>
  <c r="I19" i="83"/>
  <c r="I23" i="83"/>
  <c r="I27" i="83"/>
  <c r="I18" i="83"/>
  <c r="I8" i="83"/>
  <c r="I12" i="83"/>
  <c r="I16" i="83"/>
  <c r="I20" i="83"/>
  <c r="I24" i="83"/>
  <c r="I28" i="83"/>
  <c r="I10" i="83"/>
  <c r="I22" i="83"/>
  <c r="I9" i="83"/>
  <c r="I13" i="83"/>
  <c r="I17" i="83"/>
  <c r="I21" i="83"/>
  <c r="I25" i="83"/>
  <c r="I29" i="83"/>
  <c r="I14" i="83"/>
  <c r="I26" i="83"/>
  <c r="I30" i="82"/>
  <c r="I9" i="82"/>
  <c r="I13" i="82"/>
  <c r="I17" i="82"/>
  <c r="I21" i="82"/>
  <c r="I25" i="82"/>
  <c r="I29" i="82"/>
  <c r="I16" i="82"/>
  <c r="I28" i="82"/>
  <c r="I10" i="82"/>
  <c r="I14" i="82"/>
  <c r="I18" i="82"/>
  <c r="I22" i="82"/>
  <c r="I26" i="82"/>
  <c r="I8" i="82"/>
  <c r="I20" i="82"/>
  <c r="I11" i="82"/>
  <c r="I15" i="82"/>
  <c r="I19" i="82"/>
  <c r="I23" i="82"/>
  <c r="I27" i="82"/>
  <c r="I12" i="82"/>
  <c r="I24" i="82"/>
  <c r="M30" i="82"/>
  <c r="M9" i="82"/>
  <c r="M13" i="82"/>
  <c r="M17" i="82"/>
  <c r="M21" i="82"/>
  <c r="M25" i="82"/>
  <c r="M29" i="82"/>
  <c r="M16" i="82"/>
  <c r="M28" i="82"/>
  <c r="M10" i="82"/>
  <c r="M14" i="82"/>
  <c r="M18" i="82"/>
  <c r="M22" i="82"/>
  <c r="M26" i="82"/>
  <c r="M8" i="82"/>
  <c r="M12" i="82"/>
  <c r="M24" i="82"/>
  <c r="M11" i="82"/>
  <c r="M15" i="82"/>
  <c r="M19" i="82"/>
  <c r="M23" i="82"/>
  <c r="M27" i="82"/>
  <c r="M20" i="82"/>
  <c r="I30" i="77"/>
  <c r="I11" i="77"/>
  <c r="I15" i="77"/>
  <c r="I19" i="77"/>
  <c r="I23" i="77"/>
  <c r="I27" i="77"/>
  <c r="I14" i="77"/>
  <c r="I8" i="77"/>
  <c r="I12" i="77"/>
  <c r="I16" i="77"/>
  <c r="I20" i="77"/>
  <c r="I24" i="77"/>
  <c r="I28" i="77"/>
  <c r="I10" i="77"/>
  <c r="I22" i="77"/>
  <c r="I9" i="77"/>
  <c r="I13" i="77"/>
  <c r="I17" i="77"/>
  <c r="I21" i="77"/>
  <c r="I25" i="77"/>
  <c r="I29" i="77"/>
  <c r="I18" i="77"/>
  <c r="I26" i="77"/>
  <c r="M46" i="87"/>
  <c r="M50" i="87"/>
  <c r="M54" i="87"/>
  <c r="M58" i="87"/>
  <c r="M62" i="87"/>
  <c r="M66" i="87"/>
  <c r="M70" i="87"/>
  <c r="M52" i="87"/>
  <c r="M56" i="87"/>
  <c r="M64" i="87"/>
  <c r="M68" i="87"/>
  <c r="M49" i="87"/>
  <c r="M53" i="87"/>
  <c r="M57" i="87"/>
  <c r="M61" i="87"/>
  <c r="M47" i="87"/>
  <c r="M51" i="87"/>
  <c r="M55" i="87"/>
  <c r="M59" i="87"/>
  <c r="M63" i="87"/>
  <c r="M67" i="87"/>
  <c r="M71" i="87"/>
  <c r="M48" i="87"/>
  <c r="M60" i="87"/>
  <c r="M44" i="87"/>
  <c r="M45" i="87"/>
  <c r="M65" i="87"/>
  <c r="M69" i="87"/>
  <c r="M45" i="86"/>
  <c r="M49" i="86"/>
  <c r="M53" i="86"/>
  <c r="M57" i="86"/>
  <c r="M61" i="86"/>
  <c r="M65" i="86"/>
  <c r="M69" i="86"/>
  <c r="M51" i="86"/>
  <c r="M55" i="86"/>
  <c r="M59" i="86"/>
  <c r="M67" i="86"/>
  <c r="M71" i="86"/>
  <c r="M48" i="86"/>
  <c r="M56" i="86"/>
  <c r="M64" i="86"/>
  <c r="M44" i="86"/>
  <c r="M46" i="86"/>
  <c r="M50" i="86"/>
  <c r="M54" i="86"/>
  <c r="M58" i="86"/>
  <c r="M62" i="86"/>
  <c r="M66" i="86"/>
  <c r="M70" i="86"/>
  <c r="M47" i="86"/>
  <c r="M63" i="86"/>
  <c r="M52" i="86"/>
  <c r="M60" i="86"/>
  <c r="M68" i="86"/>
  <c r="M47" i="80"/>
  <c r="M51" i="80"/>
  <c r="M55" i="80"/>
  <c r="M59" i="80"/>
  <c r="M63" i="80"/>
  <c r="M67" i="80"/>
  <c r="M71" i="80"/>
  <c r="M46" i="80"/>
  <c r="M58" i="80"/>
  <c r="M70" i="80"/>
  <c r="M48" i="80"/>
  <c r="M52" i="80"/>
  <c r="M56" i="80"/>
  <c r="M60" i="80"/>
  <c r="M64" i="80"/>
  <c r="M68" i="80"/>
  <c r="M44" i="80"/>
  <c r="M50" i="80"/>
  <c r="M66" i="80"/>
  <c r="M45" i="80"/>
  <c r="M49" i="80"/>
  <c r="M53" i="80"/>
  <c r="M57" i="80"/>
  <c r="M61" i="80"/>
  <c r="M65" i="80"/>
  <c r="M69" i="80"/>
  <c r="M54" i="80"/>
  <c r="M62" i="80"/>
  <c r="M44" i="79"/>
  <c r="M44" i="78"/>
  <c r="M120" i="77"/>
  <c r="M124" i="77"/>
  <c r="M128" i="77"/>
  <c r="M132" i="77"/>
  <c r="M136" i="77"/>
  <c r="M140" i="77"/>
  <c r="M144" i="77"/>
  <c r="M148" i="77"/>
  <c r="M152" i="77"/>
  <c r="M118" i="77"/>
  <c r="M126" i="77"/>
  <c r="M138" i="77"/>
  <c r="M146" i="77"/>
  <c r="M119" i="77"/>
  <c r="M123" i="77"/>
  <c r="M127" i="77"/>
  <c r="M131" i="77"/>
  <c r="M135" i="77"/>
  <c r="M139" i="77"/>
  <c r="M143" i="77"/>
  <c r="M147" i="77"/>
  <c r="M151" i="77"/>
  <c r="M121" i="77"/>
  <c r="M125" i="77"/>
  <c r="M129" i="77"/>
  <c r="M133" i="77"/>
  <c r="M137" i="77"/>
  <c r="M141" i="77"/>
  <c r="M145" i="77"/>
  <c r="M149" i="77"/>
  <c r="M153" i="77"/>
  <c r="M122" i="77"/>
  <c r="M130" i="77"/>
  <c r="M134" i="77"/>
  <c r="M142" i="77"/>
  <c r="M150" i="77"/>
  <c r="M117" i="77"/>
  <c r="M84" i="78"/>
  <c r="M88" i="78"/>
  <c r="M92" i="78"/>
  <c r="M96" i="78"/>
  <c r="M100" i="78"/>
  <c r="M104" i="78"/>
  <c r="M85" i="78"/>
  <c r="M89" i="78"/>
  <c r="M93" i="78"/>
  <c r="M97" i="78"/>
  <c r="M101" i="78"/>
  <c r="M105" i="78"/>
  <c r="M82" i="78"/>
  <c r="M86" i="78"/>
  <c r="M90" i="78"/>
  <c r="M94" i="78"/>
  <c r="M98" i="78"/>
  <c r="M102" i="78"/>
  <c r="M81" i="78"/>
  <c r="M83" i="78"/>
  <c r="M87" i="78"/>
  <c r="M91" i="78"/>
  <c r="M95" i="78"/>
  <c r="M99" i="78"/>
  <c r="M103" i="78"/>
  <c r="M31" i="88"/>
  <c r="M9" i="87"/>
  <c r="M13" i="87"/>
  <c r="M17" i="87"/>
  <c r="M21" i="87"/>
  <c r="M25" i="87"/>
  <c r="M29" i="87"/>
  <c r="M12" i="87"/>
  <c r="M24" i="87"/>
  <c r="M10" i="87"/>
  <c r="M14" i="87"/>
  <c r="M18" i="87"/>
  <c r="M22" i="87"/>
  <c r="M26" i="87"/>
  <c r="M8" i="87"/>
  <c r="M11" i="87"/>
  <c r="M15" i="87"/>
  <c r="M19" i="87"/>
  <c r="M23" i="87"/>
  <c r="M27" i="87"/>
  <c r="M16" i="87"/>
  <c r="M20" i="87"/>
  <c r="M28" i="87"/>
  <c r="M29" i="86"/>
  <c r="M12" i="86"/>
  <c r="M16" i="86"/>
  <c r="M20" i="86"/>
  <c r="M24" i="86"/>
  <c r="M28" i="86"/>
  <c r="M15" i="86"/>
  <c r="M23" i="86"/>
  <c r="M9" i="86"/>
  <c r="M13" i="86"/>
  <c r="M17" i="86"/>
  <c r="M21" i="86"/>
  <c r="M25" i="86"/>
  <c r="M8" i="86"/>
  <c r="M10" i="86"/>
  <c r="M14" i="86"/>
  <c r="M18" i="86"/>
  <c r="M22" i="86"/>
  <c r="M26" i="86"/>
  <c r="M11" i="86"/>
  <c r="M19" i="86"/>
  <c r="M27" i="86"/>
  <c r="M11" i="85"/>
  <c r="M15" i="85"/>
  <c r="M19" i="85"/>
  <c r="M23" i="85"/>
  <c r="M27" i="85"/>
  <c r="M13" i="85"/>
  <c r="M21" i="85"/>
  <c r="M29" i="85"/>
  <c r="M14" i="85"/>
  <c r="M8" i="85"/>
  <c r="M12" i="85"/>
  <c r="M16" i="85"/>
  <c r="M20" i="85"/>
  <c r="M24" i="85"/>
  <c r="M28" i="85"/>
  <c r="M9" i="85"/>
  <c r="M17" i="85"/>
  <c r="M25" i="85"/>
  <c r="M10" i="85"/>
  <c r="M18" i="85"/>
  <c r="M22" i="85"/>
  <c r="M26" i="85"/>
  <c r="M11" i="84"/>
  <c r="M15" i="84"/>
  <c r="M19" i="84"/>
  <c r="M23" i="84"/>
  <c r="M27" i="84"/>
  <c r="M10" i="84"/>
  <c r="M22" i="84"/>
  <c r="M8" i="84"/>
  <c r="M12" i="84"/>
  <c r="M16" i="84"/>
  <c r="M20" i="84"/>
  <c r="M24" i="84"/>
  <c r="M28" i="84"/>
  <c r="M9" i="84"/>
  <c r="M13" i="84"/>
  <c r="M17" i="84"/>
  <c r="M21" i="84"/>
  <c r="M25" i="84"/>
  <c r="M29" i="84"/>
  <c r="M14" i="84"/>
  <c r="M18" i="84"/>
  <c r="M26" i="84"/>
  <c r="M11" i="83"/>
  <c r="M15" i="83"/>
  <c r="M19" i="83"/>
  <c r="M23" i="83"/>
  <c r="M27" i="83"/>
  <c r="M14" i="83"/>
  <c r="M22" i="83"/>
  <c r="M8" i="83"/>
  <c r="M12" i="83"/>
  <c r="M16" i="83"/>
  <c r="M20" i="83"/>
  <c r="M24" i="83"/>
  <c r="M28" i="83"/>
  <c r="M9" i="83"/>
  <c r="M13" i="83"/>
  <c r="M17" i="83"/>
  <c r="M21" i="83"/>
  <c r="M25" i="83"/>
  <c r="M29" i="83"/>
  <c r="M10" i="83"/>
  <c r="M18" i="83"/>
  <c r="M26" i="83"/>
  <c r="M30" i="79"/>
  <c r="M11" i="79"/>
  <c r="M15" i="79"/>
  <c r="M19" i="79"/>
  <c r="M23" i="79"/>
  <c r="M27" i="79"/>
  <c r="M14" i="79"/>
  <c r="M18" i="79"/>
  <c r="M26" i="79"/>
  <c r="M12" i="79"/>
  <c r="M16" i="79"/>
  <c r="M20" i="79"/>
  <c r="M24" i="79"/>
  <c r="M28" i="79"/>
  <c r="M8" i="79"/>
  <c r="M9" i="79"/>
  <c r="M13" i="79"/>
  <c r="M17" i="79"/>
  <c r="M21" i="79"/>
  <c r="M25" i="79"/>
  <c r="M29" i="79"/>
  <c r="M10" i="79"/>
  <c r="M22" i="79"/>
  <c r="I30" i="79"/>
  <c r="I10" i="79"/>
  <c r="I14" i="79"/>
  <c r="I18" i="79"/>
  <c r="I22" i="79"/>
  <c r="I26" i="79"/>
  <c r="I9" i="79"/>
  <c r="I21" i="79"/>
  <c r="I11" i="79"/>
  <c r="I15" i="79"/>
  <c r="I19" i="79"/>
  <c r="I23" i="79"/>
  <c r="I27" i="79"/>
  <c r="I17" i="79"/>
  <c r="I29" i="79"/>
  <c r="I12" i="79"/>
  <c r="I16" i="79"/>
  <c r="I20" i="79"/>
  <c r="I24" i="79"/>
  <c r="I28" i="79"/>
  <c r="I13" i="79"/>
  <c r="I25" i="79"/>
  <c r="I8" i="79"/>
  <c r="F149" i="82"/>
  <c r="F149" i="83" s="1"/>
  <c r="F149" i="84" s="1"/>
  <c r="F149" i="85" s="1"/>
  <c r="F149" i="86" s="1"/>
  <c r="F149" i="87" s="1"/>
  <c r="F149" i="88" s="1"/>
  <c r="F129" i="81"/>
  <c r="F129" i="82" s="1"/>
  <c r="F129" i="83" s="1"/>
  <c r="F129" i="84" s="1"/>
  <c r="F129" i="85" s="1"/>
  <c r="F129" i="86" s="1"/>
  <c r="F129" i="87" s="1"/>
  <c r="F129" i="88" s="1"/>
  <c r="F140" i="81"/>
  <c r="F140" i="82" s="1"/>
  <c r="F140" i="83" s="1"/>
  <c r="F140" i="84" s="1"/>
  <c r="F140" i="85" s="1"/>
  <c r="F140" i="86" s="1"/>
  <c r="F140" i="87" s="1"/>
  <c r="F140" i="88" s="1"/>
  <c r="F125" i="81"/>
  <c r="F125" i="82" s="1"/>
  <c r="F125" i="83" s="1"/>
  <c r="F125" i="84" s="1"/>
  <c r="F125" i="85" s="1"/>
  <c r="F125" i="86" s="1"/>
  <c r="F125" i="87" s="1"/>
  <c r="F125" i="88" s="1"/>
  <c r="O119" i="81"/>
  <c r="O123" i="81"/>
  <c r="O127" i="81"/>
  <c r="O131" i="81"/>
  <c r="O135" i="81"/>
  <c r="O139" i="81"/>
  <c r="O143" i="81"/>
  <c r="O147" i="81"/>
  <c r="O151" i="81"/>
  <c r="O121" i="81"/>
  <c r="O129" i="81"/>
  <c r="O133" i="81"/>
  <c r="O137" i="81"/>
  <c r="O141" i="81"/>
  <c r="O145" i="81"/>
  <c r="O149" i="81"/>
  <c r="O118" i="81"/>
  <c r="O122" i="81"/>
  <c r="O126" i="81"/>
  <c r="O130" i="81"/>
  <c r="O138" i="81"/>
  <c r="O142" i="81"/>
  <c r="O146" i="81"/>
  <c r="O150" i="81"/>
  <c r="O117" i="81"/>
  <c r="O120" i="81"/>
  <c r="O124" i="81"/>
  <c r="O128" i="81"/>
  <c r="O132" i="81"/>
  <c r="O136" i="81"/>
  <c r="O140" i="81"/>
  <c r="O144" i="81"/>
  <c r="O148" i="81"/>
  <c r="O152" i="81"/>
  <c r="O134" i="81"/>
  <c r="O125" i="81"/>
  <c r="N158" i="81"/>
  <c r="O119" i="80"/>
  <c r="O123" i="80"/>
  <c r="O127" i="80"/>
  <c r="O131" i="80"/>
  <c r="O135" i="80"/>
  <c r="O139" i="80"/>
  <c r="O143" i="80"/>
  <c r="O147" i="80"/>
  <c r="O151" i="80"/>
  <c r="O120" i="80"/>
  <c r="O124" i="80"/>
  <c r="O128" i="80"/>
  <c r="O132" i="80"/>
  <c r="O136" i="80"/>
  <c r="O140" i="80"/>
  <c r="O144" i="80"/>
  <c r="O148" i="80"/>
  <c r="O152" i="80"/>
  <c r="O121" i="80"/>
  <c r="O125" i="80"/>
  <c r="O129" i="80"/>
  <c r="O133" i="80"/>
  <c r="O137" i="80"/>
  <c r="O141" i="80"/>
  <c r="O145" i="80"/>
  <c r="O149" i="80"/>
  <c r="O153" i="80"/>
  <c r="O118" i="80"/>
  <c r="O122" i="80"/>
  <c r="O126" i="80"/>
  <c r="O130" i="80"/>
  <c r="O134" i="80"/>
  <c r="O138" i="80"/>
  <c r="O142" i="80"/>
  <c r="O146" i="80"/>
  <c r="O150" i="80"/>
  <c r="O117" i="80"/>
  <c r="N158" i="79"/>
  <c r="O118" i="79"/>
  <c r="O122" i="79"/>
  <c r="O126" i="79"/>
  <c r="O130" i="79"/>
  <c r="O134" i="79"/>
  <c r="O138" i="79"/>
  <c r="O142" i="79"/>
  <c r="O146" i="79"/>
  <c r="O150" i="79"/>
  <c r="O117" i="79"/>
  <c r="O123" i="79"/>
  <c r="O127" i="79"/>
  <c r="O131" i="79"/>
  <c r="O135" i="79"/>
  <c r="O139" i="79"/>
  <c r="O143" i="79"/>
  <c r="O147" i="79"/>
  <c r="O151" i="79"/>
  <c r="O120" i="79"/>
  <c r="O128" i="79"/>
  <c r="O136" i="79"/>
  <c r="O144" i="79"/>
  <c r="O152" i="79"/>
  <c r="O125" i="79"/>
  <c r="O133" i="79"/>
  <c r="O141" i="79"/>
  <c r="O149" i="79"/>
  <c r="O153" i="79"/>
  <c r="O119" i="79"/>
  <c r="O124" i="79"/>
  <c r="O132" i="79"/>
  <c r="O140" i="79"/>
  <c r="O148" i="79"/>
  <c r="O121" i="79"/>
  <c r="O129" i="79"/>
  <c r="O137" i="79"/>
  <c r="O145" i="79"/>
  <c r="N158" i="78"/>
  <c r="O120" i="78"/>
  <c r="O124" i="78"/>
  <c r="O128" i="78"/>
  <c r="O132" i="78"/>
  <c r="O136" i="78"/>
  <c r="O140" i="78"/>
  <c r="O144" i="78"/>
  <c r="O148" i="78"/>
  <c r="O152" i="78"/>
  <c r="O118" i="78"/>
  <c r="O122" i="78"/>
  <c r="O126" i="78"/>
  <c r="O134" i="78"/>
  <c r="O138" i="78"/>
  <c r="O142" i="78"/>
  <c r="O146" i="78"/>
  <c r="O150" i="78"/>
  <c r="O117" i="78"/>
  <c r="O119" i="78"/>
  <c r="O131" i="78"/>
  <c r="O139" i="78"/>
  <c r="O143" i="78"/>
  <c r="O151" i="78"/>
  <c r="O121" i="78"/>
  <c r="O125" i="78"/>
  <c r="O129" i="78"/>
  <c r="O133" i="78"/>
  <c r="O137" i="78"/>
  <c r="O141" i="78"/>
  <c r="O145" i="78"/>
  <c r="O149" i="78"/>
  <c r="O153" i="78"/>
  <c r="O130" i="78"/>
  <c r="O123" i="78"/>
  <c r="O127" i="78"/>
  <c r="O135" i="78"/>
  <c r="O147" i="78"/>
  <c r="N158" i="77"/>
  <c r="O119" i="77"/>
  <c r="O123" i="77"/>
  <c r="O127" i="77"/>
  <c r="O131" i="77"/>
  <c r="O135" i="77"/>
  <c r="O139" i="77"/>
  <c r="O143" i="77"/>
  <c r="O147" i="77"/>
  <c r="O151" i="77"/>
  <c r="O120" i="77"/>
  <c r="O124" i="77"/>
  <c r="O128" i="77"/>
  <c r="O132" i="77"/>
  <c r="O136" i="77"/>
  <c r="O140" i="77"/>
  <c r="O144" i="77"/>
  <c r="O148" i="77"/>
  <c r="O152" i="77"/>
  <c r="O121" i="77"/>
  <c r="O125" i="77"/>
  <c r="O129" i="77"/>
  <c r="O133" i="77"/>
  <c r="O137" i="77"/>
  <c r="O141" i="77"/>
  <c r="O145" i="77"/>
  <c r="O149" i="77"/>
  <c r="O153" i="77"/>
  <c r="O118" i="77"/>
  <c r="O122" i="77"/>
  <c r="O126" i="77"/>
  <c r="O130" i="77"/>
  <c r="O134" i="77"/>
  <c r="O138" i="77"/>
  <c r="O142" i="77"/>
  <c r="O146" i="77"/>
  <c r="O150" i="77"/>
  <c r="O117" i="77"/>
  <c r="L158" i="88"/>
  <c r="M121" i="88"/>
  <c r="M125" i="88"/>
  <c r="M129" i="88"/>
  <c r="M133" i="88"/>
  <c r="M137" i="88"/>
  <c r="M141" i="88"/>
  <c r="M145" i="88"/>
  <c r="M149" i="88"/>
  <c r="M118" i="88"/>
  <c r="M122" i="88"/>
  <c r="M126" i="88"/>
  <c r="M130" i="88"/>
  <c r="M134" i="88"/>
  <c r="M138" i="88"/>
  <c r="M142" i="88"/>
  <c r="M146" i="88"/>
  <c r="M150" i="88"/>
  <c r="M117" i="88"/>
  <c r="M119" i="88"/>
  <c r="M123" i="88"/>
  <c r="M127" i="88"/>
  <c r="M131" i="88"/>
  <c r="M135" i="88"/>
  <c r="M139" i="88"/>
  <c r="M143" i="88"/>
  <c r="M147" i="88"/>
  <c r="M151" i="88"/>
  <c r="M120" i="88"/>
  <c r="M124" i="88"/>
  <c r="M128" i="88"/>
  <c r="M132" i="88"/>
  <c r="M136" i="88"/>
  <c r="M140" i="88"/>
  <c r="M144" i="88"/>
  <c r="M148" i="88"/>
  <c r="M152" i="88"/>
  <c r="M9" i="88"/>
  <c r="M13" i="88"/>
  <c r="M17" i="88"/>
  <c r="M21" i="88"/>
  <c r="M25" i="88"/>
  <c r="M29" i="88"/>
  <c r="M16" i="88"/>
  <c r="M24" i="88"/>
  <c r="M10" i="88"/>
  <c r="M14" i="88"/>
  <c r="M18" i="88"/>
  <c r="M22" i="88"/>
  <c r="M26" i="88"/>
  <c r="M8" i="88"/>
  <c r="M11" i="88"/>
  <c r="M15" i="88"/>
  <c r="M19" i="88"/>
  <c r="M23" i="88"/>
  <c r="M27" i="88"/>
  <c r="M12" i="88"/>
  <c r="M20" i="88"/>
  <c r="M28" i="88"/>
  <c r="E17" i="85"/>
  <c r="E8" i="85"/>
  <c r="E27" i="86"/>
  <c r="I121" i="85"/>
  <c r="I125" i="85"/>
  <c r="I129" i="85"/>
  <c r="I133" i="85"/>
  <c r="I137" i="85"/>
  <c r="I141" i="85"/>
  <c r="I145" i="85"/>
  <c r="I149" i="85"/>
  <c r="I153" i="85"/>
  <c r="I123" i="85"/>
  <c r="I131" i="85"/>
  <c r="I139" i="85"/>
  <c r="I147" i="85"/>
  <c r="I120" i="85"/>
  <c r="I128" i="85"/>
  <c r="I136" i="85"/>
  <c r="I144" i="85"/>
  <c r="I152" i="85"/>
  <c r="I118" i="85"/>
  <c r="I122" i="85"/>
  <c r="I126" i="85"/>
  <c r="I130" i="85"/>
  <c r="I134" i="85"/>
  <c r="I138" i="85"/>
  <c r="I142" i="85"/>
  <c r="I146" i="85"/>
  <c r="I150" i="85"/>
  <c r="I117" i="85"/>
  <c r="I119" i="85"/>
  <c r="I127" i="85"/>
  <c r="I135" i="85"/>
  <c r="I143" i="85"/>
  <c r="I151" i="85"/>
  <c r="I124" i="85"/>
  <c r="I132" i="85"/>
  <c r="I140" i="85"/>
  <c r="I148" i="85"/>
  <c r="H158" i="85"/>
  <c r="K118" i="85"/>
  <c r="K122" i="85"/>
  <c r="K126" i="85"/>
  <c r="K130" i="85"/>
  <c r="K134" i="85"/>
  <c r="K138" i="85"/>
  <c r="K142" i="85"/>
  <c r="K146" i="85"/>
  <c r="K150" i="85"/>
  <c r="K117" i="85"/>
  <c r="K124" i="85"/>
  <c r="K132" i="85"/>
  <c r="K144" i="85"/>
  <c r="K152" i="85"/>
  <c r="K125" i="85"/>
  <c r="K133" i="85"/>
  <c r="K141" i="85"/>
  <c r="K149" i="85"/>
  <c r="K119" i="85"/>
  <c r="K123" i="85"/>
  <c r="K127" i="85"/>
  <c r="K131" i="85"/>
  <c r="K135" i="85"/>
  <c r="K139" i="85"/>
  <c r="K143" i="85"/>
  <c r="K147" i="85"/>
  <c r="K151" i="85"/>
  <c r="K120" i="85"/>
  <c r="K128" i="85"/>
  <c r="K136" i="85"/>
  <c r="K140" i="85"/>
  <c r="K148" i="85"/>
  <c r="K121" i="85"/>
  <c r="K129" i="85"/>
  <c r="K137" i="85"/>
  <c r="K145" i="85"/>
  <c r="K153" i="85"/>
  <c r="J158" i="85"/>
  <c r="H158" i="84"/>
  <c r="M118" i="82"/>
  <c r="M122" i="82"/>
  <c r="M126" i="82"/>
  <c r="M130" i="82"/>
  <c r="M134" i="82"/>
  <c r="M138" i="82"/>
  <c r="M142" i="82"/>
  <c r="M146" i="82"/>
  <c r="M150" i="82"/>
  <c r="M117" i="82"/>
  <c r="M120" i="82"/>
  <c r="M128" i="82"/>
  <c r="M136" i="82"/>
  <c r="M144" i="82"/>
  <c r="M152" i="82"/>
  <c r="M121" i="82"/>
  <c r="M129" i="82"/>
  <c r="M141" i="82"/>
  <c r="M149" i="82"/>
  <c r="M119" i="82"/>
  <c r="M123" i="82"/>
  <c r="M127" i="82"/>
  <c r="M131" i="82"/>
  <c r="M135" i="82"/>
  <c r="M139" i="82"/>
  <c r="M143" i="82"/>
  <c r="M147" i="82"/>
  <c r="M151" i="82"/>
  <c r="M124" i="82"/>
  <c r="M132" i="82"/>
  <c r="M140" i="82"/>
  <c r="M148" i="82"/>
  <c r="M125" i="82"/>
  <c r="M133" i="82"/>
  <c r="M137" i="82"/>
  <c r="M145" i="82"/>
  <c r="M153" i="82"/>
  <c r="M118" i="81"/>
  <c r="M122" i="81"/>
  <c r="M126" i="81"/>
  <c r="M130" i="81"/>
  <c r="M134" i="81"/>
  <c r="M138" i="81"/>
  <c r="M142" i="81"/>
  <c r="M146" i="81"/>
  <c r="M150" i="81"/>
  <c r="M120" i="81"/>
  <c r="M124" i="81"/>
  <c r="M128" i="81"/>
  <c r="M132" i="81"/>
  <c r="M136" i="81"/>
  <c r="M144" i="81"/>
  <c r="M148" i="81"/>
  <c r="M152" i="81"/>
  <c r="M121" i="81"/>
  <c r="M129" i="81"/>
  <c r="M133" i="81"/>
  <c r="M137" i="81"/>
  <c r="M141" i="81"/>
  <c r="M145" i="81"/>
  <c r="M149" i="81"/>
  <c r="M153" i="81"/>
  <c r="M119" i="81"/>
  <c r="M123" i="81"/>
  <c r="M127" i="81"/>
  <c r="M131" i="81"/>
  <c r="M135" i="81"/>
  <c r="M139" i="81"/>
  <c r="M143" i="81"/>
  <c r="M147" i="81"/>
  <c r="M151" i="81"/>
  <c r="M117" i="81"/>
  <c r="M140" i="81"/>
  <c r="M125" i="81"/>
  <c r="L158" i="83"/>
  <c r="L158" i="82"/>
  <c r="F138" i="81"/>
  <c r="F138" i="82" s="1"/>
  <c r="F138" i="83" s="1"/>
  <c r="F138" i="84" s="1"/>
  <c r="F138" i="85" s="1"/>
  <c r="F138" i="86" s="1"/>
  <c r="F138" i="87" s="1"/>
  <c r="F138" i="88" s="1"/>
  <c r="L158" i="79"/>
  <c r="L158" i="77"/>
  <c r="L39" i="85"/>
  <c r="H158" i="78"/>
  <c r="P158" i="78"/>
  <c r="H6" i="78"/>
  <c r="J158" i="78"/>
  <c r="L39" i="87"/>
  <c r="H39" i="87"/>
  <c r="L39" i="82"/>
  <c r="L39" i="81"/>
  <c r="F94" i="78"/>
  <c r="F94" i="79" s="1"/>
  <c r="F94" i="80" s="1"/>
  <c r="F94" i="81" s="1"/>
  <c r="F94" i="82" s="1"/>
  <c r="J112" i="78"/>
  <c r="F147" i="77"/>
  <c r="F139" i="77"/>
  <c r="F98" i="78"/>
  <c r="F98" i="79" s="1"/>
  <c r="F98" i="80" s="1"/>
  <c r="F98" i="81" s="1"/>
  <c r="F98" i="82" s="1"/>
  <c r="F93" i="78"/>
  <c r="F93" i="79" s="1"/>
  <c r="F93" i="80" s="1"/>
  <c r="F93" i="81" s="1"/>
  <c r="F93" i="82" s="1"/>
  <c r="F89" i="78"/>
  <c r="F89" i="79" s="1"/>
  <c r="F89" i="80" s="1"/>
  <c r="F89" i="81" s="1"/>
  <c r="F89" i="82" s="1"/>
  <c r="L39" i="86"/>
  <c r="H39" i="85"/>
  <c r="H39" i="84"/>
  <c r="H39" i="83"/>
  <c r="H39" i="82"/>
  <c r="H39" i="81"/>
  <c r="L112" i="78"/>
  <c r="L39" i="79"/>
  <c r="H39" i="79"/>
  <c r="F105" i="78"/>
  <c r="F105" i="79" s="1"/>
  <c r="F105" i="80" s="1"/>
  <c r="F105" i="81" s="1"/>
  <c r="F105" i="82" s="1"/>
  <c r="F105" i="83" s="1"/>
  <c r="H112" i="78"/>
  <c r="F97" i="78"/>
  <c r="F97" i="79" s="1"/>
  <c r="F97" i="80" s="1"/>
  <c r="F97" i="81" s="1"/>
  <c r="F97" i="82" s="1"/>
  <c r="F101" i="78"/>
  <c r="F101" i="79" s="1"/>
  <c r="F101" i="80" s="1"/>
  <c r="F101" i="81" s="1"/>
  <c r="F101" i="82" s="1"/>
  <c r="F90" i="78"/>
  <c r="F90" i="79" s="1"/>
  <c r="F90" i="80" s="1"/>
  <c r="F90" i="81" s="1"/>
  <c r="F90" i="82" s="1"/>
  <c r="F104" i="78"/>
  <c r="F104" i="79" s="1"/>
  <c r="F104" i="80" s="1"/>
  <c r="F104" i="81" s="1"/>
  <c r="F104" i="82" s="1"/>
  <c r="F92" i="78"/>
  <c r="F92" i="79" s="1"/>
  <c r="F92" i="80" s="1"/>
  <c r="F92" i="81" s="1"/>
  <c r="F92" i="82" s="1"/>
  <c r="F95" i="78"/>
  <c r="F95" i="79" s="1"/>
  <c r="F95" i="80" s="1"/>
  <c r="F95" i="81" s="1"/>
  <c r="F95" i="82" s="1"/>
  <c r="F91" i="78"/>
  <c r="F91" i="79" s="1"/>
  <c r="F91" i="80" s="1"/>
  <c r="F91" i="81" s="1"/>
  <c r="F91" i="82" s="1"/>
  <c r="L39" i="83"/>
  <c r="L39" i="80"/>
  <c r="H39" i="80"/>
  <c r="H39" i="78"/>
  <c r="L39" i="78"/>
  <c r="H39" i="86"/>
  <c r="F21" i="77"/>
  <c r="F21" i="78" s="1"/>
  <c r="F17" i="77"/>
  <c r="F17" i="78" s="1"/>
  <c r="F13" i="77"/>
  <c r="F13" i="78" s="1"/>
  <c r="F9" i="77"/>
  <c r="F9" i="78" s="1"/>
  <c r="F26" i="77"/>
  <c r="F26" i="78" s="1"/>
  <c r="F22" i="77"/>
  <c r="F22" i="78" s="1"/>
  <c r="F18" i="77"/>
  <c r="F18" i="78" s="1"/>
  <c r="F14" i="77"/>
  <c r="F14" i="78" s="1"/>
  <c r="F10" i="77"/>
  <c r="F10" i="78" s="1"/>
  <c r="E34" i="77" l="1"/>
  <c r="E32" i="77"/>
  <c r="E36" i="77"/>
  <c r="E33" i="77"/>
  <c r="E35" i="77"/>
  <c r="E37" i="77"/>
  <c r="J7" i="79"/>
  <c r="K31" i="79" s="1"/>
  <c r="K31" i="77"/>
  <c r="K37" i="77"/>
  <c r="K35" i="77"/>
  <c r="K33" i="77"/>
  <c r="K32" i="77"/>
  <c r="K34" i="77"/>
  <c r="K36" i="77"/>
  <c r="P12" i="78"/>
  <c r="Q12" i="78"/>
  <c r="P16" i="78"/>
  <c r="Q16" i="78"/>
  <c r="P20" i="78"/>
  <c r="Q20" i="78"/>
  <c r="P51" i="78"/>
  <c r="Q51" i="78"/>
  <c r="P10" i="78"/>
  <c r="Q10" i="78"/>
  <c r="P24" i="78"/>
  <c r="Q24" i="78"/>
  <c r="P14" i="78"/>
  <c r="Q14" i="78"/>
  <c r="P18" i="78"/>
  <c r="Q18" i="78"/>
  <c r="P25" i="78"/>
  <c r="Q25" i="78"/>
  <c r="P29" i="78"/>
  <c r="Q29" i="78"/>
  <c r="P26" i="78"/>
  <c r="Q26" i="78"/>
  <c r="P22" i="78"/>
  <c r="Q22" i="78"/>
  <c r="P9" i="78"/>
  <c r="Q9" i="78"/>
  <c r="P13" i="78"/>
  <c r="Q13" i="78"/>
  <c r="P15" i="78"/>
  <c r="Q15" i="78"/>
  <c r="P17" i="78"/>
  <c r="Q17" i="78"/>
  <c r="P21" i="78"/>
  <c r="Q21" i="78"/>
  <c r="P19" i="78"/>
  <c r="Q19" i="78"/>
  <c r="P23" i="78"/>
  <c r="Q23" i="78"/>
  <c r="P27" i="78"/>
  <c r="Q27" i="78"/>
  <c r="E32" i="81"/>
  <c r="E34" i="81"/>
  <c r="E36" i="81"/>
  <c r="E37" i="81"/>
  <c r="E33" i="81"/>
  <c r="E35" i="81"/>
  <c r="E34" i="82"/>
  <c r="E33" i="82"/>
  <c r="E37" i="82"/>
  <c r="E36" i="82"/>
  <c r="E35" i="82"/>
  <c r="E32" i="82"/>
  <c r="O73" i="82"/>
  <c r="O72" i="82"/>
  <c r="E33" i="87"/>
  <c r="E31" i="87"/>
  <c r="E35" i="87"/>
  <c r="E37" i="87"/>
  <c r="E36" i="87"/>
  <c r="E32" i="87"/>
  <c r="E34" i="87"/>
  <c r="E27" i="84"/>
  <c r="E35" i="84"/>
  <c r="E33" i="84"/>
  <c r="E37" i="84"/>
  <c r="E34" i="84"/>
  <c r="E31" i="84"/>
  <c r="E32" i="84"/>
  <c r="E36" i="84"/>
  <c r="E31" i="83"/>
  <c r="E35" i="83"/>
  <c r="E33" i="83"/>
  <c r="E37" i="83"/>
  <c r="E32" i="83"/>
  <c r="E34" i="83"/>
  <c r="E36" i="83"/>
  <c r="E37" i="80"/>
  <c r="E33" i="80"/>
  <c r="E36" i="80"/>
  <c r="E34" i="80"/>
  <c r="E32" i="80"/>
  <c r="E35" i="80"/>
  <c r="E31" i="80"/>
  <c r="E32" i="78"/>
  <c r="E36" i="78"/>
  <c r="E34" i="78"/>
  <c r="E37" i="78"/>
  <c r="E33" i="78"/>
  <c r="E35" i="78"/>
  <c r="E22" i="85"/>
  <c r="E9" i="85"/>
  <c r="E12" i="85"/>
  <c r="E28" i="84"/>
  <c r="E11" i="86"/>
  <c r="E22" i="86"/>
  <c r="E13" i="86"/>
  <c r="P28" i="77"/>
  <c r="Q28" i="77" s="1"/>
  <c r="F28" i="78"/>
  <c r="P29" i="77"/>
  <c r="Q29" i="77" s="1"/>
  <c r="E28" i="86"/>
  <c r="E12" i="86"/>
  <c r="E18" i="86"/>
  <c r="E24" i="86"/>
  <c r="E23" i="86"/>
  <c r="E25" i="86"/>
  <c r="E9" i="86"/>
  <c r="D39" i="86"/>
  <c r="E8" i="86"/>
  <c r="E14" i="86"/>
  <c r="E20" i="86"/>
  <c r="E19" i="86"/>
  <c r="E21" i="86"/>
  <c r="E26" i="86"/>
  <c r="E10" i="86"/>
  <c r="E16" i="86"/>
  <c r="E15" i="86"/>
  <c r="E28" i="88"/>
  <c r="E15" i="87"/>
  <c r="E12" i="88"/>
  <c r="E29" i="88"/>
  <c r="E14" i="88"/>
  <c r="E23" i="88"/>
  <c r="E25" i="88"/>
  <c r="E24" i="88"/>
  <c r="E26" i="88"/>
  <c r="E17" i="88"/>
  <c r="E31" i="88"/>
  <c r="E32" i="88"/>
  <c r="E33" i="88"/>
  <c r="E34" i="88"/>
  <c r="E35" i="88"/>
  <c r="E36" i="88"/>
  <c r="E37" i="88"/>
  <c r="E8" i="88"/>
  <c r="E21" i="88"/>
  <c r="E20" i="88"/>
  <c r="E18" i="88"/>
  <c r="E9" i="88"/>
  <c r="E15" i="88"/>
  <c r="E22" i="88"/>
  <c r="E13" i="88"/>
  <c r="E16" i="88"/>
  <c r="E10" i="88"/>
  <c r="E27" i="88"/>
  <c r="E11" i="88"/>
  <c r="N44" i="84"/>
  <c r="N74" i="83"/>
  <c r="N43" i="83"/>
  <c r="E11" i="78"/>
  <c r="E15" i="78"/>
  <c r="E19" i="78"/>
  <c r="E23" i="78"/>
  <c r="E27" i="78"/>
  <c r="E31" i="78"/>
  <c r="E12" i="78"/>
  <c r="E16" i="78"/>
  <c r="E20" i="78"/>
  <c r="E24" i="78"/>
  <c r="E28" i="78"/>
  <c r="E8" i="78"/>
  <c r="E9" i="78"/>
  <c r="E13" i="78"/>
  <c r="E17" i="78"/>
  <c r="E21" i="78"/>
  <c r="E25" i="78"/>
  <c r="E29" i="78"/>
  <c r="E10" i="78"/>
  <c r="E14" i="78"/>
  <c r="E18" i="78"/>
  <c r="E22" i="78"/>
  <c r="E26" i="78"/>
  <c r="E30" i="78"/>
  <c r="E26" i="84"/>
  <c r="E29" i="84"/>
  <c r="E30" i="84"/>
  <c r="E29" i="86"/>
  <c r="E30" i="86"/>
  <c r="E31" i="86"/>
  <c r="E32" i="86"/>
  <c r="E33" i="86"/>
  <c r="E34" i="86"/>
  <c r="E35" i="86"/>
  <c r="E36" i="86"/>
  <c r="E37" i="86"/>
  <c r="I34" i="85"/>
  <c r="I32" i="85"/>
  <c r="I33" i="85"/>
  <c r="I31" i="85"/>
  <c r="I35" i="85"/>
  <c r="I36" i="85"/>
  <c r="I37" i="85"/>
  <c r="E13" i="85"/>
  <c r="E36" i="85"/>
  <c r="E37" i="85"/>
  <c r="E29" i="85"/>
  <c r="E34" i="85"/>
  <c r="E35" i="85"/>
  <c r="E32" i="85"/>
  <c r="E33" i="85"/>
  <c r="E30" i="85"/>
  <c r="E31" i="85"/>
  <c r="E27" i="85"/>
  <c r="E14" i="85"/>
  <c r="E15" i="85"/>
  <c r="E23" i="85"/>
  <c r="E10" i="85"/>
  <c r="E21" i="85"/>
  <c r="F139" i="78"/>
  <c r="F139" i="79" s="1"/>
  <c r="F139" i="80" s="1"/>
  <c r="F139" i="81" s="1"/>
  <c r="F139" i="82" s="1"/>
  <c r="F139" i="83" s="1"/>
  <c r="F139" i="84" s="1"/>
  <c r="F139" i="85" s="1"/>
  <c r="F139" i="86" s="1"/>
  <c r="F139" i="87" s="1"/>
  <c r="F139" i="88" s="1"/>
  <c r="F147" i="78"/>
  <c r="F147" i="79" s="1"/>
  <c r="F147" i="80" s="1"/>
  <c r="F147" i="81" s="1"/>
  <c r="F147" i="82" s="1"/>
  <c r="F147" i="83" s="1"/>
  <c r="F147" i="84" s="1"/>
  <c r="F147" i="85" s="1"/>
  <c r="F147" i="86" s="1"/>
  <c r="F147" i="87" s="1"/>
  <c r="F147" i="88" s="1"/>
  <c r="E17" i="83"/>
  <c r="E30" i="83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11" i="81"/>
  <c r="E30" i="81"/>
  <c r="E31" i="81"/>
  <c r="E17" i="80"/>
  <c r="E21" i="80"/>
  <c r="E25" i="80"/>
  <c r="E29" i="80"/>
  <c r="E20" i="80"/>
  <c r="E14" i="80"/>
  <c r="E18" i="80"/>
  <c r="E22" i="80"/>
  <c r="E26" i="80"/>
  <c r="E30" i="80"/>
  <c r="E16" i="80"/>
  <c r="E24" i="80"/>
  <c r="E28" i="80"/>
  <c r="E27" i="80"/>
  <c r="E23" i="80"/>
  <c r="E19" i="80"/>
  <c r="E15" i="80"/>
  <c r="E9" i="80"/>
  <c r="E13" i="80"/>
  <c r="E12" i="80"/>
  <c r="E11" i="80"/>
  <c r="E10" i="80"/>
  <c r="E31" i="77"/>
  <c r="E11" i="87"/>
  <c r="E28" i="87"/>
  <c r="E16" i="85"/>
  <c r="E26" i="85"/>
  <c r="E24" i="85"/>
  <c r="E25" i="85"/>
  <c r="E12" i="87"/>
  <c r="E29" i="87"/>
  <c r="E14" i="83"/>
  <c r="D39" i="85"/>
  <c r="E18" i="87"/>
  <c r="E27" i="87"/>
  <c r="E28" i="85"/>
  <c r="E11" i="85"/>
  <c r="E18" i="85"/>
  <c r="E20" i="85"/>
  <c r="E27" i="83"/>
  <c r="E10" i="87"/>
  <c r="E23" i="87"/>
  <c r="E24" i="87"/>
  <c r="E8" i="87"/>
  <c r="E21" i="87"/>
  <c r="D39" i="83"/>
  <c r="E25" i="87"/>
  <c r="E20" i="87"/>
  <c r="E22" i="87"/>
  <c r="E17" i="87"/>
  <c r="E19" i="87"/>
  <c r="E28" i="83"/>
  <c r="E29" i="83"/>
  <c r="E26" i="87"/>
  <c r="E13" i="87"/>
  <c r="E16" i="87"/>
  <c r="E14" i="87"/>
  <c r="E9" i="87"/>
  <c r="E8" i="83"/>
  <c r="E13" i="83"/>
  <c r="E20" i="83"/>
  <c r="E26" i="83"/>
  <c r="E10" i="83"/>
  <c r="E23" i="83"/>
  <c r="E25" i="83"/>
  <c r="E9" i="83"/>
  <c r="E11" i="84"/>
  <c r="E16" i="83"/>
  <c r="E22" i="83"/>
  <c r="E24" i="83"/>
  <c r="E19" i="83"/>
  <c r="E21" i="83"/>
  <c r="E22" i="84"/>
  <c r="E17" i="84"/>
  <c r="E11" i="83"/>
  <c r="E18" i="83"/>
  <c r="E12" i="83"/>
  <c r="E15" i="83"/>
  <c r="E16" i="84"/>
  <c r="E24" i="84"/>
  <c r="E23" i="84"/>
  <c r="E13" i="84"/>
  <c r="E8" i="84"/>
  <c r="E14" i="84"/>
  <c r="E20" i="84"/>
  <c r="E19" i="84"/>
  <c r="E25" i="84"/>
  <c r="E9" i="84"/>
  <c r="E18" i="84"/>
  <c r="E10" i="84"/>
  <c r="E12" i="84"/>
  <c r="E15" i="84"/>
  <c r="E29" i="81"/>
  <c r="I30" i="85"/>
  <c r="I27" i="85"/>
  <c r="I28" i="85"/>
  <c r="I29" i="85"/>
  <c r="H5" i="78"/>
  <c r="P27" i="77"/>
  <c r="Q27" i="77" s="1"/>
  <c r="O117" i="82"/>
  <c r="O144" i="82"/>
  <c r="E30" i="77"/>
  <c r="O134" i="82"/>
  <c r="O131" i="82"/>
  <c r="O127" i="82"/>
  <c r="O139" i="82"/>
  <c r="O121" i="82"/>
  <c r="O149" i="82"/>
  <c r="O130" i="82"/>
  <c r="N81" i="84"/>
  <c r="N80" i="83"/>
  <c r="O148" i="82"/>
  <c r="O133" i="82"/>
  <c r="O126" i="82"/>
  <c r="O118" i="82"/>
  <c r="O150" i="82"/>
  <c r="O137" i="82"/>
  <c r="O135" i="82"/>
  <c r="O120" i="82"/>
  <c r="O123" i="82"/>
  <c r="N158" i="82"/>
  <c r="O151" i="82"/>
  <c r="O132" i="82"/>
  <c r="O138" i="82"/>
  <c r="O136" i="82"/>
  <c r="O142" i="82"/>
  <c r="O141" i="82"/>
  <c r="O125" i="82"/>
  <c r="O124" i="82"/>
  <c r="O122" i="82"/>
  <c r="O153" i="82"/>
  <c r="O140" i="82"/>
  <c r="O145" i="82"/>
  <c r="O152" i="82"/>
  <c r="O143" i="82"/>
  <c r="O147" i="82"/>
  <c r="O146" i="82"/>
  <c r="O129" i="82"/>
  <c r="O128" i="82"/>
  <c r="N152" i="84"/>
  <c r="N116" i="84" s="1"/>
  <c r="N116" i="83"/>
  <c r="N157" i="83"/>
  <c r="J7" i="78"/>
  <c r="E14" i="81"/>
  <c r="E16" i="81"/>
  <c r="E21" i="81"/>
  <c r="F23" i="79"/>
  <c r="F23" i="80" s="1"/>
  <c r="F11" i="79"/>
  <c r="F11" i="80" s="1"/>
  <c r="F12" i="79"/>
  <c r="F12" i="80" s="1"/>
  <c r="E8" i="81"/>
  <c r="E10" i="81"/>
  <c r="E23" i="81"/>
  <c r="E17" i="81"/>
  <c r="E30" i="87"/>
  <c r="F16" i="79"/>
  <c r="F16" i="80" s="1"/>
  <c r="F27" i="79"/>
  <c r="F27" i="80" s="1"/>
  <c r="F24" i="79"/>
  <c r="F24" i="80" s="1"/>
  <c r="F25" i="79"/>
  <c r="F25" i="80" s="1"/>
  <c r="E26" i="81"/>
  <c r="E24" i="81"/>
  <c r="E15" i="81"/>
  <c r="E13" i="81"/>
  <c r="F15" i="79"/>
  <c r="F15" i="80" s="1"/>
  <c r="F19" i="79"/>
  <c r="F19" i="80" s="1"/>
  <c r="F20" i="79"/>
  <c r="F20" i="80" s="1"/>
  <c r="F29" i="79"/>
  <c r="F29" i="80" s="1"/>
  <c r="E27" i="81"/>
  <c r="E18" i="81"/>
  <c r="E20" i="81"/>
  <c r="E9" i="81"/>
  <c r="D39" i="81"/>
  <c r="E19" i="81"/>
  <c r="E22" i="81"/>
  <c r="E28" i="81"/>
  <c r="E12" i="81"/>
  <c r="E25" i="81"/>
  <c r="E30" i="88"/>
  <c r="E10" i="79"/>
  <c r="E21" i="79"/>
  <c r="E16" i="79"/>
  <c r="E26" i="79"/>
  <c r="E9" i="79"/>
  <c r="E19" i="79"/>
  <c r="E8" i="80"/>
  <c r="E22" i="79"/>
  <c r="E24" i="79"/>
  <c r="E17" i="79"/>
  <c r="E28" i="79"/>
  <c r="E11" i="79"/>
  <c r="E18" i="79"/>
  <c r="E12" i="79"/>
  <c r="E29" i="79"/>
  <c r="E13" i="79"/>
  <c r="E23" i="79"/>
  <c r="E15" i="79"/>
  <c r="E20" i="79"/>
  <c r="E8" i="79"/>
  <c r="E14" i="79"/>
  <c r="E27" i="79"/>
  <c r="E25" i="79"/>
  <c r="E9" i="77"/>
  <c r="E13" i="77"/>
  <c r="E17" i="77"/>
  <c r="E21" i="77"/>
  <c r="E25" i="77"/>
  <c r="E29" i="77"/>
  <c r="E20" i="77"/>
  <c r="E24" i="77"/>
  <c r="E28" i="77"/>
  <c r="E10" i="77"/>
  <c r="E14" i="77"/>
  <c r="E18" i="77"/>
  <c r="E22" i="77"/>
  <c r="E26" i="77"/>
  <c r="E8" i="77"/>
  <c r="E16" i="77"/>
  <c r="E11" i="77"/>
  <c r="E15" i="77"/>
  <c r="E19" i="77"/>
  <c r="E23" i="77"/>
  <c r="E27" i="77"/>
  <c r="E12" i="77"/>
  <c r="D39" i="78"/>
  <c r="E8" i="82"/>
  <c r="D39" i="82"/>
  <c r="N8" i="81"/>
  <c r="J8" i="80"/>
  <c r="D39" i="87"/>
  <c r="D39" i="84"/>
  <c r="D39" i="79"/>
  <c r="D39" i="80"/>
  <c r="H80" i="77"/>
  <c r="J80" i="77"/>
  <c r="P80" i="77"/>
  <c r="P112" i="77" s="1"/>
  <c r="K37" i="79" l="1"/>
  <c r="K34" i="79"/>
  <c r="K33" i="79"/>
  <c r="K36" i="79"/>
  <c r="K32" i="79"/>
  <c r="K35" i="79"/>
  <c r="P28" i="78"/>
  <c r="Q28" i="78"/>
  <c r="K37" i="78"/>
  <c r="K33" i="78"/>
  <c r="K35" i="78"/>
  <c r="K36" i="78"/>
  <c r="K34" i="78"/>
  <c r="K32" i="78"/>
  <c r="G72" i="83"/>
  <c r="G73" i="83"/>
  <c r="O72" i="83"/>
  <c r="O73" i="83"/>
  <c r="K21" i="78"/>
  <c r="K28" i="78"/>
  <c r="K24" i="78"/>
  <c r="K20" i="78"/>
  <c r="K16" i="78"/>
  <c r="K12" i="78"/>
  <c r="K8" i="78"/>
  <c r="K23" i="78"/>
  <c r="K9" i="78"/>
  <c r="K11" i="78"/>
  <c r="K30" i="78"/>
  <c r="K22" i="78"/>
  <c r="K18" i="78"/>
  <c r="K14" i="78"/>
  <c r="K10" i="78"/>
  <c r="K19" i="78"/>
  <c r="K25" i="78"/>
  <c r="K27" i="78"/>
  <c r="K29" i="78"/>
  <c r="K13" i="78"/>
  <c r="K31" i="78"/>
  <c r="K15" i="78"/>
  <c r="K26" i="78"/>
  <c r="K17" i="78"/>
  <c r="N44" i="85"/>
  <c r="N43" i="84"/>
  <c r="F28" i="79"/>
  <c r="F28" i="80" s="1"/>
  <c r="Q28" i="80" s="1"/>
  <c r="J112" i="77"/>
  <c r="K83" i="77"/>
  <c r="K87" i="77"/>
  <c r="K91" i="77"/>
  <c r="K95" i="77"/>
  <c r="K99" i="77"/>
  <c r="K103" i="77"/>
  <c r="K90" i="77"/>
  <c r="K98" i="77"/>
  <c r="K102" i="77"/>
  <c r="K84" i="77"/>
  <c r="K88" i="77"/>
  <c r="K92" i="77"/>
  <c r="K96" i="77"/>
  <c r="K100" i="77"/>
  <c r="K104" i="77"/>
  <c r="K85" i="77"/>
  <c r="K89" i="77"/>
  <c r="K93" i="77"/>
  <c r="K97" i="77"/>
  <c r="K101" i="77"/>
  <c r="K105" i="77"/>
  <c r="K82" i="77"/>
  <c r="K86" i="77"/>
  <c r="K94" i="77"/>
  <c r="K81" i="77"/>
  <c r="N81" i="85"/>
  <c r="N80" i="84"/>
  <c r="N158" i="83"/>
  <c r="O123" i="83"/>
  <c r="O139" i="83"/>
  <c r="O121" i="83"/>
  <c r="O124" i="83"/>
  <c r="O140" i="83"/>
  <c r="O129" i="83"/>
  <c r="O122" i="83"/>
  <c r="O138" i="83"/>
  <c r="O117" i="83"/>
  <c r="O131" i="83"/>
  <c r="O149" i="83"/>
  <c r="O132" i="83"/>
  <c r="O153" i="83"/>
  <c r="O146" i="83"/>
  <c r="O127" i="83"/>
  <c r="O143" i="83"/>
  <c r="O137" i="83"/>
  <c r="O128" i="83"/>
  <c r="O144" i="83"/>
  <c r="O141" i="83"/>
  <c r="O126" i="83"/>
  <c r="O142" i="83"/>
  <c r="O125" i="83"/>
  <c r="O147" i="83"/>
  <c r="O148" i="83"/>
  <c r="O130" i="83"/>
  <c r="O133" i="83"/>
  <c r="O120" i="83"/>
  <c r="O134" i="83"/>
  <c r="O135" i="83"/>
  <c r="O145" i="83"/>
  <c r="O118" i="83"/>
  <c r="O119" i="83"/>
  <c r="O136" i="83"/>
  <c r="O150" i="83"/>
  <c r="O152" i="83"/>
  <c r="O151" i="83"/>
  <c r="N152" i="85"/>
  <c r="N116" i="85" s="1"/>
  <c r="O152" i="84"/>
  <c r="N157" i="84"/>
  <c r="J7" i="80"/>
  <c r="F21" i="79"/>
  <c r="F21" i="80" s="1"/>
  <c r="F9" i="79"/>
  <c r="F9" i="80" s="1"/>
  <c r="F18" i="79"/>
  <c r="F17" i="79"/>
  <c r="F17" i="80" s="1"/>
  <c r="F10" i="79"/>
  <c r="F10" i="80" s="1"/>
  <c r="F22" i="79"/>
  <c r="F22" i="80" s="1"/>
  <c r="F13" i="79"/>
  <c r="F13" i="80" s="1"/>
  <c r="F26" i="79"/>
  <c r="P29" i="80"/>
  <c r="F14" i="79"/>
  <c r="F14" i="80" s="1"/>
  <c r="P27" i="80"/>
  <c r="K30" i="79"/>
  <c r="K9" i="79"/>
  <c r="K13" i="79"/>
  <c r="K17" i="79"/>
  <c r="K21" i="79"/>
  <c r="K25" i="79"/>
  <c r="K29" i="79"/>
  <c r="K16" i="79"/>
  <c r="K24" i="79"/>
  <c r="K10" i="79"/>
  <c r="K14" i="79"/>
  <c r="K18" i="79"/>
  <c r="K22" i="79"/>
  <c r="K26" i="79"/>
  <c r="K8" i="79"/>
  <c r="K11" i="79"/>
  <c r="K15" i="79"/>
  <c r="K19" i="79"/>
  <c r="K23" i="79"/>
  <c r="K27" i="79"/>
  <c r="K12" i="79"/>
  <c r="K20" i="79"/>
  <c r="K28" i="79"/>
  <c r="H112" i="77"/>
  <c r="I85" i="77"/>
  <c r="I89" i="77"/>
  <c r="I93" i="77"/>
  <c r="I97" i="77"/>
  <c r="I101" i="77"/>
  <c r="I105" i="77"/>
  <c r="I82" i="77"/>
  <c r="I86" i="77"/>
  <c r="I90" i="77"/>
  <c r="I94" i="77"/>
  <c r="I98" i="77"/>
  <c r="I102" i="77"/>
  <c r="I81" i="77"/>
  <c r="I83" i="77"/>
  <c r="I87" i="77"/>
  <c r="I91" i="77"/>
  <c r="I95" i="77"/>
  <c r="I99" i="77"/>
  <c r="I103" i="77"/>
  <c r="I88" i="77"/>
  <c r="I92" i="77"/>
  <c r="I96" i="77"/>
  <c r="I100" i="77"/>
  <c r="I104" i="77"/>
  <c r="I84" i="77"/>
  <c r="O82" i="77"/>
  <c r="O99" i="77"/>
  <c r="O103" i="77"/>
  <c r="O97" i="77"/>
  <c r="O105" i="77"/>
  <c r="P29" i="79"/>
  <c r="Q29" i="79"/>
  <c r="Q29" i="80"/>
  <c r="P27" i="79"/>
  <c r="Q27" i="79"/>
  <c r="M85" i="77"/>
  <c r="M89" i="77"/>
  <c r="M93" i="77"/>
  <c r="M97" i="77"/>
  <c r="M101" i="77"/>
  <c r="M105" i="77"/>
  <c r="M83" i="77"/>
  <c r="M91" i="77"/>
  <c r="M99" i="77"/>
  <c r="M88" i="77"/>
  <c r="M96" i="77"/>
  <c r="M104" i="77"/>
  <c r="M82" i="77"/>
  <c r="M86" i="77"/>
  <c r="M90" i="77"/>
  <c r="M94" i="77"/>
  <c r="M98" i="77"/>
  <c r="M102" i="77"/>
  <c r="M87" i="77"/>
  <c r="M95" i="77"/>
  <c r="M103" i="77"/>
  <c r="M84" i="77"/>
  <c r="M92" i="77"/>
  <c r="M100" i="77"/>
  <c r="L112" i="77"/>
  <c r="M81" i="77"/>
  <c r="N8" i="82"/>
  <c r="J8" i="81"/>
  <c r="J38" i="79"/>
  <c r="N38" i="79"/>
  <c r="P11" i="79"/>
  <c r="Q19" i="79"/>
  <c r="Q15" i="79"/>
  <c r="Q11" i="79"/>
  <c r="P19" i="79"/>
  <c r="P15" i="79"/>
  <c r="Q12" i="79"/>
  <c r="P16" i="79"/>
  <c r="P12" i="79"/>
  <c r="Q16" i="79"/>
  <c r="D51" i="79"/>
  <c r="F51" i="79" s="1"/>
  <c r="F8" i="77"/>
  <c r="P28" i="79" l="1"/>
  <c r="K36" i="80"/>
  <c r="K32" i="80"/>
  <c r="K37" i="80"/>
  <c r="K31" i="80"/>
  <c r="K35" i="80"/>
  <c r="K34" i="80"/>
  <c r="K33" i="80"/>
  <c r="Q28" i="79"/>
  <c r="F7" i="77"/>
  <c r="G31" i="77" s="1"/>
  <c r="F8" i="78"/>
  <c r="K73" i="79"/>
  <c r="K72" i="79"/>
  <c r="O72" i="84"/>
  <c r="O73" i="84"/>
  <c r="N74" i="85"/>
  <c r="N43" i="85"/>
  <c r="N44" i="86"/>
  <c r="F26" i="80"/>
  <c r="P18" i="79"/>
  <c r="F18" i="80"/>
  <c r="Q13" i="79"/>
  <c r="Q18" i="79"/>
  <c r="Q17" i="79"/>
  <c r="Q27" i="80"/>
  <c r="P28" i="80"/>
  <c r="K8" i="80"/>
  <c r="N81" i="86"/>
  <c r="N80" i="85"/>
  <c r="N152" i="86"/>
  <c r="O152" i="85"/>
  <c r="N157" i="85"/>
  <c r="O128" i="84"/>
  <c r="O144" i="84"/>
  <c r="O121" i="84"/>
  <c r="O137" i="84"/>
  <c r="O153" i="84"/>
  <c r="O130" i="84"/>
  <c r="O146" i="84"/>
  <c r="O123" i="84"/>
  <c r="O143" i="84"/>
  <c r="O120" i="84"/>
  <c r="O122" i="84"/>
  <c r="O117" i="84"/>
  <c r="O124" i="84"/>
  <c r="N158" i="84"/>
  <c r="O132" i="84"/>
  <c r="O148" i="84"/>
  <c r="O125" i="84"/>
  <c r="O141" i="84"/>
  <c r="O118" i="84"/>
  <c r="O134" i="84"/>
  <c r="O150" i="84"/>
  <c r="O127" i="84"/>
  <c r="O147" i="84"/>
  <c r="O136" i="84"/>
  <c r="O129" i="84"/>
  <c r="O145" i="84"/>
  <c r="O138" i="84"/>
  <c r="O131" i="84"/>
  <c r="O151" i="84"/>
  <c r="O149" i="84"/>
  <c r="O135" i="84"/>
  <c r="O139" i="84"/>
  <c r="O119" i="84"/>
  <c r="O140" i="84"/>
  <c r="O126" i="84"/>
  <c r="O142" i="84"/>
  <c r="O133" i="84"/>
  <c r="J7" i="81"/>
  <c r="K30" i="80"/>
  <c r="K9" i="80"/>
  <c r="K13" i="80"/>
  <c r="K17" i="80"/>
  <c r="K21" i="80"/>
  <c r="K25" i="80"/>
  <c r="K29" i="80"/>
  <c r="K10" i="80"/>
  <c r="K14" i="80"/>
  <c r="K18" i="80"/>
  <c r="K22" i="80"/>
  <c r="K26" i="80"/>
  <c r="K11" i="80"/>
  <c r="K15" i="80"/>
  <c r="K19" i="80"/>
  <c r="K23" i="80"/>
  <c r="K27" i="80"/>
  <c r="K12" i="80"/>
  <c r="K16" i="80"/>
  <c r="K20" i="80"/>
  <c r="K24" i="80"/>
  <c r="K28" i="80"/>
  <c r="F29" i="81"/>
  <c r="F29" i="82" s="1"/>
  <c r="F25" i="81"/>
  <c r="F25" i="82" s="1"/>
  <c r="F23" i="81"/>
  <c r="F23" i="82" s="1"/>
  <c r="F16" i="81"/>
  <c r="F16" i="82" s="1"/>
  <c r="F28" i="81"/>
  <c r="F28" i="82" s="1"/>
  <c r="F24" i="81"/>
  <c r="F24" i="82" s="1"/>
  <c r="F19" i="81"/>
  <c r="F19" i="82" s="1"/>
  <c r="F12" i="81"/>
  <c r="F12" i="82" s="1"/>
  <c r="F15" i="81"/>
  <c r="F15" i="82" s="1"/>
  <c r="F11" i="81"/>
  <c r="F11" i="82" s="1"/>
  <c r="F27" i="81"/>
  <c r="P27" i="81" s="1"/>
  <c r="F20" i="81"/>
  <c r="F20" i="82" s="1"/>
  <c r="G30" i="77"/>
  <c r="O100" i="77"/>
  <c r="O83" i="77"/>
  <c r="O96" i="77"/>
  <c r="O102" i="77"/>
  <c r="O93" i="77"/>
  <c r="O92" i="77"/>
  <c r="O91" i="77"/>
  <c r="O98" i="77"/>
  <c r="O89" i="77"/>
  <c r="O85" i="77"/>
  <c r="O84" i="77"/>
  <c r="O87" i="77"/>
  <c r="O86" i="77"/>
  <c r="O94" i="77"/>
  <c r="N112" i="77"/>
  <c r="O101" i="77"/>
  <c r="O104" i="77"/>
  <c r="O88" i="77"/>
  <c r="O95" i="77"/>
  <c r="O81" i="77"/>
  <c r="O90" i="77"/>
  <c r="O85" i="78"/>
  <c r="O101" i="78"/>
  <c r="O90" i="78"/>
  <c r="O81" i="78"/>
  <c r="O95" i="78"/>
  <c r="O88" i="78"/>
  <c r="O104" i="78"/>
  <c r="O93" i="78"/>
  <c r="O98" i="78"/>
  <c r="O87" i="78"/>
  <c r="O103" i="78"/>
  <c r="O96" i="78"/>
  <c r="O97" i="78"/>
  <c r="O102" i="78"/>
  <c r="O84" i="78"/>
  <c r="O89" i="78"/>
  <c r="O105" i="78"/>
  <c r="O94" i="78"/>
  <c r="O83" i="78"/>
  <c r="O99" i="78"/>
  <c r="O92" i="78"/>
  <c r="O82" i="78"/>
  <c r="O86" i="78"/>
  <c r="O91" i="78"/>
  <c r="O100" i="78"/>
  <c r="N112" i="78"/>
  <c r="P14" i="79"/>
  <c r="Q9" i="79"/>
  <c r="P10" i="79"/>
  <c r="G8" i="77"/>
  <c r="P17" i="79"/>
  <c r="P13" i="79"/>
  <c r="N8" i="83"/>
  <c r="N7" i="83" s="1"/>
  <c r="J8" i="82"/>
  <c r="J7" i="82" s="1"/>
  <c r="Q10" i="79"/>
  <c r="Q14" i="79"/>
  <c r="J39" i="79"/>
  <c r="P9" i="79"/>
  <c r="P8" i="77"/>
  <c r="G34" i="77" l="1"/>
  <c r="G36" i="77"/>
  <c r="G32" i="77"/>
  <c r="G33" i="77"/>
  <c r="G37" i="77"/>
  <c r="G35" i="77"/>
  <c r="P8" i="78"/>
  <c r="Q8" i="78"/>
  <c r="K37" i="81"/>
  <c r="K35" i="81"/>
  <c r="K33" i="81"/>
  <c r="K34" i="81"/>
  <c r="K36" i="81"/>
  <c r="K32" i="81"/>
  <c r="K36" i="82"/>
  <c r="K33" i="82"/>
  <c r="K35" i="82"/>
  <c r="K32" i="82"/>
  <c r="K34" i="82"/>
  <c r="K37" i="82"/>
  <c r="O34" i="83"/>
  <c r="O32" i="83"/>
  <c r="O36" i="83"/>
  <c r="O35" i="83"/>
  <c r="O31" i="83"/>
  <c r="O33" i="83"/>
  <c r="O37" i="83"/>
  <c r="O73" i="85"/>
  <c r="O72" i="85"/>
  <c r="Q27" i="81"/>
  <c r="F27" i="82"/>
  <c r="N44" i="87"/>
  <c r="N43" i="86"/>
  <c r="F7" i="78"/>
  <c r="K8" i="81"/>
  <c r="K31" i="82"/>
  <c r="N81" i="87"/>
  <c r="N80" i="86"/>
  <c r="O125" i="85"/>
  <c r="O141" i="85"/>
  <c r="O118" i="85"/>
  <c r="O134" i="85"/>
  <c r="O150" i="85"/>
  <c r="O127" i="85"/>
  <c r="O143" i="85"/>
  <c r="O124" i="85"/>
  <c r="O140" i="85"/>
  <c r="N158" i="85"/>
  <c r="O149" i="85"/>
  <c r="O142" i="85"/>
  <c r="O135" i="85"/>
  <c r="O132" i="85"/>
  <c r="O121" i="85"/>
  <c r="O153" i="85"/>
  <c r="O146" i="85"/>
  <c r="O139" i="85"/>
  <c r="O136" i="85"/>
  <c r="O129" i="85"/>
  <c r="O145" i="85"/>
  <c r="O122" i="85"/>
  <c r="O138" i="85"/>
  <c r="O117" i="85"/>
  <c r="O131" i="85"/>
  <c r="O147" i="85"/>
  <c r="O128" i="85"/>
  <c r="O144" i="85"/>
  <c r="O133" i="85"/>
  <c r="O126" i="85"/>
  <c r="O119" i="85"/>
  <c r="O151" i="85"/>
  <c r="O148" i="85"/>
  <c r="O137" i="85"/>
  <c r="O130" i="85"/>
  <c r="O123" i="85"/>
  <c r="O120" i="85"/>
  <c r="N152" i="87"/>
  <c r="N116" i="86"/>
  <c r="N157" i="86"/>
  <c r="K31" i="81"/>
  <c r="K30" i="81"/>
  <c r="K11" i="81"/>
  <c r="K15" i="81"/>
  <c r="K19" i="81"/>
  <c r="K23" i="81"/>
  <c r="K27" i="81"/>
  <c r="K12" i="81"/>
  <c r="K16" i="81"/>
  <c r="K20" i="81"/>
  <c r="K24" i="81"/>
  <c r="K28" i="81"/>
  <c r="K9" i="81"/>
  <c r="K13" i="81"/>
  <c r="K17" i="81"/>
  <c r="K21" i="81"/>
  <c r="K25" i="81"/>
  <c r="K29" i="81"/>
  <c r="K10" i="81"/>
  <c r="K14" i="81"/>
  <c r="K18" i="81"/>
  <c r="K22" i="81"/>
  <c r="K26" i="81"/>
  <c r="Q28" i="81"/>
  <c r="P28" i="81"/>
  <c r="F13" i="81"/>
  <c r="F13" i="82" s="1"/>
  <c r="F8" i="79"/>
  <c r="F18" i="81"/>
  <c r="F18" i="82" s="1"/>
  <c r="F14" i="81"/>
  <c r="F14" i="82" s="1"/>
  <c r="F10" i="81"/>
  <c r="F10" i="82" s="1"/>
  <c r="F17" i="81"/>
  <c r="F17" i="82" s="1"/>
  <c r="F21" i="81"/>
  <c r="F21" i="82" s="1"/>
  <c r="F22" i="81"/>
  <c r="F22" i="82" s="1"/>
  <c r="F9" i="81"/>
  <c r="F9" i="82" s="1"/>
  <c r="F26" i="81"/>
  <c r="F26" i="82" s="1"/>
  <c r="Q29" i="81"/>
  <c r="P29" i="81"/>
  <c r="N10" i="84"/>
  <c r="N17" i="84"/>
  <c r="N24" i="84"/>
  <c r="N18" i="84"/>
  <c r="N28" i="84"/>
  <c r="N28" i="85" s="1"/>
  <c r="N22" i="84"/>
  <c r="N23" i="84"/>
  <c r="N29" i="84"/>
  <c r="N13" i="84"/>
  <c r="N25" i="84"/>
  <c r="N12" i="84"/>
  <c r="N21" i="84"/>
  <c r="N15" i="84"/>
  <c r="N26" i="84"/>
  <c r="N20" i="84"/>
  <c r="N19" i="84"/>
  <c r="N11" i="84"/>
  <c r="N9" i="84"/>
  <c r="N16" i="84"/>
  <c r="N14" i="84"/>
  <c r="G28" i="77"/>
  <c r="G23" i="77"/>
  <c r="G12" i="77"/>
  <c r="G29" i="77"/>
  <c r="G24" i="77"/>
  <c r="G11" i="77"/>
  <c r="G20" i="77"/>
  <c r="G15" i="77"/>
  <c r="G27" i="77"/>
  <c r="G25" i="77"/>
  <c r="G16" i="77"/>
  <c r="G19" i="77"/>
  <c r="G18" i="77"/>
  <c r="G14" i="77"/>
  <c r="G26" i="77"/>
  <c r="G17" i="77"/>
  <c r="G22" i="77"/>
  <c r="G10" i="77"/>
  <c r="G9" i="77"/>
  <c r="G13" i="77"/>
  <c r="G21" i="77"/>
  <c r="N8" i="84"/>
  <c r="J8" i="83"/>
  <c r="J7" i="83" s="1"/>
  <c r="F104" i="83"/>
  <c r="F104" i="84" s="1"/>
  <c r="F104" i="85" s="1"/>
  <c r="F104" i="86" s="1"/>
  <c r="F104" i="87" s="1"/>
  <c r="F104" i="88" s="1"/>
  <c r="F105" i="84"/>
  <c r="F105" i="85" s="1"/>
  <c r="F105" i="86" s="1"/>
  <c r="F105" i="87" s="1"/>
  <c r="F105" i="88" s="1"/>
  <c r="P7" i="78" l="1"/>
  <c r="P38" i="78"/>
  <c r="O73" i="86"/>
  <c r="O72" i="86"/>
  <c r="K34" i="83"/>
  <c r="K32" i="83"/>
  <c r="K36" i="83"/>
  <c r="K37" i="83"/>
  <c r="K35" i="83"/>
  <c r="K33" i="83"/>
  <c r="K31" i="83"/>
  <c r="G34" i="78"/>
  <c r="G37" i="78"/>
  <c r="G36" i="78"/>
  <c r="G32" i="78"/>
  <c r="G33" i="78"/>
  <c r="G35" i="78"/>
  <c r="G27" i="78"/>
  <c r="G11" i="78"/>
  <c r="G29" i="78"/>
  <c r="G13" i="78"/>
  <c r="G9" i="78"/>
  <c r="G12" i="78"/>
  <c r="G8" i="78"/>
  <c r="G10" i="78"/>
  <c r="G23" i="78"/>
  <c r="G30" i="78"/>
  <c r="G14" i="78"/>
  <c r="G25" i="78"/>
  <c r="G31" i="78"/>
  <c r="G15" i="78"/>
  <c r="G17" i="78"/>
  <c r="G28" i="78"/>
  <c r="G24" i="78"/>
  <c r="G20" i="78"/>
  <c r="G16" i="78"/>
  <c r="G19" i="78"/>
  <c r="G21" i="78"/>
  <c r="G26" i="78"/>
  <c r="G22" i="78"/>
  <c r="G18" i="78"/>
  <c r="N43" i="87"/>
  <c r="N44" i="88"/>
  <c r="N43" i="88" s="1"/>
  <c r="F8" i="80"/>
  <c r="F7" i="80" s="1"/>
  <c r="F7" i="79"/>
  <c r="N81" i="88"/>
  <c r="N80" i="87"/>
  <c r="N158" i="86"/>
  <c r="O127" i="86"/>
  <c r="O143" i="86"/>
  <c r="O124" i="86"/>
  <c r="O140" i="86"/>
  <c r="O121" i="86"/>
  <c r="O137" i="86"/>
  <c r="O153" i="86"/>
  <c r="O130" i="86"/>
  <c r="O146" i="86"/>
  <c r="O119" i="86"/>
  <c r="O151" i="86"/>
  <c r="O148" i="86"/>
  <c r="O145" i="86"/>
  <c r="O122" i="86"/>
  <c r="O117" i="86"/>
  <c r="O123" i="86"/>
  <c r="O120" i="86"/>
  <c r="O133" i="86"/>
  <c r="O126" i="86"/>
  <c r="O131" i="86"/>
  <c r="O147" i="86"/>
  <c r="O128" i="86"/>
  <c r="O144" i="86"/>
  <c r="O125" i="86"/>
  <c r="O141" i="86"/>
  <c r="O118" i="86"/>
  <c r="O134" i="86"/>
  <c r="O150" i="86"/>
  <c r="O135" i="86"/>
  <c r="O132" i="86"/>
  <c r="O129" i="86"/>
  <c r="O138" i="86"/>
  <c r="O139" i="86"/>
  <c r="O136" i="86"/>
  <c r="O149" i="86"/>
  <c r="O142" i="86"/>
  <c r="N152" i="88"/>
  <c r="N116" i="87"/>
  <c r="N157" i="87"/>
  <c r="O152" i="86"/>
  <c r="F23" i="83"/>
  <c r="F12" i="83"/>
  <c r="F11" i="83"/>
  <c r="F15" i="83"/>
  <c r="F29" i="83"/>
  <c r="F29" i="84" s="1"/>
  <c r="F29" i="85" s="1"/>
  <c r="F29" i="86" s="1"/>
  <c r="Q29" i="82"/>
  <c r="P29" i="82"/>
  <c r="F19" i="83"/>
  <c r="F24" i="83"/>
  <c r="F28" i="83"/>
  <c r="F28" i="84" s="1"/>
  <c r="P28" i="82"/>
  <c r="Q28" i="82"/>
  <c r="F16" i="83"/>
  <c r="F25" i="83"/>
  <c r="F27" i="83"/>
  <c r="P27" i="83" s="1"/>
  <c r="Q27" i="82"/>
  <c r="P27" i="82"/>
  <c r="F20" i="83"/>
  <c r="K30" i="82"/>
  <c r="K11" i="82"/>
  <c r="K15" i="82"/>
  <c r="K19" i="82"/>
  <c r="K23" i="82"/>
  <c r="K27" i="82"/>
  <c r="K14" i="82"/>
  <c r="K26" i="82"/>
  <c r="K12" i="82"/>
  <c r="K16" i="82"/>
  <c r="K20" i="82"/>
  <c r="K24" i="82"/>
  <c r="K28" i="82"/>
  <c r="K10" i="82"/>
  <c r="K22" i="82"/>
  <c r="K8" i="82"/>
  <c r="K9" i="82"/>
  <c r="K13" i="82"/>
  <c r="K17" i="82"/>
  <c r="K21" i="82"/>
  <c r="K25" i="82"/>
  <c r="K29" i="82"/>
  <c r="K18" i="82"/>
  <c r="N15" i="85"/>
  <c r="N18" i="85"/>
  <c r="N19" i="85"/>
  <c r="N26" i="85"/>
  <c r="N21" i="85"/>
  <c r="N20" i="85"/>
  <c r="N17" i="85"/>
  <c r="N14" i="85"/>
  <c r="N9" i="85"/>
  <c r="N25" i="85"/>
  <c r="N29" i="85"/>
  <c r="N22" i="85"/>
  <c r="N27" i="84"/>
  <c r="N7" i="84" s="1"/>
  <c r="N16" i="85"/>
  <c r="N11" i="85"/>
  <c r="N12" i="85"/>
  <c r="N13" i="85"/>
  <c r="N23" i="85"/>
  <c r="N24" i="85"/>
  <c r="N10" i="85"/>
  <c r="F39" i="78"/>
  <c r="N8" i="85"/>
  <c r="J8" i="84"/>
  <c r="J7" i="84" s="1"/>
  <c r="F89" i="83"/>
  <c r="F89" i="84" s="1"/>
  <c r="F89" i="85" s="1"/>
  <c r="F89" i="86" s="1"/>
  <c r="F89" i="87" s="1"/>
  <c r="F89" i="88" s="1"/>
  <c r="F101" i="83"/>
  <c r="F101" i="84" s="1"/>
  <c r="F101" i="85" s="1"/>
  <c r="F101" i="86" s="1"/>
  <c r="F101" i="87" s="1"/>
  <c r="F101" i="88" s="1"/>
  <c r="F97" i="83"/>
  <c r="F97" i="84" s="1"/>
  <c r="F97" i="85" s="1"/>
  <c r="F97" i="86" s="1"/>
  <c r="F97" i="87" s="1"/>
  <c r="F97" i="88" s="1"/>
  <c r="F92" i="83"/>
  <c r="F92" i="84" s="1"/>
  <c r="F92" i="85" s="1"/>
  <c r="F92" i="86" s="1"/>
  <c r="F92" i="87" s="1"/>
  <c r="F92" i="88" s="1"/>
  <c r="F90" i="83"/>
  <c r="F90" i="84" s="1"/>
  <c r="F90" i="85" s="1"/>
  <c r="F90" i="86" s="1"/>
  <c r="F90" i="87" s="1"/>
  <c r="F90" i="88" s="1"/>
  <c r="F91" i="83"/>
  <c r="F91" i="84" s="1"/>
  <c r="F91" i="85" s="1"/>
  <c r="F91" i="86" s="1"/>
  <c r="F91" i="87" s="1"/>
  <c r="F91" i="88" s="1"/>
  <c r="F93" i="83"/>
  <c r="F93" i="84" s="1"/>
  <c r="F93" i="85" s="1"/>
  <c r="F93" i="86" s="1"/>
  <c r="F93" i="87" s="1"/>
  <c r="F93" i="88" s="1"/>
  <c r="F98" i="83"/>
  <c r="F98" i="84" s="1"/>
  <c r="F98" i="85" s="1"/>
  <c r="F98" i="86" s="1"/>
  <c r="F98" i="87" s="1"/>
  <c r="F98" i="88" s="1"/>
  <c r="F94" i="83"/>
  <c r="F94" i="84" s="1"/>
  <c r="F94" i="85" s="1"/>
  <c r="F94" i="86" s="1"/>
  <c r="F94" i="87" s="1"/>
  <c r="F94" i="88" s="1"/>
  <c r="F95" i="83"/>
  <c r="F95" i="84" s="1"/>
  <c r="F95" i="85" s="1"/>
  <c r="F95" i="86" s="1"/>
  <c r="F95" i="87" s="1"/>
  <c r="F95" i="88" s="1"/>
  <c r="Q8" i="79"/>
  <c r="P8" i="79"/>
  <c r="P39" i="78" l="1"/>
  <c r="O73" i="88"/>
  <c r="O72" i="88"/>
  <c r="O72" i="87"/>
  <c r="O73" i="87"/>
  <c r="K34" i="84"/>
  <c r="K32" i="84"/>
  <c r="K36" i="84"/>
  <c r="K37" i="84"/>
  <c r="K35" i="84"/>
  <c r="K33" i="84"/>
  <c r="K31" i="84"/>
  <c r="O34" i="84"/>
  <c r="O33" i="84"/>
  <c r="O36" i="84"/>
  <c r="O32" i="84"/>
  <c r="O37" i="84"/>
  <c r="O31" i="84"/>
  <c r="O35" i="84"/>
  <c r="G33" i="80"/>
  <c r="G37" i="80"/>
  <c r="G36" i="80"/>
  <c r="G32" i="80"/>
  <c r="G34" i="80"/>
  <c r="G31" i="80"/>
  <c r="G35" i="80"/>
  <c r="G31" i="79"/>
  <c r="G35" i="79"/>
  <c r="G37" i="79"/>
  <c r="G33" i="79"/>
  <c r="G36" i="79"/>
  <c r="G32" i="79"/>
  <c r="G34" i="79"/>
  <c r="N80" i="88"/>
  <c r="O81" i="88" s="1"/>
  <c r="Q27" i="83"/>
  <c r="F27" i="84"/>
  <c r="Q27" i="84" s="1"/>
  <c r="G30" i="79"/>
  <c r="N116" i="88"/>
  <c r="N157" i="88"/>
  <c r="F14" i="83"/>
  <c r="F20" i="84"/>
  <c r="F18" i="83"/>
  <c r="F16" i="84"/>
  <c r="F9" i="83"/>
  <c r="F10" i="83"/>
  <c r="F17" i="83"/>
  <c r="F25" i="84"/>
  <c r="Q28" i="83"/>
  <c r="P28" i="83"/>
  <c r="F15" i="84"/>
  <c r="F23" i="84"/>
  <c r="F8" i="81"/>
  <c r="F8" i="82" s="1"/>
  <c r="F19" i="84"/>
  <c r="F26" i="83"/>
  <c r="F26" i="84" s="1"/>
  <c r="F13" i="83"/>
  <c r="F12" i="84"/>
  <c r="F24" i="84"/>
  <c r="F22" i="83"/>
  <c r="P29" i="83"/>
  <c r="Q29" i="83"/>
  <c r="F11" i="84"/>
  <c r="F21" i="83"/>
  <c r="K30" i="83"/>
  <c r="K9" i="83"/>
  <c r="K13" i="83"/>
  <c r="K17" i="83"/>
  <c r="K21" i="83"/>
  <c r="K25" i="83"/>
  <c r="K29" i="83"/>
  <c r="K16" i="83"/>
  <c r="K28" i="83"/>
  <c r="K10" i="83"/>
  <c r="K14" i="83"/>
  <c r="K18" i="83"/>
  <c r="K22" i="83"/>
  <c r="K26" i="83"/>
  <c r="K8" i="83"/>
  <c r="K20" i="83"/>
  <c r="K11" i="83"/>
  <c r="K15" i="83"/>
  <c r="K19" i="83"/>
  <c r="K23" i="83"/>
  <c r="K27" i="83"/>
  <c r="K12" i="83"/>
  <c r="K24" i="83"/>
  <c r="N14" i="86"/>
  <c r="N19" i="86"/>
  <c r="N24" i="86"/>
  <c r="N12" i="86"/>
  <c r="N29" i="86"/>
  <c r="N9" i="86"/>
  <c r="N17" i="86"/>
  <c r="N26" i="86"/>
  <c r="N11" i="86"/>
  <c r="N20" i="86"/>
  <c r="N21" i="86"/>
  <c r="N10" i="86"/>
  <c r="N23" i="86"/>
  <c r="N27" i="85"/>
  <c r="N38" i="85" s="1"/>
  <c r="N28" i="86"/>
  <c r="N13" i="86"/>
  <c r="N16" i="86"/>
  <c r="N22" i="86"/>
  <c r="N25" i="86"/>
  <c r="N18" i="86"/>
  <c r="N15" i="86"/>
  <c r="G8" i="79"/>
  <c r="F39" i="79"/>
  <c r="G23" i="79"/>
  <c r="G29" i="79"/>
  <c r="G15" i="79"/>
  <c r="G19" i="79"/>
  <c r="G11" i="79"/>
  <c r="G16" i="79"/>
  <c r="G24" i="79"/>
  <c r="G12" i="79"/>
  <c r="G28" i="79"/>
  <c r="G25" i="79"/>
  <c r="G27" i="79"/>
  <c r="G20" i="79"/>
  <c r="G22" i="79"/>
  <c r="G9" i="79"/>
  <c r="G14" i="79"/>
  <c r="G17" i="79"/>
  <c r="G13" i="79"/>
  <c r="G10" i="79"/>
  <c r="G26" i="79"/>
  <c r="G18" i="79"/>
  <c r="G21" i="79"/>
  <c r="N8" i="86"/>
  <c r="J8" i="85"/>
  <c r="O89" i="88" l="1"/>
  <c r="O91" i="88"/>
  <c r="O85" i="88"/>
  <c r="O90" i="88"/>
  <c r="O105" i="88"/>
  <c r="O96" i="88"/>
  <c r="O103" i="88"/>
  <c r="O87" i="88"/>
  <c r="O102" i="88"/>
  <c r="O86" i="88"/>
  <c r="O93" i="88"/>
  <c r="O92" i="88"/>
  <c r="O99" i="88"/>
  <c r="O83" i="88"/>
  <c r="O98" i="88"/>
  <c r="O82" i="88"/>
  <c r="O104" i="88"/>
  <c r="O88" i="88"/>
  <c r="O95" i="88"/>
  <c r="O101" i="88"/>
  <c r="O94" i="88"/>
  <c r="O97" i="88"/>
  <c r="O100" i="88"/>
  <c r="O84" i="88"/>
  <c r="O152" i="88"/>
  <c r="O153" i="88"/>
  <c r="J7" i="85"/>
  <c r="K34" i="85" s="1"/>
  <c r="J38" i="85"/>
  <c r="G10" i="80"/>
  <c r="G15" i="80"/>
  <c r="G18" i="80"/>
  <c r="G20" i="80"/>
  <c r="G22" i="80"/>
  <c r="G24" i="80"/>
  <c r="G25" i="80"/>
  <c r="G27" i="80"/>
  <c r="G29" i="80"/>
  <c r="G30" i="80"/>
  <c r="G9" i="80"/>
  <c r="G11" i="80"/>
  <c r="G12" i="80"/>
  <c r="G13" i="80"/>
  <c r="G14" i="80"/>
  <c r="G16" i="80"/>
  <c r="G17" i="80"/>
  <c r="G19" i="80"/>
  <c r="G21" i="80"/>
  <c r="G23" i="80"/>
  <c r="G26" i="80"/>
  <c r="G28" i="80"/>
  <c r="F39" i="80"/>
  <c r="G8" i="80"/>
  <c r="P27" i="84"/>
  <c r="F7" i="81"/>
  <c r="N158" i="88"/>
  <c r="O133" i="88"/>
  <c r="O149" i="88"/>
  <c r="O126" i="88"/>
  <c r="O142" i="88"/>
  <c r="O119" i="88"/>
  <c r="O135" i="88"/>
  <c r="O151" i="88"/>
  <c r="O132" i="88"/>
  <c r="O148" i="88"/>
  <c r="O141" i="88"/>
  <c r="O150" i="88"/>
  <c r="O143" i="88"/>
  <c r="O129" i="88"/>
  <c r="O122" i="88"/>
  <c r="O138" i="88"/>
  <c r="O131" i="88"/>
  <c r="O128" i="88"/>
  <c r="O121" i="88"/>
  <c r="O137" i="88"/>
  <c r="O130" i="88"/>
  <c r="O146" i="88"/>
  <c r="O123" i="88"/>
  <c r="O139" i="88"/>
  <c r="O120" i="88"/>
  <c r="O136" i="88"/>
  <c r="O125" i="88"/>
  <c r="O118" i="88"/>
  <c r="O134" i="88"/>
  <c r="O127" i="88"/>
  <c r="O124" i="88"/>
  <c r="O140" i="88"/>
  <c r="O145" i="88"/>
  <c r="O117" i="88"/>
  <c r="O147" i="88"/>
  <c r="O144" i="88"/>
  <c r="F21" i="84"/>
  <c r="F13" i="84"/>
  <c r="F15" i="85"/>
  <c r="F27" i="85"/>
  <c r="P27" i="85" s="1"/>
  <c r="F10" i="84"/>
  <c r="F16" i="85"/>
  <c r="F12" i="85"/>
  <c r="F23" i="85"/>
  <c r="F17" i="84"/>
  <c r="F14" i="84"/>
  <c r="F24" i="85"/>
  <c r="F19" i="85"/>
  <c r="P28" i="84"/>
  <c r="F28" i="85"/>
  <c r="Q28" i="84"/>
  <c r="F25" i="85"/>
  <c r="F20" i="85"/>
  <c r="F11" i="85"/>
  <c r="Q29" i="84"/>
  <c r="P29" i="84"/>
  <c r="F22" i="84"/>
  <c r="F9" i="84"/>
  <c r="F18" i="84"/>
  <c r="K30" i="84"/>
  <c r="K9" i="84"/>
  <c r="K13" i="84"/>
  <c r="K17" i="84"/>
  <c r="K21" i="84"/>
  <c r="K25" i="84"/>
  <c r="K29" i="84"/>
  <c r="K16" i="84"/>
  <c r="K28" i="84"/>
  <c r="K10" i="84"/>
  <c r="K14" i="84"/>
  <c r="K18" i="84"/>
  <c r="K22" i="84"/>
  <c r="K26" i="84"/>
  <c r="K8" i="84"/>
  <c r="K20" i="84"/>
  <c r="K11" i="84"/>
  <c r="K15" i="84"/>
  <c r="K19" i="84"/>
  <c r="K23" i="84"/>
  <c r="K27" i="84"/>
  <c r="K12" i="84"/>
  <c r="K24" i="84"/>
  <c r="N10" i="87"/>
  <c r="N10" i="88" s="1"/>
  <c r="N15" i="87"/>
  <c r="N15" i="88" s="1"/>
  <c r="N25" i="87"/>
  <c r="N25" i="88" s="1"/>
  <c r="N16" i="87"/>
  <c r="N16" i="88" s="1"/>
  <c r="N28" i="87"/>
  <c r="N28" i="88" s="1"/>
  <c r="N27" i="86"/>
  <c r="N7" i="86" s="1"/>
  <c r="N20" i="87"/>
  <c r="N20" i="88" s="1"/>
  <c r="N26" i="87"/>
  <c r="N26" i="88" s="1"/>
  <c r="N9" i="87"/>
  <c r="N9" i="88" s="1"/>
  <c r="N12" i="87"/>
  <c r="N12" i="88" s="1"/>
  <c r="N19" i="87"/>
  <c r="N19" i="88" s="1"/>
  <c r="N11" i="87"/>
  <c r="N11" i="88" s="1"/>
  <c r="N18" i="87"/>
  <c r="N18" i="88" s="1"/>
  <c r="N22" i="87"/>
  <c r="N22" i="88" s="1"/>
  <c r="N13" i="87"/>
  <c r="N13" i="88" s="1"/>
  <c r="N23" i="87"/>
  <c r="N23" i="88" s="1"/>
  <c r="N21" i="87"/>
  <c r="N21" i="88" s="1"/>
  <c r="N17" i="87"/>
  <c r="N17" i="88" s="1"/>
  <c r="N29" i="87"/>
  <c r="N29" i="88" s="1"/>
  <c r="N24" i="87"/>
  <c r="N24" i="88" s="1"/>
  <c r="N14" i="87"/>
  <c r="N14" i="88" s="1"/>
  <c r="N8" i="87"/>
  <c r="N8" i="88" s="1"/>
  <c r="J8" i="86"/>
  <c r="J7" i="86" s="1"/>
  <c r="D142" i="79"/>
  <c r="D141" i="81"/>
  <c r="D141" i="82"/>
  <c r="E141" i="82" s="1"/>
  <c r="D141" i="83"/>
  <c r="D141" i="84"/>
  <c r="D141" i="85"/>
  <c r="D141" i="86"/>
  <c r="D141" i="87"/>
  <c r="D141" i="88"/>
  <c r="D141" i="77"/>
  <c r="F141" i="77" s="1"/>
  <c r="F141" i="78" s="1"/>
  <c r="F141" i="79" s="1"/>
  <c r="F141" i="80" s="1"/>
  <c r="D126" i="77"/>
  <c r="F126" i="77" s="1"/>
  <c r="G34" i="81" l="1"/>
  <c r="G32" i="81"/>
  <c r="G33" i="81"/>
  <c r="G37" i="81"/>
  <c r="G36" i="81"/>
  <c r="G35" i="81"/>
  <c r="D50" i="78"/>
  <c r="K36" i="85"/>
  <c r="K33" i="85"/>
  <c r="K37" i="85"/>
  <c r="K35" i="85"/>
  <c r="K32" i="85"/>
  <c r="K31" i="85"/>
  <c r="K31" i="86"/>
  <c r="K32" i="86"/>
  <c r="K33" i="86"/>
  <c r="K34" i="86"/>
  <c r="K35" i="86"/>
  <c r="K36" i="86"/>
  <c r="K37" i="86"/>
  <c r="G8" i="81"/>
  <c r="G30" i="81"/>
  <c r="G31" i="81"/>
  <c r="F39" i="81"/>
  <c r="Q27" i="85"/>
  <c r="F7" i="82"/>
  <c r="G28" i="81"/>
  <c r="G16" i="81"/>
  <c r="G24" i="81"/>
  <c r="G17" i="81"/>
  <c r="G10" i="81"/>
  <c r="G29" i="81"/>
  <c r="G21" i="81"/>
  <c r="G14" i="81"/>
  <c r="G27" i="81"/>
  <c r="G11" i="81"/>
  <c r="G23" i="81"/>
  <c r="G13" i="81"/>
  <c r="G18" i="81"/>
  <c r="G9" i="81"/>
  <c r="G26" i="81"/>
  <c r="G25" i="81"/>
  <c r="G15" i="81"/>
  <c r="G12" i="81"/>
  <c r="G19" i="81"/>
  <c r="G22" i="81"/>
  <c r="G20" i="81"/>
  <c r="F20" i="86"/>
  <c r="F24" i="86"/>
  <c r="F8" i="83"/>
  <c r="F7" i="83" s="1"/>
  <c r="F12" i="86"/>
  <c r="F15" i="86"/>
  <c r="F21" i="85"/>
  <c r="F9" i="85"/>
  <c r="F22" i="85"/>
  <c r="F11" i="86"/>
  <c r="F25" i="86"/>
  <c r="P28" i="85"/>
  <c r="Q28" i="85"/>
  <c r="F28" i="86"/>
  <c r="F19" i="86"/>
  <c r="F23" i="86"/>
  <c r="F27" i="86"/>
  <c r="P27" i="86" s="1"/>
  <c r="F13" i="85"/>
  <c r="F18" i="85"/>
  <c r="F26" i="85"/>
  <c r="Q29" i="85"/>
  <c r="P29" i="85"/>
  <c r="F17" i="85"/>
  <c r="F10" i="85"/>
  <c r="F14" i="85"/>
  <c r="F16" i="86"/>
  <c r="K30" i="85"/>
  <c r="K9" i="85"/>
  <c r="K13" i="85"/>
  <c r="K17" i="85"/>
  <c r="K21" i="85"/>
  <c r="K25" i="85"/>
  <c r="K29" i="85"/>
  <c r="K16" i="85"/>
  <c r="K24" i="85"/>
  <c r="K10" i="85"/>
  <c r="K14" i="85"/>
  <c r="K18" i="85"/>
  <c r="K22" i="85"/>
  <c r="K26" i="85"/>
  <c r="K8" i="85"/>
  <c r="K20" i="85"/>
  <c r="K28" i="85"/>
  <c r="K11" i="85"/>
  <c r="K15" i="85"/>
  <c r="K19" i="85"/>
  <c r="K23" i="85"/>
  <c r="K27" i="85"/>
  <c r="K12" i="85"/>
  <c r="N27" i="87"/>
  <c r="N27" i="88" s="1"/>
  <c r="N7" i="88" s="1"/>
  <c r="D53" i="79"/>
  <c r="F141" i="81"/>
  <c r="F141" i="82" s="1"/>
  <c r="F141" i="83" s="1"/>
  <c r="F141" i="84" s="1"/>
  <c r="F141" i="85" s="1"/>
  <c r="F141" i="86" s="1"/>
  <c r="F141" i="87" s="1"/>
  <c r="F141" i="88" s="1"/>
  <c r="J8" i="87"/>
  <c r="J7" i="87" s="1"/>
  <c r="D142" i="81"/>
  <c r="D142" i="82"/>
  <c r="E142" i="82" s="1"/>
  <c r="D142" i="83"/>
  <c r="D142" i="84"/>
  <c r="D142" i="85"/>
  <c r="D142" i="86"/>
  <c r="D142" i="87"/>
  <c r="D142" i="88"/>
  <c r="D119" i="78"/>
  <c r="D119" i="79"/>
  <c r="D119" i="80"/>
  <c r="D119" i="81"/>
  <c r="D119" i="82"/>
  <c r="E119" i="82" s="1"/>
  <c r="D119" i="83"/>
  <c r="D119" i="84"/>
  <c r="D119" i="85"/>
  <c r="D119" i="86"/>
  <c r="D119" i="87"/>
  <c r="D119" i="88"/>
  <c r="D99" i="78"/>
  <c r="D99" i="79"/>
  <c r="D99" i="80"/>
  <c r="D99" i="81"/>
  <c r="D99" i="82"/>
  <c r="D99" i="83"/>
  <c r="D99" i="84"/>
  <c r="D99" i="85"/>
  <c r="D99" i="86"/>
  <c r="D99" i="87"/>
  <c r="D99" i="88"/>
  <c r="D69" i="83"/>
  <c r="D69" i="85"/>
  <c r="D69" i="86"/>
  <c r="D69" i="87"/>
  <c r="D69" i="88"/>
  <c r="D64" i="78"/>
  <c r="D64" i="79"/>
  <c r="D64" i="80"/>
  <c r="D64" i="81"/>
  <c r="D64" i="82"/>
  <c r="D64" i="83"/>
  <c r="D64" i="84"/>
  <c r="D64" i="85"/>
  <c r="D64" i="86"/>
  <c r="D64" i="87"/>
  <c r="D64" i="88"/>
  <c r="D59" i="77"/>
  <c r="J70" i="88"/>
  <c r="J69" i="88"/>
  <c r="J68" i="88"/>
  <c r="J67" i="88"/>
  <c r="J66" i="88"/>
  <c r="J65" i="88"/>
  <c r="J64" i="88"/>
  <c r="J63" i="88"/>
  <c r="J62" i="88"/>
  <c r="J61" i="88"/>
  <c r="J60" i="88"/>
  <c r="J59" i="88"/>
  <c r="J58" i="88"/>
  <c r="J57" i="88"/>
  <c r="J55" i="88"/>
  <c r="J54" i="88"/>
  <c r="J53" i="88"/>
  <c r="J52" i="88"/>
  <c r="J51" i="88"/>
  <c r="J50" i="88"/>
  <c r="J49" i="88"/>
  <c r="J48" i="88"/>
  <c r="J47" i="88"/>
  <c r="J46" i="88"/>
  <c r="J45" i="88"/>
  <c r="J71" i="87"/>
  <c r="J70" i="87"/>
  <c r="J69" i="87"/>
  <c r="J68" i="87"/>
  <c r="J67" i="87"/>
  <c r="J66" i="87"/>
  <c r="J65" i="87"/>
  <c r="J64" i="87"/>
  <c r="J63" i="87"/>
  <c r="J62" i="87"/>
  <c r="J61" i="87"/>
  <c r="J60" i="87"/>
  <c r="J59" i="87"/>
  <c r="J58" i="87"/>
  <c r="J57" i="87"/>
  <c r="J55" i="87"/>
  <c r="J54" i="87"/>
  <c r="J53" i="87"/>
  <c r="J52" i="87"/>
  <c r="J51" i="87"/>
  <c r="J50" i="87"/>
  <c r="J49" i="87"/>
  <c r="J48" i="87"/>
  <c r="J47" i="87"/>
  <c r="J46" i="87"/>
  <c r="J45" i="87"/>
  <c r="J71" i="86"/>
  <c r="J70" i="86"/>
  <c r="J69" i="86"/>
  <c r="J68" i="86"/>
  <c r="J67" i="86"/>
  <c r="J66" i="86"/>
  <c r="J65" i="86"/>
  <c r="J64" i="86"/>
  <c r="J63" i="86"/>
  <c r="J62" i="86"/>
  <c r="J61" i="86"/>
  <c r="J60" i="86"/>
  <c r="J59" i="86"/>
  <c r="J58" i="86"/>
  <c r="J57" i="86"/>
  <c r="J55" i="86"/>
  <c r="J54" i="86"/>
  <c r="J53" i="86"/>
  <c r="J52" i="86"/>
  <c r="J51" i="86"/>
  <c r="J50" i="86"/>
  <c r="J49" i="86"/>
  <c r="J48" i="86"/>
  <c r="J47" i="86"/>
  <c r="J46" i="86"/>
  <c r="J45" i="86"/>
  <c r="J71" i="85"/>
  <c r="J70" i="85"/>
  <c r="J69" i="85"/>
  <c r="J68" i="85"/>
  <c r="J67" i="85"/>
  <c r="J66" i="85"/>
  <c r="J65" i="85"/>
  <c r="J64" i="85"/>
  <c r="J63" i="85"/>
  <c r="J62" i="85"/>
  <c r="J61" i="85"/>
  <c r="J60" i="85"/>
  <c r="J59" i="85"/>
  <c r="J58" i="85"/>
  <c r="J57" i="85"/>
  <c r="J55" i="85"/>
  <c r="J54" i="85"/>
  <c r="J53" i="85"/>
  <c r="J52" i="85"/>
  <c r="J51" i="85"/>
  <c r="J50" i="85"/>
  <c r="J49" i="85"/>
  <c r="J48" i="85"/>
  <c r="J47" i="85"/>
  <c r="J46" i="85"/>
  <c r="J45" i="85"/>
  <c r="J68" i="84"/>
  <c r="J67" i="84"/>
  <c r="J66" i="84"/>
  <c r="J65" i="84"/>
  <c r="J64" i="84"/>
  <c r="J63" i="84"/>
  <c r="J62" i="84"/>
  <c r="J61" i="84"/>
  <c r="J60" i="84"/>
  <c r="J59" i="84"/>
  <c r="J58" i="84"/>
  <c r="J57" i="84"/>
  <c r="J55" i="84"/>
  <c r="J54" i="84"/>
  <c r="J53" i="84"/>
  <c r="J52" i="84"/>
  <c r="J51" i="84"/>
  <c r="J50" i="84"/>
  <c r="J49" i="84"/>
  <c r="J48" i="84"/>
  <c r="J47" i="84"/>
  <c r="J46" i="84"/>
  <c r="J45" i="84"/>
  <c r="J71" i="83"/>
  <c r="J70" i="83"/>
  <c r="J69" i="83"/>
  <c r="J68" i="83"/>
  <c r="J67" i="83"/>
  <c r="J66" i="83"/>
  <c r="J65" i="83"/>
  <c r="J64" i="83"/>
  <c r="J63" i="83"/>
  <c r="J62" i="83"/>
  <c r="J61" i="83"/>
  <c r="J60" i="83"/>
  <c r="J59" i="83"/>
  <c r="J58" i="83"/>
  <c r="J57" i="83"/>
  <c r="J55" i="83"/>
  <c r="J54" i="83"/>
  <c r="J53" i="83"/>
  <c r="J52" i="83"/>
  <c r="J51" i="83"/>
  <c r="J50" i="83"/>
  <c r="J49" i="83"/>
  <c r="J48" i="83"/>
  <c r="J47" i="83"/>
  <c r="J46" i="83"/>
  <c r="J45" i="83"/>
  <c r="J71" i="82"/>
  <c r="J70" i="82"/>
  <c r="J69" i="82"/>
  <c r="J68" i="82"/>
  <c r="J67" i="82"/>
  <c r="J66" i="82"/>
  <c r="J65" i="82"/>
  <c r="J64" i="82"/>
  <c r="J63" i="82"/>
  <c r="J62" i="82"/>
  <c r="J61" i="82"/>
  <c r="J60" i="82"/>
  <c r="J59" i="82"/>
  <c r="J58" i="82"/>
  <c r="J57" i="82"/>
  <c r="J55" i="82"/>
  <c r="J54" i="82"/>
  <c r="J53" i="82"/>
  <c r="J52" i="82"/>
  <c r="J51" i="82"/>
  <c r="J50" i="82"/>
  <c r="J49" i="82"/>
  <c r="J48" i="82"/>
  <c r="J47" i="82"/>
  <c r="J46" i="82"/>
  <c r="J45" i="82"/>
  <c r="J71" i="80"/>
  <c r="J70" i="80"/>
  <c r="J69" i="80"/>
  <c r="J68" i="80"/>
  <c r="J67" i="80"/>
  <c r="J66" i="80"/>
  <c r="J65" i="80"/>
  <c r="J64" i="80"/>
  <c r="J63" i="80"/>
  <c r="J62" i="80"/>
  <c r="J61" i="80"/>
  <c r="J60" i="80"/>
  <c r="J59" i="80"/>
  <c r="J58" i="80"/>
  <c r="J57" i="80"/>
  <c r="J55" i="80"/>
  <c r="J54" i="80"/>
  <c r="J53" i="80"/>
  <c r="J52" i="80"/>
  <c r="J51" i="80"/>
  <c r="J50" i="80"/>
  <c r="J49" i="80"/>
  <c r="J48" i="80"/>
  <c r="J47" i="80"/>
  <c r="J46" i="80"/>
  <c r="J45" i="80"/>
  <c r="J71" i="79"/>
  <c r="J70" i="79"/>
  <c r="J69" i="79"/>
  <c r="J68" i="79"/>
  <c r="J67" i="79"/>
  <c r="J66" i="79"/>
  <c r="J65" i="79"/>
  <c r="J64" i="79"/>
  <c r="J63" i="79"/>
  <c r="J62" i="79"/>
  <c r="J61" i="79"/>
  <c r="J60" i="79"/>
  <c r="J59" i="79"/>
  <c r="J58" i="79"/>
  <c r="J57" i="79"/>
  <c r="J56" i="79"/>
  <c r="J54" i="79"/>
  <c r="J53" i="79"/>
  <c r="J52" i="79"/>
  <c r="J51" i="79"/>
  <c r="J50" i="79"/>
  <c r="J49" i="79"/>
  <c r="J48" i="79"/>
  <c r="J47" i="79"/>
  <c r="J46" i="79"/>
  <c r="J45" i="79"/>
  <c r="J44" i="79"/>
  <c r="H75" i="79"/>
  <c r="J71" i="78"/>
  <c r="J70" i="78"/>
  <c r="J69" i="78"/>
  <c r="J68" i="78"/>
  <c r="J67" i="78"/>
  <c r="J66" i="78"/>
  <c r="J65" i="78"/>
  <c r="J64" i="78"/>
  <c r="J63" i="78"/>
  <c r="J62" i="78"/>
  <c r="J61" i="78"/>
  <c r="J60" i="78"/>
  <c r="J59" i="78"/>
  <c r="J58" i="78"/>
  <c r="J57" i="78"/>
  <c r="J56" i="78"/>
  <c r="J54" i="78"/>
  <c r="J53" i="78"/>
  <c r="J52" i="78"/>
  <c r="J51" i="78"/>
  <c r="J50" i="78"/>
  <c r="J49" i="78"/>
  <c r="J48" i="78"/>
  <c r="J47" i="78"/>
  <c r="J46" i="78"/>
  <c r="J45" i="78"/>
  <c r="J44" i="78"/>
  <c r="H75" i="78"/>
  <c r="N71" i="77"/>
  <c r="J71" i="77"/>
  <c r="N70" i="77"/>
  <c r="J70" i="77"/>
  <c r="N69" i="77"/>
  <c r="J69" i="77"/>
  <c r="N68" i="77"/>
  <c r="J68" i="77"/>
  <c r="N67" i="77"/>
  <c r="J67" i="77"/>
  <c r="N66" i="77"/>
  <c r="J66" i="77"/>
  <c r="N65" i="77"/>
  <c r="J65" i="77"/>
  <c r="N64" i="77"/>
  <c r="J64" i="77"/>
  <c r="N63" i="77"/>
  <c r="J63" i="77"/>
  <c r="N62" i="77"/>
  <c r="J62" i="77"/>
  <c r="N61" i="77"/>
  <c r="J61" i="77"/>
  <c r="N60" i="77"/>
  <c r="J60" i="77"/>
  <c r="N59" i="77"/>
  <c r="J59" i="77"/>
  <c r="N58" i="77"/>
  <c r="J58" i="77"/>
  <c r="N57" i="77"/>
  <c r="J57" i="77"/>
  <c r="N56" i="77"/>
  <c r="J56" i="77"/>
  <c r="N54" i="77"/>
  <c r="J54" i="77"/>
  <c r="N53" i="77"/>
  <c r="J53" i="77"/>
  <c r="N52" i="77"/>
  <c r="J52" i="77"/>
  <c r="N51" i="77"/>
  <c r="J51" i="77"/>
  <c r="N50" i="77"/>
  <c r="J50" i="77"/>
  <c r="N49" i="77"/>
  <c r="J49" i="77"/>
  <c r="N48" i="77"/>
  <c r="J48" i="77"/>
  <c r="N47" i="77"/>
  <c r="J47" i="77"/>
  <c r="N46" i="77"/>
  <c r="J46" i="77"/>
  <c r="N45" i="77"/>
  <c r="J45" i="77"/>
  <c r="J44" i="77"/>
  <c r="H38" i="77"/>
  <c r="J74" i="77" l="1"/>
  <c r="J43" i="77"/>
  <c r="G36" i="82"/>
  <c r="G32" i="82"/>
  <c r="G37" i="82"/>
  <c r="G34" i="82"/>
  <c r="G33" i="82"/>
  <c r="G35" i="82"/>
  <c r="N74" i="77"/>
  <c r="N43" i="77"/>
  <c r="K32" i="87"/>
  <c r="K34" i="87"/>
  <c r="K36" i="87"/>
  <c r="K31" i="87"/>
  <c r="K33" i="87"/>
  <c r="K37" i="87"/>
  <c r="K35" i="87"/>
  <c r="G34" i="83"/>
  <c r="G37" i="83"/>
  <c r="G31" i="83"/>
  <c r="G33" i="83"/>
  <c r="G35" i="83"/>
  <c r="G36" i="83"/>
  <c r="G32" i="83"/>
  <c r="J43" i="86"/>
  <c r="J74" i="83"/>
  <c r="J43" i="83"/>
  <c r="J43" i="82"/>
  <c r="J74" i="82"/>
  <c r="J74" i="80"/>
  <c r="J43" i="80"/>
  <c r="J43" i="79"/>
  <c r="J74" i="79"/>
  <c r="O34" i="88"/>
  <c r="O35" i="88"/>
  <c r="O37" i="88"/>
  <c r="O36" i="88"/>
  <c r="O32" i="88"/>
  <c r="O33" i="88"/>
  <c r="J43" i="88"/>
  <c r="J43" i="87"/>
  <c r="K66" i="87" s="1"/>
  <c r="J74" i="78"/>
  <c r="J43" i="78"/>
  <c r="J43" i="84"/>
  <c r="J74" i="84"/>
  <c r="J74" i="85"/>
  <c r="J43" i="85"/>
  <c r="F59" i="77"/>
  <c r="G8" i="82"/>
  <c r="G9" i="82"/>
  <c r="G10" i="82"/>
  <c r="G11" i="82"/>
  <c r="G12" i="82"/>
  <c r="G13" i="82"/>
  <c r="G14" i="82"/>
  <c r="G15" i="82"/>
  <c r="G16" i="82"/>
  <c r="G17" i="82"/>
  <c r="G18" i="82"/>
  <c r="G19" i="82"/>
  <c r="G20" i="82"/>
  <c r="G21" i="82"/>
  <c r="G22" i="82"/>
  <c r="G23" i="82"/>
  <c r="G24" i="82"/>
  <c r="G25" i="82"/>
  <c r="G26" i="82"/>
  <c r="G27" i="82"/>
  <c r="G28" i="82"/>
  <c r="G29" i="82"/>
  <c r="G30" i="82"/>
  <c r="G31" i="82"/>
  <c r="F70" i="83"/>
  <c r="F70" i="84" s="1"/>
  <c r="F70" i="85" s="1"/>
  <c r="F39" i="82"/>
  <c r="Q27" i="86"/>
  <c r="I48" i="77"/>
  <c r="I52" i="77"/>
  <c r="I56" i="77"/>
  <c r="I60" i="77"/>
  <c r="I64" i="77"/>
  <c r="I68" i="77"/>
  <c r="I44" i="77"/>
  <c r="I49" i="77"/>
  <c r="I53" i="77"/>
  <c r="I57" i="77"/>
  <c r="I61" i="77"/>
  <c r="I65" i="77"/>
  <c r="I69" i="77"/>
  <c r="I51" i="77"/>
  <c r="I55" i="77"/>
  <c r="I63" i="77"/>
  <c r="I71" i="77"/>
  <c r="I45" i="77"/>
  <c r="I46" i="77"/>
  <c r="I50" i="77"/>
  <c r="I54" i="77"/>
  <c r="I58" i="77"/>
  <c r="I62" i="77"/>
  <c r="I66" i="77"/>
  <c r="I70" i="77"/>
  <c r="I47" i="77"/>
  <c r="I59" i="77"/>
  <c r="I67" i="77"/>
  <c r="F16" i="87"/>
  <c r="F10" i="86"/>
  <c r="P10" i="86" s="1"/>
  <c r="F23" i="87"/>
  <c r="F9" i="86"/>
  <c r="Q9" i="86" s="1"/>
  <c r="F24" i="87"/>
  <c r="F14" i="86"/>
  <c r="P14" i="86" s="1"/>
  <c r="F27" i="87"/>
  <c r="P27" i="87" s="1"/>
  <c r="F22" i="86"/>
  <c r="P22" i="86" s="1"/>
  <c r="F12" i="87"/>
  <c r="F20" i="87"/>
  <c r="F18" i="86"/>
  <c r="P18" i="86" s="1"/>
  <c r="F13" i="86"/>
  <c r="Q13" i="86" s="1"/>
  <c r="F28" i="87"/>
  <c r="Q28" i="86"/>
  <c r="P28" i="86"/>
  <c r="F11" i="87"/>
  <c r="F15" i="87"/>
  <c r="F17" i="86"/>
  <c r="P17" i="86" s="1"/>
  <c r="F29" i="87"/>
  <c r="P29" i="86"/>
  <c r="Q29" i="86"/>
  <c r="F26" i="86"/>
  <c r="P26" i="86" s="1"/>
  <c r="F19" i="87"/>
  <c r="F25" i="87"/>
  <c r="F21" i="86"/>
  <c r="P21" i="86" s="1"/>
  <c r="F8" i="84"/>
  <c r="K30" i="86"/>
  <c r="K9" i="86"/>
  <c r="K13" i="86"/>
  <c r="K17" i="86"/>
  <c r="K21" i="86"/>
  <c r="K25" i="86"/>
  <c r="K29" i="86"/>
  <c r="K12" i="86"/>
  <c r="K24" i="86"/>
  <c r="K10" i="86"/>
  <c r="K14" i="86"/>
  <c r="K18" i="86"/>
  <c r="K22" i="86"/>
  <c r="K26" i="86"/>
  <c r="K8" i="86"/>
  <c r="K20" i="86"/>
  <c r="K28" i="86"/>
  <c r="K11" i="86"/>
  <c r="K15" i="86"/>
  <c r="K19" i="86"/>
  <c r="K23" i="86"/>
  <c r="K27" i="86"/>
  <c r="K16" i="86"/>
  <c r="M48" i="77"/>
  <c r="M52" i="77"/>
  <c r="M56" i="77"/>
  <c r="M60" i="77"/>
  <c r="M64" i="77"/>
  <c r="M68" i="77"/>
  <c r="M45" i="77"/>
  <c r="M49" i="77"/>
  <c r="M53" i="77"/>
  <c r="M57" i="77"/>
  <c r="M61" i="77"/>
  <c r="M65" i="77"/>
  <c r="M69" i="77"/>
  <c r="M44" i="77"/>
  <c r="M46" i="77"/>
  <c r="M50" i="77"/>
  <c r="M54" i="77"/>
  <c r="M58" i="77"/>
  <c r="M62" i="77"/>
  <c r="M66" i="77"/>
  <c r="M70" i="77"/>
  <c r="M47" i="77"/>
  <c r="M51" i="77"/>
  <c r="M55" i="77"/>
  <c r="M59" i="77"/>
  <c r="M63" i="77"/>
  <c r="M67" i="77"/>
  <c r="M71" i="77"/>
  <c r="J8" i="88"/>
  <c r="J7" i="88" s="1"/>
  <c r="J38" i="80"/>
  <c r="N38" i="80"/>
  <c r="N38" i="87"/>
  <c r="J38" i="87"/>
  <c r="H111" i="86"/>
  <c r="H80" i="86"/>
  <c r="J38" i="84"/>
  <c r="N38" i="84"/>
  <c r="N38" i="82"/>
  <c r="J38" i="82"/>
  <c r="J38" i="81"/>
  <c r="J39" i="81" s="1"/>
  <c r="N38" i="81"/>
  <c r="J38" i="83"/>
  <c r="N38" i="83"/>
  <c r="K61" i="80"/>
  <c r="J38" i="78"/>
  <c r="N38" i="78"/>
  <c r="N38" i="86"/>
  <c r="J38" i="86"/>
  <c r="H75" i="77"/>
  <c r="M53" i="79"/>
  <c r="L75" i="79"/>
  <c r="L75" i="77"/>
  <c r="M50" i="78"/>
  <c r="L75" i="78"/>
  <c r="L76" i="78"/>
  <c r="H76" i="78"/>
  <c r="H76" i="77"/>
  <c r="H39" i="77"/>
  <c r="H76" i="79"/>
  <c r="Q8" i="77"/>
  <c r="P10" i="84"/>
  <c r="P19" i="84"/>
  <c r="P21" i="79"/>
  <c r="P23" i="82"/>
  <c r="P17" i="84"/>
  <c r="P24" i="84"/>
  <c r="P23" i="79"/>
  <c r="P19" i="82"/>
  <c r="P20" i="82"/>
  <c r="Q16" i="86"/>
  <c r="P8" i="81"/>
  <c r="P12" i="81"/>
  <c r="P14" i="81"/>
  <c r="P16" i="81"/>
  <c r="P18" i="81"/>
  <c r="P20" i="81"/>
  <c r="P22" i="81"/>
  <c r="P26" i="81"/>
  <c r="P15" i="84"/>
  <c r="J159" i="77"/>
  <c r="P12" i="82"/>
  <c r="Q15" i="86"/>
  <c r="J159" i="78"/>
  <c r="L76" i="79"/>
  <c r="P16" i="82"/>
  <c r="P11" i="84"/>
  <c r="P13" i="82"/>
  <c r="P17" i="82"/>
  <c r="P21" i="82"/>
  <c r="P25" i="82"/>
  <c r="P15" i="85"/>
  <c r="P19" i="85"/>
  <c r="P15" i="80"/>
  <c r="P10" i="82"/>
  <c r="P18" i="82"/>
  <c r="I8" i="85"/>
  <c r="I10" i="85"/>
  <c r="I12" i="85"/>
  <c r="I14" i="85"/>
  <c r="I16" i="85"/>
  <c r="I18" i="85"/>
  <c r="I20" i="85"/>
  <c r="I22" i="85"/>
  <c r="I24" i="85"/>
  <c r="Q25" i="86"/>
  <c r="Q19" i="86"/>
  <c r="Q20" i="86"/>
  <c r="Q24" i="86"/>
  <c r="Q23" i="86"/>
  <c r="P13" i="85"/>
  <c r="P17" i="85"/>
  <c r="P21" i="85"/>
  <c r="P25" i="85"/>
  <c r="P23" i="85"/>
  <c r="I26" i="85"/>
  <c r="P11" i="85"/>
  <c r="I9" i="85"/>
  <c r="I11" i="85"/>
  <c r="I13" i="85"/>
  <c r="I15" i="85"/>
  <c r="I17" i="85"/>
  <c r="I19" i="85"/>
  <c r="I21" i="85"/>
  <c r="I23" i="85"/>
  <c r="I25" i="85"/>
  <c r="P12" i="84"/>
  <c r="P21" i="84"/>
  <c r="P16" i="84"/>
  <c r="P22" i="84"/>
  <c r="P14" i="84"/>
  <c r="P20" i="84"/>
  <c r="P23" i="84"/>
  <c r="P13" i="84"/>
  <c r="P18" i="84"/>
  <c r="Q21" i="84"/>
  <c r="Q22" i="84"/>
  <c r="P9" i="84"/>
  <c r="Q13" i="84"/>
  <c r="P25" i="84"/>
  <c r="Q14" i="84"/>
  <c r="Q9" i="84"/>
  <c r="Q17" i="84"/>
  <c r="P25" i="83"/>
  <c r="P9" i="82"/>
  <c r="P24" i="82"/>
  <c r="P14" i="82"/>
  <c r="Q22" i="82"/>
  <c r="Q18" i="82"/>
  <c r="P8" i="82"/>
  <c r="P22" i="82"/>
  <c r="P21" i="81"/>
  <c r="P10" i="81"/>
  <c r="P19" i="81"/>
  <c r="Q8" i="80"/>
  <c r="P10" i="80"/>
  <c r="P22" i="80"/>
  <c r="P23" i="80"/>
  <c r="P24" i="80"/>
  <c r="P25" i="80"/>
  <c r="P9" i="80"/>
  <c r="Q14" i="80"/>
  <c r="P19" i="80"/>
  <c r="P20" i="80"/>
  <c r="P21" i="80"/>
  <c r="P16" i="80"/>
  <c r="P14" i="80"/>
  <c r="P18" i="80"/>
  <c r="Q10" i="80"/>
  <c r="P17" i="80"/>
  <c r="P11" i="80"/>
  <c r="P12" i="80"/>
  <c r="P13" i="80"/>
  <c r="Q21" i="80"/>
  <c r="Q24" i="80"/>
  <c r="M54" i="78"/>
  <c r="M58" i="78"/>
  <c r="M71" i="78"/>
  <c r="M63" i="78"/>
  <c r="M66" i="78"/>
  <c r="M46" i="78"/>
  <c r="M59" i="78"/>
  <c r="M62" i="78"/>
  <c r="M67" i="78"/>
  <c r="M70" i="78"/>
  <c r="P12" i="77"/>
  <c r="Q12" i="77" s="1"/>
  <c r="P15" i="77"/>
  <c r="Q15" i="77" s="1"/>
  <c r="P26" i="77"/>
  <c r="Q26" i="77" s="1"/>
  <c r="Q70" i="79"/>
  <c r="P14" i="77"/>
  <c r="Q14" i="77" s="1"/>
  <c r="P22" i="77"/>
  <c r="Q22" i="77" s="1"/>
  <c r="P25" i="77"/>
  <c r="Q25" i="77" s="1"/>
  <c r="P9" i="77"/>
  <c r="P21" i="77"/>
  <c r="Q21" i="77" s="1"/>
  <c r="H6" i="77"/>
  <c r="H5" i="77" s="1"/>
  <c r="Q71" i="79"/>
  <c r="M46" i="79"/>
  <c r="M54" i="79"/>
  <c r="M62" i="79"/>
  <c r="M70" i="79"/>
  <c r="M48" i="79"/>
  <c r="M58" i="79"/>
  <c r="M64" i="79"/>
  <c r="M50" i="79"/>
  <c r="M60" i="79"/>
  <c r="M66" i="79"/>
  <c r="M52" i="79"/>
  <c r="M56" i="79"/>
  <c r="M68" i="79"/>
  <c r="Q71" i="77"/>
  <c r="D50" i="79"/>
  <c r="Q18" i="84"/>
  <c r="Q19" i="80"/>
  <c r="P15" i="82"/>
  <c r="Q9" i="80"/>
  <c r="Q16" i="80"/>
  <c r="Q18" i="80"/>
  <c r="Q14" i="82"/>
  <c r="Q8" i="81"/>
  <c r="Q10" i="81"/>
  <c r="Q12" i="81"/>
  <c r="Q10" i="84"/>
  <c r="Q11" i="80"/>
  <c r="Q13" i="80"/>
  <c r="Q14" i="81"/>
  <c r="Q16" i="81"/>
  <c r="Q15" i="80"/>
  <c r="Q17" i="80"/>
  <c r="Q22" i="80"/>
  <c r="Q23" i="80"/>
  <c r="Q15" i="81"/>
  <c r="Q12" i="82"/>
  <c r="Q15" i="82"/>
  <c r="Q16" i="82"/>
  <c r="Q19" i="82"/>
  <c r="Q20" i="82"/>
  <c r="Q23" i="82"/>
  <c r="Q24" i="82"/>
  <c r="Q17" i="81"/>
  <c r="Q21" i="81"/>
  <c r="Q13" i="82"/>
  <c r="Q17" i="82"/>
  <c r="Q21" i="82"/>
  <c r="Q25" i="82"/>
  <c r="Q12" i="80"/>
  <c r="Q20" i="80"/>
  <c r="Q18" i="81"/>
  <c r="Q20" i="81"/>
  <c r="Q16" i="85"/>
  <c r="Q24" i="85"/>
  <c r="Q12" i="86"/>
  <c r="Q22" i="83"/>
  <c r="Q12" i="84"/>
  <c r="Q16" i="84"/>
  <c r="Q20" i="84"/>
  <c r="Q24" i="84"/>
  <c r="Q10" i="85"/>
  <c r="Q18" i="85"/>
  <c r="Q11" i="86"/>
  <c r="Q11" i="84"/>
  <c r="Q15" i="84"/>
  <c r="Q19" i="84"/>
  <c r="Q23" i="84"/>
  <c r="Q12" i="85"/>
  <c r="Q20" i="85"/>
  <c r="Q13" i="83"/>
  <c r="Q25" i="83"/>
  <c r="Q9" i="85"/>
  <c r="Q14" i="85"/>
  <c r="Q22" i="85"/>
  <c r="P11" i="86"/>
  <c r="P12" i="86"/>
  <c r="P15" i="86"/>
  <c r="P16" i="86"/>
  <c r="P19" i="86"/>
  <c r="P20" i="86"/>
  <c r="P23" i="86"/>
  <c r="P24" i="86"/>
  <c r="P25" i="86"/>
  <c r="P9" i="85"/>
  <c r="Q11" i="85"/>
  <c r="P12" i="85"/>
  <c r="Q13" i="85"/>
  <c r="P14" i="85"/>
  <c r="Q17" i="85"/>
  <c r="Q19" i="85"/>
  <c r="P20" i="85"/>
  <c r="P22" i="85"/>
  <c r="Q25" i="85"/>
  <c r="P10" i="85"/>
  <c r="Q15" i="85"/>
  <c r="P16" i="85"/>
  <c r="P18" i="85"/>
  <c r="Q21" i="85"/>
  <c r="Q23" i="85"/>
  <c r="P24" i="85"/>
  <c r="P26" i="85"/>
  <c r="Q26" i="85"/>
  <c r="Q25" i="84"/>
  <c r="P26" i="84"/>
  <c r="Q26" i="84"/>
  <c r="Q12" i="83"/>
  <c r="Q16" i="83"/>
  <c r="Q21" i="83"/>
  <c r="Q23" i="83"/>
  <c r="Q8" i="83"/>
  <c r="Q9" i="83"/>
  <c r="Q10" i="83"/>
  <c r="Q11" i="83"/>
  <c r="Q14" i="83"/>
  <c r="Q15" i="83"/>
  <c r="Q17" i="83"/>
  <c r="Q18" i="83"/>
  <c r="Q19" i="83"/>
  <c r="Q20" i="83"/>
  <c r="Q24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6" i="83"/>
  <c r="Q26" i="83"/>
  <c r="Q8" i="82"/>
  <c r="Q9" i="82"/>
  <c r="Q10" i="82"/>
  <c r="P11" i="82"/>
  <c r="Q11" i="82"/>
  <c r="P26" i="82"/>
  <c r="Q26" i="82"/>
  <c r="Q25" i="81"/>
  <c r="P25" i="81"/>
  <c r="Q9" i="81"/>
  <c r="Q11" i="81"/>
  <c r="Q13" i="81"/>
  <c r="Q19" i="81"/>
  <c r="Q22" i="81"/>
  <c r="P24" i="81"/>
  <c r="Q23" i="81"/>
  <c r="P23" i="81"/>
  <c r="P9" i="81"/>
  <c r="P11" i="81"/>
  <c r="P13" i="81"/>
  <c r="P15" i="81"/>
  <c r="P17" i="81"/>
  <c r="Q24" i="81"/>
  <c r="Q26" i="81"/>
  <c r="P26" i="80"/>
  <c r="Q26" i="80"/>
  <c r="Q25" i="80"/>
  <c r="P8" i="80"/>
  <c r="Q21" i="79"/>
  <c r="Q23" i="79"/>
  <c r="P25" i="79"/>
  <c r="Q25" i="79"/>
  <c r="P26" i="79"/>
  <c r="Q26" i="79"/>
  <c r="P20" i="79"/>
  <c r="P22" i="79"/>
  <c r="P24" i="79"/>
  <c r="Q20" i="79"/>
  <c r="Q22" i="79"/>
  <c r="Q24" i="79"/>
  <c r="M57" i="79"/>
  <c r="M59" i="79"/>
  <c r="M61" i="79"/>
  <c r="M63" i="79"/>
  <c r="M65" i="79"/>
  <c r="M67" i="79"/>
  <c r="M69" i="79"/>
  <c r="M71" i="79"/>
  <c r="M45" i="79"/>
  <c r="M47" i="79"/>
  <c r="M49" i="79"/>
  <c r="M51" i="79"/>
  <c r="M69" i="78"/>
  <c r="M65" i="78"/>
  <c r="M61" i="78"/>
  <c r="M57" i="78"/>
  <c r="M51" i="78"/>
  <c r="M47" i="78"/>
  <c r="M48" i="78"/>
  <c r="M52" i="78"/>
  <c r="M56" i="78"/>
  <c r="M60" i="78"/>
  <c r="M64" i="78"/>
  <c r="M68" i="78"/>
  <c r="M45" i="78"/>
  <c r="M49" i="78"/>
  <c r="M53" i="78"/>
  <c r="Q70" i="77"/>
  <c r="P70" i="77"/>
  <c r="J38" i="77"/>
  <c r="P71" i="77"/>
  <c r="K72" i="77" l="1"/>
  <c r="K73" i="77"/>
  <c r="K73" i="78"/>
  <c r="K72" i="78"/>
  <c r="K72" i="88"/>
  <c r="K73" i="88"/>
  <c r="K72" i="87"/>
  <c r="K73" i="87"/>
  <c r="K72" i="86"/>
  <c r="K73" i="86"/>
  <c r="K72" i="83"/>
  <c r="K73" i="83"/>
  <c r="K72" i="82"/>
  <c r="K73" i="82"/>
  <c r="K72" i="80"/>
  <c r="K73" i="80"/>
  <c r="O72" i="77"/>
  <c r="O73" i="77"/>
  <c r="K32" i="88"/>
  <c r="K35" i="88"/>
  <c r="K37" i="88"/>
  <c r="K34" i="88"/>
  <c r="K36" i="88"/>
  <c r="K33" i="88"/>
  <c r="P7" i="83"/>
  <c r="K73" i="84"/>
  <c r="K72" i="84"/>
  <c r="K72" i="85"/>
  <c r="K73" i="85"/>
  <c r="K55" i="87"/>
  <c r="K71" i="87"/>
  <c r="K62" i="87"/>
  <c r="K70" i="87"/>
  <c r="K59" i="87"/>
  <c r="K69" i="87"/>
  <c r="K53" i="87"/>
  <c r="K54" i="87"/>
  <c r="K61" i="87"/>
  <c r="K60" i="87"/>
  <c r="K52" i="87"/>
  <c r="Q8" i="84"/>
  <c r="F7" i="84"/>
  <c r="F39" i="83"/>
  <c r="G30" i="83"/>
  <c r="F70" i="86"/>
  <c r="F70" i="87" s="1"/>
  <c r="F70" i="88" s="1"/>
  <c r="Q70" i="88" s="1"/>
  <c r="Q70" i="83"/>
  <c r="Q10" i="86"/>
  <c r="Q14" i="86"/>
  <c r="K60" i="80"/>
  <c r="K66" i="80"/>
  <c r="K69" i="80"/>
  <c r="K49" i="80"/>
  <c r="K50" i="80"/>
  <c r="K67" i="80"/>
  <c r="Q22" i="86"/>
  <c r="Q17" i="86"/>
  <c r="Q21" i="86"/>
  <c r="Q26" i="86"/>
  <c r="Q18" i="86"/>
  <c r="K56" i="87"/>
  <c r="K44" i="87"/>
  <c r="K68" i="87"/>
  <c r="K51" i="87"/>
  <c r="K45" i="87"/>
  <c r="K67" i="87"/>
  <c r="K50" i="87"/>
  <c r="K58" i="87"/>
  <c r="K57" i="87"/>
  <c r="K64" i="87"/>
  <c r="K47" i="87"/>
  <c r="K65" i="87"/>
  <c r="K63" i="87"/>
  <c r="K46" i="87"/>
  <c r="K49" i="87"/>
  <c r="K48" i="87"/>
  <c r="K55" i="80"/>
  <c r="K57" i="80"/>
  <c r="K63" i="80"/>
  <c r="K46" i="80"/>
  <c r="K62" i="80"/>
  <c r="K45" i="80"/>
  <c r="K68" i="80"/>
  <c r="K51" i="80"/>
  <c r="K48" i="80"/>
  <c r="K59" i="80"/>
  <c r="K65" i="80"/>
  <c r="K58" i="80"/>
  <c r="K56" i="80"/>
  <c r="K44" i="80"/>
  <c r="K64" i="80"/>
  <c r="K47" i="80"/>
  <c r="K71" i="80"/>
  <c r="K54" i="80"/>
  <c r="K70" i="80"/>
  <c r="K53" i="80"/>
  <c r="K52" i="80"/>
  <c r="P9" i="86"/>
  <c r="P13" i="86"/>
  <c r="K31" i="88"/>
  <c r="P8" i="84"/>
  <c r="P38" i="84" s="1"/>
  <c r="G24" i="83"/>
  <c r="G11" i="83"/>
  <c r="G27" i="83"/>
  <c r="G21" i="83"/>
  <c r="G22" i="83"/>
  <c r="G12" i="83"/>
  <c r="G25" i="83"/>
  <c r="G19" i="83"/>
  <c r="G20" i="83"/>
  <c r="G15" i="83"/>
  <c r="G9" i="83"/>
  <c r="G18" i="83"/>
  <c r="G17" i="83"/>
  <c r="G28" i="83"/>
  <c r="G14" i="83"/>
  <c r="G26" i="83"/>
  <c r="G23" i="83"/>
  <c r="G16" i="83"/>
  <c r="G29" i="83"/>
  <c r="G13" i="83"/>
  <c r="G10" i="83"/>
  <c r="G8" i="83"/>
  <c r="N159" i="77"/>
  <c r="N6" i="77"/>
  <c r="N5" i="77" s="1"/>
  <c r="Q71" i="80"/>
  <c r="F8" i="85"/>
  <c r="F7" i="85" s="1"/>
  <c r="F21" i="87"/>
  <c r="F18" i="87"/>
  <c r="F27" i="88"/>
  <c r="P27" i="88" s="1"/>
  <c r="Q27" i="87"/>
  <c r="F9" i="87"/>
  <c r="F26" i="87"/>
  <c r="F17" i="87"/>
  <c r="F11" i="88"/>
  <c r="P11" i="87"/>
  <c r="Q11" i="87"/>
  <c r="F13" i="87"/>
  <c r="F22" i="87"/>
  <c r="Q24" i="87"/>
  <c r="P24" i="87"/>
  <c r="F24" i="88"/>
  <c r="F16" i="88"/>
  <c r="Q16" i="87"/>
  <c r="P16" i="87"/>
  <c r="Q19" i="87"/>
  <c r="F19" i="88"/>
  <c r="P19" i="87"/>
  <c r="F29" i="88"/>
  <c r="Q29" i="87"/>
  <c r="P29" i="87"/>
  <c r="F15" i="88"/>
  <c r="P15" i="87"/>
  <c r="Q15" i="87"/>
  <c r="F28" i="88"/>
  <c r="Q28" i="87"/>
  <c r="P28" i="87"/>
  <c r="Q12" i="87"/>
  <c r="P12" i="87"/>
  <c r="F12" i="88"/>
  <c r="F10" i="87"/>
  <c r="F25" i="88"/>
  <c r="Q25" i="87"/>
  <c r="P25" i="87"/>
  <c r="P20" i="87"/>
  <c r="F20" i="88"/>
  <c r="Q20" i="87"/>
  <c r="F14" i="87"/>
  <c r="F23" i="88"/>
  <c r="P23" i="87"/>
  <c r="Q23" i="87"/>
  <c r="P7" i="81"/>
  <c r="P7" i="82"/>
  <c r="P7" i="79"/>
  <c r="P7" i="80"/>
  <c r="K30" i="88"/>
  <c r="K9" i="88"/>
  <c r="K13" i="88"/>
  <c r="K17" i="88"/>
  <c r="K21" i="88"/>
  <c r="K25" i="88"/>
  <c r="K29" i="88"/>
  <c r="K15" i="88"/>
  <c r="K23" i="88"/>
  <c r="K12" i="88"/>
  <c r="K24" i="88"/>
  <c r="K10" i="88"/>
  <c r="K14" i="88"/>
  <c r="K18" i="88"/>
  <c r="K22" i="88"/>
  <c r="K26" i="88"/>
  <c r="K8" i="88"/>
  <c r="K11" i="88"/>
  <c r="K19" i="88"/>
  <c r="K27" i="88"/>
  <c r="K16" i="88"/>
  <c r="K20" i="88"/>
  <c r="K28" i="88"/>
  <c r="K30" i="87"/>
  <c r="K9" i="87"/>
  <c r="K13" i="87"/>
  <c r="K17" i="87"/>
  <c r="K21" i="87"/>
  <c r="K25" i="87"/>
  <c r="K29" i="87"/>
  <c r="K15" i="87"/>
  <c r="K12" i="87"/>
  <c r="K20" i="87"/>
  <c r="K28" i="87"/>
  <c r="K10" i="87"/>
  <c r="K14" i="87"/>
  <c r="K18" i="87"/>
  <c r="K22" i="87"/>
  <c r="K26" i="87"/>
  <c r="K8" i="87"/>
  <c r="K11" i="87"/>
  <c r="K19" i="87"/>
  <c r="K23" i="87"/>
  <c r="K27" i="87"/>
  <c r="K16" i="87"/>
  <c r="K24" i="87"/>
  <c r="K30" i="77"/>
  <c r="K9" i="77"/>
  <c r="K13" i="77"/>
  <c r="K17" i="77"/>
  <c r="K21" i="77"/>
  <c r="K25" i="77"/>
  <c r="K29" i="77"/>
  <c r="K20" i="77"/>
  <c r="K10" i="77"/>
  <c r="K14" i="77"/>
  <c r="K18" i="77"/>
  <c r="K22" i="77"/>
  <c r="K26" i="77"/>
  <c r="K8" i="77"/>
  <c r="K12" i="77"/>
  <c r="K24" i="77"/>
  <c r="K11" i="77"/>
  <c r="K15" i="77"/>
  <c r="K19" i="77"/>
  <c r="K23" i="77"/>
  <c r="K27" i="77"/>
  <c r="K16" i="77"/>
  <c r="K28" i="77"/>
  <c r="K45" i="86"/>
  <c r="K49" i="86"/>
  <c r="K53" i="86"/>
  <c r="K57" i="86"/>
  <c r="K61" i="86"/>
  <c r="K65" i="86"/>
  <c r="K69" i="86"/>
  <c r="K46" i="86"/>
  <c r="K50" i="86"/>
  <c r="K54" i="86"/>
  <c r="K58" i="86"/>
  <c r="K62" i="86"/>
  <c r="K66" i="86"/>
  <c r="K70" i="86"/>
  <c r="K47" i="86"/>
  <c r="K51" i="86"/>
  <c r="K55" i="86"/>
  <c r="K59" i="86"/>
  <c r="K63" i="86"/>
  <c r="K67" i="86"/>
  <c r="K71" i="86"/>
  <c r="K48" i="86"/>
  <c r="K52" i="86"/>
  <c r="K56" i="86"/>
  <c r="K60" i="86"/>
  <c r="K64" i="86"/>
  <c r="K68" i="86"/>
  <c r="K44" i="86"/>
  <c r="O49" i="78"/>
  <c r="O65" i="78"/>
  <c r="O54" i="78"/>
  <c r="O70" i="78"/>
  <c r="O59" i="78"/>
  <c r="O48" i="78"/>
  <c r="O64" i="78"/>
  <c r="O53" i="78"/>
  <c r="O69" i="78"/>
  <c r="O58" i="78"/>
  <c r="O47" i="78"/>
  <c r="O63" i="78"/>
  <c r="O52" i="78"/>
  <c r="O68" i="78"/>
  <c r="O45" i="78"/>
  <c r="O50" i="78"/>
  <c r="O55" i="78"/>
  <c r="O60" i="78"/>
  <c r="O57" i="78"/>
  <c r="O62" i="78"/>
  <c r="O67" i="78"/>
  <c r="O44" i="78"/>
  <c r="O61" i="78"/>
  <c r="O66" i="78"/>
  <c r="O71" i="78"/>
  <c r="O46" i="78"/>
  <c r="O51" i="78"/>
  <c r="O56" i="78"/>
  <c r="N75" i="78"/>
  <c r="N38" i="88"/>
  <c r="O46" i="77"/>
  <c r="O50" i="77"/>
  <c r="O54" i="77"/>
  <c r="O58" i="77"/>
  <c r="O62" i="77"/>
  <c r="O66" i="77"/>
  <c r="O70" i="77"/>
  <c r="O45" i="77"/>
  <c r="O61" i="77"/>
  <c r="O47" i="77"/>
  <c r="O51" i="77"/>
  <c r="O55" i="77"/>
  <c r="O59" i="77"/>
  <c r="O63" i="77"/>
  <c r="O67" i="77"/>
  <c r="O71" i="77"/>
  <c r="O53" i="77"/>
  <c r="O65" i="77"/>
  <c r="O48" i="77"/>
  <c r="O52" i="77"/>
  <c r="O56" i="77"/>
  <c r="O60" i="77"/>
  <c r="O64" i="77"/>
  <c r="O68" i="77"/>
  <c r="O44" i="77"/>
  <c r="O49" i="77"/>
  <c r="O57" i="77"/>
  <c r="O69" i="77"/>
  <c r="H6" i="86"/>
  <c r="I83" i="86"/>
  <c r="I87" i="86"/>
  <c r="I91" i="86"/>
  <c r="I95" i="86"/>
  <c r="I99" i="86"/>
  <c r="I103" i="86"/>
  <c r="I93" i="86"/>
  <c r="I101" i="86"/>
  <c r="I86" i="86"/>
  <c r="I94" i="86"/>
  <c r="I102" i="86"/>
  <c r="I84" i="86"/>
  <c r="I88" i="86"/>
  <c r="I92" i="86"/>
  <c r="I96" i="86"/>
  <c r="I100" i="86"/>
  <c r="I104" i="86"/>
  <c r="I85" i="86"/>
  <c r="I89" i="86"/>
  <c r="I97" i="86"/>
  <c r="I105" i="86"/>
  <c r="I82" i="86"/>
  <c r="I90" i="86"/>
  <c r="I98" i="86"/>
  <c r="I81" i="86"/>
  <c r="J39" i="86"/>
  <c r="P38" i="79"/>
  <c r="J75" i="78"/>
  <c r="J39" i="82"/>
  <c r="J39" i="84"/>
  <c r="J6" i="78"/>
  <c r="J5" i="78" s="1"/>
  <c r="J38" i="88"/>
  <c r="J39" i="85"/>
  <c r="J39" i="80"/>
  <c r="P38" i="82"/>
  <c r="P38" i="81"/>
  <c r="P38" i="83"/>
  <c r="P38" i="80"/>
  <c r="K70" i="78"/>
  <c r="J39" i="87"/>
  <c r="H112" i="86"/>
  <c r="J39" i="78"/>
  <c r="J75" i="77"/>
  <c r="J39" i="83"/>
  <c r="N76" i="78"/>
  <c r="I65" i="82"/>
  <c r="J75" i="79"/>
  <c r="N75" i="77"/>
  <c r="K71" i="78"/>
  <c r="N76" i="79"/>
  <c r="J39" i="77"/>
  <c r="K48" i="78"/>
  <c r="D39" i="77"/>
  <c r="K64" i="78"/>
  <c r="K45" i="78"/>
  <c r="K44" i="78"/>
  <c r="K69" i="78"/>
  <c r="K58" i="78"/>
  <c r="K51" i="78"/>
  <c r="I57" i="82"/>
  <c r="K50" i="78"/>
  <c r="K57" i="78"/>
  <c r="K68" i="78"/>
  <c r="K59" i="78"/>
  <c r="K52" i="78"/>
  <c r="J76" i="78"/>
  <c r="K54" i="78"/>
  <c r="K46" i="78"/>
  <c r="K65" i="78"/>
  <c r="K60" i="78"/>
  <c r="K66" i="78"/>
  <c r="K63" i="78"/>
  <c r="K49" i="78"/>
  <c r="K61" i="78"/>
  <c r="K56" i="78"/>
  <c r="K62" i="78"/>
  <c r="K47" i="78"/>
  <c r="K67" i="78"/>
  <c r="K53" i="78"/>
  <c r="J76" i="79"/>
  <c r="I66" i="82"/>
  <c r="I54" i="82"/>
  <c r="I49" i="82"/>
  <c r="J76" i="77"/>
  <c r="I58" i="82"/>
  <c r="I61" i="82"/>
  <c r="I60" i="82"/>
  <c r="I68" i="82"/>
  <c r="I67" i="82"/>
  <c r="I69" i="82"/>
  <c r="I50" i="82"/>
  <c r="I51" i="82"/>
  <c r="I59" i="82"/>
  <c r="I48" i="82"/>
  <c r="I45" i="82"/>
  <c r="I53" i="82"/>
  <c r="I62" i="82"/>
  <c r="I70" i="82"/>
  <c r="I71" i="82"/>
  <c r="I52" i="82"/>
  <c r="I46" i="82"/>
  <c r="I47" i="82"/>
  <c r="I55" i="82"/>
  <c r="I64" i="82"/>
  <c r="I63" i="82"/>
  <c r="P23" i="77"/>
  <c r="Q23" i="77" s="1"/>
  <c r="P16" i="77"/>
  <c r="Q16" i="77" s="1"/>
  <c r="P18" i="77"/>
  <c r="Q18" i="77" s="1"/>
  <c r="P13" i="77"/>
  <c r="Q13" i="77" s="1"/>
  <c r="P10" i="77"/>
  <c r="P17" i="77"/>
  <c r="Q17" i="77" s="1"/>
  <c r="J6" i="77"/>
  <c r="P19" i="77"/>
  <c r="Q19" i="77" s="1"/>
  <c r="P24" i="77"/>
  <c r="Q24" i="77" s="1"/>
  <c r="Q51" i="77"/>
  <c r="P20" i="77"/>
  <c r="Q20" i="77" s="1"/>
  <c r="P11" i="77"/>
  <c r="Q11" i="77" s="1"/>
  <c r="Q9" i="77"/>
  <c r="K48" i="77"/>
  <c r="K52" i="77"/>
  <c r="K56" i="77"/>
  <c r="K60" i="77"/>
  <c r="K64" i="77"/>
  <c r="K68" i="77"/>
  <c r="K44" i="77"/>
  <c r="K45" i="77"/>
  <c r="K49" i="77"/>
  <c r="K53" i="77"/>
  <c r="K57" i="77"/>
  <c r="K61" i="77"/>
  <c r="K65" i="77"/>
  <c r="K69" i="77"/>
  <c r="K46" i="77"/>
  <c r="K50" i="77"/>
  <c r="K54" i="77"/>
  <c r="K58" i="77"/>
  <c r="K62" i="77"/>
  <c r="K66" i="77"/>
  <c r="K70" i="77"/>
  <c r="K47" i="77"/>
  <c r="K51" i="77"/>
  <c r="K55" i="77"/>
  <c r="K59" i="77"/>
  <c r="K63" i="77"/>
  <c r="K67" i="77"/>
  <c r="K71" i="77"/>
  <c r="K53" i="79"/>
  <c r="K51" i="79"/>
  <c r="K49" i="79"/>
  <c r="K59" i="79"/>
  <c r="K47" i="79"/>
  <c r="K57" i="79"/>
  <c r="K45" i="79"/>
  <c r="K69" i="79"/>
  <c r="K61" i="79"/>
  <c r="K70" i="79"/>
  <c r="K68" i="79"/>
  <c r="K66" i="79"/>
  <c r="K64" i="79"/>
  <c r="K62" i="79"/>
  <c r="K60" i="79"/>
  <c r="K58" i="79"/>
  <c r="K56" i="79"/>
  <c r="K54" i="79"/>
  <c r="K46" i="79"/>
  <c r="K63" i="79"/>
  <c r="K48" i="79"/>
  <c r="K71" i="79"/>
  <c r="K52" i="79"/>
  <c r="K67" i="79"/>
  <c r="K65" i="79"/>
  <c r="K50" i="79"/>
  <c r="K44" i="79"/>
  <c r="P59" i="77"/>
  <c r="Q59" i="77"/>
  <c r="P51" i="77"/>
  <c r="F39" i="84" l="1"/>
  <c r="G33" i="84"/>
  <c r="G37" i="84"/>
  <c r="G36" i="84"/>
  <c r="G32" i="84"/>
  <c r="G35" i="84"/>
  <c r="G34" i="84"/>
  <c r="G31" i="84"/>
  <c r="G29" i="85"/>
  <c r="G33" i="85"/>
  <c r="G36" i="85"/>
  <c r="G30" i="85"/>
  <c r="G31" i="85"/>
  <c r="G32" i="85"/>
  <c r="G34" i="85"/>
  <c r="G35" i="85"/>
  <c r="G37" i="85"/>
  <c r="P7" i="84"/>
  <c r="P39" i="84" s="1"/>
  <c r="G26" i="84"/>
  <c r="G27" i="84"/>
  <c r="G29" i="84"/>
  <c r="G30" i="84"/>
  <c r="G28" i="84"/>
  <c r="G11" i="85"/>
  <c r="G15" i="85"/>
  <c r="G8" i="84"/>
  <c r="G26" i="85"/>
  <c r="G27" i="85"/>
  <c r="G21" i="85"/>
  <c r="G17" i="85"/>
  <c r="G14" i="85"/>
  <c r="G24" i="85"/>
  <c r="G28" i="85"/>
  <c r="G16" i="85"/>
  <c r="Q27" i="88"/>
  <c r="G22" i="85"/>
  <c r="G18" i="85"/>
  <c r="G9" i="85"/>
  <c r="G19" i="85"/>
  <c r="G23" i="85"/>
  <c r="G24" i="84"/>
  <c r="G20" i="84"/>
  <c r="G9" i="84"/>
  <c r="G17" i="84"/>
  <c r="G11" i="84"/>
  <c r="G15" i="84"/>
  <c r="G23" i="84"/>
  <c r="G22" i="84"/>
  <c r="G14" i="84"/>
  <c r="G12" i="84"/>
  <c r="G16" i="84"/>
  <c r="G25" i="84"/>
  <c r="G19" i="84"/>
  <c r="G18" i="84"/>
  <c r="G13" i="84"/>
  <c r="G21" i="84"/>
  <c r="G10" i="84"/>
  <c r="G13" i="85"/>
  <c r="G10" i="85"/>
  <c r="G20" i="85"/>
  <c r="G12" i="85"/>
  <c r="G25" i="85"/>
  <c r="Q71" i="81"/>
  <c r="P14" i="87"/>
  <c r="F14" i="88"/>
  <c r="Q14" i="87"/>
  <c r="P20" i="88"/>
  <c r="Q20" i="88"/>
  <c r="Q28" i="88"/>
  <c r="P28" i="88"/>
  <c r="P16" i="88"/>
  <c r="Q16" i="88"/>
  <c r="P22" i="87"/>
  <c r="F22" i="88"/>
  <c r="Q22" i="87"/>
  <c r="P11" i="88"/>
  <c r="Q11" i="88"/>
  <c r="Q23" i="88"/>
  <c r="P23" i="88"/>
  <c r="P10" i="87"/>
  <c r="F10" i="88"/>
  <c r="Q10" i="87"/>
  <c r="Q12" i="88"/>
  <c r="P12" i="88"/>
  <c r="Q15" i="88"/>
  <c r="P15" i="88"/>
  <c r="F9" i="88"/>
  <c r="Q9" i="87"/>
  <c r="P9" i="87"/>
  <c r="Q21" i="87"/>
  <c r="P21" i="87"/>
  <c r="F21" i="88"/>
  <c r="P25" i="88"/>
  <c r="Q25" i="88"/>
  <c r="P29" i="88"/>
  <c r="Q29" i="88"/>
  <c r="P19" i="88"/>
  <c r="Q19" i="88"/>
  <c r="Q26" i="87"/>
  <c r="P26" i="87"/>
  <c r="F26" i="88"/>
  <c r="F18" i="88"/>
  <c r="Q18" i="87"/>
  <c r="P18" i="87"/>
  <c r="P24" i="88"/>
  <c r="Q24" i="88"/>
  <c r="P13" i="87"/>
  <c r="F13" i="88"/>
  <c r="Q13" i="87"/>
  <c r="Q17" i="87"/>
  <c r="P17" i="87"/>
  <c r="F17" i="88"/>
  <c r="P8" i="85"/>
  <c r="G8" i="85"/>
  <c r="Q8" i="85"/>
  <c r="F39" i="85"/>
  <c r="F8" i="86"/>
  <c r="F7" i="86" s="1"/>
  <c r="Q10" i="77"/>
  <c r="P7" i="77"/>
  <c r="M30" i="77"/>
  <c r="M11" i="77"/>
  <c r="M15" i="77"/>
  <c r="M19" i="77"/>
  <c r="M23" i="77"/>
  <c r="M27" i="77"/>
  <c r="M10" i="77"/>
  <c r="M8" i="77"/>
  <c r="M12" i="77"/>
  <c r="M16" i="77"/>
  <c r="M20" i="77"/>
  <c r="M24" i="77"/>
  <c r="M28" i="77"/>
  <c r="M14" i="77"/>
  <c r="M22" i="77"/>
  <c r="M9" i="77"/>
  <c r="M13" i="77"/>
  <c r="M17" i="77"/>
  <c r="M21" i="77"/>
  <c r="M25" i="77"/>
  <c r="M29" i="77"/>
  <c r="M18" i="77"/>
  <c r="M26" i="77"/>
  <c r="O60" i="79"/>
  <c r="O45" i="79"/>
  <c r="O61" i="79"/>
  <c r="O50" i="79"/>
  <c r="O66" i="79"/>
  <c r="O55" i="79"/>
  <c r="O71" i="79"/>
  <c r="O48" i="79"/>
  <c r="O64" i="79"/>
  <c r="O49" i="79"/>
  <c r="O65" i="79"/>
  <c r="O54" i="79"/>
  <c r="O70" i="79"/>
  <c r="O59" i="79"/>
  <c r="O52" i="79"/>
  <c r="O53" i="79"/>
  <c r="O58" i="79"/>
  <c r="O63" i="79"/>
  <c r="O56" i="79"/>
  <c r="O57" i="79"/>
  <c r="O62" i="79"/>
  <c r="O67" i="79"/>
  <c r="O68" i="79"/>
  <c r="O69" i="79"/>
  <c r="O47" i="79"/>
  <c r="O44" i="79"/>
  <c r="O46" i="79"/>
  <c r="O51" i="79"/>
  <c r="N75" i="79"/>
  <c r="J39" i="88"/>
  <c r="P39" i="80"/>
  <c r="P39" i="82"/>
  <c r="P39" i="83"/>
  <c r="P39" i="79"/>
  <c r="P39" i="81"/>
  <c r="L39" i="77"/>
  <c r="F39" i="77"/>
  <c r="I76" i="79"/>
  <c r="J5" i="77"/>
  <c r="L76" i="77"/>
  <c r="P38" i="77"/>
  <c r="F51" i="80"/>
  <c r="F51" i="81" s="1"/>
  <c r="F51" i="82" s="1"/>
  <c r="I76" i="78"/>
  <c r="G24" i="86" l="1"/>
  <c r="G29" i="86"/>
  <c r="G30" i="86"/>
  <c r="G31" i="86"/>
  <c r="G32" i="86"/>
  <c r="G33" i="86"/>
  <c r="G34" i="86"/>
  <c r="G35" i="86"/>
  <c r="G36" i="86"/>
  <c r="G37" i="86"/>
  <c r="G15" i="86"/>
  <c r="G14" i="86"/>
  <c r="G19" i="86"/>
  <c r="G18" i="86"/>
  <c r="G20" i="86"/>
  <c r="G9" i="86"/>
  <c r="G27" i="86"/>
  <c r="G10" i="86"/>
  <c r="G16" i="86"/>
  <c r="G21" i="86"/>
  <c r="G26" i="86"/>
  <c r="G25" i="86"/>
  <c r="G11" i="86"/>
  <c r="G17" i="86"/>
  <c r="G13" i="86"/>
  <c r="G22" i="86"/>
  <c r="G12" i="86"/>
  <c r="G28" i="86"/>
  <c r="G23" i="86"/>
  <c r="F71" i="83"/>
  <c r="F71" i="84" s="1"/>
  <c r="F71" i="85" s="1"/>
  <c r="Q71" i="82"/>
  <c r="P17" i="88"/>
  <c r="Q17" i="88"/>
  <c r="P18" i="88"/>
  <c r="Q18" i="88"/>
  <c r="Q21" i="88"/>
  <c r="P21" i="88"/>
  <c r="P7" i="85"/>
  <c r="Q9" i="88"/>
  <c r="P9" i="88"/>
  <c r="P10" i="88"/>
  <c r="Q10" i="88"/>
  <c r="Q13" i="88"/>
  <c r="P13" i="88"/>
  <c r="P22" i="88"/>
  <c r="Q22" i="88"/>
  <c r="F39" i="86"/>
  <c r="P8" i="86"/>
  <c r="P7" i="86" s="1"/>
  <c r="Q8" i="86"/>
  <c r="F8" i="87"/>
  <c r="F7" i="87" s="1"/>
  <c r="Q26" i="88"/>
  <c r="P26" i="88"/>
  <c r="Q14" i="88"/>
  <c r="P14" i="88"/>
  <c r="G8" i="86"/>
  <c r="O30" i="77"/>
  <c r="O17" i="77"/>
  <c r="O12" i="77"/>
  <c r="O14" i="77"/>
  <c r="O8" i="77"/>
  <c r="O23" i="77"/>
  <c r="O9" i="77"/>
  <c r="O25" i="77"/>
  <c r="O28" i="77"/>
  <c r="O22" i="77"/>
  <c r="O16" i="77"/>
  <c r="O29" i="77"/>
  <c r="O26" i="77"/>
  <c r="O20" i="77"/>
  <c r="O21" i="77"/>
  <c r="O24" i="77"/>
  <c r="O18" i="77"/>
  <c r="O11" i="77"/>
  <c r="O27" i="77"/>
  <c r="O15" i="77"/>
  <c r="O13" i="77"/>
  <c r="O10" i="77"/>
  <c r="O19" i="77"/>
  <c r="O50" i="80"/>
  <c r="O66" i="80"/>
  <c r="O55" i="80"/>
  <c r="O71" i="80"/>
  <c r="O60" i="80"/>
  <c r="O45" i="80"/>
  <c r="O61" i="80"/>
  <c r="O54" i="80"/>
  <c r="O70" i="80"/>
  <c r="O59" i="80"/>
  <c r="O48" i="80"/>
  <c r="O64" i="80"/>
  <c r="O49" i="80"/>
  <c r="O65" i="80"/>
  <c r="O58" i="80"/>
  <c r="O51" i="80"/>
  <c r="O56" i="80"/>
  <c r="O57" i="80"/>
  <c r="O46" i="80"/>
  <c r="O63" i="80"/>
  <c r="O68" i="80"/>
  <c r="O69" i="80"/>
  <c r="O62" i="80"/>
  <c r="O67" i="80"/>
  <c r="O44" i="80"/>
  <c r="O47" i="80"/>
  <c r="O52" i="80"/>
  <c r="O53" i="80"/>
  <c r="Q51" i="80"/>
  <c r="P39" i="77"/>
  <c r="N76" i="77"/>
  <c r="N39" i="77"/>
  <c r="Q51" i="79"/>
  <c r="G37" i="87" l="1"/>
  <c r="G36" i="87"/>
  <c r="G33" i="87"/>
  <c r="G35" i="87"/>
  <c r="G32" i="87"/>
  <c r="G31" i="87"/>
  <c r="G34" i="87"/>
  <c r="G17" i="87"/>
  <c r="G16" i="87"/>
  <c r="G24" i="87"/>
  <c r="G22" i="87"/>
  <c r="G25" i="87"/>
  <c r="G15" i="87"/>
  <c r="G19" i="87"/>
  <c r="G10" i="87"/>
  <c r="G30" i="87"/>
  <c r="G21" i="87"/>
  <c r="G13" i="87"/>
  <c r="G29" i="87"/>
  <c r="G11" i="87"/>
  <c r="G23" i="87"/>
  <c r="G8" i="87"/>
  <c r="G14" i="87"/>
  <c r="G18" i="87"/>
  <c r="G28" i="87"/>
  <c r="G20" i="87"/>
  <c r="G27" i="87"/>
  <c r="G12" i="87"/>
  <c r="G9" i="87"/>
  <c r="G26" i="87"/>
  <c r="Q71" i="83"/>
  <c r="G71" i="83"/>
  <c r="F8" i="88"/>
  <c r="F7" i="88" s="1"/>
  <c r="Q8" i="87"/>
  <c r="P8" i="87"/>
  <c r="F39" i="87"/>
  <c r="N39" i="78"/>
  <c r="Q51" i="81"/>
  <c r="G13" i="88" l="1"/>
  <c r="G31" i="88"/>
  <c r="G32" i="88"/>
  <c r="G33" i="88"/>
  <c r="G34" i="88"/>
  <c r="G35" i="88"/>
  <c r="G36" i="88"/>
  <c r="G37" i="88"/>
  <c r="G24" i="88"/>
  <c r="G9" i="88"/>
  <c r="G18" i="88"/>
  <c r="G20" i="88"/>
  <c r="G19" i="88"/>
  <c r="G25" i="88"/>
  <c r="G22" i="88"/>
  <c r="G21" i="88"/>
  <c r="G12" i="88"/>
  <c r="G11" i="88"/>
  <c r="G23" i="88"/>
  <c r="G30" i="88"/>
  <c r="G16" i="88"/>
  <c r="G8" i="88"/>
  <c r="G14" i="88"/>
  <c r="G15" i="88"/>
  <c r="G17" i="88"/>
  <c r="G28" i="88"/>
  <c r="G27" i="88"/>
  <c r="G26" i="88"/>
  <c r="G10" i="88"/>
  <c r="G29" i="88"/>
  <c r="Q71" i="84"/>
  <c r="P7" i="87"/>
  <c r="P38" i="87"/>
  <c r="P8" i="88"/>
  <c r="P7" i="88" s="1"/>
  <c r="Q8" i="88"/>
  <c r="O30" i="79"/>
  <c r="O8" i="79"/>
  <c r="O12" i="79"/>
  <c r="O26" i="79"/>
  <c r="O22" i="79"/>
  <c r="O15" i="79"/>
  <c r="O20" i="79"/>
  <c r="O27" i="79"/>
  <c r="O14" i="79"/>
  <c r="O9" i="79"/>
  <c r="O21" i="79"/>
  <c r="O19" i="79"/>
  <c r="O29" i="79"/>
  <c r="O28" i="79"/>
  <c r="O10" i="79"/>
  <c r="O18" i="79"/>
  <c r="O17" i="79"/>
  <c r="O25" i="79"/>
  <c r="O13" i="79"/>
  <c r="O24" i="79"/>
  <c r="O16" i="79"/>
  <c r="O11" i="79"/>
  <c r="O23" i="79"/>
  <c r="N39" i="79"/>
  <c r="F51" i="83"/>
  <c r="Q51" i="83" s="1"/>
  <c r="Q51" i="82"/>
  <c r="D118" i="87"/>
  <c r="D118" i="86"/>
  <c r="D118" i="85"/>
  <c r="D118" i="84"/>
  <c r="D118" i="83"/>
  <c r="D118" i="82"/>
  <c r="E118" i="82" s="1"/>
  <c r="D118" i="81"/>
  <c r="D118" i="80"/>
  <c r="D118" i="79"/>
  <c r="D85" i="88"/>
  <c r="D85" i="87"/>
  <c r="D85" i="86"/>
  <c r="D85" i="85"/>
  <c r="D85" i="84"/>
  <c r="D85" i="82"/>
  <c r="D85" i="81"/>
  <c r="D85" i="80"/>
  <c r="D85" i="79"/>
  <c r="D85" i="78"/>
  <c r="D117" i="79"/>
  <c r="D84" i="80"/>
  <c r="D82" i="78"/>
  <c r="D44" i="77" l="1"/>
  <c r="F71" i="86"/>
  <c r="Q71" i="85"/>
  <c r="D83" i="81"/>
  <c r="D118" i="78"/>
  <c r="D84" i="84"/>
  <c r="D118" i="77"/>
  <c r="F118" i="77" s="1"/>
  <c r="P38" i="88"/>
  <c r="P39" i="87"/>
  <c r="O8" i="80"/>
  <c r="O16" i="80"/>
  <c r="O22" i="80"/>
  <c r="O23" i="80"/>
  <c r="O12" i="80"/>
  <c r="O27" i="80"/>
  <c r="O28" i="80"/>
  <c r="O15" i="80"/>
  <c r="O13" i="80"/>
  <c r="O26" i="80"/>
  <c r="O9" i="80"/>
  <c r="O19" i="80"/>
  <c r="O11" i="80"/>
  <c r="O18" i="80"/>
  <c r="O21" i="80"/>
  <c r="O14" i="80"/>
  <c r="O24" i="80"/>
  <c r="O20" i="80"/>
  <c r="O29" i="80"/>
  <c r="O17" i="80"/>
  <c r="O10" i="80"/>
  <c r="O25" i="80"/>
  <c r="N39" i="80"/>
  <c r="D83" i="77"/>
  <c r="F83" i="77" s="1"/>
  <c r="F51" i="84"/>
  <c r="F51" i="85" s="1"/>
  <c r="D81" i="79"/>
  <c r="D45" i="82"/>
  <c r="D45" i="86"/>
  <c r="D45" i="84"/>
  <c r="D45" i="88"/>
  <c r="D88" i="85"/>
  <c r="D83" i="85"/>
  <c r="D47" i="84"/>
  <c r="D47" i="88"/>
  <c r="D86" i="80"/>
  <c r="D86" i="84"/>
  <c r="D86" i="88"/>
  <c r="D87" i="80"/>
  <c r="D87" i="84"/>
  <c r="D87" i="88"/>
  <c r="D88" i="82"/>
  <c r="D88" i="86"/>
  <c r="D82" i="82"/>
  <c r="D48" i="81"/>
  <c r="D48" i="85"/>
  <c r="D47" i="81"/>
  <c r="D47" i="85"/>
  <c r="D86" i="77"/>
  <c r="F86" i="77" s="1"/>
  <c r="D86" i="81"/>
  <c r="D86" i="85"/>
  <c r="D87" i="77"/>
  <c r="F87" i="77" s="1"/>
  <c r="D87" i="81"/>
  <c r="D87" i="85"/>
  <c r="D88" i="79"/>
  <c r="D88" i="83"/>
  <c r="D88" i="87"/>
  <c r="D47" i="82"/>
  <c r="D47" i="86"/>
  <c r="D86" i="78"/>
  <c r="D86" i="82"/>
  <c r="D86" i="86"/>
  <c r="D87" i="78"/>
  <c r="D87" i="82"/>
  <c r="D87" i="86"/>
  <c r="D88" i="80"/>
  <c r="D88" i="84"/>
  <c r="D88" i="88"/>
  <c r="D118" i="88"/>
  <c r="D85" i="83"/>
  <c r="D86" i="79"/>
  <c r="D86" i="83"/>
  <c r="D86" i="87"/>
  <c r="D87" i="79"/>
  <c r="D87" i="83"/>
  <c r="D87" i="87"/>
  <c r="D88" i="81"/>
  <c r="D82" i="88"/>
  <c r="D83" i="83"/>
  <c r="D84" i="78"/>
  <c r="D117" i="85"/>
  <c r="D45" i="81"/>
  <c r="D45" i="85"/>
  <c r="D82" i="77"/>
  <c r="F82" i="77" s="1"/>
  <c r="D82" i="81"/>
  <c r="D82" i="85"/>
  <c r="D83" i="80"/>
  <c r="D83" i="84"/>
  <c r="D83" i="88"/>
  <c r="D84" i="79"/>
  <c r="D84" i="83"/>
  <c r="D84" i="87"/>
  <c r="D117" i="78"/>
  <c r="D117" i="82"/>
  <c r="E117" i="82" s="1"/>
  <c r="D117" i="86"/>
  <c r="D48" i="78"/>
  <c r="D48" i="82"/>
  <c r="D48" i="86"/>
  <c r="D83" i="87"/>
  <c r="D83" i="79"/>
  <c r="D84" i="86"/>
  <c r="D117" i="81"/>
  <c r="D82" i="84"/>
  <c r="D48" i="79"/>
  <c r="D48" i="83"/>
  <c r="D48" i="87"/>
  <c r="D82" i="80"/>
  <c r="D84" i="82"/>
  <c r="D45" i="83"/>
  <c r="D45" i="87"/>
  <c r="D82" i="83"/>
  <c r="D82" i="87"/>
  <c r="D83" i="78"/>
  <c r="D83" i="82"/>
  <c r="D83" i="86"/>
  <c r="D84" i="81"/>
  <c r="D84" i="85"/>
  <c r="D117" i="84"/>
  <c r="D117" i="88"/>
  <c r="D48" i="84"/>
  <c r="D48" i="88"/>
  <c r="D117" i="80"/>
  <c r="D48" i="77" l="1"/>
  <c r="F48" i="77" s="1"/>
  <c r="D47" i="77"/>
  <c r="F47" i="77" s="1"/>
  <c r="D46" i="77"/>
  <c r="F46" i="77" s="1"/>
  <c r="D85" i="77"/>
  <c r="F85" i="77" s="1"/>
  <c r="F85" i="78" s="1"/>
  <c r="F85" i="79" s="1"/>
  <c r="F85" i="80" s="1"/>
  <c r="F85" i="81" s="1"/>
  <c r="F85" i="82" s="1"/>
  <c r="F118" i="78"/>
  <c r="F118" i="79" s="1"/>
  <c r="F118" i="80" s="1"/>
  <c r="D44" i="78"/>
  <c r="D44" i="84"/>
  <c r="F71" i="87"/>
  <c r="Q71" i="86"/>
  <c r="D117" i="87"/>
  <c r="D82" i="86"/>
  <c r="D84" i="88"/>
  <c r="D117" i="83"/>
  <c r="D88" i="77"/>
  <c r="F88" i="77" s="1"/>
  <c r="D47" i="80"/>
  <c r="D81" i="86"/>
  <c r="D81" i="88"/>
  <c r="D81" i="85"/>
  <c r="D81" i="83"/>
  <c r="P39" i="88"/>
  <c r="O30" i="82"/>
  <c r="O9" i="81"/>
  <c r="O12" i="81"/>
  <c r="O28" i="81"/>
  <c r="O23" i="81"/>
  <c r="O19" i="81"/>
  <c r="O27" i="81"/>
  <c r="O11" i="81"/>
  <c r="O22" i="81"/>
  <c r="O17" i="81"/>
  <c r="O8" i="81"/>
  <c r="O14" i="81"/>
  <c r="O21" i="81"/>
  <c r="O10" i="81"/>
  <c r="O20" i="81"/>
  <c r="O24" i="81"/>
  <c r="O25" i="81"/>
  <c r="O18" i="81"/>
  <c r="O29" i="81"/>
  <c r="O13" i="81"/>
  <c r="O15" i="81"/>
  <c r="O26" i="81"/>
  <c r="O16" i="81"/>
  <c r="N39" i="81"/>
  <c r="D45" i="80"/>
  <c r="D45" i="79"/>
  <c r="F83" i="78"/>
  <c r="F83" i="79" s="1"/>
  <c r="F83" i="80" s="1"/>
  <c r="F83" i="81" s="1"/>
  <c r="F83" i="82" s="1"/>
  <c r="D46" i="88"/>
  <c r="D46" i="83"/>
  <c r="D46" i="85"/>
  <c r="D46" i="79"/>
  <c r="D46" i="78"/>
  <c r="D46" i="86"/>
  <c r="D46" i="82"/>
  <c r="D45" i="78"/>
  <c r="D46" i="84"/>
  <c r="D46" i="81"/>
  <c r="D46" i="87"/>
  <c r="D48" i="80"/>
  <c r="F87" i="78"/>
  <c r="F87" i="79" s="1"/>
  <c r="F87" i="80" s="1"/>
  <c r="F87" i="81" s="1"/>
  <c r="F87" i="82" s="1"/>
  <c r="F86" i="78"/>
  <c r="F86" i="79" s="1"/>
  <c r="F86" i="80" s="1"/>
  <c r="F86" i="81" s="1"/>
  <c r="F86" i="82" s="1"/>
  <c r="D46" i="80"/>
  <c r="Q51" i="84"/>
  <c r="D47" i="78"/>
  <c r="D117" i="77"/>
  <c r="D49" i="81"/>
  <c r="D47" i="83"/>
  <c r="D49" i="79"/>
  <c r="D49" i="88"/>
  <c r="D88" i="78"/>
  <c r="D49" i="78"/>
  <c r="D49" i="84"/>
  <c r="D47" i="87"/>
  <c r="D49" i="83"/>
  <c r="D49" i="82"/>
  <c r="D49" i="87"/>
  <c r="D49" i="86"/>
  <c r="D49" i="85"/>
  <c r="D49" i="80"/>
  <c r="D81" i="81" l="1"/>
  <c r="D84" i="77"/>
  <c r="F84" i="77" s="1"/>
  <c r="F84" i="78" s="1"/>
  <c r="F84" i="79" s="1"/>
  <c r="F84" i="80" s="1"/>
  <c r="F84" i="81" s="1"/>
  <c r="F84" i="82" s="1"/>
  <c r="F84" i="83" s="1"/>
  <c r="F84" i="84" s="1"/>
  <c r="F84" i="85" s="1"/>
  <c r="F84" i="86" s="1"/>
  <c r="F84" i="87" s="1"/>
  <c r="F84" i="88" s="1"/>
  <c r="D81" i="87"/>
  <c r="D82" i="79"/>
  <c r="D44" i="81"/>
  <c r="D45" i="77"/>
  <c r="F45" i="77" s="1"/>
  <c r="D49" i="77"/>
  <c r="F49" i="77" s="1"/>
  <c r="D44" i="83"/>
  <c r="D44" i="88"/>
  <c r="D44" i="86"/>
  <c r="D44" i="79"/>
  <c r="D44" i="87"/>
  <c r="D44" i="80"/>
  <c r="D44" i="85"/>
  <c r="D44" i="82"/>
  <c r="F71" i="88"/>
  <c r="Q71" i="87"/>
  <c r="D81" i="82"/>
  <c r="D81" i="77"/>
  <c r="D81" i="78"/>
  <c r="O22" i="82"/>
  <c r="O12" i="82"/>
  <c r="O16" i="82"/>
  <c r="O14" i="82"/>
  <c r="O26" i="82"/>
  <c r="O29" i="82"/>
  <c r="O18" i="82"/>
  <c r="O28" i="82"/>
  <c r="O19" i="82"/>
  <c r="O11" i="82"/>
  <c r="O15" i="82"/>
  <c r="O21" i="82"/>
  <c r="O24" i="82"/>
  <c r="O25" i="82"/>
  <c r="O17" i="82"/>
  <c r="O10" i="82"/>
  <c r="O23" i="82"/>
  <c r="O13" i="82"/>
  <c r="O8" i="82"/>
  <c r="O27" i="82"/>
  <c r="O20" i="82"/>
  <c r="O9" i="82"/>
  <c r="N39" i="82"/>
  <c r="F88" i="78"/>
  <c r="F88" i="79" s="1"/>
  <c r="F88" i="80" s="1"/>
  <c r="F88" i="81" s="1"/>
  <c r="F88" i="82" s="1"/>
  <c r="D81" i="84"/>
  <c r="F117" i="77"/>
  <c r="F85" i="83"/>
  <c r="F85" i="84" s="1"/>
  <c r="F85" i="85" s="1"/>
  <c r="F85" i="86" s="1"/>
  <c r="F85" i="87" s="1"/>
  <c r="F85" i="88" s="1"/>
  <c r="F118" i="81"/>
  <c r="F118" i="82" s="1"/>
  <c r="F118" i="83" s="1"/>
  <c r="F118" i="84" s="1"/>
  <c r="F118" i="85" s="1"/>
  <c r="F118" i="86" s="1"/>
  <c r="F118" i="87" s="1"/>
  <c r="F118" i="88" s="1"/>
  <c r="F83" i="83"/>
  <c r="F83" i="84" s="1"/>
  <c r="F83" i="85" s="1"/>
  <c r="F83" i="86" s="1"/>
  <c r="F83" i="87" s="1"/>
  <c r="F83" i="88" s="1"/>
  <c r="F82" i="78"/>
  <c r="D81" i="80"/>
  <c r="F51" i="86"/>
  <c r="Q51" i="85"/>
  <c r="F44" i="77"/>
  <c r="P44" i="77" s="1"/>
  <c r="D47" i="79"/>
  <c r="F46" i="78"/>
  <c r="P46" i="77"/>
  <c r="Q46" i="77"/>
  <c r="F48" i="78"/>
  <c r="P48" i="77"/>
  <c r="Q48" i="77"/>
  <c r="F48" i="79" l="1"/>
  <c r="P48" i="78"/>
  <c r="Q48" i="78"/>
  <c r="F46" i="79"/>
  <c r="P46" i="78"/>
  <c r="Q46" i="78"/>
  <c r="F82" i="79"/>
  <c r="F82" i="80" s="1"/>
  <c r="F82" i="81" s="1"/>
  <c r="F82" i="82" s="1"/>
  <c r="F117" i="78"/>
  <c r="F117" i="79" s="1"/>
  <c r="Q71" i="88"/>
  <c r="F81" i="77"/>
  <c r="F81" i="78" s="1"/>
  <c r="P45" i="77"/>
  <c r="O30" i="83"/>
  <c r="O30" i="84"/>
  <c r="O14" i="83"/>
  <c r="O22" i="83"/>
  <c r="O21" i="83"/>
  <c r="O23" i="83"/>
  <c r="O26" i="83"/>
  <c r="O20" i="83"/>
  <c r="O9" i="83"/>
  <c r="O24" i="83"/>
  <c r="O25" i="83"/>
  <c r="O10" i="83"/>
  <c r="O8" i="83"/>
  <c r="O11" i="83"/>
  <c r="O28" i="83"/>
  <c r="O27" i="83"/>
  <c r="O15" i="83"/>
  <c r="O18" i="83"/>
  <c r="O16" i="83"/>
  <c r="O12" i="83"/>
  <c r="O29" i="83"/>
  <c r="O19" i="83"/>
  <c r="O13" i="83"/>
  <c r="O17" i="83"/>
  <c r="N39" i="83"/>
  <c r="F87" i="83"/>
  <c r="F87" i="84" s="1"/>
  <c r="F87" i="85" s="1"/>
  <c r="F87" i="86" s="1"/>
  <c r="F87" i="87" s="1"/>
  <c r="F87" i="88" s="1"/>
  <c r="F86" i="83"/>
  <c r="F86" i="84" s="1"/>
  <c r="F86" i="85" s="1"/>
  <c r="F86" i="86" s="1"/>
  <c r="F86" i="87" s="1"/>
  <c r="F86" i="88" s="1"/>
  <c r="F88" i="83"/>
  <c r="F88" i="84" s="1"/>
  <c r="F88" i="85" s="1"/>
  <c r="F88" i="86" s="1"/>
  <c r="F88" i="87" s="1"/>
  <c r="F88" i="88" s="1"/>
  <c r="F51" i="87"/>
  <c r="Q51" i="86"/>
  <c r="F44" i="78"/>
  <c r="Q44" i="77"/>
  <c r="F47" i="78"/>
  <c r="Q47" i="77"/>
  <c r="P47" i="77"/>
  <c r="F49" i="78"/>
  <c r="P49" i="77"/>
  <c r="Q49" i="77"/>
  <c r="F49" i="79" l="1"/>
  <c r="P49" i="78"/>
  <c r="Q49" i="78"/>
  <c r="F47" i="79"/>
  <c r="P47" i="78"/>
  <c r="Q47" i="78"/>
  <c r="F44" i="79"/>
  <c r="F44" i="80" s="1"/>
  <c r="F44" i="81" s="1"/>
  <c r="P44" i="78"/>
  <c r="Q44" i="78"/>
  <c r="F48" i="80"/>
  <c r="F48" i="81" s="1"/>
  <c r="F46" i="80"/>
  <c r="F46" i="81" s="1"/>
  <c r="Q45" i="77"/>
  <c r="F45" i="78"/>
  <c r="N7" i="85"/>
  <c r="O27" i="84"/>
  <c r="O19" i="84"/>
  <c r="O9" i="84"/>
  <c r="O25" i="84"/>
  <c r="O28" i="84"/>
  <c r="O29" i="84"/>
  <c r="O15" i="84"/>
  <c r="O8" i="84"/>
  <c r="O17" i="84"/>
  <c r="O21" i="84"/>
  <c r="O11" i="84"/>
  <c r="O22" i="84"/>
  <c r="O10" i="84"/>
  <c r="O12" i="84"/>
  <c r="O20" i="84"/>
  <c r="O16" i="84"/>
  <c r="O26" i="84"/>
  <c r="O23" i="84"/>
  <c r="O14" i="84"/>
  <c r="O18" i="84"/>
  <c r="O13" i="84"/>
  <c r="O24" i="84"/>
  <c r="N39" i="84"/>
  <c r="F117" i="80"/>
  <c r="F81" i="79"/>
  <c r="F81" i="80" s="1"/>
  <c r="F81" i="81" s="1"/>
  <c r="F51" i="88"/>
  <c r="Q51" i="88" s="1"/>
  <c r="Q51" i="87"/>
  <c r="Q46" i="79"/>
  <c r="Q48" i="79"/>
  <c r="P45" i="78" l="1"/>
  <c r="Q45" i="78"/>
  <c r="F45" i="79"/>
  <c r="F45" i="80" s="1"/>
  <c r="F45" i="81" s="1"/>
  <c r="F45" i="82" s="1"/>
  <c r="O30" i="85"/>
  <c r="O31" i="85"/>
  <c r="O32" i="85"/>
  <c r="O33" i="85"/>
  <c r="O34" i="85"/>
  <c r="O35" i="85"/>
  <c r="O36" i="85"/>
  <c r="O37" i="85"/>
  <c r="F46" i="82"/>
  <c r="F46" i="83" s="1"/>
  <c r="F48" i="82"/>
  <c r="F48" i="83" s="1"/>
  <c r="F47" i="80"/>
  <c r="F47" i="81" s="1"/>
  <c r="F47" i="82" s="1"/>
  <c r="F47" i="83" s="1"/>
  <c r="F49" i="80"/>
  <c r="F49" i="81" s="1"/>
  <c r="F117" i="81"/>
  <c r="F117" i="82" s="1"/>
  <c r="F117" i="83" s="1"/>
  <c r="O27" i="85"/>
  <c r="O14" i="85"/>
  <c r="O21" i="85"/>
  <c r="O18" i="85"/>
  <c r="O9" i="85"/>
  <c r="O16" i="85"/>
  <c r="O24" i="85"/>
  <c r="O23" i="85"/>
  <c r="O10" i="85"/>
  <c r="O26" i="85"/>
  <c r="O25" i="85"/>
  <c r="O8" i="85"/>
  <c r="O29" i="85"/>
  <c r="O13" i="85"/>
  <c r="O19" i="85"/>
  <c r="O20" i="85"/>
  <c r="O15" i="85"/>
  <c r="O11" i="85"/>
  <c r="O17" i="85"/>
  <c r="O22" i="85"/>
  <c r="O12" i="85"/>
  <c r="O28" i="85"/>
  <c r="N39" i="85"/>
  <c r="F44" i="82"/>
  <c r="Q44" i="79"/>
  <c r="F81" i="82"/>
  <c r="F81" i="83" s="1"/>
  <c r="F82" i="83"/>
  <c r="Q47" i="79"/>
  <c r="Q49" i="79"/>
  <c r="Q46" i="80"/>
  <c r="P44" i="79"/>
  <c r="D135" i="78"/>
  <c r="Q47" i="80" l="1"/>
  <c r="P74" i="79"/>
  <c r="P43" i="79"/>
  <c r="O31" i="86"/>
  <c r="O32" i="86"/>
  <c r="O33" i="86"/>
  <c r="O34" i="86"/>
  <c r="O35" i="86"/>
  <c r="O36" i="86"/>
  <c r="O37" i="86"/>
  <c r="F47" i="84"/>
  <c r="Q47" i="83"/>
  <c r="Q46" i="83"/>
  <c r="F46" i="84"/>
  <c r="Q48" i="83"/>
  <c r="F48" i="84"/>
  <c r="F49" i="82"/>
  <c r="F117" i="84"/>
  <c r="F81" i="84"/>
  <c r="F81" i="85" s="1"/>
  <c r="F81" i="86" s="1"/>
  <c r="F81" i="87" s="1"/>
  <c r="F81" i="88" s="1"/>
  <c r="F44" i="83"/>
  <c r="Q49" i="80"/>
  <c r="Q45" i="79"/>
  <c r="F82" i="84"/>
  <c r="F82" i="85" s="1"/>
  <c r="F82" i="86" s="1"/>
  <c r="F82" i="87" s="1"/>
  <c r="F82" i="88" s="1"/>
  <c r="O30" i="86"/>
  <c r="N7" i="87"/>
  <c r="O29" i="86"/>
  <c r="O16" i="86"/>
  <c r="O13" i="86"/>
  <c r="O20" i="86"/>
  <c r="O22" i="86"/>
  <c r="O12" i="86"/>
  <c r="O11" i="86"/>
  <c r="O18" i="86"/>
  <c r="O24" i="86"/>
  <c r="O28" i="86"/>
  <c r="O26" i="86"/>
  <c r="O21" i="86"/>
  <c r="O27" i="86"/>
  <c r="O17" i="86"/>
  <c r="O19" i="86"/>
  <c r="O25" i="86"/>
  <c r="O8" i="86"/>
  <c r="O14" i="86"/>
  <c r="O15" i="86"/>
  <c r="O23" i="86"/>
  <c r="O9" i="86"/>
  <c r="O10" i="86"/>
  <c r="N39" i="86"/>
  <c r="Q47" i="81"/>
  <c r="Q49" i="81"/>
  <c r="Q46" i="81"/>
  <c r="Q48" i="80"/>
  <c r="O34" i="87" l="1"/>
  <c r="O32" i="87"/>
  <c r="O36" i="87"/>
  <c r="O33" i="87"/>
  <c r="O37" i="87"/>
  <c r="O31" i="87"/>
  <c r="O35" i="87"/>
  <c r="F117" i="85"/>
  <c r="F46" i="85"/>
  <c r="F46" i="86" s="1"/>
  <c r="F46" i="87" s="1"/>
  <c r="F46" i="88" s="1"/>
  <c r="Q46" i="88" s="1"/>
  <c r="F47" i="85"/>
  <c r="F47" i="86" s="1"/>
  <c r="F47" i="87" s="1"/>
  <c r="F47" i="88" s="1"/>
  <c r="Q47" i="88" s="1"/>
  <c r="F48" i="85"/>
  <c r="F48" i="86" s="1"/>
  <c r="F48" i="87" s="1"/>
  <c r="F48" i="88" s="1"/>
  <c r="Q48" i="88" s="1"/>
  <c r="F44" i="84"/>
  <c r="F49" i="83"/>
  <c r="Q44" i="83"/>
  <c r="Q45" i="80"/>
  <c r="F45" i="83"/>
  <c r="O30" i="87"/>
  <c r="O30" i="88"/>
  <c r="O12" i="87"/>
  <c r="O28" i="87"/>
  <c r="O24" i="87"/>
  <c r="O10" i="87"/>
  <c r="O14" i="87"/>
  <c r="N39" i="87"/>
  <c r="O29" i="87"/>
  <c r="O9" i="87"/>
  <c r="O13" i="87"/>
  <c r="O16" i="87"/>
  <c r="O25" i="87"/>
  <c r="O17" i="87"/>
  <c r="O15" i="87"/>
  <c r="O22" i="87"/>
  <c r="O23" i="87"/>
  <c r="O19" i="87"/>
  <c r="O21" i="87"/>
  <c r="O11" i="87"/>
  <c r="O26" i="87"/>
  <c r="O20" i="87"/>
  <c r="O18" i="87"/>
  <c r="O8" i="87"/>
  <c r="O27" i="87"/>
  <c r="P76" i="79"/>
  <c r="Q46" i="82"/>
  <c r="Q48" i="81"/>
  <c r="Q49" i="82"/>
  <c r="Q47" i="82"/>
  <c r="P75" i="79"/>
  <c r="F117" i="86" l="1"/>
  <c r="F117" i="87" s="1"/>
  <c r="F117" i="88" s="1"/>
  <c r="F44" i="85"/>
  <c r="F44" i="86" s="1"/>
  <c r="F44" i="87" s="1"/>
  <c r="F44" i="88" s="1"/>
  <c r="Q44" i="88" s="1"/>
  <c r="Q49" i="83"/>
  <c r="F49" i="84"/>
  <c r="Q45" i="81"/>
  <c r="Q45" i="83"/>
  <c r="F45" i="84"/>
  <c r="O20" i="88"/>
  <c r="O14" i="88"/>
  <c r="O8" i="88"/>
  <c r="O13" i="88"/>
  <c r="O9" i="88"/>
  <c r="O18" i="88"/>
  <c r="O27" i="88"/>
  <c r="O24" i="88"/>
  <c r="O25" i="88"/>
  <c r="O16" i="88"/>
  <c r="O15" i="88"/>
  <c r="O31" i="88"/>
  <c r="O26" i="88"/>
  <c r="O29" i="88"/>
  <c r="O23" i="88"/>
  <c r="O11" i="88"/>
  <c r="O22" i="88"/>
  <c r="O10" i="88"/>
  <c r="O19" i="88"/>
  <c r="O12" i="88"/>
  <c r="O21" i="88"/>
  <c r="O28" i="88"/>
  <c r="O17" i="88"/>
  <c r="N39" i="88"/>
  <c r="Q48" i="82"/>
  <c r="Q45" i="82"/>
  <c r="D52" i="80"/>
  <c r="D52" i="81"/>
  <c r="D52" i="82"/>
  <c r="D52" i="83"/>
  <c r="D52" i="84"/>
  <c r="D52" i="85"/>
  <c r="D52" i="86"/>
  <c r="D52" i="87"/>
  <c r="D52" i="88"/>
  <c r="D135" i="88"/>
  <c r="F49" i="85" l="1"/>
  <c r="F49" i="86" s="1"/>
  <c r="F49" i="87" s="1"/>
  <c r="F49" i="88" s="1"/>
  <c r="Q49" i="88" s="1"/>
  <c r="F45" i="85"/>
  <c r="F45" i="86" s="1"/>
  <c r="F45" i="87" s="1"/>
  <c r="F45" i="88" s="1"/>
  <c r="Q45" i="88" s="1"/>
  <c r="D50" i="81"/>
  <c r="D50" i="82"/>
  <c r="D52" i="77"/>
  <c r="F52" i="77" s="1"/>
  <c r="P52" i="77" s="1"/>
  <c r="D52" i="78"/>
  <c r="D50" i="85"/>
  <c r="D52" i="79"/>
  <c r="D50" i="88"/>
  <c r="D50" i="84"/>
  <c r="D50" i="80"/>
  <c r="D50" i="87"/>
  <c r="D50" i="83"/>
  <c r="D50" i="86"/>
  <c r="Q49" i="84"/>
  <c r="Q46" i="84"/>
  <c r="Q47" i="84"/>
  <c r="D50" i="77" l="1"/>
  <c r="Q52" i="77"/>
  <c r="F52" i="78"/>
  <c r="Q47" i="85"/>
  <c r="Q48" i="84"/>
  <c r="Q45" i="84"/>
  <c r="Q46" i="85"/>
  <c r="Q49" i="85"/>
  <c r="D55" i="78"/>
  <c r="D55" i="80"/>
  <c r="D55" i="81"/>
  <c r="D55" i="82"/>
  <c r="D55" i="83"/>
  <c r="D55" i="84"/>
  <c r="D55" i="85"/>
  <c r="D55" i="86"/>
  <c r="D55" i="87"/>
  <c r="D55" i="88"/>
  <c r="D54" i="88"/>
  <c r="D146" i="78"/>
  <c r="D146" i="79"/>
  <c r="D146" i="80"/>
  <c r="D146" i="81"/>
  <c r="D146" i="82"/>
  <c r="E146" i="82" s="1"/>
  <c r="D146" i="83"/>
  <c r="D146" i="84"/>
  <c r="D146" i="85"/>
  <c r="D146" i="86"/>
  <c r="D146" i="87"/>
  <c r="D146" i="88"/>
  <c r="D146" i="77"/>
  <c r="F146" i="77" s="1"/>
  <c r="P52" i="78" l="1"/>
  <c r="Q52" i="78"/>
  <c r="F50" i="77"/>
  <c r="F52" i="79"/>
  <c r="F52" i="80" s="1"/>
  <c r="F52" i="81" s="1"/>
  <c r="F52" i="82" s="1"/>
  <c r="F146" i="78"/>
  <c r="F146" i="79" s="1"/>
  <c r="D55" i="77"/>
  <c r="F55" i="77" s="1"/>
  <c r="F50" i="78"/>
  <c r="Q50" i="77"/>
  <c r="Q52" i="79"/>
  <c r="D55" i="79"/>
  <c r="Q46" i="86"/>
  <c r="Q47" i="86"/>
  <c r="Q49" i="86"/>
  <c r="Q45" i="85"/>
  <c r="Q48" i="85"/>
  <c r="D134" i="78"/>
  <c r="D134" i="79"/>
  <c r="D134" i="80"/>
  <c r="D134" i="81"/>
  <c r="D134" i="82"/>
  <c r="E134" i="82" s="1"/>
  <c r="D134" i="83"/>
  <c r="D134" i="84"/>
  <c r="D134" i="85"/>
  <c r="D134" i="86"/>
  <c r="D134" i="87"/>
  <c r="D134" i="88"/>
  <c r="D134" i="77"/>
  <c r="F134" i="77" s="1"/>
  <c r="D130" i="78"/>
  <c r="D130" i="79"/>
  <c r="D130" i="80"/>
  <c r="D130" i="81"/>
  <c r="D130" i="82"/>
  <c r="E130" i="82" s="1"/>
  <c r="D130" i="83"/>
  <c r="D130" i="84"/>
  <c r="D130" i="85"/>
  <c r="D130" i="86"/>
  <c r="D130" i="87"/>
  <c r="D130" i="88"/>
  <c r="D130" i="77"/>
  <c r="F130" i="77" s="1"/>
  <c r="D126" i="78"/>
  <c r="F126" i="78" s="1"/>
  <c r="D126" i="79"/>
  <c r="D126" i="80"/>
  <c r="D126" i="81"/>
  <c r="D126" i="82"/>
  <c r="E126" i="82" s="1"/>
  <c r="D126" i="83"/>
  <c r="D126" i="84"/>
  <c r="D126" i="85"/>
  <c r="D126" i="86"/>
  <c r="D126" i="87"/>
  <c r="D126" i="88"/>
  <c r="D122" i="78"/>
  <c r="D122" i="79"/>
  <c r="D122" i="80"/>
  <c r="D122" i="81"/>
  <c r="D122" i="82"/>
  <c r="E122" i="82" s="1"/>
  <c r="D122" i="83"/>
  <c r="D122" i="84"/>
  <c r="D122" i="85"/>
  <c r="D122" i="86"/>
  <c r="D122" i="87"/>
  <c r="D122" i="88"/>
  <c r="D122" i="77"/>
  <c r="F122" i="77" s="1"/>
  <c r="D54" i="78"/>
  <c r="D54" i="80"/>
  <c r="D54" i="81"/>
  <c r="D54" i="82"/>
  <c r="D54" i="83"/>
  <c r="D54" i="84"/>
  <c r="D54" i="85"/>
  <c r="D54" i="86"/>
  <c r="D54" i="87"/>
  <c r="D137" i="78"/>
  <c r="D137" i="79"/>
  <c r="D137" i="80"/>
  <c r="D137" i="81"/>
  <c r="D137" i="82"/>
  <c r="E137" i="82" s="1"/>
  <c r="D137" i="83"/>
  <c r="D137" i="84"/>
  <c r="D137" i="85"/>
  <c r="D137" i="86"/>
  <c r="D137" i="87"/>
  <c r="D137" i="88"/>
  <c r="D57" i="79"/>
  <c r="D57" i="82"/>
  <c r="D57" i="83"/>
  <c r="D57" i="85"/>
  <c r="D57" i="86"/>
  <c r="D57" i="87"/>
  <c r="D56" i="80"/>
  <c r="D56" i="87"/>
  <c r="F50" i="79" l="1"/>
  <c r="P50" i="78"/>
  <c r="Q50" i="78"/>
  <c r="P50" i="77"/>
  <c r="F130" i="78"/>
  <c r="F130" i="79" s="1"/>
  <c r="F130" i="80" s="1"/>
  <c r="F130" i="81" s="1"/>
  <c r="F130" i="82" s="1"/>
  <c r="F130" i="83" s="1"/>
  <c r="F130" i="84" s="1"/>
  <c r="F130" i="85" s="1"/>
  <c r="F130" i="86" s="1"/>
  <c r="F130" i="87" s="1"/>
  <c r="F130" i="88" s="1"/>
  <c r="F134" i="78"/>
  <c r="F134" i="79" s="1"/>
  <c r="F122" i="78"/>
  <c r="F122" i="79" s="1"/>
  <c r="D54" i="77"/>
  <c r="F54" i="77" s="1"/>
  <c r="F126" i="79"/>
  <c r="F146" i="80"/>
  <c r="F146" i="81" s="1"/>
  <c r="F146" i="82" s="1"/>
  <c r="F146" i="83" s="1"/>
  <c r="F146" i="84" s="1"/>
  <c r="F146" i="85" s="1"/>
  <c r="F146" i="86" s="1"/>
  <c r="F146" i="87" s="1"/>
  <c r="F146" i="88" s="1"/>
  <c r="D53" i="88"/>
  <c r="D53" i="84"/>
  <c r="D54" i="79"/>
  <c r="D53" i="85"/>
  <c r="D53" i="87"/>
  <c r="D53" i="86"/>
  <c r="F50" i="80"/>
  <c r="F50" i="81" s="1"/>
  <c r="F50" i="82" s="1"/>
  <c r="P55" i="77"/>
  <c r="Q55" i="77"/>
  <c r="D58" i="86"/>
  <c r="D58" i="82"/>
  <c r="D58" i="78"/>
  <c r="D58" i="85"/>
  <c r="D58" i="81"/>
  <c r="D58" i="87"/>
  <c r="D58" i="83"/>
  <c r="D58" i="79"/>
  <c r="D58" i="88"/>
  <c r="D58" i="84"/>
  <c r="D58" i="80"/>
  <c r="D57" i="80"/>
  <c r="Q52" i="80"/>
  <c r="Q48" i="86"/>
  <c r="Q47" i="87"/>
  <c r="Q46" i="87"/>
  <c r="F55" i="78"/>
  <c r="F55" i="79" s="1"/>
  <c r="Q49" i="87"/>
  <c r="Q45" i="86"/>
  <c r="D56" i="79"/>
  <c r="D56" i="78"/>
  <c r="D143" i="81"/>
  <c r="D143" i="82"/>
  <c r="E143" i="82" s="1"/>
  <c r="D143" i="83"/>
  <c r="D143" i="84"/>
  <c r="D143" i="85"/>
  <c r="D143" i="86"/>
  <c r="D143" i="87"/>
  <c r="D143" i="88"/>
  <c r="D143" i="77"/>
  <c r="F143" i="77" s="1"/>
  <c r="F143" i="78" s="1"/>
  <c r="F143" i="79" s="1"/>
  <c r="F126" i="80" l="1"/>
  <c r="F126" i="81" s="1"/>
  <c r="F126" i="82" s="1"/>
  <c r="F126" i="83" s="1"/>
  <c r="F126" i="84" s="1"/>
  <c r="F126" i="85" s="1"/>
  <c r="F126" i="86" s="1"/>
  <c r="F126" i="87" s="1"/>
  <c r="F126" i="88" s="1"/>
  <c r="D56" i="77"/>
  <c r="F56" i="77" s="1"/>
  <c r="F134" i="80"/>
  <c r="F134" i="81" s="1"/>
  <c r="F134" i="82" s="1"/>
  <c r="F134" i="83" s="1"/>
  <c r="F134" i="84" s="1"/>
  <c r="F134" i="85" s="1"/>
  <c r="F134" i="86" s="1"/>
  <c r="F134" i="87" s="1"/>
  <c r="F134" i="88" s="1"/>
  <c r="D53" i="77"/>
  <c r="D53" i="81"/>
  <c r="F122" i="80"/>
  <c r="F122" i="81" s="1"/>
  <c r="F122" i="82" s="1"/>
  <c r="F122" i="83" s="1"/>
  <c r="F122" i="84" s="1"/>
  <c r="F122" i="85" s="1"/>
  <c r="F122" i="86" s="1"/>
  <c r="F122" i="87" s="1"/>
  <c r="F122" i="88" s="1"/>
  <c r="F143" i="80"/>
  <c r="F143" i="81" s="1"/>
  <c r="F143" i="82" s="1"/>
  <c r="F143" i="83" s="1"/>
  <c r="F143" i="84" s="1"/>
  <c r="F143" i="85" s="1"/>
  <c r="F143" i="86" s="1"/>
  <c r="F143" i="87" s="1"/>
  <c r="F143" i="88" s="1"/>
  <c r="F55" i="80"/>
  <c r="F55" i="81" s="1"/>
  <c r="Q50" i="79"/>
  <c r="Q52" i="81"/>
  <c r="Q45" i="87"/>
  <c r="Q48" i="87"/>
  <c r="F54" i="78"/>
  <c r="Q54" i="77"/>
  <c r="P54" i="77"/>
  <c r="D150" i="78"/>
  <c r="D150" i="79"/>
  <c r="D150" i="80"/>
  <c r="D150" i="81"/>
  <c r="D150" i="82"/>
  <c r="E150" i="82" s="1"/>
  <c r="D150" i="83"/>
  <c r="D150" i="84"/>
  <c r="D150" i="85"/>
  <c r="D150" i="86"/>
  <c r="D150" i="87"/>
  <c r="D150" i="88"/>
  <c r="D150" i="77"/>
  <c r="F150" i="77" s="1"/>
  <c r="D68" i="80"/>
  <c r="D68" i="81"/>
  <c r="D68" i="82"/>
  <c r="D68" i="83"/>
  <c r="D68" i="77"/>
  <c r="F68" i="77" s="1"/>
  <c r="D153" i="78"/>
  <c r="D153" i="79"/>
  <c r="D153" i="80"/>
  <c r="D153" i="81"/>
  <c r="D153" i="82"/>
  <c r="D153" i="83"/>
  <c r="D153" i="84"/>
  <c r="D153" i="85"/>
  <c r="D153" i="86"/>
  <c r="D153" i="87"/>
  <c r="D153" i="88"/>
  <c r="D153" i="77"/>
  <c r="F153" i="77" s="1"/>
  <c r="D151" i="78"/>
  <c r="D151" i="79"/>
  <c r="D151" i="80"/>
  <c r="D151" i="81"/>
  <c r="D151" i="82"/>
  <c r="E151" i="82" s="1"/>
  <c r="D151" i="83"/>
  <c r="D151" i="84"/>
  <c r="D151" i="85"/>
  <c r="D151" i="86"/>
  <c r="D151" i="87"/>
  <c r="D151" i="88"/>
  <c r="D151" i="77"/>
  <c r="F151" i="77" s="1"/>
  <c r="D148" i="78"/>
  <c r="D148" i="79"/>
  <c r="D148" i="80"/>
  <c r="D148" i="81"/>
  <c r="D148" i="82"/>
  <c r="E148" i="82" s="1"/>
  <c r="D148" i="83"/>
  <c r="D148" i="84"/>
  <c r="D148" i="85"/>
  <c r="D148" i="86"/>
  <c r="D148" i="87"/>
  <c r="D148" i="88"/>
  <c r="D148" i="77"/>
  <c r="D100" i="87"/>
  <c r="D100" i="88"/>
  <c r="D100" i="77"/>
  <c r="F100" i="77" s="1"/>
  <c r="D103" i="78"/>
  <c r="F103" i="78" s="1"/>
  <c r="F103" i="79" s="1"/>
  <c r="F103" i="80" s="1"/>
  <c r="F103" i="81" s="1"/>
  <c r="F103" i="82" s="1"/>
  <c r="D103" i="83"/>
  <c r="D103" i="84"/>
  <c r="D103" i="85"/>
  <c r="D103" i="86"/>
  <c r="D103" i="87"/>
  <c r="D103" i="88"/>
  <c r="D145" i="78"/>
  <c r="D145" i="79"/>
  <c r="D145" i="80"/>
  <c r="D145" i="81"/>
  <c r="D145" i="82"/>
  <c r="E145" i="82" s="1"/>
  <c r="D145" i="83"/>
  <c r="D145" i="84"/>
  <c r="D145" i="85"/>
  <c r="D145" i="86"/>
  <c r="D145" i="87"/>
  <c r="D145" i="88"/>
  <c r="D145" i="77"/>
  <c r="F145" i="77" s="1"/>
  <c r="D142" i="77"/>
  <c r="F142" i="77" s="1"/>
  <c r="D65" i="78"/>
  <c r="D65" i="79"/>
  <c r="D65" i="80"/>
  <c r="D65" i="81"/>
  <c r="D65" i="82"/>
  <c r="D65" i="83"/>
  <c r="D65" i="84"/>
  <c r="D65" i="85"/>
  <c r="D65" i="86"/>
  <c r="D65" i="87"/>
  <c r="D65" i="88"/>
  <c r="D66" i="78"/>
  <c r="D66" i="79"/>
  <c r="D66" i="80"/>
  <c r="D66" i="81"/>
  <c r="D66" i="82"/>
  <c r="D66" i="83"/>
  <c r="D66" i="84"/>
  <c r="D66" i="85"/>
  <c r="D66" i="86"/>
  <c r="D66" i="87"/>
  <c r="D66" i="88"/>
  <c r="D67" i="78"/>
  <c r="D67" i="79"/>
  <c r="D67" i="80"/>
  <c r="D67" i="81"/>
  <c r="D67" i="82"/>
  <c r="D67" i="83"/>
  <c r="D67" i="84"/>
  <c r="D67" i="85"/>
  <c r="D67" i="86"/>
  <c r="D67" i="87"/>
  <c r="D67" i="88"/>
  <c r="D64" i="77"/>
  <c r="F64" i="77" s="1"/>
  <c r="F64" i="78" s="1"/>
  <c r="D100" i="86"/>
  <c r="D100" i="85"/>
  <c r="D100" i="84"/>
  <c r="D100" i="83"/>
  <c r="D100" i="82"/>
  <c r="D100" i="81"/>
  <c r="D100" i="80"/>
  <c r="D100" i="79"/>
  <c r="D102" i="78"/>
  <c r="D102" i="83"/>
  <c r="D102" i="84"/>
  <c r="D102" i="85"/>
  <c r="D102" i="86"/>
  <c r="D102" i="87"/>
  <c r="D102" i="88"/>
  <c r="D96" i="78"/>
  <c r="D63" i="78"/>
  <c r="D63" i="79"/>
  <c r="D63" i="82"/>
  <c r="D63" i="83"/>
  <c r="D63" i="84"/>
  <c r="D63" i="85"/>
  <c r="D63" i="86"/>
  <c r="D63" i="87"/>
  <c r="D63" i="88"/>
  <c r="D62" i="78"/>
  <c r="D62" i="79"/>
  <c r="D62" i="80"/>
  <c r="D62" i="81"/>
  <c r="D62" i="82"/>
  <c r="D62" i="83"/>
  <c r="D62" i="84"/>
  <c r="D62" i="85"/>
  <c r="D62" i="86"/>
  <c r="D62" i="87"/>
  <c r="D62" i="88"/>
  <c r="D61" i="80"/>
  <c r="D61" i="81"/>
  <c r="D61" i="83"/>
  <c r="D61" i="84"/>
  <c r="D61" i="85"/>
  <c r="D61" i="86"/>
  <c r="D61" i="87"/>
  <c r="D61" i="88"/>
  <c r="D60" i="78"/>
  <c r="D60" i="79"/>
  <c r="D60" i="80"/>
  <c r="D60" i="81"/>
  <c r="D60" i="82"/>
  <c r="D60" i="83"/>
  <c r="D60" i="84"/>
  <c r="D60" i="85"/>
  <c r="D60" i="86"/>
  <c r="D60" i="87"/>
  <c r="D60" i="88"/>
  <c r="D59" i="78"/>
  <c r="D59" i="79"/>
  <c r="D59" i="80"/>
  <c r="D59" i="81"/>
  <c r="D59" i="83"/>
  <c r="D59" i="84"/>
  <c r="D59" i="85"/>
  <c r="D59" i="86"/>
  <c r="D59" i="87"/>
  <c r="D59" i="88"/>
  <c r="D63" i="81"/>
  <c r="D63" i="80"/>
  <c r="D144" i="78"/>
  <c r="D144" i="79"/>
  <c r="D144" i="81"/>
  <c r="D144" i="82"/>
  <c r="E144" i="82" s="1"/>
  <c r="D144" i="84"/>
  <c r="D144" i="85"/>
  <c r="D144" i="86"/>
  <c r="D144" i="87"/>
  <c r="D144" i="88"/>
  <c r="D144" i="77"/>
  <c r="F144" i="77" s="1"/>
  <c r="D135" i="87"/>
  <c r="F54" i="79" l="1"/>
  <c r="P54" i="78"/>
  <c r="Q54" i="78"/>
  <c r="F64" i="79"/>
  <c r="P64" i="78"/>
  <c r="Q64" i="78"/>
  <c r="F53" i="77"/>
  <c r="Q53" i="77" s="1"/>
  <c r="F144" i="78"/>
  <c r="F144" i="79" s="1"/>
  <c r="F153" i="78"/>
  <c r="F153" i="79" s="1"/>
  <c r="D96" i="77"/>
  <c r="F96" i="77" s="1"/>
  <c r="D111" i="88"/>
  <c r="D111" i="84"/>
  <c r="D96" i="81"/>
  <c r="D62" i="77"/>
  <c r="F62" i="77" s="1"/>
  <c r="D96" i="79"/>
  <c r="D80" i="79" s="1"/>
  <c r="D111" i="79"/>
  <c r="D60" i="77"/>
  <c r="F60" i="77" s="1"/>
  <c r="D61" i="77"/>
  <c r="F61" i="77" s="1"/>
  <c r="D111" i="87"/>
  <c r="D65" i="77"/>
  <c r="F65" i="77" s="1"/>
  <c r="F65" i="78" s="1"/>
  <c r="F145" i="78"/>
  <c r="F145" i="79" s="1"/>
  <c r="D68" i="88"/>
  <c r="D68" i="84"/>
  <c r="F150" i="78"/>
  <c r="F150" i="79" s="1"/>
  <c r="D63" i="77"/>
  <c r="F63" i="77" s="1"/>
  <c r="D66" i="77"/>
  <c r="F66" i="77" s="1"/>
  <c r="F66" i="78" s="1"/>
  <c r="F142" i="78"/>
  <c r="F142" i="79" s="1"/>
  <c r="D68" i="85"/>
  <c r="D111" i="86"/>
  <c r="D96" i="82"/>
  <c r="D111" i="82"/>
  <c r="F151" i="78"/>
  <c r="F151" i="79" s="1"/>
  <c r="E153" i="82"/>
  <c r="D68" i="87"/>
  <c r="D43" i="87" s="1"/>
  <c r="D74" i="87"/>
  <c r="D68" i="79"/>
  <c r="D43" i="79" s="1"/>
  <c r="D74" i="79"/>
  <c r="F55" i="82"/>
  <c r="F55" i="83" s="1"/>
  <c r="D96" i="80"/>
  <c r="D111" i="80"/>
  <c r="D67" i="77"/>
  <c r="F67" i="77" s="1"/>
  <c r="F67" i="78" s="1"/>
  <c r="D99" i="77"/>
  <c r="F99" i="77" s="1"/>
  <c r="F99" i="78" s="1"/>
  <c r="F99" i="79" s="1"/>
  <c r="F99" i="80" s="1"/>
  <c r="F99" i="81" s="1"/>
  <c r="F99" i="82" s="1"/>
  <c r="D68" i="86"/>
  <c r="D68" i="78"/>
  <c r="Q50" i="80"/>
  <c r="D96" i="88"/>
  <c r="D96" i="84"/>
  <c r="D100" i="78"/>
  <c r="F100" i="78" s="1"/>
  <c r="F100" i="79" s="1"/>
  <c r="F100" i="80" s="1"/>
  <c r="F100" i="81" s="1"/>
  <c r="F100" i="82" s="1"/>
  <c r="D111" i="78"/>
  <c r="D96" i="85"/>
  <c r="D111" i="85"/>
  <c r="D96" i="87"/>
  <c r="D96" i="83"/>
  <c r="D80" i="83" s="1"/>
  <c r="D111" i="83"/>
  <c r="D96" i="86"/>
  <c r="F148" i="77"/>
  <c r="F52" i="83"/>
  <c r="Q52" i="83" s="1"/>
  <c r="Q52" i="82"/>
  <c r="F56" i="78"/>
  <c r="Q56" i="77"/>
  <c r="P56" i="77"/>
  <c r="F59" i="78"/>
  <c r="F54" i="80"/>
  <c r="F54" i="81" s="1"/>
  <c r="F54" i="82" s="1"/>
  <c r="F102" i="78"/>
  <c r="F102" i="79" s="1"/>
  <c r="F102" i="80" s="1"/>
  <c r="F102" i="81" s="1"/>
  <c r="F102" i="82" s="1"/>
  <c r="D133" i="78"/>
  <c r="D133" i="79"/>
  <c r="D133" i="80"/>
  <c r="D133" i="81"/>
  <c r="D133" i="82"/>
  <c r="E133" i="82" s="1"/>
  <c r="D133" i="83"/>
  <c r="D133" i="84"/>
  <c r="D133" i="85"/>
  <c r="D133" i="86"/>
  <c r="D133" i="87"/>
  <c r="D133" i="88"/>
  <c r="D133" i="77"/>
  <c r="F133" i="77" s="1"/>
  <c r="D132" i="78"/>
  <c r="D132" i="79"/>
  <c r="D132" i="80"/>
  <c r="D132" i="81"/>
  <c r="D132" i="82"/>
  <c r="E132" i="82" s="1"/>
  <c r="D132" i="83"/>
  <c r="D132" i="84"/>
  <c r="D132" i="85"/>
  <c r="D132" i="86"/>
  <c r="D132" i="87"/>
  <c r="D132" i="88"/>
  <c r="D132" i="77"/>
  <c r="F132" i="77" s="1"/>
  <c r="D131" i="78"/>
  <c r="D131" i="79"/>
  <c r="D131" i="80"/>
  <c r="D131" i="81"/>
  <c r="D131" i="82"/>
  <c r="E131" i="82" s="1"/>
  <c r="D131" i="83"/>
  <c r="D131" i="84"/>
  <c r="D131" i="85"/>
  <c r="D131" i="86"/>
  <c r="D131" i="87"/>
  <c r="D131" i="88"/>
  <c r="D131" i="77"/>
  <c r="F131" i="77" s="1"/>
  <c r="P59" i="78" l="1"/>
  <c r="Q59" i="78"/>
  <c r="F56" i="79"/>
  <c r="P56" i="78"/>
  <c r="Q56" i="78"/>
  <c r="F66" i="79"/>
  <c r="P66" i="78"/>
  <c r="Q66" i="78"/>
  <c r="F67" i="79"/>
  <c r="P67" i="78"/>
  <c r="Q67" i="78"/>
  <c r="F65" i="79"/>
  <c r="P65" i="78"/>
  <c r="Q65" i="78"/>
  <c r="E73" i="87"/>
  <c r="E72" i="87"/>
  <c r="D80" i="88"/>
  <c r="E96" i="88" s="1"/>
  <c r="P53" i="77"/>
  <c r="F59" i="79"/>
  <c r="F59" i="80" s="1"/>
  <c r="F132" i="78"/>
  <c r="F131" i="78"/>
  <c r="F131" i="79" s="1"/>
  <c r="F131" i="80" s="1"/>
  <c r="F131" i="81" s="1"/>
  <c r="F131" i="82" s="1"/>
  <c r="F131" i="83" s="1"/>
  <c r="F131" i="84" s="1"/>
  <c r="F131" i="85" s="1"/>
  <c r="F131" i="86" s="1"/>
  <c r="F131" i="87" s="1"/>
  <c r="F131" i="88" s="1"/>
  <c r="F133" i="78"/>
  <c r="F133" i="79" s="1"/>
  <c r="F133" i="80" s="1"/>
  <c r="F133" i="81" s="1"/>
  <c r="F133" i="82" s="1"/>
  <c r="F133" i="83" s="1"/>
  <c r="F133" i="84" s="1"/>
  <c r="F133" i="85" s="1"/>
  <c r="F133" i="86" s="1"/>
  <c r="F133" i="87" s="1"/>
  <c r="F133" i="88" s="1"/>
  <c r="F132" i="79"/>
  <c r="F132" i="80" s="1"/>
  <c r="F132" i="81" s="1"/>
  <c r="F132" i="82" s="1"/>
  <c r="F132" i="83" s="1"/>
  <c r="F132" i="84" s="1"/>
  <c r="F132" i="85" s="1"/>
  <c r="F132" i="86" s="1"/>
  <c r="F132" i="87" s="1"/>
  <c r="F132" i="88" s="1"/>
  <c r="F55" i="84"/>
  <c r="Q55" i="83"/>
  <c r="F148" i="78"/>
  <c r="F148" i="79" s="1"/>
  <c r="F153" i="80"/>
  <c r="F153" i="81" s="1"/>
  <c r="F153" i="82" s="1"/>
  <c r="F153" i="83" s="1"/>
  <c r="F153" i="84" s="1"/>
  <c r="F153" i="85" s="1"/>
  <c r="F153" i="86" s="1"/>
  <c r="F153" i="87" s="1"/>
  <c r="F153" i="88" s="1"/>
  <c r="F151" i="80"/>
  <c r="F151" i="81" s="1"/>
  <c r="F151" i="82" s="1"/>
  <c r="F151" i="83" s="1"/>
  <c r="F151" i="84" s="1"/>
  <c r="F151" i="85" s="1"/>
  <c r="F151" i="86" s="1"/>
  <c r="F151" i="87" s="1"/>
  <c r="F151" i="88" s="1"/>
  <c r="F68" i="78"/>
  <c r="F145" i="80"/>
  <c r="F145" i="81" s="1"/>
  <c r="F145" i="82" s="1"/>
  <c r="F145" i="83" s="1"/>
  <c r="F145" i="84" s="1"/>
  <c r="F145" i="85" s="1"/>
  <c r="F145" i="86" s="1"/>
  <c r="F145" i="87" s="1"/>
  <c r="F145" i="88" s="1"/>
  <c r="F150" i="80"/>
  <c r="F150" i="81" s="1"/>
  <c r="F150" i="82" s="1"/>
  <c r="F150" i="83" s="1"/>
  <c r="F150" i="84" s="1"/>
  <c r="F150" i="85" s="1"/>
  <c r="F150" i="86" s="1"/>
  <c r="F150" i="87" s="1"/>
  <c r="F150" i="88" s="1"/>
  <c r="F142" i="80"/>
  <c r="F142" i="81" s="1"/>
  <c r="F142" i="82" s="1"/>
  <c r="F142" i="83" s="1"/>
  <c r="F142" i="84" s="1"/>
  <c r="F142" i="85" s="1"/>
  <c r="F142" i="86" s="1"/>
  <c r="F142" i="87" s="1"/>
  <c r="F142" i="88" s="1"/>
  <c r="E105" i="83"/>
  <c r="E82" i="79"/>
  <c r="E83" i="79"/>
  <c r="E84" i="79"/>
  <c r="E85" i="79"/>
  <c r="E86" i="79"/>
  <c r="E87" i="79"/>
  <c r="E88" i="79"/>
  <c r="E89" i="79"/>
  <c r="E90" i="79"/>
  <c r="E91" i="79"/>
  <c r="E92" i="79"/>
  <c r="E93" i="79"/>
  <c r="E94" i="79"/>
  <c r="E95" i="79"/>
  <c r="E96" i="79"/>
  <c r="E97" i="79"/>
  <c r="E98" i="79"/>
  <c r="E99" i="79"/>
  <c r="E100" i="79"/>
  <c r="E101" i="79"/>
  <c r="E102" i="79"/>
  <c r="E103" i="79"/>
  <c r="E104" i="79"/>
  <c r="E105" i="79"/>
  <c r="E69" i="79"/>
  <c r="E70" i="79"/>
  <c r="E71" i="79"/>
  <c r="E72" i="79"/>
  <c r="E73" i="79"/>
  <c r="E85" i="80"/>
  <c r="E93" i="80"/>
  <c r="E101" i="80"/>
  <c r="E92" i="80"/>
  <c r="E86" i="80"/>
  <c r="E90" i="80"/>
  <c r="E94" i="80"/>
  <c r="E98" i="80"/>
  <c r="E102" i="80"/>
  <c r="E89" i="80"/>
  <c r="E97" i="80"/>
  <c r="E105" i="80"/>
  <c r="E84" i="80"/>
  <c r="E88" i="80"/>
  <c r="E96" i="80"/>
  <c r="E100" i="80"/>
  <c r="E104" i="80"/>
  <c r="E83" i="80"/>
  <c r="E103" i="80"/>
  <c r="E95" i="80"/>
  <c r="E99" i="80"/>
  <c r="E87" i="80"/>
  <c r="E91" i="80"/>
  <c r="E82" i="80"/>
  <c r="F111" i="77"/>
  <c r="Q50" i="81"/>
  <c r="Q44" i="81" s="1"/>
  <c r="Q64" i="77"/>
  <c r="D111" i="77"/>
  <c r="D80" i="77"/>
  <c r="E45" i="87"/>
  <c r="E49" i="87"/>
  <c r="E53" i="87"/>
  <c r="E57" i="87"/>
  <c r="E61" i="87"/>
  <c r="E65" i="87"/>
  <c r="E69" i="87"/>
  <c r="E46" i="87"/>
  <c r="E54" i="87"/>
  <c r="E58" i="87"/>
  <c r="E62" i="87"/>
  <c r="E66" i="87"/>
  <c r="E70" i="87"/>
  <c r="E47" i="87"/>
  <c r="E51" i="87"/>
  <c r="E55" i="87"/>
  <c r="E59" i="87"/>
  <c r="E63" i="87"/>
  <c r="E67" i="87"/>
  <c r="E71" i="87"/>
  <c r="E48" i="87"/>
  <c r="E56" i="87"/>
  <c r="E60" i="87"/>
  <c r="E64" i="87"/>
  <c r="E68" i="87"/>
  <c r="E44" i="87"/>
  <c r="E50" i="87"/>
  <c r="E52" i="87"/>
  <c r="E45" i="79"/>
  <c r="E49" i="79"/>
  <c r="E53" i="79"/>
  <c r="E57" i="79"/>
  <c r="E61" i="79"/>
  <c r="E65" i="79"/>
  <c r="E51" i="79"/>
  <c r="E55" i="79"/>
  <c r="E63" i="79"/>
  <c r="E48" i="79"/>
  <c r="E56" i="79"/>
  <c r="E60" i="79"/>
  <c r="E64" i="79"/>
  <c r="E44" i="79"/>
  <c r="E46" i="79"/>
  <c r="E50" i="79"/>
  <c r="E54" i="79"/>
  <c r="E58" i="79"/>
  <c r="E62" i="79"/>
  <c r="E66" i="79"/>
  <c r="E47" i="79"/>
  <c r="E59" i="79"/>
  <c r="E67" i="79"/>
  <c r="E52" i="79"/>
  <c r="E68" i="79"/>
  <c r="F52" i="84"/>
  <c r="F52" i="85" s="1"/>
  <c r="Q54" i="80"/>
  <c r="F99" i="83"/>
  <c r="F99" i="84" s="1"/>
  <c r="F99" i="85" s="1"/>
  <c r="F99" i="86" s="1"/>
  <c r="F99" i="87" s="1"/>
  <c r="F99" i="88" s="1"/>
  <c r="Q63" i="77"/>
  <c r="P63" i="77"/>
  <c r="D80" i="78"/>
  <c r="F61" i="78"/>
  <c r="Q61" i="77"/>
  <c r="P61" i="77"/>
  <c r="P66" i="77"/>
  <c r="Q66" i="77"/>
  <c r="P67" i="77"/>
  <c r="Q67" i="77"/>
  <c r="Q65" i="77"/>
  <c r="P65" i="77"/>
  <c r="Q54" i="79"/>
  <c r="F56" i="80"/>
  <c r="P69" i="77"/>
  <c r="Q69" i="77"/>
  <c r="F62" i="78"/>
  <c r="Q62" i="77"/>
  <c r="P62" i="77"/>
  <c r="P64" i="77"/>
  <c r="F63" i="78"/>
  <c r="F60" i="78"/>
  <c r="P60" i="77"/>
  <c r="Q60" i="77"/>
  <c r="D135" i="86"/>
  <c r="D135" i="85"/>
  <c r="D135" i="84"/>
  <c r="D135" i="83"/>
  <c r="D135" i="82"/>
  <c r="E135" i="82" s="1"/>
  <c r="D135" i="80"/>
  <c r="D74" i="86"/>
  <c r="D74" i="85"/>
  <c r="D56" i="83"/>
  <c r="F68" i="79" l="1"/>
  <c r="P68" i="78"/>
  <c r="Q68" i="78"/>
  <c r="F60" i="79"/>
  <c r="P60" i="78"/>
  <c r="Q60" i="78"/>
  <c r="F63" i="79"/>
  <c r="P63" i="78"/>
  <c r="Q63" i="78"/>
  <c r="F61" i="79"/>
  <c r="F61" i="80" s="1"/>
  <c r="P61" i="78"/>
  <c r="Q61" i="78"/>
  <c r="F62" i="79"/>
  <c r="P62" i="78"/>
  <c r="Q62" i="78"/>
  <c r="D112" i="88"/>
  <c r="E82" i="88"/>
  <c r="E86" i="88"/>
  <c r="E90" i="88"/>
  <c r="E94" i="88"/>
  <c r="E98" i="88"/>
  <c r="E84" i="88"/>
  <c r="E92" i="88"/>
  <c r="E93" i="88"/>
  <c r="E101" i="88"/>
  <c r="E83" i="88"/>
  <c r="E87" i="88"/>
  <c r="E91" i="88"/>
  <c r="E95" i="88"/>
  <c r="E81" i="88"/>
  <c r="E88" i="88"/>
  <c r="E104" i="88"/>
  <c r="E85" i="88"/>
  <c r="E89" i="88"/>
  <c r="E97" i="88"/>
  <c r="E105" i="88"/>
  <c r="E99" i="88"/>
  <c r="E103" i="88"/>
  <c r="E102" i="88"/>
  <c r="E100" i="88"/>
  <c r="F55" i="85"/>
  <c r="F55" i="86" s="1"/>
  <c r="F55" i="87" s="1"/>
  <c r="F55" i="88" s="1"/>
  <c r="Q55" i="88" s="1"/>
  <c r="F148" i="80"/>
  <c r="F148" i="81" s="1"/>
  <c r="F148" i="82" s="1"/>
  <c r="F148" i="83" s="1"/>
  <c r="F148" i="84" s="1"/>
  <c r="F148" i="85" s="1"/>
  <c r="F148" i="86" s="1"/>
  <c r="F148" i="87" s="1"/>
  <c r="F148" i="88" s="1"/>
  <c r="E82" i="77"/>
  <c r="E83" i="77"/>
  <c r="E84" i="77"/>
  <c r="E85" i="77"/>
  <c r="E86" i="77"/>
  <c r="E87" i="77"/>
  <c r="E88" i="77"/>
  <c r="E89" i="77"/>
  <c r="E90" i="77"/>
  <c r="E91" i="77"/>
  <c r="E92" i="77"/>
  <c r="E93" i="77"/>
  <c r="E94" i="77"/>
  <c r="E95" i="77"/>
  <c r="E96" i="77"/>
  <c r="E97" i="77"/>
  <c r="E98" i="77"/>
  <c r="E99" i="77"/>
  <c r="E100" i="77"/>
  <c r="E101" i="77"/>
  <c r="E102" i="77"/>
  <c r="E103" i="77"/>
  <c r="E104" i="77"/>
  <c r="E105" i="77"/>
  <c r="D56" i="81"/>
  <c r="F56" i="81" s="1"/>
  <c r="D56" i="86"/>
  <c r="D43" i="86" s="1"/>
  <c r="D56" i="85"/>
  <c r="D56" i="84"/>
  <c r="F111" i="78"/>
  <c r="F50" i="83"/>
  <c r="Q50" i="82"/>
  <c r="F80" i="77"/>
  <c r="F96" i="78"/>
  <c r="D135" i="81"/>
  <c r="D112" i="78"/>
  <c r="Q52" i="84"/>
  <c r="E81" i="80"/>
  <c r="E82" i="78"/>
  <c r="E86" i="78"/>
  <c r="E90" i="78"/>
  <c r="E94" i="78"/>
  <c r="E98" i="78"/>
  <c r="E102" i="78"/>
  <c r="E85" i="78"/>
  <c r="E89" i="78"/>
  <c r="E93" i="78"/>
  <c r="E97" i="78"/>
  <c r="E101" i="78"/>
  <c r="E105" i="78"/>
  <c r="E84" i="78"/>
  <c r="E88" i="78"/>
  <c r="E92" i="78"/>
  <c r="E96" i="78"/>
  <c r="E100" i="78"/>
  <c r="E104" i="78"/>
  <c r="E81" i="78"/>
  <c r="E103" i="78"/>
  <c r="E99" i="78"/>
  <c r="E95" i="78"/>
  <c r="E91" i="78"/>
  <c r="E87" i="78"/>
  <c r="E83" i="78"/>
  <c r="Q54" i="81"/>
  <c r="F103" i="83"/>
  <c r="F103" i="84" s="1"/>
  <c r="F103" i="85" s="1"/>
  <c r="F103" i="86" s="1"/>
  <c r="F103" i="87" s="1"/>
  <c r="F103" i="88" s="1"/>
  <c r="F100" i="83"/>
  <c r="F100" i="84" s="1"/>
  <c r="F100" i="85" s="1"/>
  <c r="F100" i="86" s="1"/>
  <c r="F100" i="87" s="1"/>
  <c r="F100" i="88" s="1"/>
  <c r="Q59" i="79"/>
  <c r="P68" i="77"/>
  <c r="Q68" i="77"/>
  <c r="Q56" i="79"/>
  <c r="Q55" i="80"/>
  <c r="D135" i="79"/>
  <c r="D56" i="82"/>
  <c r="D135" i="77"/>
  <c r="F135" i="77" s="1"/>
  <c r="F135" i="78" s="1"/>
  <c r="D137" i="77"/>
  <c r="F137" i="77" s="1"/>
  <c r="E72" i="86" l="1"/>
  <c r="E73" i="86"/>
  <c r="D43" i="85"/>
  <c r="E73" i="85" s="1"/>
  <c r="F56" i="82"/>
  <c r="F56" i="83" s="1"/>
  <c r="F137" i="78"/>
  <c r="F137" i="79" s="1"/>
  <c r="F135" i="79"/>
  <c r="F63" i="80"/>
  <c r="F63" i="81" s="1"/>
  <c r="F80" i="78"/>
  <c r="F96" i="79"/>
  <c r="F96" i="80" s="1"/>
  <c r="F96" i="81" s="1"/>
  <c r="F96" i="82" s="1"/>
  <c r="F62" i="80"/>
  <c r="F62" i="81" s="1"/>
  <c r="F60" i="80"/>
  <c r="F60" i="81" s="1"/>
  <c r="F66" i="80"/>
  <c r="F65" i="80"/>
  <c r="F67" i="80"/>
  <c r="F64" i="80"/>
  <c r="F61" i="81"/>
  <c r="G82" i="77"/>
  <c r="G83" i="77"/>
  <c r="G84" i="77"/>
  <c r="G85" i="77"/>
  <c r="G86" i="77"/>
  <c r="G87" i="77"/>
  <c r="G88" i="77"/>
  <c r="G89" i="77"/>
  <c r="G90" i="77"/>
  <c r="G91" i="77"/>
  <c r="G92" i="77"/>
  <c r="G93" i="77"/>
  <c r="G94" i="77"/>
  <c r="G95" i="77"/>
  <c r="G96" i="77"/>
  <c r="G97" i="77"/>
  <c r="G98" i="77"/>
  <c r="G99" i="77"/>
  <c r="G100" i="77"/>
  <c r="G101" i="77"/>
  <c r="G102" i="77"/>
  <c r="G103" i="77"/>
  <c r="G104" i="77"/>
  <c r="G105" i="77"/>
  <c r="F111" i="79"/>
  <c r="F111" i="80" s="1"/>
  <c r="F69" i="83"/>
  <c r="Q50" i="83"/>
  <c r="F50" i="84"/>
  <c r="F50" i="85" s="1"/>
  <c r="E81" i="77"/>
  <c r="G81" i="77"/>
  <c r="E48" i="86"/>
  <c r="E52" i="86"/>
  <c r="E56" i="86"/>
  <c r="E60" i="86"/>
  <c r="E64" i="86"/>
  <c r="E68" i="86"/>
  <c r="E44" i="86"/>
  <c r="E46" i="86"/>
  <c r="E50" i="86"/>
  <c r="E54" i="86"/>
  <c r="E58" i="86"/>
  <c r="E62" i="86"/>
  <c r="E66" i="86"/>
  <c r="E70" i="86"/>
  <c r="E47" i="86"/>
  <c r="E51" i="86"/>
  <c r="E55" i="86"/>
  <c r="E59" i="86"/>
  <c r="E63" i="86"/>
  <c r="E67" i="86"/>
  <c r="E71" i="86"/>
  <c r="E45" i="86"/>
  <c r="E49" i="86"/>
  <c r="E53" i="86"/>
  <c r="E57" i="86"/>
  <c r="E61" i="86"/>
  <c r="E65" i="86"/>
  <c r="E69" i="86"/>
  <c r="F59" i="81"/>
  <c r="F52" i="86"/>
  <c r="Q52" i="85"/>
  <c r="Q54" i="82"/>
  <c r="F54" i="83"/>
  <c r="Q54" i="83" s="1"/>
  <c r="F102" i="83"/>
  <c r="F102" i="84" s="1"/>
  <c r="F102" i="85" s="1"/>
  <c r="F102" i="86" s="1"/>
  <c r="F102" i="87" s="1"/>
  <c r="F102" i="88" s="1"/>
  <c r="D112" i="77"/>
  <c r="F68" i="80"/>
  <c r="F68" i="81" s="1"/>
  <c r="F68" i="82" s="1"/>
  <c r="Q63" i="79"/>
  <c r="Q65" i="79"/>
  <c r="Q55" i="81"/>
  <c r="Q69" i="79"/>
  <c r="Q64" i="79"/>
  <c r="Q61" i="79"/>
  <c r="Q62" i="79"/>
  <c r="Q67" i="79"/>
  <c r="Q66" i="79"/>
  <c r="Q60" i="79"/>
  <c r="D144" i="83"/>
  <c r="D144" i="80"/>
  <c r="D136" i="78"/>
  <c r="D136" i="79"/>
  <c r="D136" i="80"/>
  <c r="D136" i="81"/>
  <c r="D136" i="82"/>
  <c r="E136" i="82" s="1"/>
  <c r="D136" i="83"/>
  <c r="D136" i="84"/>
  <c r="D136" i="85"/>
  <c r="D136" i="86"/>
  <c r="D136" i="87"/>
  <c r="D136" i="88"/>
  <c r="D136" i="77"/>
  <c r="F136" i="77" s="1"/>
  <c r="D124" i="78"/>
  <c r="D124" i="79"/>
  <c r="D124" i="80"/>
  <c r="D124" i="81"/>
  <c r="D124" i="82"/>
  <c r="E124" i="82" s="1"/>
  <c r="D124" i="83"/>
  <c r="D124" i="84"/>
  <c r="D124" i="85"/>
  <c r="D124" i="86"/>
  <c r="D124" i="87"/>
  <c r="D124" i="88"/>
  <c r="D124" i="77"/>
  <c r="F124" i="77" s="1"/>
  <c r="D123" i="78"/>
  <c r="D123" i="79"/>
  <c r="D123" i="80"/>
  <c r="D123" i="81"/>
  <c r="D123" i="82"/>
  <c r="E123" i="82" s="1"/>
  <c r="D123" i="83"/>
  <c r="D123" i="84"/>
  <c r="D123" i="85"/>
  <c r="D123" i="86"/>
  <c r="D123" i="87"/>
  <c r="D123" i="88"/>
  <c r="D123" i="77"/>
  <c r="F123" i="77" s="1"/>
  <c r="F111" i="81" l="1"/>
  <c r="F111" i="82" s="1"/>
  <c r="F111" i="83" s="1"/>
  <c r="Q60" i="80"/>
  <c r="F111" i="84"/>
  <c r="F80" i="79"/>
  <c r="G85" i="79" s="1"/>
  <c r="E72" i="85"/>
  <c r="F59" i="82"/>
  <c r="F136" i="78"/>
  <c r="F136" i="79" s="1"/>
  <c r="F136" i="80" s="1"/>
  <c r="F136" i="81" s="1"/>
  <c r="F136" i="82" s="1"/>
  <c r="F136" i="83" s="1"/>
  <c r="F136" i="84" s="1"/>
  <c r="F136" i="85" s="1"/>
  <c r="F136" i="86" s="1"/>
  <c r="F136" i="87" s="1"/>
  <c r="F136" i="88" s="1"/>
  <c r="F123" i="78"/>
  <c r="F123" i="79" s="1"/>
  <c r="F123" i="80" s="1"/>
  <c r="F123" i="81" s="1"/>
  <c r="F123" i="82" s="1"/>
  <c r="F123" i="83" s="1"/>
  <c r="F123" i="84" s="1"/>
  <c r="F123" i="85" s="1"/>
  <c r="F123" i="86" s="1"/>
  <c r="F123" i="87" s="1"/>
  <c r="F123" i="88" s="1"/>
  <c r="F124" i="78"/>
  <c r="F124" i="79" s="1"/>
  <c r="F124" i="80" s="1"/>
  <c r="F124" i="81" s="1"/>
  <c r="F124" i="82" s="1"/>
  <c r="F124" i="83" s="1"/>
  <c r="F124" i="84" s="1"/>
  <c r="F124" i="85" s="1"/>
  <c r="F124" i="86" s="1"/>
  <c r="F124" i="87" s="1"/>
  <c r="F124" i="88" s="1"/>
  <c r="F60" i="82"/>
  <c r="F60" i="83" s="1"/>
  <c r="F63" i="82"/>
  <c r="F63" i="83" s="1"/>
  <c r="F137" i="80"/>
  <c r="F137" i="81" s="1"/>
  <c r="F137" i="82" s="1"/>
  <c r="F137" i="83" s="1"/>
  <c r="F137" i="84" s="1"/>
  <c r="F137" i="85" s="1"/>
  <c r="F137" i="86" s="1"/>
  <c r="F137" i="87" s="1"/>
  <c r="F137" i="88" s="1"/>
  <c r="F135" i="80"/>
  <c r="F135" i="81" s="1"/>
  <c r="F135" i="82" s="1"/>
  <c r="F135" i="83" s="1"/>
  <c r="F135" i="84" s="1"/>
  <c r="F135" i="85" s="1"/>
  <c r="F135" i="86" s="1"/>
  <c r="F135" i="87" s="1"/>
  <c r="F135" i="88" s="1"/>
  <c r="F144" i="80"/>
  <c r="F144" i="81" s="1"/>
  <c r="F144" i="82" s="1"/>
  <c r="F144" i="83" s="1"/>
  <c r="F144" i="84" s="1"/>
  <c r="F144" i="85" s="1"/>
  <c r="F144" i="86" s="1"/>
  <c r="F144" i="87" s="1"/>
  <c r="F144" i="88" s="1"/>
  <c r="F69" i="84"/>
  <c r="F62" i="82"/>
  <c r="F62" i="83" s="1"/>
  <c r="F61" i="82"/>
  <c r="F61" i="83" s="1"/>
  <c r="Q61" i="83" s="1"/>
  <c r="F65" i="81"/>
  <c r="F66" i="81"/>
  <c r="F67" i="81"/>
  <c r="F64" i="81"/>
  <c r="Q69" i="83"/>
  <c r="F68" i="83"/>
  <c r="F68" i="84" s="1"/>
  <c r="F68" i="85" s="1"/>
  <c r="F80" i="80"/>
  <c r="Q50" i="84"/>
  <c r="Q82" i="77"/>
  <c r="Q97" i="77"/>
  <c r="Q88" i="77"/>
  <c r="Q105" i="77"/>
  <c r="Q93" i="77"/>
  <c r="G86" i="78"/>
  <c r="Q86" i="78" s="1"/>
  <c r="G102" i="78"/>
  <c r="Q102" i="78" s="1"/>
  <c r="G83" i="78"/>
  <c r="Q83" i="78" s="1"/>
  <c r="G99" i="78"/>
  <c r="Q99" i="78" s="1"/>
  <c r="G84" i="78"/>
  <c r="Q84" i="78" s="1"/>
  <c r="G100" i="78"/>
  <c r="Q100" i="78" s="1"/>
  <c r="G94" i="78"/>
  <c r="Q94" i="78" s="1"/>
  <c r="G93" i="78"/>
  <c r="Q93" i="78" s="1"/>
  <c r="G91" i="78"/>
  <c r="Q91" i="78" s="1"/>
  <c r="G89" i="78"/>
  <c r="Q89" i="78" s="1"/>
  <c r="G92" i="78"/>
  <c r="Q92" i="78" s="1"/>
  <c r="G85" i="78"/>
  <c r="Q85" i="78" s="1"/>
  <c r="G82" i="78"/>
  <c r="Q82" i="78" s="1"/>
  <c r="G105" i="78"/>
  <c r="Q105" i="78" s="1"/>
  <c r="G95" i="78"/>
  <c r="Q95" i="78" s="1"/>
  <c r="G97" i="78"/>
  <c r="Q97" i="78" s="1"/>
  <c r="G101" i="78"/>
  <c r="Q101" i="78" s="1"/>
  <c r="G90" i="78"/>
  <c r="Q90" i="78" s="1"/>
  <c r="G81" i="78"/>
  <c r="Q81" i="78" s="1"/>
  <c r="G87" i="78"/>
  <c r="Q87" i="78" s="1"/>
  <c r="G103" i="78"/>
  <c r="Q103" i="78" s="1"/>
  <c r="G88" i="78"/>
  <c r="Q88" i="78" s="1"/>
  <c r="G104" i="78"/>
  <c r="Q104" i="78" s="1"/>
  <c r="F112" i="78"/>
  <c r="G98" i="78"/>
  <c r="Q98" i="78" s="1"/>
  <c r="G96" i="78"/>
  <c r="Q96" i="78" s="1"/>
  <c r="Q86" i="77"/>
  <c r="Q87" i="77"/>
  <c r="Q102" i="77"/>
  <c r="Q101" i="77"/>
  <c r="Q96" i="77"/>
  <c r="Q103" i="77"/>
  <c r="F112" i="77"/>
  <c r="Q84" i="77"/>
  <c r="Q83" i="77"/>
  <c r="Q98" i="77"/>
  <c r="Q89" i="77"/>
  <c r="Q92" i="77"/>
  <c r="Q99" i="77"/>
  <c r="Q94" i="77"/>
  <c r="Q95" i="77"/>
  <c r="Q100" i="77"/>
  <c r="F56" i="84"/>
  <c r="Q56" i="83"/>
  <c r="Q85" i="77"/>
  <c r="Q90" i="77"/>
  <c r="Q81" i="77"/>
  <c r="Q91" i="77"/>
  <c r="Q104" i="77"/>
  <c r="F52" i="87"/>
  <c r="Q52" i="86"/>
  <c r="F54" i="84"/>
  <c r="F54" i="85" s="1"/>
  <c r="Q68" i="80"/>
  <c r="Q65" i="80"/>
  <c r="Q55" i="82"/>
  <c r="Q60" i="81"/>
  <c r="Q66" i="80"/>
  <c r="Q61" i="80"/>
  <c r="Q67" i="80"/>
  <c r="Q62" i="80"/>
  <c r="Q70" i="80"/>
  <c r="Q68" i="79"/>
  <c r="Q63" i="80"/>
  <c r="Q64" i="80"/>
  <c r="D58" i="77"/>
  <c r="F58" i="77" s="1"/>
  <c r="D74" i="84"/>
  <c r="D128" i="78"/>
  <c r="D128" i="79"/>
  <c r="D128" i="80"/>
  <c r="D128" i="81"/>
  <c r="D128" i="82"/>
  <c r="E128" i="82" s="1"/>
  <c r="D128" i="83"/>
  <c r="D128" i="84"/>
  <c r="D128" i="85"/>
  <c r="D128" i="86"/>
  <c r="D128" i="87"/>
  <c r="D128" i="88"/>
  <c r="D128" i="77"/>
  <c r="F128" i="77" s="1"/>
  <c r="D127" i="78"/>
  <c r="D127" i="79"/>
  <c r="D127" i="80"/>
  <c r="D127" i="81"/>
  <c r="D127" i="82"/>
  <c r="E127" i="82" s="1"/>
  <c r="D127" i="83"/>
  <c r="D127" i="84"/>
  <c r="D127" i="85"/>
  <c r="D127" i="86"/>
  <c r="D127" i="87"/>
  <c r="D127" i="88"/>
  <c r="D127" i="77"/>
  <c r="F127" i="77" s="1"/>
  <c r="D74" i="83"/>
  <c r="D121" i="78"/>
  <c r="D121" i="79"/>
  <c r="D121" i="80"/>
  <c r="D121" i="81"/>
  <c r="D121" i="82"/>
  <c r="E121" i="82" s="1"/>
  <c r="D121" i="83"/>
  <c r="D121" i="84"/>
  <c r="D121" i="85"/>
  <c r="D121" i="86"/>
  <c r="D121" i="87"/>
  <c r="D121" i="88"/>
  <c r="D121" i="77"/>
  <c r="F121" i="77" s="1"/>
  <c r="D119" i="77"/>
  <c r="F119" i="77" s="1"/>
  <c r="G92" i="79" l="1"/>
  <c r="D116" i="84"/>
  <c r="G104" i="79"/>
  <c r="G88" i="79"/>
  <c r="G100" i="79"/>
  <c r="G84" i="79"/>
  <c r="G96" i="79"/>
  <c r="G103" i="79"/>
  <c r="G99" i="79"/>
  <c r="G95" i="79"/>
  <c r="G91" i="79"/>
  <c r="G87" i="79"/>
  <c r="G83" i="79"/>
  <c r="G102" i="79"/>
  <c r="G98" i="79"/>
  <c r="G94" i="79"/>
  <c r="G90" i="79"/>
  <c r="G86" i="79"/>
  <c r="G82" i="79"/>
  <c r="F111" i="86"/>
  <c r="D116" i="85"/>
  <c r="G105" i="79"/>
  <c r="G101" i="79"/>
  <c r="G97" i="79"/>
  <c r="G93" i="79"/>
  <c r="G89" i="79"/>
  <c r="F69" i="85"/>
  <c r="F69" i="86" s="1"/>
  <c r="F69" i="87" s="1"/>
  <c r="F69" i="88" s="1"/>
  <c r="Q69" i="88" s="1"/>
  <c r="F56" i="85"/>
  <c r="F63" i="84"/>
  <c r="Q63" i="83"/>
  <c r="F61" i="84"/>
  <c r="Q62" i="83"/>
  <c r="F62" i="84"/>
  <c r="F60" i="84"/>
  <c r="Q60" i="83"/>
  <c r="F119" i="78"/>
  <c r="F119" i="79" s="1"/>
  <c r="F116" i="77"/>
  <c r="F66" i="82"/>
  <c r="F66" i="83" s="1"/>
  <c r="F66" i="84" s="1"/>
  <c r="F66" i="85" s="1"/>
  <c r="D116" i="80"/>
  <c r="E121" i="80" s="1"/>
  <c r="F127" i="78"/>
  <c r="F127" i="79" s="1"/>
  <c r="F128" i="78"/>
  <c r="F128" i="79" s="1"/>
  <c r="F64" i="82"/>
  <c r="F64" i="83" s="1"/>
  <c r="F64" i="84" s="1"/>
  <c r="F121" i="78"/>
  <c r="F121" i="79" s="1"/>
  <c r="D116" i="83"/>
  <c r="D116" i="79"/>
  <c r="E128" i="79" s="1"/>
  <c r="D53" i="82"/>
  <c r="D43" i="82" s="1"/>
  <c r="F67" i="82"/>
  <c r="F67" i="83" s="1"/>
  <c r="F65" i="82"/>
  <c r="F65" i="83" s="1"/>
  <c r="F68" i="86"/>
  <c r="F68" i="87" s="1"/>
  <c r="F68" i="88" s="1"/>
  <c r="Q68" i="88" s="1"/>
  <c r="Q68" i="83"/>
  <c r="G82" i="80"/>
  <c r="G83" i="80"/>
  <c r="G84" i="80"/>
  <c r="G85" i="80"/>
  <c r="G86" i="80"/>
  <c r="G87" i="80"/>
  <c r="G88" i="80"/>
  <c r="G89" i="80"/>
  <c r="G90" i="80"/>
  <c r="G91" i="80"/>
  <c r="G92" i="80"/>
  <c r="G93" i="80"/>
  <c r="G94" i="80"/>
  <c r="G95" i="80"/>
  <c r="G96" i="80"/>
  <c r="G97" i="80"/>
  <c r="G98" i="80"/>
  <c r="G99" i="80"/>
  <c r="G100" i="80"/>
  <c r="G101" i="80"/>
  <c r="G102" i="80"/>
  <c r="G103" i="80"/>
  <c r="G104" i="80"/>
  <c r="G105" i="80"/>
  <c r="F96" i="83"/>
  <c r="F80" i="83" s="1"/>
  <c r="D57" i="84"/>
  <c r="D43" i="84" s="1"/>
  <c r="D53" i="83"/>
  <c r="D43" i="83" s="1"/>
  <c r="F50" i="86"/>
  <c r="Q50" i="85"/>
  <c r="D116" i="88"/>
  <c r="D74" i="81"/>
  <c r="D116" i="87"/>
  <c r="D74" i="80"/>
  <c r="F59" i="83"/>
  <c r="F52" i="88"/>
  <c r="Q52" i="88" s="1"/>
  <c r="Q52" i="87"/>
  <c r="D116" i="86"/>
  <c r="D116" i="78"/>
  <c r="D116" i="82"/>
  <c r="D116" i="81"/>
  <c r="Q54" i="84"/>
  <c r="Q61" i="81"/>
  <c r="Q64" i="81"/>
  <c r="Q70" i="81"/>
  <c r="Q62" i="81"/>
  <c r="Q67" i="81"/>
  <c r="Q60" i="82"/>
  <c r="Q65" i="81"/>
  <c r="Q69" i="80"/>
  <c r="Q68" i="81"/>
  <c r="Q63" i="81"/>
  <c r="Q66" i="81"/>
  <c r="E73" i="83" l="1"/>
  <c r="E72" i="83"/>
  <c r="E72" i="82"/>
  <c r="E73" i="82"/>
  <c r="D74" i="78"/>
  <c r="F111" i="88"/>
  <c r="F111" i="87"/>
  <c r="F61" i="85"/>
  <c r="F61" i="86" s="1"/>
  <c r="F61" i="87" s="1"/>
  <c r="F61" i="88" s="1"/>
  <c r="Q61" i="88" s="1"/>
  <c r="F64" i="85"/>
  <c r="F64" i="86" s="1"/>
  <c r="F64" i="87" s="1"/>
  <c r="F64" i="88" s="1"/>
  <c r="Q64" i="88" s="1"/>
  <c r="F60" i="85"/>
  <c r="F60" i="86" s="1"/>
  <c r="F60" i="87" s="1"/>
  <c r="F60" i="88" s="1"/>
  <c r="Q60" i="88" s="1"/>
  <c r="F56" i="86"/>
  <c r="F56" i="87" s="1"/>
  <c r="F62" i="85"/>
  <c r="F62" i="86" s="1"/>
  <c r="F62" i="87" s="1"/>
  <c r="F62" i="88" s="1"/>
  <c r="Q62" i="88" s="1"/>
  <c r="F63" i="85"/>
  <c r="F63" i="86" s="1"/>
  <c r="F63" i="87" s="1"/>
  <c r="F63" i="88" s="1"/>
  <c r="Q63" i="88" s="1"/>
  <c r="D6" i="83"/>
  <c r="D5" i="83" s="1"/>
  <c r="E128" i="80"/>
  <c r="Q64" i="83"/>
  <c r="F67" i="84"/>
  <c r="F67" i="85" s="1"/>
  <c r="Q67" i="83"/>
  <c r="F65" i="84"/>
  <c r="Q65" i="83"/>
  <c r="E66" i="84"/>
  <c r="E72" i="84"/>
  <c r="E73" i="84"/>
  <c r="E71" i="84"/>
  <c r="E69" i="84"/>
  <c r="E70" i="84"/>
  <c r="E67" i="84"/>
  <c r="E68" i="84"/>
  <c r="E64" i="82"/>
  <c r="F121" i="80"/>
  <c r="F121" i="81" s="1"/>
  <c r="F121" i="82" s="1"/>
  <c r="F121" i="83" s="1"/>
  <c r="F121" i="84" s="1"/>
  <c r="F121" i="85" s="1"/>
  <c r="F121" i="86" s="1"/>
  <c r="F121" i="87" s="1"/>
  <c r="F121" i="88" s="1"/>
  <c r="E141" i="80"/>
  <c r="E149" i="80"/>
  <c r="E139" i="80"/>
  <c r="E120" i="80"/>
  <c r="E119" i="80"/>
  <c r="E142" i="80"/>
  <c r="E152" i="80"/>
  <c r="E129" i="80"/>
  <c r="E138" i="80"/>
  <c r="E143" i="80"/>
  <c r="E118" i="80"/>
  <c r="E147" i="80"/>
  <c r="E125" i="80"/>
  <c r="E140" i="80"/>
  <c r="E146" i="80"/>
  <c r="E134" i="80"/>
  <c r="E126" i="80"/>
  <c r="E122" i="80"/>
  <c r="E137" i="80"/>
  <c r="E130" i="80"/>
  <c r="E148" i="80"/>
  <c r="E153" i="80"/>
  <c r="E145" i="80"/>
  <c r="E150" i="80"/>
  <c r="E151" i="80"/>
  <c r="E132" i="80"/>
  <c r="E133" i="80"/>
  <c r="E131" i="80"/>
  <c r="E135" i="80"/>
  <c r="E124" i="80"/>
  <c r="E136" i="80"/>
  <c r="E144" i="80"/>
  <c r="E123" i="80"/>
  <c r="D57" i="77"/>
  <c r="D74" i="77"/>
  <c r="F66" i="86"/>
  <c r="F66" i="87" s="1"/>
  <c r="F66" i="88" s="1"/>
  <c r="Q66" i="88" s="1"/>
  <c r="E149" i="79"/>
  <c r="E147" i="79"/>
  <c r="E120" i="79"/>
  <c r="E138" i="79"/>
  <c r="E129" i="79"/>
  <c r="E140" i="79"/>
  <c r="E139" i="79"/>
  <c r="E125" i="79"/>
  <c r="E152" i="79"/>
  <c r="E141" i="79"/>
  <c r="E143" i="79"/>
  <c r="E142" i="79"/>
  <c r="E119" i="79"/>
  <c r="E118" i="79"/>
  <c r="E146" i="79"/>
  <c r="E126" i="79"/>
  <c r="E130" i="79"/>
  <c r="E134" i="79"/>
  <c r="E122" i="79"/>
  <c r="E137" i="79"/>
  <c r="E153" i="79"/>
  <c r="E145" i="79"/>
  <c r="E151" i="79"/>
  <c r="E150" i="79"/>
  <c r="E144" i="79"/>
  <c r="E148" i="79"/>
  <c r="E132" i="79"/>
  <c r="E131" i="79"/>
  <c r="E133" i="79"/>
  <c r="E135" i="79"/>
  <c r="E123" i="79"/>
  <c r="E136" i="79"/>
  <c r="E124" i="79"/>
  <c r="F128" i="80"/>
  <c r="F128" i="81" s="1"/>
  <c r="F128" i="82" s="1"/>
  <c r="F128" i="83" s="1"/>
  <c r="F128" i="84" s="1"/>
  <c r="F128" i="85" s="1"/>
  <c r="F128" i="86" s="1"/>
  <c r="F128" i="87" s="1"/>
  <c r="F128" i="88" s="1"/>
  <c r="E127" i="79"/>
  <c r="Q66" i="83"/>
  <c r="E127" i="80"/>
  <c r="E121" i="79"/>
  <c r="F127" i="80"/>
  <c r="F127" i="81" s="1"/>
  <c r="F127" i="82" s="1"/>
  <c r="F127" i="83" s="1"/>
  <c r="F127" i="84" s="1"/>
  <c r="F127" i="85" s="1"/>
  <c r="F127" i="86" s="1"/>
  <c r="F127" i="87" s="1"/>
  <c r="F127" i="88" s="1"/>
  <c r="F119" i="80"/>
  <c r="F116" i="79"/>
  <c r="G121" i="79" s="1"/>
  <c r="E63" i="82"/>
  <c r="E149" i="81"/>
  <c r="E150" i="81"/>
  <c r="E151" i="81"/>
  <c r="E152" i="81"/>
  <c r="E153" i="81"/>
  <c r="F80" i="81"/>
  <c r="E118" i="78"/>
  <c r="E119" i="78"/>
  <c r="E120" i="78"/>
  <c r="E121" i="78"/>
  <c r="E122" i="78"/>
  <c r="E123" i="78"/>
  <c r="E124" i="78"/>
  <c r="E125" i="78"/>
  <c r="E126" i="78"/>
  <c r="E127" i="78"/>
  <c r="E128" i="78"/>
  <c r="E129" i="78"/>
  <c r="E130" i="78"/>
  <c r="E131" i="78"/>
  <c r="E132" i="78"/>
  <c r="E133" i="78"/>
  <c r="E134" i="78"/>
  <c r="E135" i="78"/>
  <c r="E136" i="78"/>
  <c r="E137" i="78"/>
  <c r="E138" i="78"/>
  <c r="E139" i="78"/>
  <c r="E140" i="78"/>
  <c r="E141" i="78"/>
  <c r="E142" i="78"/>
  <c r="E143" i="78"/>
  <c r="E144" i="78"/>
  <c r="E145" i="78"/>
  <c r="E146" i="78"/>
  <c r="E147" i="78"/>
  <c r="E148" i="78"/>
  <c r="E149" i="78"/>
  <c r="E150" i="78"/>
  <c r="E151" i="78"/>
  <c r="E152" i="78"/>
  <c r="E153" i="78"/>
  <c r="F80" i="82"/>
  <c r="D53" i="78"/>
  <c r="D57" i="81"/>
  <c r="D43" i="81" s="1"/>
  <c r="D53" i="80"/>
  <c r="D43" i="80" s="1"/>
  <c r="F50" i="87"/>
  <c r="Q50" i="86"/>
  <c r="F116" i="78"/>
  <c r="F96" i="84"/>
  <c r="D157" i="77"/>
  <c r="E153" i="83"/>
  <c r="F59" i="84"/>
  <c r="Q59" i="83"/>
  <c r="E118" i="88"/>
  <c r="E122" i="88"/>
  <c r="E126" i="88"/>
  <c r="E130" i="88"/>
  <c r="E134" i="88"/>
  <c r="E138" i="88"/>
  <c r="E142" i="88"/>
  <c r="E146" i="88"/>
  <c r="E150" i="88"/>
  <c r="E120" i="88"/>
  <c r="E128" i="88"/>
  <c r="E132" i="88"/>
  <c r="E136" i="88"/>
  <c r="E144" i="88"/>
  <c r="E121" i="88"/>
  <c r="E137" i="88"/>
  <c r="E145" i="88"/>
  <c r="E119" i="88"/>
  <c r="E123" i="88"/>
  <c r="E127" i="88"/>
  <c r="E131" i="88"/>
  <c r="E135" i="88"/>
  <c r="E139" i="88"/>
  <c r="E143" i="88"/>
  <c r="E147" i="88"/>
  <c r="E117" i="88"/>
  <c r="E124" i="88"/>
  <c r="E140" i="88"/>
  <c r="E148" i="88"/>
  <c r="E125" i="88"/>
  <c r="E129" i="88"/>
  <c r="E133" i="88"/>
  <c r="E141" i="88"/>
  <c r="E149" i="88"/>
  <c r="E118" i="86"/>
  <c r="E122" i="86"/>
  <c r="E126" i="86"/>
  <c r="E130" i="86"/>
  <c r="E134" i="86"/>
  <c r="E138" i="86"/>
  <c r="E142" i="86"/>
  <c r="E146" i="86"/>
  <c r="E150" i="86"/>
  <c r="E117" i="86"/>
  <c r="E124" i="86"/>
  <c r="E140" i="86"/>
  <c r="E148" i="86"/>
  <c r="E125" i="86"/>
  <c r="E133" i="86"/>
  <c r="E141" i="86"/>
  <c r="E149" i="86"/>
  <c r="E119" i="86"/>
  <c r="E123" i="86"/>
  <c r="E127" i="86"/>
  <c r="E131" i="86"/>
  <c r="E135" i="86"/>
  <c r="E139" i="86"/>
  <c r="E143" i="86"/>
  <c r="E147" i="86"/>
  <c r="E151" i="86"/>
  <c r="E120" i="86"/>
  <c r="E128" i="86"/>
  <c r="E132" i="86"/>
  <c r="E136" i="86"/>
  <c r="E144" i="86"/>
  <c r="E152" i="86"/>
  <c r="E121" i="86"/>
  <c r="E129" i="86"/>
  <c r="E137" i="86"/>
  <c r="E145" i="86"/>
  <c r="E153" i="86"/>
  <c r="E119" i="85"/>
  <c r="E123" i="85"/>
  <c r="E127" i="85"/>
  <c r="E131" i="85"/>
  <c r="E135" i="85"/>
  <c r="E139" i="85"/>
  <c r="E143" i="85"/>
  <c r="E147" i="85"/>
  <c r="E151" i="85"/>
  <c r="E121" i="85"/>
  <c r="E129" i="85"/>
  <c r="E137" i="85"/>
  <c r="E145" i="85"/>
  <c r="E153" i="85"/>
  <c r="E118" i="85"/>
  <c r="E126" i="85"/>
  <c r="E134" i="85"/>
  <c r="E142" i="85"/>
  <c r="E150" i="85"/>
  <c r="E120" i="85"/>
  <c r="E124" i="85"/>
  <c r="E128" i="85"/>
  <c r="E132" i="85"/>
  <c r="E136" i="85"/>
  <c r="E140" i="85"/>
  <c r="E144" i="85"/>
  <c r="E148" i="85"/>
  <c r="E152" i="85"/>
  <c r="E125" i="85"/>
  <c r="E133" i="85"/>
  <c r="E141" i="85"/>
  <c r="E149" i="85"/>
  <c r="E122" i="85"/>
  <c r="E130" i="85"/>
  <c r="E138" i="85"/>
  <c r="E146" i="85"/>
  <c r="E117" i="85"/>
  <c r="E118" i="84"/>
  <c r="E122" i="84"/>
  <c r="E126" i="84"/>
  <c r="E130" i="84"/>
  <c r="E134" i="84"/>
  <c r="E138" i="84"/>
  <c r="E142" i="84"/>
  <c r="E146" i="84"/>
  <c r="E150" i="84"/>
  <c r="E117" i="84"/>
  <c r="E124" i="84"/>
  <c r="E136" i="84"/>
  <c r="E144" i="84"/>
  <c r="E152" i="84"/>
  <c r="E125" i="84"/>
  <c r="E133" i="84"/>
  <c r="E141" i="84"/>
  <c r="E149" i="84"/>
  <c r="E119" i="84"/>
  <c r="E123" i="84"/>
  <c r="E127" i="84"/>
  <c r="E131" i="84"/>
  <c r="E135" i="84"/>
  <c r="E139" i="84"/>
  <c r="E143" i="84"/>
  <c r="E147" i="84"/>
  <c r="E151" i="84"/>
  <c r="E120" i="84"/>
  <c r="E128" i="84"/>
  <c r="E132" i="84"/>
  <c r="E140" i="84"/>
  <c r="E148" i="84"/>
  <c r="E121" i="84"/>
  <c r="E129" i="84"/>
  <c r="E137" i="84"/>
  <c r="E145" i="84"/>
  <c r="E153" i="84"/>
  <c r="E118" i="83"/>
  <c r="E122" i="83"/>
  <c r="E126" i="83"/>
  <c r="E130" i="83"/>
  <c r="E134" i="83"/>
  <c r="E138" i="83"/>
  <c r="E142" i="83"/>
  <c r="E146" i="83"/>
  <c r="E150" i="83"/>
  <c r="E124" i="83"/>
  <c r="E136" i="83"/>
  <c r="E144" i="83"/>
  <c r="E125" i="83"/>
  <c r="E133" i="83"/>
  <c r="E141" i="83"/>
  <c r="E149" i="83"/>
  <c r="E119" i="83"/>
  <c r="E123" i="83"/>
  <c r="E127" i="83"/>
  <c r="E131" i="83"/>
  <c r="E135" i="83"/>
  <c r="E139" i="83"/>
  <c r="E143" i="83"/>
  <c r="E147" i="83"/>
  <c r="E151" i="83"/>
  <c r="E120" i="83"/>
  <c r="E128" i="83"/>
  <c r="E132" i="83"/>
  <c r="E140" i="83"/>
  <c r="E148" i="83"/>
  <c r="E152" i="83"/>
  <c r="E121" i="83"/>
  <c r="E129" i="83"/>
  <c r="E137" i="83"/>
  <c r="E145" i="83"/>
  <c r="E117" i="83"/>
  <c r="E121" i="81"/>
  <c r="E125" i="81"/>
  <c r="E129" i="81"/>
  <c r="E133" i="81"/>
  <c r="E137" i="81"/>
  <c r="E141" i="81"/>
  <c r="E145" i="81"/>
  <c r="E123" i="81"/>
  <c r="E131" i="81"/>
  <c r="E139" i="81"/>
  <c r="E147" i="81"/>
  <c r="E124" i="81"/>
  <c r="E132" i="81"/>
  <c r="E140" i="81"/>
  <c r="E144" i="81"/>
  <c r="E118" i="81"/>
  <c r="E122" i="81"/>
  <c r="E126" i="81"/>
  <c r="E130" i="81"/>
  <c r="E134" i="81"/>
  <c r="E138" i="81"/>
  <c r="E142" i="81"/>
  <c r="E146" i="81"/>
  <c r="E117" i="81"/>
  <c r="E119" i="81"/>
  <c r="E127" i="81"/>
  <c r="E135" i="81"/>
  <c r="E143" i="81"/>
  <c r="E120" i="81"/>
  <c r="E128" i="81"/>
  <c r="E136" i="81"/>
  <c r="E148" i="81"/>
  <c r="E117" i="80"/>
  <c r="E117" i="79"/>
  <c r="E117" i="78"/>
  <c r="D116" i="77"/>
  <c r="Q54" i="85"/>
  <c r="F54" i="86"/>
  <c r="Q55" i="84"/>
  <c r="Q61" i="82"/>
  <c r="D57" i="78"/>
  <c r="Q66" i="82"/>
  <c r="Q62" i="82"/>
  <c r="Q63" i="82"/>
  <c r="Q68" i="82"/>
  <c r="Q69" i="81"/>
  <c r="Q65" i="82"/>
  <c r="Q67" i="82"/>
  <c r="Q70" i="82"/>
  <c r="Q64" i="82"/>
  <c r="E73" i="78" l="1"/>
  <c r="E72" i="78"/>
  <c r="E73" i="81"/>
  <c r="E72" i="81"/>
  <c r="E72" i="80"/>
  <c r="E73" i="80"/>
  <c r="F57" i="77"/>
  <c r="F43" i="77" s="1"/>
  <c r="D43" i="77"/>
  <c r="F53" i="78"/>
  <c r="D43" i="78"/>
  <c r="D6" i="78" s="1"/>
  <c r="D5" i="78" s="1"/>
  <c r="F65" i="85"/>
  <c r="F65" i="86" s="1"/>
  <c r="F65" i="87" s="1"/>
  <c r="F65" i="88" s="1"/>
  <c r="Q65" i="88" s="1"/>
  <c r="F59" i="85"/>
  <c r="E62" i="82"/>
  <c r="E47" i="82"/>
  <c r="E48" i="82"/>
  <c r="E49" i="82"/>
  <c r="E71" i="82"/>
  <c r="E51" i="82"/>
  <c r="E67" i="82"/>
  <c r="F116" i="80"/>
  <c r="G128" i="79"/>
  <c r="Q128" i="79" s="1"/>
  <c r="E55" i="82"/>
  <c r="E57" i="82"/>
  <c r="E59" i="82"/>
  <c r="E45" i="82"/>
  <c r="E56" i="82"/>
  <c r="E70" i="82"/>
  <c r="E66" i="82"/>
  <c r="E50" i="82"/>
  <c r="E52" i="82"/>
  <c r="E46" i="82"/>
  <c r="E53" i="82"/>
  <c r="E69" i="82"/>
  <c r="E65" i="82"/>
  <c r="G127" i="79"/>
  <c r="Q127" i="79" s="1"/>
  <c r="G138" i="79"/>
  <c r="Q138" i="79" s="1"/>
  <c r="G147" i="79"/>
  <c r="Q147" i="79" s="1"/>
  <c r="G139" i="79"/>
  <c r="Q139" i="79" s="1"/>
  <c r="G129" i="79"/>
  <c r="Q129" i="79" s="1"/>
  <c r="G140" i="79"/>
  <c r="Q140" i="79" s="1"/>
  <c r="G149" i="79"/>
  <c r="Q149" i="79" s="1"/>
  <c r="G118" i="79"/>
  <c r="Q118" i="79" s="1"/>
  <c r="G125" i="79"/>
  <c r="Q125" i="79" s="1"/>
  <c r="G141" i="79"/>
  <c r="Q141" i="79" s="1"/>
  <c r="G152" i="79"/>
  <c r="Q152" i="79" s="1"/>
  <c r="G120" i="79"/>
  <c r="Q120" i="79" s="1"/>
  <c r="G146" i="79"/>
  <c r="Q146" i="79" s="1"/>
  <c r="G130" i="79"/>
  <c r="Q130" i="79" s="1"/>
  <c r="G122" i="79"/>
  <c r="Q122" i="79" s="1"/>
  <c r="G126" i="79"/>
  <c r="Q126" i="79" s="1"/>
  <c r="G134" i="79"/>
  <c r="Q134" i="79" s="1"/>
  <c r="G143" i="79"/>
  <c r="Q143" i="79" s="1"/>
  <c r="G144" i="79"/>
  <c r="Q144" i="79" s="1"/>
  <c r="G132" i="79"/>
  <c r="Q132" i="79" s="1"/>
  <c r="G142" i="79"/>
  <c r="Q142" i="79" s="1"/>
  <c r="G153" i="79"/>
  <c r="Q153" i="79" s="1"/>
  <c r="G145" i="79"/>
  <c r="Q145" i="79" s="1"/>
  <c r="G151" i="79"/>
  <c r="Q151" i="79" s="1"/>
  <c r="G131" i="79"/>
  <c r="Q131" i="79" s="1"/>
  <c r="G133" i="79"/>
  <c r="Q133" i="79" s="1"/>
  <c r="G150" i="79"/>
  <c r="Q150" i="79" s="1"/>
  <c r="G148" i="79"/>
  <c r="Q148" i="79" s="1"/>
  <c r="G137" i="79"/>
  <c r="Q137" i="79" s="1"/>
  <c r="G123" i="79"/>
  <c r="Q123" i="79" s="1"/>
  <c r="G124" i="79"/>
  <c r="Q124" i="79" s="1"/>
  <c r="G136" i="79"/>
  <c r="Q136" i="79" s="1"/>
  <c r="G135" i="79"/>
  <c r="Q135" i="79" s="1"/>
  <c r="E58" i="82"/>
  <c r="E60" i="82"/>
  <c r="E54" i="82"/>
  <c r="E61" i="82"/>
  <c r="E68" i="82"/>
  <c r="G119" i="79"/>
  <c r="Q119" i="79" s="1"/>
  <c r="F67" i="86"/>
  <c r="F67" i="87" s="1"/>
  <c r="F67" i="88" s="1"/>
  <c r="Q67" i="88" s="1"/>
  <c r="G105" i="83"/>
  <c r="G82" i="82"/>
  <c r="G83" i="82"/>
  <c r="G84" i="82"/>
  <c r="G85" i="82"/>
  <c r="G86" i="82"/>
  <c r="G87" i="82"/>
  <c r="G88" i="82"/>
  <c r="G89" i="82"/>
  <c r="G90" i="82"/>
  <c r="G91" i="82"/>
  <c r="G92" i="82"/>
  <c r="G93" i="82"/>
  <c r="G94" i="82"/>
  <c r="G95" i="82"/>
  <c r="G96" i="82"/>
  <c r="G97" i="82"/>
  <c r="G98" i="82"/>
  <c r="G99" i="82"/>
  <c r="G100" i="82"/>
  <c r="G101" i="82"/>
  <c r="G102" i="82"/>
  <c r="G103" i="82"/>
  <c r="G104" i="82"/>
  <c r="G105" i="82"/>
  <c r="G104" i="81"/>
  <c r="G105" i="81"/>
  <c r="E63" i="81"/>
  <c r="E70" i="81"/>
  <c r="E66" i="81"/>
  <c r="E69" i="81"/>
  <c r="E65" i="81"/>
  <c r="E68" i="81"/>
  <c r="E64" i="81"/>
  <c r="E71" i="81"/>
  <c r="E67" i="81"/>
  <c r="E44" i="81"/>
  <c r="E48" i="81"/>
  <c r="E45" i="81"/>
  <c r="E50" i="81"/>
  <c r="E49" i="81"/>
  <c r="E53" i="81"/>
  <c r="E46" i="81"/>
  <c r="E47" i="81"/>
  <c r="E52" i="81"/>
  <c r="E54" i="81"/>
  <c r="E51" i="81"/>
  <c r="E51" i="80"/>
  <c r="G118" i="78"/>
  <c r="Q118" i="78" s="1"/>
  <c r="G119" i="78"/>
  <c r="Q119" i="78" s="1"/>
  <c r="G120" i="78"/>
  <c r="Q120" i="78" s="1"/>
  <c r="G121" i="78"/>
  <c r="Q121" i="78" s="1"/>
  <c r="G125" i="78"/>
  <c r="Q125" i="78" s="1"/>
  <c r="G129" i="78"/>
  <c r="Q129" i="78" s="1"/>
  <c r="G133" i="78"/>
  <c r="Q133" i="78" s="1"/>
  <c r="G137" i="78"/>
  <c r="Q137" i="78" s="1"/>
  <c r="G141" i="78"/>
  <c r="Q141" i="78" s="1"/>
  <c r="G145" i="78"/>
  <c r="Q145" i="78" s="1"/>
  <c r="G149" i="78"/>
  <c r="Q149" i="78" s="1"/>
  <c r="G153" i="78"/>
  <c r="Q153" i="78" s="1"/>
  <c r="G124" i="78"/>
  <c r="Q124" i="78" s="1"/>
  <c r="G128" i="78"/>
  <c r="Q128" i="78" s="1"/>
  <c r="G132" i="78"/>
  <c r="Q132" i="78" s="1"/>
  <c r="G136" i="78"/>
  <c r="Q136" i="78" s="1"/>
  <c r="G140" i="78"/>
  <c r="Q140" i="78" s="1"/>
  <c r="G144" i="78"/>
  <c r="Q144" i="78" s="1"/>
  <c r="G148" i="78"/>
  <c r="Q148" i="78" s="1"/>
  <c r="G152" i="78"/>
  <c r="Q152" i="78" s="1"/>
  <c r="G123" i="78"/>
  <c r="Q123" i="78" s="1"/>
  <c r="G127" i="78"/>
  <c r="Q127" i="78" s="1"/>
  <c r="G131" i="78"/>
  <c r="Q131" i="78" s="1"/>
  <c r="G135" i="78"/>
  <c r="Q135" i="78" s="1"/>
  <c r="G139" i="78"/>
  <c r="Q139" i="78" s="1"/>
  <c r="G143" i="78"/>
  <c r="Q143" i="78" s="1"/>
  <c r="G147" i="78"/>
  <c r="Q147" i="78" s="1"/>
  <c r="G151" i="78"/>
  <c r="Q151" i="78" s="1"/>
  <c r="G122" i="78"/>
  <c r="Q122" i="78" s="1"/>
  <c r="G126" i="78"/>
  <c r="Q126" i="78" s="1"/>
  <c r="G130" i="78"/>
  <c r="Q130" i="78" s="1"/>
  <c r="G134" i="78"/>
  <c r="Q134" i="78" s="1"/>
  <c r="G138" i="78"/>
  <c r="Q138" i="78" s="1"/>
  <c r="G142" i="78"/>
  <c r="Q142" i="78" s="1"/>
  <c r="G146" i="78"/>
  <c r="Q146" i="78" s="1"/>
  <c r="G150" i="78"/>
  <c r="Q150" i="78" s="1"/>
  <c r="E49" i="80"/>
  <c r="E63" i="80"/>
  <c r="F50" i="88"/>
  <c r="Q50" i="88" s="1"/>
  <c r="Q50" i="87"/>
  <c r="F157" i="77"/>
  <c r="F96" i="85"/>
  <c r="F80" i="84"/>
  <c r="G117" i="78"/>
  <c r="Q117" i="78" s="1"/>
  <c r="E120" i="77"/>
  <c r="E124" i="77"/>
  <c r="E128" i="77"/>
  <c r="E132" i="77"/>
  <c r="E136" i="77"/>
  <c r="E140" i="77"/>
  <c r="E144" i="77"/>
  <c r="E148" i="77"/>
  <c r="E152" i="77"/>
  <c r="E130" i="77"/>
  <c r="E134" i="77"/>
  <c r="E142" i="77"/>
  <c r="E121" i="77"/>
  <c r="E125" i="77"/>
  <c r="E129" i="77"/>
  <c r="E133" i="77"/>
  <c r="E137" i="77"/>
  <c r="E141" i="77"/>
  <c r="E145" i="77"/>
  <c r="E149" i="77"/>
  <c r="E153" i="77"/>
  <c r="E122" i="77"/>
  <c r="E126" i="77"/>
  <c r="E138" i="77"/>
  <c r="E146" i="77"/>
  <c r="E150" i="77"/>
  <c r="E119" i="77"/>
  <c r="E135" i="77"/>
  <c r="E151" i="77"/>
  <c r="E139" i="77"/>
  <c r="E123" i="77"/>
  <c r="E127" i="77"/>
  <c r="E143" i="77"/>
  <c r="E131" i="77"/>
  <c r="E147" i="77"/>
  <c r="E118" i="77"/>
  <c r="E117" i="77"/>
  <c r="Q121" i="79"/>
  <c r="G117" i="79"/>
  <c r="Q117" i="79" s="1"/>
  <c r="D158" i="77"/>
  <c r="F119" i="81"/>
  <c r="Q54" i="86"/>
  <c r="F54" i="87"/>
  <c r="F58" i="78"/>
  <c r="P58" i="77"/>
  <c r="Q58" i="77"/>
  <c r="Q55" i="85"/>
  <c r="Q60" i="84"/>
  <c r="Q69" i="82"/>
  <c r="F58" i="79" l="1"/>
  <c r="P58" i="78"/>
  <c r="Q58" i="78"/>
  <c r="P53" i="78"/>
  <c r="Q53" i="78"/>
  <c r="F74" i="78"/>
  <c r="F74" i="77"/>
  <c r="F53" i="79"/>
  <c r="E54" i="80"/>
  <c r="E53" i="80"/>
  <c r="E52" i="80"/>
  <c r="E62" i="80"/>
  <c r="E46" i="80"/>
  <c r="E67" i="80"/>
  <c r="E45" i="80"/>
  <c r="E64" i="80"/>
  <c r="E66" i="80"/>
  <c r="E68" i="80"/>
  <c r="E69" i="80"/>
  <c r="E70" i="80"/>
  <c r="E71" i="80"/>
  <c r="E47" i="80"/>
  <c r="E59" i="80"/>
  <c r="E48" i="80"/>
  <c r="E58" i="80"/>
  <c r="E61" i="80"/>
  <c r="E44" i="80"/>
  <c r="E50" i="80"/>
  <c r="E65" i="80"/>
  <c r="E60" i="80"/>
  <c r="E56" i="80"/>
  <c r="E55" i="80"/>
  <c r="E57" i="80"/>
  <c r="G45" i="77"/>
  <c r="G46" i="77"/>
  <c r="G47" i="77"/>
  <c r="G48" i="77"/>
  <c r="G49" i="77"/>
  <c r="G50" i="77"/>
  <c r="G51" i="77"/>
  <c r="G52" i="77"/>
  <c r="G53" i="77"/>
  <c r="G54" i="77"/>
  <c r="G55" i="77"/>
  <c r="G56" i="77"/>
  <c r="G57" i="77"/>
  <c r="G58" i="77"/>
  <c r="G59" i="77"/>
  <c r="G60" i="77"/>
  <c r="G61" i="77"/>
  <c r="G62" i="77"/>
  <c r="G63" i="77"/>
  <c r="G64" i="77"/>
  <c r="G65" i="77"/>
  <c r="G66" i="77"/>
  <c r="G67" i="77"/>
  <c r="G68" i="77"/>
  <c r="G69" i="77"/>
  <c r="G70" i="77"/>
  <c r="G71" i="77"/>
  <c r="G72" i="77"/>
  <c r="G73" i="77"/>
  <c r="E45" i="77"/>
  <c r="E46" i="77"/>
  <c r="E47" i="77"/>
  <c r="E48" i="77"/>
  <c r="E49" i="77"/>
  <c r="E50" i="77"/>
  <c r="E51" i="77"/>
  <c r="E52" i="77"/>
  <c r="E53" i="77"/>
  <c r="E54" i="77"/>
  <c r="E55" i="77"/>
  <c r="E56" i="77"/>
  <c r="E57" i="77"/>
  <c r="E58" i="77"/>
  <c r="E59" i="77"/>
  <c r="E60" i="77"/>
  <c r="E61" i="77"/>
  <c r="E62" i="77"/>
  <c r="E63" i="77"/>
  <c r="E64" i="77"/>
  <c r="E65" i="77"/>
  <c r="E66" i="77"/>
  <c r="E67" i="77"/>
  <c r="E68" i="77"/>
  <c r="E69" i="77"/>
  <c r="E70" i="77"/>
  <c r="E71" i="77"/>
  <c r="E72" i="77"/>
  <c r="E73" i="77"/>
  <c r="F159" i="77"/>
  <c r="F158" i="77"/>
  <c r="F96" i="86"/>
  <c r="F80" i="85"/>
  <c r="G119" i="80"/>
  <c r="Q119" i="80" s="1"/>
  <c r="G123" i="80"/>
  <c r="Q123" i="80" s="1"/>
  <c r="G127" i="80"/>
  <c r="Q127" i="80" s="1"/>
  <c r="G131" i="80"/>
  <c r="Q131" i="80" s="1"/>
  <c r="G135" i="80"/>
  <c r="Q135" i="80" s="1"/>
  <c r="G139" i="80"/>
  <c r="Q139" i="80" s="1"/>
  <c r="G143" i="80"/>
  <c r="Q143" i="80" s="1"/>
  <c r="G147" i="80"/>
  <c r="Q147" i="80" s="1"/>
  <c r="G151" i="80"/>
  <c r="Q151" i="80" s="1"/>
  <c r="G120" i="80"/>
  <c r="Q120" i="80" s="1"/>
  <c r="G124" i="80"/>
  <c r="Q124" i="80" s="1"/>
  <c r="G128" i="80"/>
  <c r="Q128" i="80" s="1"/>
  <c r="G132" i="80"/>
  <c r="Q132" i="80" s="1"/>
  <c r="G136" i="80"/>
  <c r="Q136" i="80" s="1"/>
  <c r="G140" i="80"/>
  <c r="Q140" i="80" s="1"/>
  <c r="G144" i="80"/>
  <c r="Q144" i="80" s="1"/>
  <c r="G148" i="80"/>
  <c r="Q148" i="80" s="1"/>
  <c r="G152" i="80"/>
  <c r="Q152" i="80" s="1"/>
  <c r="G121" i="80"/>
  <c r="Q121" i="80" s="1"/>
  <c r="G125" i="80"/>
  <c r="Q125" i="80" s="1"/>
  <c r="G129" i="80"/>
  <c r="Q129" i="80" s="1"/>
  <c r="G133" i="80"/>
  <c r="Q133" i="80" s="1"/>
  <c r="G137" i="80"/>
  <c r="Q137" i="80" s="1"/>
  <c r="G141" i="80"/>
  <c r="Q141" i="80" s="1"/>
  <c r="G145" i="80"/>
  <c r="Q145" i="80" s="1"/>
  <c r="G149" i="80"/>
  <c r="Q149" i="80" s="1"/>
  <c r="G153" i="80"/>
  <c r="Q153" i="80" s="1"/>
  <c r="G118" i="80"/>
  <c r="Q118" i="80" s="1"/>
  <c r="G122" i="80"/>
  <c r="Q122" i="80" s="1"/>
  <c r="G126" i="80"/>
  <c r="Q126" i="80" s="1"/>
  <c r="G130" i="80"/>
  <c r="Q130" i="80" s="1"/>
  <c r="G134" i="80"/>
  <c r="Q134" i="80" s="1"/>
  <c r="G138" i="80"/>
  <c r="Q138" i="80" s="1"/>
  <c r="G142" i="80"/>
  <c r="Q142" i="80" s="1"/>
  <c r="G146" i="80"/>
  <c r="Q146" i="80" s="1"/>
  <c r="G150" i="80"/>
  <c r="Q150" i="80" s="1"/>
  <c r="G117" i="80"/>
  <c r="D6" i="77"/>
  <c r="D5" i="77" s="1"/>
  <c r="E44" i="77"/>
  <c r="F59" i="86"/>
  <c r="G119" i="77"/>
  <c r="Q119" i="77" s="1"/>
  <c r="G123" i="77"/>
  <c r="Q123" i="77" s="1"/>
  <c r="G127" i="77"/>
  <c r="Q127" i="77" s="1"/>
  <c r="G131" i="77"/>
  <c r="Q131" i="77" s="1"/>
  <c r="G135" i="77"/>
  <c r="Q135" i="77" s="1"/>
  <c r="G139" i="77"/>
  <c r="Q139" i="77" s="1"/>
  <c r="G143" i="77"/>
  <c r="Q143" i="77" s="1"/>
  <c r="G147" i="77"/>
  <c r="Q147" i="77" s="1"/>
  <c r="G151" i="77"/>
  <c r="Q151" i="77" s="1"/>
  <c r="G121" i="77"/>
  <c r="Q121" i="77" s="1"/>
  <c r="G129" i="77"/>
  <c r="Q129" i="77" s="1"/>
  <c r="G137" i="77"/>
  <c r="Q137" i="77" s="1"/>
  <c r="G141" i="77"/>
  <c r="Q141" i="77" s="1"/>
  <c r="G149" i="77"/>
  <c r="Q149" i="77" s="1"/>
  <c r="G122" i="77"/>
  <c r="Q122" i="77" s="1"/>
  <c r="G126" i="77"/>
  <c r="Q126" i="77" s="1"/>
  <c r="G134" i="77"/>
  <c r="Q134" i="77" s="1"/>
  <c r="G142" i="77"/>
  <c r="Q142" i="77" s="1"/>
  <c r="G150" i="77"/>
  <c r="Q150" i="77" s="1"/>
  <c r="G120" i="77"/>
  <c r="Q120" i="77" s="1"/>
  <c r="G124" i="77"/>
  <c r="Q124" i="77" s="1"/>
  <c r="G128" i="77"/>
  <c r="Q128" i="77" s="1"/>
  <c r="G132" i="77"/>
  <c r="Q132" i="77" s="1"/>
  <c r="G136" i="77"/>
  <c r="Q136" i="77" s="1"/>
  <c r="G140" i="77"/>
  <c r="Q140" i="77" s="1"/>
  <c r="G144" i="77"/>
  <c r="Q144" i="77" s="1"/>
  <c r="G148" i="77"/>
  <c r="Q148" i="77" s="1"/>
  <c r="G152" i="77"/>
  <c r="Q152" i="77" s="1"/>
  <c r="G125" i="77"/>
  <c r="Q125" i="77" s="1"/>
  <c r="G133" i="77"/>
  <c r="Q133" i="77" s="1"/>
  <c r="G145" i="77"/>
  <c r="Q145" i="77" s="1"/>
  <c r="G153" i="77"/>
  <c r="Q153" i="77" s="1"/>
  <c r="G118" i="77"/>
  <c r="Q118" i="77" s="1"/>
  <c r="G130" i="77"/>
  <c r="Q130" i="77" s="1"/>
  <c r="G138" i="77"/>
  <c r="Q138" i="77" s="1"/>
  <c r="G146" i="77"/>
  <c r="Q146" i="77" s="1"/>
  <c r="G117" i="77"/>
  <c r="Q117" i="77" s="1"/>
  <c r="F116" i="81"/>
  <c r="F119" i="82"/>
  <c r="Q54" i="87"/>
  <c r="F54" i="88"/>
  <c r="Q54" i="88" s="1"/>
  <c r="Q64" i="84"/>
  <c r="Q60" i="85"/>
  <c r="Q67" i="84"/>
  <c r="Q70" i="84"/>
  <c r="Q62" i="84"/>
  <c r="Q63" i="84"/>
  <c r="Q65" i="84"/>
  <c r="Q61" i="84"/>
  <c r="Q55" i="86"/>
  <c r="Q66" i="84"/>
  <c r="Q68" i="84"/>
  <c r="F57" i="78"/>
  <c r="P57" i="77"/>
  <c r="Q57" i="77"/>
  <c r="F57" i="79" l="1"/>
  <c r="P57" i="78"/>
  <c r="Q57" i="78"/>
  <c r="P43" i="78"/>
  <c r="P74" i="78"/>
  <c r="P76" i="78" s="1"/>
  <c r="P43" i="77"/>
  <c r="P74" i="77"/>
  <c r="F43" i="78"/>
  <c r="F43" i="79"/>
  <c r="F53" i="80"/>
  <c r="Q53" i="80" s="1"/>
  <c r="Q53" i="79"/>
  <c r="F58" i="80"/>
  <c r="F58" i="81" s="1"/>
  <c r="G149" i="81"/>
  <c r="Q149" i="81" s="1"/>
  <c r="G150" i="81"/>
  <c r="Q150" i="81" s="1"/>
  <c r="G151" i="81"/>
  <c r="Q151" i="81" s="1"/>
  <c r="G152" i="81"/>
  <c r="Q152" i="81" s="1"/>
  <c r="G153" i="81"/>
  <c r="Q153" i="81" s="1"/>
  <c r="F96" i="87"/>
  <c r="F80" i="86"/>
  <c r="F59" i="87"/>
  <c r="G44" i="77"/>
  <c r="G118" i="81"/>
  <c r="Q118" i="81" s="1"/>
  <c r="G122" i="81"/>
  <c r="Q122" i="81" s="1"/>
  <c r="G126" i="81"/>
  <c r="Q126" i="81" s="1"/>
  <c r="G130" i="81"/>
  <c r="Q130" i="81" s="1"/>
  <c r="G134" i="81"/>
  <c r="Q134" i="81" s="1"/>
  <c r="G138" i="81"/>
  <c r="Q138" i="81" s="1"/>
  <c r="G142" i="81"/>
  <c r="Q142" i="81" s="1"/>
  <c r="G146" i="81"/>
  <c r="Q146" i="81" s="1"/>
  <c r="G117" i="81"/>
  <c r="G124" i="81"/>
  <c r="Q124" i="81" s="1"/>
  <c r="G128" i="81"/>
  <c r="Q128" i="81" s="1"/>
  <c r="G136" i="81"/>
  <c r="Q136" i="81" s="1"/>
  <c r="G144" i="81"/>
  <c r="Q144" i="81" s="1"/>
  <c r="G121" i="81"/>
  <c r="Q121" i="81" s="1"/>
  <c r="G129" i="81"/>
  <c r="Q129" i="81" s="1"/>
  <c r="G137" i="81"/>
  <c r="Q137" i="81" s="1"/>
  <c r="G145" i="81"/>
  <c r="Q145" i="81" s="1"/>
  <c r="G119" i="81"/>
  <c r="Q119" i="81" s="1"/>
  <c r="G123" i="81"/>
  <c r="Q123" i="81" s="1"/>
  <c r="G127" i="81"/>
  <c r="Q127" i="81" s="1"/>
  <c r="G131" i="81"/>
  <c r="Q131" i="81" s="1"/>
  <c r="G135" i="81"/>
  <c r="Q135" i="81" s="1"/>
  <c r="G139" i="81"/>
  <c r="Q139" i="81" s="1"/>
  <c r="G143" i="81"/>
  <c r="Q143" i="81" s="1"/>
  <c r="G147" i="81"/>
  <c r="Q147" i="81" s="1"/>
  <c r="G120" i="81"/>
  <c r="Q120" i="81" s="1"/>
  <c r="G132" i="81"/>
  <c r="Q132" i="81" s="1"/>
  <c r="G140" i="81"/>
  <c r="Q140" i="81" s="1"/>
  <c r="G148" i="81"/>
  <c r="Q148" i="81" s="1"/>
  <c r="G125" i="81"/>
  <c r="Q125" i="81" s="1"/>
  <c r="G133" i="81"/>
  <c r="Q133" i="81" s="1"/>
  <c r="G141" i="81"/>
  <c r="Q141" i="81" s="1"/>
  <c r="F116" i="82"/>
  <c r="F119" i="83"/>
  <c r="F116" i="83" s="1"/>
  <c r="Q66" i="85"/>
  <c r="Q55" i="87"/>
  <c r="Q61" i="85"/>
  <c r="Q63" i="85"/>
  <c r="Q67" i="85"/>
  <c r="Q68" i="85"/>
  <c r="Q69" i="84"/>
  <c r="Q65" i="85"/>
  <c r="Q62" i="85"/>
  <c r="Q58" i="79"/>
  <c r="Q64" i="85"/>
  <c r="Q70" i="85"/>
  <c r="Q60" i="86"/>
  <c r="P75" i="78" l="1"/>
  <c r="P6" i="78"/>
  <c r="P5" i="78" s="1"/>
  <c r="G65" i="78"/>
  <c r="G72" i="78"/>
  <c r="G73" i="78"/>
  <c r="G71" i="78"/>
  <c r="G64" i="78"/>
  <c r="G68" i="78"/>
  <c r="G67" i="78"/>
  <c r="G70" i="78"/>
  <c r="G66" i="78"/>
  <c r="G69" i="78"/>
  <c r="F53" i="81"/>
  <c r="Q53" i="81" s="1"/>
  <c r="F58" i="82"/>
  <c r="F58" i="83" s="1"/>
  <c r="G153" i="82"/>
  <c r="G69" i="79"/>
  <c r="F57" i="80"/>
  <c r="F43" i="80" s="1"/>
  <c r="F96" i="88"/>
  <c r="F80" i="87"/>
  <c r="G121" i="82"/>
  <c r="G125" i="82"/>
  <c r="G129" i="82"/>
  <c r="G133" i="82"/>
  <c r="G137" i="82"/>
  <c r="G141" i="82"/>
  <c r="G145" i="82"/>
  <c r="G149" i="82"/>
  <c r="G118" i="82"/>
  <c r="G122" i="82"/>
  <c r="G126" i="82"/>
  <c r="G130" i="82"/>
  <c r="G134" i="82"/>
  <c r="G138" i="82"/>
  <c r="G142" i="82"/>
  <c r="G146" i="82"/>
  <c r="G150" i="82"/>
  <c r="G119" i="82"/>
  <c r="G123" i="82"/>
  <c r="G127" i="82"/>
  <c r="G131" i="82"/>
  <c r="G135" i="82"/>
  <c r="G139" i="82"/>
  <c r="G143" i="82"/>
  <c r="G147" i="82"/>
  <c r="G151" i="82"/>
  <c r="G120" i="82"/>
  <c r="G124" i="82"/>
  <c r="G128" i="82"/>
  <c r="G132" i="82"/>
  <c r="G136" i="82"/>
  <c r="G140" i="82"/>
  <c r="G144" i="82"/>
  <c r="G148" i="82"/>
  <c r="G152" i="82"/>
  <c r="G117" i="82"/>
  <c r="G46" i="78"/>
  <c r="G50" i="78"/>
  <c r="G54" i="78"/>
  <c r="G58" i="78"/>
  <c r="G62" i="78"/>
  <c r="G47" i="78"/>
  <c r="G51" i="78"/>
  <c r="G55" i="78"/>
  <c r="G63" i="78"/>
  <c r="G44" i="78"/>
  <c r="G49" i="78"/>
  <c r="G57" i="78"/>
  <c r="G52" i="78"/>
  <c r="G60" i="78"/>
  <c r="G45" i="78"/>
  <c r="G53" i="78"/>
  <c r="G61" i="78"/>
  <c r="G56" i="78"/>
  <c r="G48" i="78"/>
  <c r="G59" i="78"/>
  <c r="F59" i="88"/>
  <c r="P76" i="77"/>
  <c r="F119" i="84"/>
  <c r="F116" i="84" s="1"/>
  <c r="Q62" i="86"/>
  <c r="Q67" i="86"/>
  <c r="Q66" i="86"/>
  <c r="Q70" i="86"/>
  <c r="P75" i="77"/>
  <c r="P6" i="77"/>
  <c r="Q57" i="79"/>
  <c r="Q60" i="87"/>
  <c r="Q59" i="80"/>
  <c r="Q64" i="86"/>
  <c r="Q65" i="86"/>
  <c r="Q69" i="85"/>
  <c r="Q68" i="86"/>
  <c r="Q63" i="86"/>
  <c r="Q61" i="86"/>
  <c r="G73" i="80" l="1"/>
  <c r="G72" i="80"/>
  <c r="F80" i="88"/>
  <c r="G96" i="88" s="1"/>
  <c r="F53" i="82"/>
  <c r="Q53" i="82" s="1"/>
  <c r="F58" i="84"/>
  <c r="Q58" i="83"/>
  <c r="G72" i="79"/>
  <c r="G70" i="80"/>
  <c r="G69" i="80"/>
  <c r="G71" i="80"/>
  <c r="G68" i="80"/>
  <c r="G70" i="79"/>
  <c r="G71" i="79"/>
  <c r="G73" i="79"/>
  <c r="F57" i="81"/>
  <c r="F43" i="81" s="1"/>
  <c r="Q57" i="80"/>
  <c r="G119" i="83"/>
  <c r="Q119" i="83" s="1"/>
  <c r="G123" i="83"/>
  <c r="Q123" i="83" s="1"/>
  <c r="G127" i="83"/>
  <c r="Q127" i="83" s="1"/>
  <c r="G131" i="83"/>
  <c r="Q131" i="83" s="1"/>
  <c r="G135" i="83"/>
  <c r="Q135" i="83" s="1"/>
  <c r="G139" i="83"/>
  <c r="Q139" i="83" s="1"/>
  <c r="G143" i="83"/>
  <c r="Q143" i="83" s="1"/>
  <c r="G147" i="83"/>
  <c r="Q147" i="83" s="1"/>
  <c r="G151" i="83"/>
  <c r="Q151" i="83" s="1"/>
  <c r="G120" i="83"/>
  <c r="Q120" i="83" s="1"/>
  <c r="G124" i="83"/>
  <c r="Q124" i="83" s="1"/>
  <c r="G128" i="83"/>
  <c r="Q128" i="83" s="1"/>
  <c r="G132" i="83"/>
  <c r="Q132" i="83" s="1"/>
  <c r="G136" i="83"/>
  <c r="Q136" i="83" s="1"/>
  <c r="G140" i="83"/>
  <c r="Q140" i="83" s="1"/>
  <c r="G144" i="83"/>
  <c r="Q144" i="83" s="1"/>
  <c r="G148" i="83"/>
  <c r="Q148" i="83" s="1"/>
  <c r="G152" i="83"/>
  <c r="Q152" i="83" s="1"/>
  <c r="G121" i="83"/>
  <c r="Q121" i="83" s="1"/>
  <c r="G125" i="83"/>
  <c r="Q125" i="83" s="1"/>
  <c r="G129" i="83"/>
  <c r="Q129" i="83" s="1"/>
  <c r="G133" i="83"/>
  <c r="Q133" i="83" s="1"/>
  <c r="G137" i="83"/>
  <c r="Q137" i="83" s="1"/>
  <c r="G141" i="83"/>
  <c r="Q141" i="83" s="1"/>
  <c r="G145" i="83"/>
  <c r="Q145" i="83" s="1"/>
  <c r="G149" i="83"/>
  <c r="Q149" i="83" s="1"/>
  <c r="G153" i="83"/>
  <c r="Q153" i="83" s="1"/>
  <c r="G118" i="83"/>
  <c r="Q118" i="83" s="1"/>
  <c r="G122" i="83"/>
  <c r="Q122" i="83" s="1"/>
  <c r="G126" i="83"/>
  <c r="Q126" i="83" s="1"/>
  <c r="G130" i="83"/>
  <c r="Q130" i="83" s="1"/>
  <c r="G134" i="83"/>
  <c r="Q134" i="83" s="1"/>
  <c r="G138" i="83"/>
  <c r="Q138" i="83" s="1"/>
  <c r="G142" i="83"/>
  <c r="Q142" i="83" s="1"/>
  <c r="G146" i="83"/>
  <c r="Q146" i="83" s="1"/>
  <c r="G150" i="83"/>
  <c r="Q150" i="83" s="1"/>
  <c r="G117" i="83"/>
  <c r="G45" i="79"/>
  <c r="G49" i="79"/>
  <c r="G53" i="79"/>
  <c r="G57" i="79"/>
  <c r="G61" i="79"/>
  <c r="G65" i="79"/>
  <c r="G46" i="79"/>
  <c r="G50" i="79"/>
  <c r="G54" i="79"/>
  <c r="G58" i="79"/>
  <c r="G62" i="79"/>
  <c r="G66" i="79"/>
  <c r="G52" i="79"/>
  <c r="G60" i="79"/>
  <c r="G68" i="79"/>
  <c r="G47" i="79"/>
  <c r="G55" i="79"/>
  <c r="G63" i="79"/>
  <c r="G48" i="79"/>
  <c r="G56" i="79"/>
  <c r="G64" i="79"/>
  <c r="G44" i="79"/>
  <c r="G51" i="79"/>
  <c r="G67" i="79"/>
  <c r="G59" i="79"/>
  <c r="Q59" i="88"/>
  <c r="F119" i="85"/>
  <c r="F116" i="85" s="1"/>
  <c r="Q63" i="87"/>
  <c r="Q69" i="86"/>
  <c r="P5" i="77"/>
  <c r="Q66" i="87"/>
  <c r="Q59" i="81"/>
  <c r="Q58" i="80"/>
  <c r="Q61" i="87"/>
  <c r="Q68" i="87"/>
  <c r="Q65" i="87"/>
  <c r="Q64" i="87"/>
  <c r="Q70" i="87"/>
  <c r="Q67" i="87"/>
  <c r="Q62" i="87"/>
  <c r="G72" i="81" l="1"/>
  <c r="G73" i="81"/>
  <c r="F112" i="88"/>
  <c r="G84" i="88"/>
  <c r="G88" i="88"/>
  <c r="G92" i="88"/>
  <c r="G104" i="88"/>
  <c r="G86" i="88"/>
  <c r="G90" i="88"/>
  <c r="G94" i="88"/>
  <c r="G87" i="88"/>
  <c r="G81" i="88"/>
  <c r="G85" i="88"/>
  <c r="G89" i="88"/>
  <c r="G93" i="88"/>
  <c r="G97" i="88"/>
  <c r="G101" i="88"/>
  <c r="G105" i="88"/>
  <c r="G82" i="88"/>
  <c r="G98" i="88"/>
  <c r="G83" i="88"/>
  <c r="G91" i="88"/>
  <c r="G95" i="88"/>
  <c r="G99" i="88"/>
  <c r="G103" i="88"/>
  <c r="G100" i="88"/>
  <c r="G102" i="88"/>
  <c r="F53" i="83"/>
  <c r="F53" i="84" s="1"/>
  <c r="F58" i="85"/>
  <c r="F58" i="86" s="1"/>
  <c r="F58" i="87" s="1"/>
  <c r="F58" i="88" s="1"/>
  <c r="Q58" i="88" s="1"/>
  <c r="G65" i="81"/>
  <c r="F57" i="82"/>
  <c r="F43" i="82" s="1"/>
  <c r="Q57" i="81"/>
  <c r="G121" i="84"/>
  <c r="G125" i="84"/>
  <c r="G129" i="84"/>
  <c r="G133" i="84"/>
  <c r="G137" i="84"/>
  <c r="G141" i="84"/>
  <c r="G145" i="84"/>
  <c r="G149" i="84"/>
  <c r="G153" i="84"/>
  <c r="G118" i="84"/>
  <c r="G122" i="84"/>
  <c r="G126" i="84"/>
  <c r="G130" i="84"/>
  <c r="G134" i="84"/>
  <c r="G138" i="84"/>
  <c r="G142" i="84"/>
  <c r="G146" i="84"/>
  <c r="G150" i="84"/>
  <c r="G119" i="84"/>
  <c r="G123" i="84"/>
  <c r="G127" i="84"/>
  <c r="G131" i="84"/>
  <c r="G135" i="84"/>
  <c r="G139" i="84"/>
  <c r="G143" i="84"/>
  <c r="G147" i="84"/>
  <c r="G151" i="84"/>
  <c r="G120" i="84"/>
  <c r="G124" i="84"/>
  <c r="G128" i="84"/>
  <c r="G132" i="84"/>
  <c r="G136" i="84"/>
  <c r="G140" i="84"/>
  <c r="G144" i="84"/>
  <c r="G148" i="84"/>
  <c r="G152" i="84"/>
  <c r="G117" i="84"/>
  <c r="G47" i="80"/>
  <c r="G51" i="80"/>
  <c r="G55" i="80"/>
  <c r="G63" i="80"/>
  <c r="G67" i="80"/>
  <c r="G48" i="80"/>
  <c r="G52" i="80"/>
  <c r="G56" i="80"/>
  <c r="G60" i="80"/>
  <c r="G64" i="80"/>
  <c r="G44" i="80"/>
  <c r="G50" i="80"/>
  <c r="G58" i="80"/>
  <c r="G66" i="80"/>
  <c r="G45" i="80"/>
  <c r="G53" i="80"/>
  <c r="G61" i="80"/>
  <c r="G46" i="80"/>
  <c r="G54" i="80"/>
  <c r="G62" i="80"/>
  <c r="G49" i="80"/>
  <c r="G65" i="80"/>
  <c r="G57" i="80"/>
  <c r="G59" i="80"/>
  <c r="F119" i="86"/>
  <c r="Q59" i="82"/>
  <c r="Q69" i="87"/>
  <c r="Q58" i="81"/>
  <c r="G72" i="82" l="1"/>
  <c r="G73" i="82"/>
  <c r="Q53" i="83"/>
  <c r="F53" i="85"/>
  <c r="G63" i="81"/>
  <c r="G64" i="81"/>
  <c r="G69" i="81"/>
  <c r="G71" i="81"/>
  <c r="G70" i="81"/>
  <c r="G67" i="81"/>
  <c r="G68" i="81"/>
  <c r="G66" i="81"/>
  <c r="G64" i="82"/>
  <c r="G69" i="82"/>
  <c r="G63" i="82"/>
  <c r="G65" i="82"/>
  <c r="G66" i="82"/>
  <c r="G67" i="82"/>
  <c r="G68" i="82"/>
  <c r="G70" i="82"/>
  <c r="G71" i="82"/>
  <c r="G46" i="82"/>
  <c r="G50" i="82"/>
  <c r="G52" i="82"/>
  <c r="G56" i="82"/>
  <c r="G57" i="82"/>
  <c r="G59" i="82"/>
  <c r="G61" i="82"/>
  <c r="G45" i="82"/>
  <c r="G47" i="82"/>
  <c r="G48" i="82"/>
  <c r="G49" i="82"/>
  <c r="G51" i="82"/>
  <c r="G53" i="82"/>
  <c r="G54" i="82"/>
  <c r="G55" i="82"/>
  <c r="G58" i="82"/>
  <c r="G60" i="82"/>
  <c r="G62" i="82"/>
  <c r="Q57" i="82"/>
  <c r="F57" i="83"/>
  <c r="F43" i="83" s="1"/>
  <c r="Q53" i="84"/>
  <c r="G120" i="85"/>
  <c r="G124" i="85"/>
  <c r="G128" i="85"/>
  <c r="G132" i="85"/>
  <c r="G136" i="85"/>
  <c r="G140" i="85"/>
  <c r="G144" i="85"/>
  <c r="G148" i="85"/>
  <c r="G152" i="85"/>
  <c r="G118" i="85"/>
  <c r="G126" i="85"/>
  <c r="G138" i="85"/>
  <c r="G142" i="85"/>
  <c r="G150" i="85"/>
  <c r="G123" i="85"/>
  <c r="G131" i="85"/>
  <c r="G139" i="85"/>
  <c r="G147" i="85"/>
  <c r="G121" i="85"/>
  <c r="G125" i="85"/>
  <c r="G129" i="85"/>
  <c r="G133" i="85"/>
  <c r="G137" i="85"/>
  <c r="G141" i="85"/>
  <c r="G145" i="85"/>
  <c r="G149" i="85"/>
  <c r="G153" i="85"/>
  <c r="G122" i="85"/>
  <c r="G130" i="85"/>
  <c r="G134" i="85"/>
  <c r="G146" i="85"/>
  <c r="G117" i="85"/>
  <c r="G119" i="85"/>
  <c r="G127" i="85"/>
  <c r="G135" i="85"/>
  <c r="G143" i="85"/>
  <c r="G151" i="85"/>
  <c r="F119" i="87"/>
  <c r="F116" i="87" s="1"/>
  <c r="F116" i="86"/>
  <c r="Q58" i="82"/>
  <c r="F57" i="84" l="1"/>
  <c r="Q57" i="84" s="1"/>
  <c r="Q57" i="83"/>
  <c r="F53" i="86"/>
  <c r="Q53" i="85"/>
  <c r="G121" i="86"/>
  <c r="G125" i="86"/>
  <c r="G129" i="86"/>
  <c r="G133" i="86"/>
  <c r="G137" i="86"/>
  <c r="G141" i="86"/>
  <c r="G145" i="86"/>
  <c r="G149" i="86"/>
  <c r="G153" i="86"/>
  <c r="G118" i="86"/>
  <c r="G122" i="86"/>
  <c r="G126" i="86"/>
  <c r="G130" i="86"/>
  <c r="G134" i="86"/>
  <c r="G138" i="86"/>
  <c r="G142" i="86"/>
  <c r="G146" i="86"/>
  <c r="G150" i="86"/>
  <c r="G119" i="86"/>
  <c r="G123" i="86"/>
  <c r="G127" i="86"/>
  <c r="G131" i="86"/>
  <c r="G135" i="86"/>
  <c r="G139" i="86"/>
  <c r="G143" i="86"/>
  <c r="G147" i="86"/>
  <c r="G151" i="86"/>
  <c r="G120" i="86"/>
  <c r="G124" i="86"/>
  <c r="G128" i="86"/>
  <c r="G132" i="86"/>
  <c r="G136" i="86"/>
  <c r="G140" i="86"/>
  <c r="G144" i="86"/>
  <c r="G148" i="86"/>
  <c r="G152" i="86"/>
  <c r="G117" i="86"/>
  <c r="F119" i="88"/>
  <c r="F116" i="88" s="1"/>
  <c r="Q59" i="84"/>
  <c r="G153" i="88" l="1"/>
  <c r="F57" i="85"/>
  <c r="F43" i="85" s="1"/>
  <c r="F43" i="84"/>
  <c r="G71" i="84" s="1"/>
  <c r="F53" i="87"/>
  <c r="Q53" i="86"/>
  <c r="G121" i="88"/>
  <c r="Q121" i="88" s="1"/>
  <c r="G125" i="88"/>
  <c r="Q125" i="88" s="1"/>
  <c r="G129" i="88"/>
  <c r="Q129" i="88" s="1"/>
  <c r="G133" i="88"/>
  <c r="Q133" i="88" s="1"/>
  <c r="G137" i="88"/>
  <c r="Q137" i="88" s="1"/>
  <c r="G141" i="88"/>
  <c r="Q141" i="88" s="1"/>
  <c r="G145" i="88"/>
  <c r="Q145" i="88" s="1"/>
  <c r="G149" i="88"/>
  <c r="Q149" i="88" s="1"/>
  <c r="G118" i="88"/>
  <c r="Q118" i="88" s="1"/>
  <c r="G122" i="88"/>
  <c r="Q122" i="88" s="1"/>
  <c r="G126" i="88"/>
  <c r="Q126" i="88" s="1"/>
  <c r="G130" i="88"/>
  <c r="Q130" i="88" s="1"/>
  <c r="G134" i="88"/>
  <c r="Q134" i="88" s="1"/>
  <c r="G138" i="88"/>
  <c r="Q138" i="88" s="1"/>
  <c r="G142" i="88"/>
  <c r="Q142" i="88" s="1"/>
  <c r="G146" i="88"/>
  <c r="Q146" i="88" s="1"/>
  <c r="G150" i="88"/>
  <c r="Q150" i="88" s="1"/>
  <c r="G119" i="88"/>
  <c r="Q119" i="88" s="1"/>
  <c r="G123" i="88"/>
  <c r="Q123" i="88" s="1"/>
  <c r="G127" i="88"/>
  <c r="Q127" i="88" s="1"/>
  <c r="G131" i="88"/>
  <c r="Q131" i="88" s="1"/>
  <c r="G135" i="88"/>
  <c r="Q135" i="88" s="1"/>
  <c r="G139" i="88"/>
  <c r="Q139" i="88" s="1"/>
  <c r="G143" i="88"/>
  <c r="Q143" i="88" s="1"/>
  <c r="G147" i="88"/>
  <c r="Q147" i="88" s="1"/>
  <c r="G151" i="88"/>
  <c r="G120" i="88"/>
  <c r="Q120" i="88" s="1"/>
  <c r="G124" i="88"/>
  <c r="Q124" i="88" s="1"/>
  <c r="G128" i="88"/>
  <c r="Q128" i="88" s="1"/>
  <c r="G132" i="88"/>
  <c r="Q132" i="88" s="1"/>
  <c r="G136" i="88"/>
  <c r="Q136" i="88" s="1"/>
  <c r="G140" i="88"/>
  <c r="Q140" i="88" s="1"/>
  <c r="G144" i="88"/>
  <c r="Q144" i="88" s="1"/>
  <c r="G148" i="88"/>
  <c r="Q148" i="88" s="1"/>
  <c r="G152" i="88"/>
  <c r="G117" i="88"/>
  <c r="Q59" i="85"/>
  <c r="Q58" i="84"/>
  <c r="Q57" i="85" l="1"/>
  <c r="F57" i="86"/>
  <c r="F43" i="86" s="1"/>
  <c r="G67" i="84"/>
  <c r="G66" i="84"/>
  <c r="G70" i="84"/>
  <c r="G69" i="84"/>
  <c r="G68" i="84"/>
  <c r="G72" i="85"/>
  <c r="G73" i="85"/>
  <c r="G73" i="84"/>
  <c r="G72" i="84"/>
  <c r="Q53" i="87"/>
  <c r="F53" i="88"/>
  <c r="F57" i="87"/>
  <c r="F43" i="87" s="1"/>
  <c r="Q57" i="86"/>
  <c r="Q58" i="85"/>
  <c r="Q59" i="86"/>
  <c r="G72" i="87" l="1"/>
  <c r="G73" i="87"/>
  <c r="G73" i="86"/>
  <c r="G72" i="86"/>
  <c r="Q53" i="88"/>
  <c r="Q57" i="87"/>
  <c r="Q59" i="87"/>
  <c r="Q58" i="86"/>
  <c r="Q58" i="87" l="1"/>
  <c r="D56" i="88" l="1"/>
  <c r="F56" i="88" l="1"/>
  <c r="Q56" i="88" s="1"/>
  <c r="D74" i="88" l="1"/>
  <c r="D57" i="88" l="1"/>
  <c r="F57" i="88" l="1"/>
  <c r="F43" i="88" s="1"/>
  <c r="D43" i="88"/>
  <c r="G72" i="88" l="1"/>
  <c r="G73" i="88"/>
  <c r="E72" i="88"/>
  <c r="E73" i="88"/>
  <c r="Q57" i="88"/>
  <c r="D157" i="85" l="1"/>
  <c r="D158" i="85" s="1"/>
  <c r="D157" i="87"/>
  <c r="D157" i="86"/>
  <c r="D158" i="86" s="1"/>
  <c r="D157" i="81"/>
  <c r="D158" i="81" s="1"/>
  <c r="D157" i="82"/>
  <c r="D158" i="82" s="1"/>
  <c r="D157" i="79"/>
  <c r="D158" i="79" s="1"/>
  <c r="D157" i="84"/>
  <c r="D158" i="84" s="1"/>
  <c r="D157" i="83"/>
  <c r="D157" i="80"/>
  <c r="D157" i="88"/>
  <c r="E153" i="88" l="1"/>
  <c r="Q153" i="88" s="1"/>
  <c r="D158" i="83"/>
  <c r="D158" i="80"/>
  <c r="F157" i="88"/>
  <c r="D159" i="87"/>
  <c r="D159" i="80"/>
  <c r="D159" i="83"/>
  <c r="D157" i="78"/>
  <c r="D158" i="78" s="1"/>
  <c r="D159" i="82"/>
  <c r="D159" i="85"/>
  <c r="E151" i="88"/>
  <c r="Q151" i="88" s="1"/>
  <c r="E152" i="88"/>
  <c r="Q152" i="88" s="1"/>
  <c r="D158" i="88"/>
  <c r="E57" i="78"/>
  <c r="E47" i="78"/>
  <c r="D76" i="78"/>
  <c r="E53" i="78"/>
  <c r="E45" i="78"/>
  <c r="D159" i="79"/>
  <c r="D75" i="79"/>
  <c r="D76" i="79"/>
  <c r="D159" i="84"/>
  <c r="D159" i="86"/>
  <c r="E57" i="81"/>
  <c r="E61" i="81"/>
  <c r="E55" i="81"/>
  <c r="E60" i="81"/>
  <c r="E58" i="81"/>
  <c r="E62" i="81"/>
  <c r="E59" i="81"/>
  <c r="E56" i="81"/>
  <c r="E71" i="78" l="1"/>
  <c r="E69" i="78"/>
  <c r="E70" i="78"/>
  <c r="E64" i="78"/>
  <c r="E65" i="78"/>
  <c r="E66" i="78"/>
  <c r="E67" i="78"/>
  <c r="E68" i="78"/>
  <c r="D159" i="81"/>
  <c r="E52" i="78"/>
  <c r="E61" i="78"/>
  <c r="E54" i="78"/>
  <c r="E56" i="78"/>
  <c r="E46" i="78"/>
  <c r="E48" i="78"/>
  <c r="E55" i="78"/>
  <c r="E63" i="78"/>
  <c r="D75" i="78"/>
  <c r="E49" i="78"/>
  <c r="E44" i="78"/>
  <c r="E51" i="78"/>
  <c r="E62" i="78"/>
  <c r="E58" i="78"/>
  <c r="E50" i="78"/>
  <c r="E59" i="78"/>
  <c r="E60" i="78"/>
  <c r="F74" i="79"/>
  <c r="D159" i="78"/>
  <c r="F6" i="77"/>
  <c r="F5" i="77" s="1"/>
  <c r="F76" i="77"/>
  <c r="F75" i="77"/>
  <c r="D159" i="77"/>
  <c r="D76" i="77"/>
  <c r="D75" i="77"/>
  <c r="F157" i="78"/>
  <c r="F158" i="78" s="1"/>
  <c r="F74" i="80" l="1"/>
  <c r="F74" i="81" s="1"/>
  <c r="F74" i="82" s="1"/>
  <c r="F159" i="78"/>
  <c r="F6" i="78"/>
  <c r="F5" i="78" s="1"/>
  <c r="F76" i="78"/>
  <c r="F75" i="78"/>
  <c r="F157" i="79"/>
  <c r="F74" i="83" l="1"/>
  <c r="F158" i="79"/>
  <c r="F157" i="80"/>
  <c r="F158" i="80" s="1"/>
  <c r="F159" i="79"/>
  <c r="F6" i="79"/>
  <c r="F5" i="79" s="1"/>
  <c r="F76" i="79"/>
  <c r="F75" i="79"/>
  <c r="H75" i="80"/>
  <c r="H76" i="80"/>
  <c r="I76" i="80" s="1"/>
  <c r="F74" i="84" l="1"/>
  <c r="F157" i="81"/>
  <c r="F158" i="81" s="1"/>
  <c r="F159" i="80"/>
  <c r="F6" i="80"/>
  <c r="F5" i="80" s="1"/>
  <c r="N76" i="80"/>
  <c r="J76" i="80"/>
  <c r="L76" i="80"/>
  <c r="P76" i="80"/>
  <c r="J75" i="80"/>
  <c r="F76" i="80"/>
  <c r="L75" i="80"/>
  <c r="P75" i="80"/>
  <c r="D75" i="80"/>
  <c r="D76" i="80"/>
  <c r="N75" i="80"/>
  <c r="F75" i="80"/>
  <c r="F74" i="85" l="1"/>
  <c r="F159" i="81"/>
  <c r="F157" i="82"/>
  <c r="G45" i="81"/>
  <c r="G49" i="81"/>
  <c r="G53" i="81"/>
  <c r="G57" i="81"/>
  <c r="G61" i="81"/>
  <c r="G46" i="81"/>
  <c r="G50" i="81"/>
  <c r="G54" i="81"/>
  <c r="G58" i="81"/>
  <c r="G62" i="81"/>
  <c r="G52" i="81"/>
  <c r="G60" i="81"/>
  <c r="G48" i="81"/>
  <c r="G47" i="81"/>
  <c r="G55" i="81"/>
  <c r="G44" i="81"/>
  <c r="G56" i="81"/>
  <c r="G51" i="81"/>
  <c r="G59" i="81"/>
  <c r="D76" i="81"/>
  <c r="F6" i="81"/>
  <c r="F5" i="81" s="1"/>
  <c r="D75" i="81"/>
  <c r="F74" i="86" l="1"/>
  <c r="F158" i="82"/>
  <c r="F157" i="83"/>
  <c r="F159" i="83" s="1"/>
  <c r="F159" i="82"/>
  <c r="F76" i="81"/>
  <c r="F75" i="81"/>
  <c r="L6" i="81"/>
  <c r="L5" i="81" s="1"/>
  <c r="F74" i="88" l="1"/>
  <c r="F74" i="87"/>
  <c r="F158" i="83"/>
  <c r="F157" i="84"/>
  <c r="F158" i="84" s="1"/>
  <c r="M48" i="81"/>
  <c r="M52" i="81"/>
  <c r="M56" i="81"/>
  <c r="M60" i="81"/>
  <c r="M64" i="81"/>
  <c r="M68" i="81"/>
  <c r="M44" i="81"/>
  <c r="M50" i="81"/>
  <c r="M62" i="81"/>
  <c r="M70" i="81"/>
  <c r="M47" i="81"/>
  <c r="M55" i="81"/>
  <c r="M63" i="81"/>
  <c r="M71" i="81"/>
  <c r="M45" i="81"/>
  <c r="M49" i="81"/>
  <c r="M53" i="81"/>
  <c r="M57" i="81"/>
  <c r="M61" i="81"/>
  <c r="M65" i="81"/>
  <c r="M69" i="81"/>
  <c r="M46" i="81"/>
  <c r="M54" i="81"/>
  <c r="M58" i="81"/>
  <c r="M66" i="81"/>
  <c r="M51" i="81"/>
  <c r="M59" i="81"/>
  <c r="M67" i="81"/>
  <c r="L75" i="81"/>
  <c r="L76" i="81"/>
  <c r="F159" i="84" l="1"/>
  <c r="F157" i="85"/>
  <c r="F158" i="85" s="1"/>
  <c r="N76" i="82"/>
  <c r="F159" i="85" l="1"/>
  <c r="F157" i="86"/>
  <c r="F158" i="86" s="1"/>
  <c r="N76" i="83"/>
  <c r="F157" i="87" l="1"/>
  <c r="F159" i="86"/>
  <c r="N76" i="84"/>
  <c r="F159" i="87" l="1"/>
  <c r="F158" i="88"/>
  <c r="N76" i="85"/>
  <c r="F6" i="85"/>
  <c r="F5" i="85" s="1"/>
  <c r="F159" i="88" l="1"/>
  <c r="F76" i="85"/>
  <c r="F6" i="86"/>
  <c r="F5" i="86" s="1"/>
  <c r="N74" i="86"/>
  <c r="N76" i="86" l="1"/>
  <c r="F76" i="86"/>
  <c r="L74" i="87"/>
  <c r="L76" i="87" l="1"/>
  <c r="L75" i="87"/>
  <c r="F6" i="87"/>
  <c r="F5" i="87" s="1"/>
  <c r="F76" i="87" l="1"/>
  <c r="N74" i="87"/>
  <c r="P74" i="87"/>
  <c r="H74" i="87"/>
  <c r="J74" i="87"/>
  <c r="H76" i="87" l="1"/>
  <c r="P76" i="87"/>
  <c r="N76" i="87"/>
  <c r="D76" i="87"/>
  <c r="D75" i="87"/>
  <c r="J76" i="87"/>
  <c r="J75" i="87"/>
  <c r="H75" i="87"/>
  <c r="P75" i="87"/>
  <c r="L74" i="86"/>
  <c r="H74" i="86"/>
  <c r="H159" i="86" s="1"/>
  <c r="H5" i="86" s="1"/>
  <c r="J74" i="86"/>
  <c r="P74" i="86"/>
  <c r="J76" i="86" l="1"/>
  <c r="L76" i="86"/>
  <c r="P76" i="86"/>
  <c r="D76" i="86"/>
  <c r="J75" i="86"/>
  <c r="D75" i="86"/>
  <c r="L75" i="86"/>
  <c r="P75" i="86"/>
  <c r="H76" i="86"/>
  <c r="I76" i="86" s="1"/>
  <c r="H75" i="86"/>
  <c r="H74" i="85"/>
  <c r="L6" i="85"/>
  <c r="L5" i="85" s="1"/>
  <c r="I45" i="85" l="1"/>
  <c r="I49" i="85"/>
  <c r="I53" i="85"/>
  <c r="I57" i="85"/>
  <c r="I61" i="85"/>
  <c r="I65" i="85"/>
  <c r="I69" i="85"/>
  <c r="I60" i="85"/>
  <c r="I44" i="85"/>
  <c r="I46" i="85"/>
  <c r="I50" i="85"/>
  <c r="I54" i="85"/>
  <c r="I58" i="85"/>
  <c r="I62" i="85"/>
  <c r="I66" i="85"/>
  <c r="I70" i="85"/>
  <c r="I48" i="85"/>
  <c r="I56" i="85"/>
  <c r="I68" i="85"/>
  <c r="I47" i="85"/>
  <c r="I51" i="85"/>
  <c r="I55" i="85"/>
  <c r="I59" i="85"/>
  <c r="I63" i="85"/>
  <c r="I67" i="85"/>
  <c r="I71" i="85"/>
  <c r="I52" i="85"/>
  <c r="I64" i="85"/>
  <c r="H76" i="85"/>
  <c r="K56" i="85"/>
  <c r="K44" i="85"/>
  <c r="K48" i="85"/>
  <c r="K53" i="85"/>
  <c r="K70" i="85"/>
  <c r="K46" i="85"/>
  <c r="K63" i="85"/>
  <c r="K47" i="85"/>
  <c r="K64" i="85"/>
  <c r="K66" i="85"/>
  <c r="K69" i="85"/>
  <c r="K61" i="85"/>
  <c r="K58" i="85"/>
  <c r="K52" i="85"/>
  <c r="K50" i="85"/>
  <c r="K67" i="85"/>
  <c r="K51" i="85"/>
  <c r="K68" i="85"/>
  <c r="K65" i="85"/>
  <c r="K59" i="85"/>
  <c r="K60" i="85"/>
  <c r="K45" i="85"/>
  <c r="K62" i="85"/>
  <c r="K57" i="85"/>
  <c r="K54" i="85"/>
  <c r="K71" i="85"/>
  <c r="K55" i="85"/>
  <c r="K49" i="85"/>
  <c r="J76" i="85"/>
  <c r="M46" i="85"/>
  <c r="M50" i="85"/>
  <c r="M54" i="85"/>
  <c r="M58" i="85"/>
  <c r="M62" i="85"/>
  <c r="M66" i="85"/>
  <c r="M70" i="85"/>
  <c r="M52" i="85"/>
  <c r="M56" i="85"/>
  <c r="M60" i="85"/>
  <c r="M64" i="85"/>
  <c r="M68" i="85"/>
  <c r="M45" i="85"/>
  <c r="M53" i="85"/>
  <c r="M61" i="85"/>
  <c r="M69" i="85"/>
  <c r="M47" i="85"/>
  <c r="M51" i="85"/>
  <c r="M55" i="85"/>
  <c r="M59" i="85"/>
  <c r="M63" i="85"/>
  <c r="M67" i="85"/>
  <c r="M71" i="85"/>
  <c r="M48" i="85"/>
  <c r="M44" i="85"/>
  <c r="M49" i="85"/>
  <c r="M57" i="85"/>
  <c r="M65" i="85"/>
  <c r="E46" i="85"/>
  <c r="E50" i="85"/>
  <c r="E54" i="85"/>
  <c r="E58" i="85"/>
  <c r="E62" i="85"/>
  <c r="E66" i="85"/>
  <c r="E70" i="85"/>
  <c r="E45" i="85"/>
  <c r="E49" i="85"/>
  <c r="E53" i="85"/>
  <c r="E57" i="85"/>
  <c r="E61" i="85"/>
  <c r="E65" i="85"/>
  <c r="E69" i="85"/>
  <c r="E47" i="85"/>
  <c r="E51" i="85"/>
  <c r="E55" i="85"/>
  <c r="E63" i="85"/>
  <c r="E67" i="85"/>
  <c r="E71" i="85"/>
  <c r="E48" i="85"/>
  <c r="E52" i="85"/>
  <c r="E56" i="85"/>
  <c r="E60" i="85"/>
  <c r="E64" i="85"/>
  <c r="E68" i="85"/>
  <c r="E44" i="85"/>
  <c r="E59" i="85"/>
  <c r="L76" i="85"/>
  <c r="P76" i="85"/>
  <c r="J75" i="85"/>
  <c r="D76" i="85"/>
  <c r="D75" i="85"/>
  <c r="L75" i="85"/>
  <c r="P75" i="85"/>
  <c r="H75" i="85"/>
  <c r="L6" i="84"/>
  <c r="L5" i="84" s="1"/>
  <c r="F6" i="84"/>
  <c r="F5" i="84" s="1"/>
  <c r="H76" i="84" l="1"/>
  <c r="I76" i="84" s="1"/>
  <c r="K56" i="84"/>
  <c r="K44" i="84"/>
  <c r="K50" i="84"/>
  <c r="K55" i="84"/>
  <c r="K46" i="84"/>
  <c r="K48" i="84"/>
  <c r="K65" i="84"/>
  <c r="K49" i="84"/>
  <c r="K66" i="84"/>
  <c r="K68" i="84"/>
  <c r="K61" i="84"/>
  <c r="K62" i="84"/>
  <c r="K71" i="84"/>
  <c r="K60" i="84"/>
  <c r="K54" i="84"/>
  <c r="K52" i="84"/>
  <c r="K69" i="84"/>
  <c r="K53" i="84"/>
  <c r="K70" i="84"/>
  <c r="K67" i="84"/>
  <c r="K47" i="84"/>
  <c r="K64" i="84"/>
  <c r="K59" i="84"/>
  <c r="K57" i="84"/>
  <c r="K63" i="84"/>
  <c r="K58" i="84"/>
  <c r="K51" i="84"/>
  <c r="K45" i="84"/>
  <c r="H75" i="84"/>
  <c r="M48" i="84"/>
  <c r="M52" i="84"/>
  <c r="M56" i="84"/>
  <c r="M60" i="84"/>
  <c r="M64" i="84"/>
  <c r="M68" i="84"/>
  <c r="M44" i="84"/>
  <c r="M50" i="84"/>
  <c r="M58" i="84"/>
  <c r="M66" i="84"/>
  <c r="M45" i="84"/>
  <c r="M49" i="84"/>
  <c r="M53" i="84"/>
  <c r="M57" i="84"/>
  <c r="M61" i="84"/>
  <c r="M65" i="84"/>
  <c r="M69" i="84"/>
  <c r="M46" i="84"/>
  <c r="M62" i="84"/>
  <c r="M47" i="84"/>
  <c r="M51" i="84"/>
  <c r="M55" i="84"/>
  <c r="M59" i="84"/>
  <c r="M63" i="84"/>
  <c r="M67" i="84"/>
  <c r="M71" i="84"/>
  <c r="M54" i="84"/>
  <c r="M70" i="84"/>
  <c r="E45" i="84"/>
  <c r="E49" i="84"/>
  <c r="E53" i="84"/>
  <c r="E57" i="84"/>
  <c r="E61" i="84"/>
  <c r="E65" i="84"/>
  <c r="E46" i="84"/>
  <c r="E50" i="84"/>
  <c r="E54" i="84"/>
  <c r="E58" i="84"/>
  <c r="E62" i="84"/>
  <c r="E47" i="84"/>
  <c r="E51" i="84"/>
  <c r="E55" i="84"/>
  <c r="E59" i="84"/>
  <c r="E63" i="84"/>
  <c r="E48" i="84"/>
  <c r="E52" i="84"/>
  <c r="E56" i="84"/>
  <c r="E60" i="84"/>
  <c r="E64" i="84"/>
  <c r="E44" i="84"/>
  <c r="J76" i="84"/>
  <c r="L76" i="84"/>
  <c r="F76" i="84"/>
  <c r="D76" i="84"/>
  <c r="D75" i="84"/>
  <c r="P75" i="84"/>
  <c r="P76" i="84"/>
  <c r="L75" i="84"/>
  <c r="J75" i="84"/>
  <c r="F6" i="83"/>
  <c r="F5" i="83" s="1"/>
  <c r="L6" i="83"/>
  <c r="L5" i="83" s="1"/>
  <c r="I48" i="83" l="1"/>
  <c r="I52" i="83"/>
  <c r="I56" i="83"/>
  <c r="I60" i="83"/>
  <c r="I64" i="83"/>
  <c r="I68" i="83"/>
  <c r="I44" i="83"/>
  <c r="I49" i="83"/>
  <c r="I53" i="83"/>
  <c r="I61" i="83"/>
  <c r="I65" i="83"/>
  <c r="I46" i="83"/>
  <c r="I54" i="83"/>
  <c r="I62" i="83"/>
  <c r="I66" i="83"/>
  <c r="I45" i="83"/>
  <c r="I57" i="83"/>
  <c r="I69" i="83"/>
  <c r="I50" i="83"/>
  <c r="I58" i="83"/>
  <c r="I70" i="83"/>
  <c r="I59" i="83"/>
  <c r="I51" i="83"/>
  <c r="I71" i="83"/>
  <c r="I47" i="83"/>
  <c r="I63" i="83"/>
  <c r="I67" i="83"/>
  <c r="I55" i="83"/>
  <c r="H76" i="83"/>
  <c r="I76" i="83" s="1"/>
  <c r="K44" i="83"/>
  <c r="K56" i="83"/>
  <c r="K48" i="83"/>
  <c r="K65" i="83"/>
  <c r="K53" i="83"/>
  <c r="K70" i="83"/>
  <c r="K59" i="83"/>
  <c r="K47" i="83"/>
  <c r="K64" i="83"/>
  <c r="K52" i="83"/>
  <c r="K69" i="83"/>
  <c r="K58" i="83"/>
  <c r="K46" i="83"/>
  <c r="K63" i="83"/>
  <c r="K51" i="83"/>
  <c r="K68" i="83"/>
  <c r="K57" i="83"/>
  <c r="K45" i="83"/>
  <c r="K62" i="83"/>
  <c r="K50" i="83"/>
  <c r="K67" i="83"/>
  <c r="K55" i="83"/>
  <c r="K61" i="83"/>
  <c r="K49" i="83"/>
  <c r="K66" i="83"/>
  <c r="K54" i="83"/>
  <c r="K71" i="83"/>
  <c r="K60" i="83"/>
  <c r="M45" i="83"/>
  <c r="M49" i="83"/>
  <c r="M53" i="83"/>
  <c r="M57" i="83"/>
  <c r="M61" i="83"/>
  <c r="M65" i="83"/>
  <c r="M69" i="83"/>
  <c r="M52" i="83"/>
  <c r="M68" i="83"/>
  <c r="M46" i="83"/>
  <c r="M50" i="83"/>
  <c r="M54" i="83"/>
  <c r="M58" i="83"/>
  <c r="M62" i="83"/>
  <c r="M66" i="83"/>
  <c r="M70" i="83"/>
  <c r="M48" i="83"/>
  <c r="M60" i="83"/>
  <c r="M47" i="83"/>
  <c r="M51" i="83"/>
  <c r="M55" i="83"/>
  <c r="M59" i="83"/>
  <c r="M63" i="83"/>
  <c r="M67" i="83"/>
  <c r="M71" i="83"/>
  <c r="M56" i="83"/>
  <c r="M64" i="83"/>
  <c r="M44" i="83"/>
  <c r="E46" i="83"/>
  <c r="E50" i="83"/>
  <c r="E54" i="83"/>
  <c r="E58" i="83"/>
  <c r="E62" i="83"/>
  <c r="E66" i="83"/>
  <c r="E70" i="83"/>
  <c r="E52" i="83"/>
  <c r="E60" i="83"/>
  <c r="E68" i="83"/>
  <c r="E49" i="83"/>
  <c r="E57" i="83"/>
  <c r="E65" i="83"/>
  <c r="E47" i="83"/>
  <c r="E51" i="83"/>
  <c r="E55" i="83"/>
  <c r="E59" i="83"/>
  <c r="E63" i="83"/>
  <c r="E67" i="83"/>
  <c r="E71" i="83"/>
  <c r="E48" i="83"/>
  <c r="E56" i="83"/>
  <c r="E64" i="83"/>
  <c r="E44" i="83"/>
  <c r="E45" i="83"/>
  <c r="E53" i="83"/>
  <c r="E61" i="83"/>
  <c r="E69" i="83"/>
  <c r="J76" i="83"/>
  <c r="L76" i="83"/>
  <c r="F76" i="83"/>
  <c r="P76" i="83"/>
  <c r="D76" i="83"/>
  <c r="P75" i="83"/>
  <c r="L75" i="83"/>
  <c r="J75" i="83"/>
  <c r="D75" i="83"/>
  <c r="H75" i="83"/>
  <c r="L6" i="82"/>
  <c r="L5" i="82" s="1"/>
  <c r="F6" i="82"/>
  <c r="F5" i="82" s="1"/>
  <c r="K56" i="82" l="1"/>
  <c r="K44" i="82"/>
  <c r="K46" i="82"/>
  <c r="K47" i="82"/>
  <c r="K64" i="82"/>
  <c r="K52" i="82"/>
  <c r="K69" i="82"/>
  <c r="K49" i="82"/>
  <c r="K66" i="82"/>
  <c r="K48" i="82"/>
  <c r="K54" i="82"/>
  <c r="K51" i="82"/>
  <c r="K68" i="82"/>
  <c r="K57" i="82"/>
  <c r="K50" i="82"/>
  <c r="K53" i="82"/>
  <c r="K70" i="82"/>
  <c r="K60" i="82"/>
  <c r="K65" i="82"/>
  <c r="K62" i="82"/>
  <c r="K59" i="82"/>
  <c r="K55" i="82"/>
  <c r="K67" i="82"/>
  <c r="K61" i="82"/>
  <c r="K71" i="82"/>
  <c r="K58" i="82"/>
  <c r="K63" i="82"/>
  <c r="K45" i="82"/>
  <c r="M47" i="82"/>
  <c r="M51" i="82"/>
  <c r="M55" i="82"/>
  <c r="M59" i="82"/>
  <c r="M63" i="82"/>
  <c r="M67" i="82"/>
  <c r="M71" i="82"/>
  <c r="M45" i="82"/>
  <c r="M53" i="82"/>
  <c r="M61" i="82"/>
  <c r="M69" i="82"/>
  <c r="M50" i="82"/>
  <c r="M54" i="82"/>
  <c r="M62" i="82"/>
  <c r="M70" i="82"/>
  <c r="M48" i="82"/>
  <c r="M52" i="82"/>
  <c r="M56" i="82"/>
  <c r="M60" i="82"/>
  <c r="M64" i="82"/>
  <c r="M68" i="82"/>
  <c r="M44" i="82"/>
  <c r="M49" i="82"/>
  <c r="M57" i="82"/>
  <c r="M65" i="82"/>
  <c r="M46" i="82"/>
  <c r="M58" i="82"/>
  <c r="M66" i="82"/>
  <c r="E44" i="82"/>
  <c r="H76" i="82"/>
  <c r="I76" i="82" s="1"/>
  <c r="L76" i="82"/>
  <c r="F76" i="82"/>
  <c r="P76" i="82"/>
  <c r="J75" i="82"/>
  <c r="L75" i="82"/>
  <c r="D75" i="82"/>
  <c r="D76" i="82"/>
  <c r="P75" i="82"/>
  <c r="J76" i="82"/>
  <c r="H75" i="82"/>
  <c r="L6" i="88"/>
  <c r="L5" i="88" s="1"/>
  <c r="N74" i="88"/>
  <c r="L74" i="88"/>
  <c r="H74" i="88"/>
  <c r="P74" i="88"/>
  <c r="F6" i="88"/>
  <c r="F5" i="88" s="1"/>
  <c r="J74" i="88"/>
  <c r="G44" i="82" l="1"/>
  <c r="F75" i="82"/>
  <c r="E71" i="88"/>
  <c r="M71" i="88"/>
  <c r="O54" i="82"/>
  <c r="O70" i="82"/>
  <c r="O59" i="82"/>
  <c r="O48" i="82"/>
  <c r="O64" i="82"/>
  <c r="O53" i="82"/>
  <c r="O69" i="82"/>
  <c r="O62" i="82"/>
  <c r="O67" i="82"/>
  <c r="O45" i="82"/>
  <c r="O50" i="82"/>
  <c r="O66" i="82"/>
  <c r="O55" i="82"/>
  <c r="O60" i="82"/>
  <c r="O49" i="82"/>
  <c r="O65" i="82"/>
  <c r="O58" i="82"/>
  <c r="O47" i="82"/>
  <c r="O63" i="82"/>
  <c r="O52" i="82"/>
  <c r="O68" i="82"/>
  <c r="O57" i="82"/>
  <c r="O44" i="82"/>
  <c r="O46" i="82"/>
  <c r="O51" i="82"/>
  <c r="O56" i="82"/>
  <c r="O61" i="82"/>
  <c r="O71" i="82"/>
  <c r="N75" i="82"/>
  <c r="I71" i="88"/>
  <c r="I46" i="88"/>
  <c r="I50" i="88"/>
  <c r="I54" i="88"/>
  <c r="I58" i="88"/>
  <c r="I62" i="88"/>
  <c r="I66" i="88"/>
  <c r="I70" i="88"/>
  <c r="I45" i="88"/>
  <c r="I57" i="88"/>
  <c r="I69" i="88"/>
  <c r="I47" i="88"/>
  <c r="I51" i="88"/>
  <c r="I55" i="88"/>
  <c r="I59" i="88"/>
  <c r="I63" i="88"/>
  <c r="I67" i="88"/>
  <c r="I44" i="88"/>
  <c r="I49" i="88"/>
  <c r="I65" i="88"/>
  <c r="I48" i="88"/>
  <c r="I52" i="88"/>
  <c r="I56" i="88"/>
  <c r="I60" i="88"/>
  <c r="I64" i="88"/>
  <c r="I68" i="88"/>
  <c r="I53" i="88"/>
  <c r="I61" i="88"/>
  <c r="K71" i="88"/>
  <c r="K45" i="88"/>
  <c r="K49" i="88"/>
  <c r="K53" i="88"/>
  <c r="K57" i="88"/>
  <c r="K61" i="88"/>
  <c r="K65" i="88"/>
  <c r="K69" i="88"/>
  <c r="K56" i="88"/>
  <c r="K46" i="88"/>
  <c r="K50" i="88"/>
  <c r="K54" i="88"/>
  <c r="K58" i="88"/>
  <c r="K62" i="88"/>
  <c r="K66" i="88"/>
  <c r="K70" i="88"/>
  <c r="K52" i="88"/>
  <c r="K64" i="88"/>
  <c r="K47" i="88"/>
  <c r="K51" i="88"/>
  <c r="K55" i="88"/>
  <c r="K59" i="88"/>
  <c r="K63" i="88"/>
  <c r="K67" i="88"/>
  <c r="K44" i="88"/>
  <c r="K48" i="88"/>
  <c r="K60" i="88"/>
  <c r="K68" i="88"/>
  <c r="M47" i="88"/>
  <c r="M51" i="88"/>
  <c r="M55" i="88"/>
  <c r="M59" i="88"/>
  <c r="M63" i="88"/>
  <c r="M67" i="88"/>
  <c r="M44" i="88"/>
  <c r="M50" i="88"/>
  <c r="M66" i="88"/>
  <c r="M48" i="88"/>
  <c r="M52" i="88"/>
  <c r="M56" i="88"/>
  <c r="M60" i="88"/>
  <c r="M64" i="88"/>
  <c r="M68" i="88"/>
  <c r="M54" i="88"/>
  <c r="M62" i="88"/>
  <c r="M45" i="88"/>
  <c r="M49" i="88"/>
  <c r="M53" i="88"/>
  <c r="M57" i="88"/>
  <c r="M61" i="88"/>
  <c r="M65" i="88"/>
  <c r="M69" i="88"/>
  <c r="M46" i="88"/>
  <c r="M58" i="88"/>
  <c r="M70" i="88"/>
  <c r="L76" i="88"/>
  <c r="E45" i="88"/>
  <c r="E49" i="88"/>
  <c r="E53" i="88"/>
  <c r="E57" i="88"/>
  <c r="E61" i="88"/>
  <c r="E65" i="88"/>
  <c r="E69" i="88"/>
  <c r="E51" i="88"/>
  <c r="E55" i="88"/>
  <c r="E63" i="88"/>
  <c r="E67" i="88"/>
  <c r="E48" i="88"/>
  <c r="E56" i="88"/>
  <c r="E60" i="88"/>
  <c r="E64" i="88"/>
  <c r="E68" i="88"/>
  <c r="E46" i="88"/>
  <c r="E50" i="88"/>
  <c r="E54" i="88"/>
  <c r="E58" i="88"/>
  <c r="E62" i="88"/>
  <c r="E66" i="88"/>
  <c r="E70" i="88"/>
  <c r="E47" i="88"/>
  <c r="E59" i="88"/>
  <c r="E44" i="88"/>
  <c r="E52" i="88"/>
  <c r="J76" i="88"/>
  <c r="H75" i="88"/>
  <c r="N76" i="88"/>
  <c r="H76" i="88"/>
  <c r="I76" i="88" s="1"/>
  <c r="P76" i="88"/>
  <c r="P75" i="88"/>
  <c r="D76" i="88"/>
  <c r="J75" i="88"/>
  <c r="F76" i="88"/>
  <c r="D75" i="88"/>
  <c r="L75" i="88"/>
  <c r="G58" i="83" l="1"/>
  <c r="G47" i="83"/>
  <c r="G67" i="83"/>
  <c r="G61" i="83"/>
  <c r="G48" i="83"/>
  <c r="G60" i="83"/>
  <c r="G50" i="83"/>
  <c r="G55" i="83"/>
  <c r="G49" i="83"/>
  <c r="G68" i="83"/>
  <c r="G54" i="83"/>
  <c r="G63" i="83"/>
  <c r="G65" i="83"/>
  <c r="G59" i="83"/>
  <c r="F75" i="83"/>
  <c r="G46" i="83"/>
  <c r="G62" i="83"/>
  <c r="G51" i="83"/>
  <c r="G44" i="83"/>
  <c r="G69" i="83"/>
  <c r="G56" i="83"/>
  <c r="G52" i="83"/>
  <c r="G66" i="83"/>
  <c r="G45" i="83"/>
  <c r="G64" i="83"/>
  <c r="G70" i="83"/>
  <c r="G53" i="83"/>
  <c r="G57" i="83"/>
  <c r="O54" i="83"/>
  <c r="O70" i="83"/>
  <c r="O59" i="83"/>
  <c r="O48" i="83"/>
  <c r="O64" i="83"/>
  <c r="O49" i="83"/>
  <c r="O65" i="83"/>
  <c r="O46" i="83"/>
  <c r="O51" i="83"/>
  <c r="O67" i="83"/>
  <c r="O44" i="83"/>
  <c r="O50" i="83"/>
  <c r="O55" i="83"/>
  <c r="O71" i="83"/>
  <c r="O45" i="83"/>
  <c r="N75" i="83"/>
  <c r="O58" i="83"/>
  <c r="O47" i="83"/>
  <c r="O63" i="83"/>
  <c r="O52" i="83"/>
  <c r="O68" i="83"/>
  <c r="O53" i="83"/>
  <c r="O69" i="83"/>
  <c r="O62" i="83"/>
  <c r="O56" i="83"/>
  <c r="O57" i="83"/>
  <c r="O66" i="83"/>
  <c r="O60" i="83"/>
  <c r="O61" i="83"/>
  <c r="N111" i="79"/>
  <c r="P111" i="79"/>
  <c r="P80" i="79"/>
  <c r="P6" i="79" s="1"/>
  <c r="L111" i="79"/>
  <c r="L159" i="79" s="1"/>
  <c r="J111" i="79"/>
  <c r="J159" i="79" s="1"/>
  <c r="J80" i="79"/>
  <c r="H111" i="79"/>
  <c r="H159" i="79" s="1"/>
  <c r="H80" i="79"/>
  <c r="D6" i="79"/>
  <c r="D5" i="79" s="1"/>
  <c r="J6" i="79" l="1"/>
  <c r="J5" i="79" s="1"/>
  <c r="K85" i="79"/>
  <c r="K89" i="79"/>
  <c r="K93" i="79"/>
  <c r="K97" i="79"/>
  <c r="K101" i="79"/>
  <c r="K105" i="79"/>
  <c r="K84" i="79"/>
  <c r="K82" i="79"/>
  <c r="K86" i="79"/>
  <c r="K90" i="79"/>
  <c r="K94" i="79"/>
  <c r="K98" i="79"/>
  <c r="K102" i="79"/>
  <c r="K81" i="79"/>
  <c r="K88" i="79"/>
  <c r="K92" i="79"/>
  <c r="K96" i="79"/>
  <c r="K100" i="79"/>
  <c r="K104" i="79"/>
  <c r="K83" i="79"/>
  <c r="K87" i="79"/>
  <c r="K91" i="79"/>
  <c r="K95" i="79"/>
  <c r="K99" i="79"/>
  <c r="K103" i="79"/>
  <c r="H6" i="79"/>
  <c r="H5" i="79" s="1"/>
  <c r="I82" i="79"/>
  <c r="I86" i="79"/>
  <c r="I90" i="79"/>
  <c r="I94" i="79"/>
  <c r="I98" i="79"/>
  <c r="I102" i="79"/>
  <c r="I81" i="79"/>
  <c r="I83" i="79"/>
  <c r="I87" i="79"/>
  <c r="I91" i="79"/>
  <c r="I95" i="79"/>
  <c r="I99" i="79"/>
  <c r="I103" i="79"/>
  <c r="I89" i="79"/>
  <c r="I97" i="79"/>
  <c r="I84" i="79"/>
  <c r="I88" i="79"/>
  <c r="I92" i="79"/>
  <c r="I96" i="79"/>
  <c r="I100" i="79"/>
  <c r="I104" i="79"/>
  <c r="I85" i="79"/>
  <c r="I93" i="79"/>
  <c r="I101" i="79"/>
  <c r="I105" i="79"/>
  <c r="N6" i="79"/>
  <c r="N5" i="79" s="1"/>
  <c r="N159" i="79"/>
  <c r="G57" i="84"/>
  <c r="G46" i="84"/>
  <c r="G62" i="84"/>
  <c r="G55" i="84"/>
  <c r="G56" i="84"/>
  <c r="G59" i="84"/>
  <c r="G49" i="84"/>
  <c r="G65" i="84"/>
  <c r="G44" i="84"/>
  <c r="G53" i="84"/>
  <c r="G58" i="84"/>
  <c r="G48" i="84"/>
  <c r="G60" i="84"/>
  <c r="G45" i="84"/>
  <c r="G61" i="84"/>
  <c r="G50" i="84"/>
  <c r="G63" i="84"/>
  <c r="G64" i="84"/>
  <c r="G54" i="84"/>
  <c r="G52" i="84"/>
  <c r="G47" i="84"/>
  <c r="G51" i="84"/>
  <c r="F75" i="84"/>
  <c r="O51" i="84"/>
  <c r="O67" i="84"/>
  <c r="O56" i="84"/>
  <c r="O44" i="84"/>
  <c r="O57" i="84"/>
  <c r="O46" i="84"/>
  <c r="O62" i="84"/>
  <c r="O55" i="84"/>
  <c r="O71" i="84"/>
  <c r="O45" i="84"/>
  <c r="O61" i="84"/>
  <c r="O50" i="84"/>
  <c r="O66" i="84"/>
  <c r="O59" i="84"/>
  <c r="O48" i="84"/>
  <c r="O49" i="84"/>
  <c r="O65" i="84"/>
  <c r="O54" i="84"/>
  <c r="O70" i="84"/>
  <c r="O63" i="84"/>
  <c r="O68" i="84"/>
  <c r="O69" i="84"/>
  <c r="O60" i="84"/>
  <c r="O64" i="84"/>
  <c r="O47" i="84"/>
  <c r="O52" i="84"/>
  <c r="O53" i="84"/>
  <c r="O58" i="84"/>
  <c r="O83" i="79"/>
  <c r="O87" i="79"/>
  <c r="O91" i="79"/>
  <c r="O95" i="79"/>
  <c r="O99" i="79"/>
  <c r="O103" i="79"/>
  <c r="O84" i="79"/>
  <c r="O88" i="79"/>
  <c r="O92" i="79"/>
  <c r="O96" i="79"/>
  <c r="O100" i="79"/>
  <c r="O104" i="79"/>
  <c r="O85" i="79"/>
  <c r="O89" i="79"/>
  <c r="O93" i="79"/>
  <c r="O97" i="79"/>
  <c r="O101" i="79"/>
  <c r="O105" i="79"/>
  <c r="O82" i="79"/>
  <c r="O86" i="79"/>
  <c r="O90" i="79"/>
  <c r="O94" i="79"/>
  <c r="O98" i="79"/>
  <c r="O102" i="79"/>
  <c r="O81" i="79"/>
  <c r="G81" i="79"/>
  <c r="M82" i="79"/>
  <c r="M86" i="79"/>
  <c r="M90" i="79"/>
  <c r="M94" i="79"/>
  <c r="M98" i="79"/>
  <c r="M102" i="79"/>
  <c r="M81" i="79"/>
  <c r="M93" i="79"/>
  <c r="M101" i="79"/>
  <c r="M83" i="79"/>
  <c r="M87" i="79"/>
  <c r="M91" i="79"/>
  <c r="M95" i="79"/>
  <c r="M99" i="79"/>
  <c r="M103" i="79"/>
  <c r="M89" i="79"/>
  <c r="M84" i="79"/>
  <c r="M88" i="79"/>
  <c r="M92" i="79"/>
  <c r="M96" i="79"/>
  <c r="M100" i="79"/>
  <c r="M104" i="79"/>
  <c r="M85" i="79"/>
  <c r="M97" i="79"/>
  <c r="M105" i="79"/>
  <c r="E81" i="79"/>
  <c r="P5" i="79"/>
  <c r="D112" i="79"/>
  <c r="H112" i="79"/>
  <c r="L112" i="79"/>
  <c r="N112" i="79"/>
  <c r="F112" i="79"/>
  <c r="J112" i="79"/>
  <c r="P112" i="79"/>
  <c r="Q88" i="79" l="1"/>
  <c r="Q93" i="79"/>
  <c r="Q81" i="79"/>
  <c r="Q89" i="79"/>
  <c r="G51" i="85"/>
  <c r="G71" i="85"/>
  <c r="G60" i="85"/>
  <c r="G45" i="85"/>
  <c r="G49" i="85"/>
  <c r="G70" i="85"/>
  <c r="G66" i="85"/>
  <c r="F75" i="85"/>
  <c r="G48" i="85"/>
  <c r="G64" i="85"/>
  <c r="G53" i="85"/>
  <c r="G46" i="85"/>
  <c r="G57" i="85"/>
  <c r="G50" i="85"/>
  <c r="G63" i="85"/>
  <c r="G68" i="85"/>
  <c r="G61" i="85"/>
  <c r="G54" i="85"/>
  <c r="G59" i="85"/>
  <c r="G47" i="85"/>
  <c r="G56" i="85"/>
  <c r="G69" i="85"/>
  <c r="G58" i="85"/>
  <c r="G55" i="85"/>
  <c r="G52" i="85"/>
  <c r="G65" i="85"/>
  <c r="G67" i="85"/>
  <c r="G44" i="85"/>
  <c r="G62" i="85"/>
  <c r="Q83" i="79"/>
  <c r="O55" i="85"/>
  <c r="O71" i="85"/>
  <c r="O60" i="85"/>
  <c r="O45" i="85"/>
  <c r="O61" i="85"/>
  <c r="O50" i="85"/>
  <c r="O66" i="85"/>
  <c r="O59" i="85"/>
  <c r="O48" i="85"/>
  <c r="O64" i="85"/>
  <c r="O49" i="85"/>
  <c r="O65" i="85"/>
  <c r="O54" i="85"/>
  <c r="O47" i="85"/>
  <c r="O63" i="85"/>
  <c r="O52" i="85"/>
  <c r="O68" i="85"/>
  <c r="O53" i="85"/>
  <c r="O69" i="85"/>
  <c r="O56" i="85"/>
  <c r="O57" i="85"/>
  <c r="O62" i="85"/>
  <c r="O70" i="85"/>
  <c r="O58" i="85"/>
  <c r="O51" i="85"/>
  <c r="O67" i="85"/>
  <c r="O44" i="85"/>
  <c r="O46" i="85"/>
  <c r="N75" i="85"/>
  <c r="Q87" i="79"/>
  <c r="Q91" i="79"/>
  <c r="Q98" i="79"/>
  <c r="Q101" i="79"/>
  <c r="Q96" i="79"/>
  <c r="Q105" i="79"/>
  <c r="Q104" i="79"/>
  <c r="Q99" i="79"/>
  <c r="Q86" i="79"/>
  <c r="Q84" i="79"/>
  <c r="Q94" i="79"/>
  <c r="Q85" i="79"/>
  <c r="Q95" i="79"/>
  <c r="Q102" i="79"/>
  <c r="Q82" i="79"/>
  <c r="Q92" i="79"/>
  <c r="Q100" i="79"/>
  <c r="Q97" i="79"/>
  <c r="Q103" i="79"/>
  <c r="Q90" i="79"/>
  <c r="N111" i="80"/>
  <c r="J111" i="80"/>
  <c r="J159" i="80" s="1"/>
  <c r="P111" i="80"/>
  <c r="L111" i="80"/>
  <c r="L159" i="80" s="1"/>
  <c r="P80" i="80"/>
  <c r="P6" i="80" s="1"/>
  <c r="P5" i="80" s="1"/>
  <c r="D80" i="80"/>
  <c r="D6" i="80" s="1"/>
  <c r="D5" i="80" s="1"/>
  <c r="H111" i="80"/>
  <c r="H159" i="80" s="1"/>
  <c r="H80" i="80"/>
  <c r="J80" i="80"/>
  <c r="K105" i="80" l="1"/>
  <c r="K85" i="80"/>
  <c r="K89" i="80"/>
  <c r="K93" i="80"/>
  <c r="K97" i="80"/>
  <c r="K101" i="80"/>
  <c r="K81" i="80"/>
  <c r="K84" i="80"/>
  <c r="K104" i="80"/>
  <c r="K82" i="80"/>
  <c r="K86" i="80"/>
  <c r="K90" i="80"/>
  <c r="K94" i="80"/>
  <c r="K98" i="80"/>
  <c r="K102" i="80"/>
  <c r="K88" i="80"/>
  <c r="K96" i="80"/>
  <c r="K83" i="80"/>
  <c r="K87" i="80"/>
  <c r="K91" i="80"/>
  <c r="K95" i="80"/>
  <c r="K99" i="80"/>
  <c r="K103" i="80"/>
  <c r="K92" i="80"/>
  <c r="K100" i="80"/>
  <c r="J6" i="80"/>
  <c r="J5" i="80" s="1"/>
  <c r="I85" i="80"/>
  <c r="Q85" i="80" s="1"/>
  <c r="I89" i="80"/>
  <c r="Q89" i="80" s="1"/>
  <c r="I93" i="80"/>
  <c r="I97" i="80"/>
  <c r="Q97" i="80" s="1"/>
  <c r="I101" i="80"/>
  <c r="Q101" i="80" s="1"/>
  <c r="I105" i="80"/>
  <c r="I92" i="80"/>
  <c r="I82" i="80"/>
  <c r="Q82" i="80" s="1"/>
  <c r="I86" i="80"/>
  <c r="Q86" i="80" s="1"/>
  <c r="I90" i="80"/>
  <c r="I94" i="80"/>
  <c r="I98" i="80"/>
  <c r="I102" i="80"/>
  <c r="Q102" i="80" s="1"/>
  <c r="I81" i="80"/>
  <c r="I88" i="80"/>
  <c r="Q88" i="80" s="1"/>
  <c r="I104" i="80"/>
  <c r="Q104" i="80" s="1"/>
  <c r="I83" i="80"/>
  <c r="I87" i="80"/>
  <c r="I91" i="80"/>
  <c r="I95" i="80"/>
  <c r="I99" i="80"/>
  <c r="Q99" i="80" s="1"/>
  <c r="I103" i="80"/>
  <c r="I84" i="80"/>
  <c r="I100" i="80"/>
  <c r="I96" i="80"/>
  <c r="Q96" i="80" s="1"/>
  <c r="H6" i="80"/>
  <c r="H5" i="80" s="1"/>
  <c r="N6" i="80"/>
  <c r="N5" i="80" s="1"/>
  <c r="N159" i="80"/>
  <c r="G65" i="86"/>
  <c r="G51" i="86"/>
  <c r="G67" i="86"/>
  <c r="G53" i="86"/>
  <c r="G66" i="86"/>
  <c r="G71" i="86"/>
  <c r="G47" i="86"/>
  <c r="G60" i="86"/>
  <c r="G64" i="86"/>
  <c r="G54" i="86"/>
  <c r="G52" i="86"/>
  <c r="G63" i="86"/>
  <c r="G45" i="86"/>
  <c r="G49" i="86"/>
  <c r="G58" i="86"/>
  <c r="G68" i="86"/>
  <c r="G62" i="86"/>
  <c r="G46" i="86"/>
  <c r="G48" i="86"/>
  <c r="G55" i="86"/>
  <c r="G70" i="86"/>
  <c r="G59" i="86"/>
  <c r="G69" i="86"/>
  <c r="G56" i="86"/>
  <c r="G50" i="86"/>
  <c r="G44" i="86"/>
  <c r="G61" i="86"/>
  <c r="G57" i="86"/>
  <c r="F75" i="86"/>
  <c r="O63" i="86"/>
  <c r="O65" i="86"/>
  <c r="O61" i="86"/>
  <c r="O67" i="86"/>
  <c r="O56" i="86"/>
  <c r="O57" i="86"/>
  <c r="O45" i="86"/>
  <c r="O59" i="86"/>
  <c r="O48" i="86"/>
  <c r="O44" i="86"/>
  <c r="O68" i="86"/>
  <c r="O64" i="86"/>
  <c r="O46" i="86"/>
  <c r="O52" i="86"/>
  <c r="O66" i="86"/>
  <c r="O49" i="86"/>
  <c r="O62" i="86"/>
  <c r="O51" i="86"/>
  <c r="O71" i="86"/>
  <c r="O70" i="86"/>
  <c r="O58" i="86"/>
  <c r="O54" i="86"/>
  <c r="O55" i="86"/>
  <c r="O53" i="86"/>
  <c r="O50" i="86"/>
  <c r="O47" i="86"/>
  <c r="O69" i="86"/>
  <c r="O60" i="86"/>
  <c r="N75" i="86"/>
  <c r="O83" i="80"/>
  <c r="O87" i="80"/>
  <c r="O91" i="80"/>
  <c r="O95" i="80"/>
  <c r="O99" i="80"/>
  <c r="O103" i="80"/>
  <c r="O84" i="80"/>
  <c r="O88" i="80"/>
  <c r="O92" i="80"/>
  <c r="O96" i="80"/>
  <c r="O100" i="80"/>
  <c r="O104" i="80"/>
  <c r="O89" i="80"/>
  <c r="O93" i="80"/>
  <c r="O97" i="80"/>
  <c r="O101" i="80"/>
  <c r="O105" i="80"/>
  <c r="O86" i="80"/>
  <c r="O85" i="80"/>
  <c r="O82" i="80"/>
  <c r="O90" i="80"/>
  <c r="O94" i="80"/>
  <c r="O98" i="80"/>
  <c r="O102" i="80"/>
  <c r="O81" i="80"/>
  <c r="Q94" i="80"/>
  <c r="Q98" i="80"/>
  <c r="G81" i="80"/>
  <c r="Q93" i="80"/>
  <c r="Q83" i="80"/>
  <c r="Q91" i="80"/>
  <c r="Q95" i="80"/>
  <c r="Q84" i="80"/>
  <c r="Q92" i="80"/>
  <c r="Q100" i="80"/>
  <c r="P112" i="80"/>
  <c r="D112" i="80"/>
  <c r="H112" i="80"/>
  <c r="J112" i="80"/>
  <c r="N112" i="80"/>
  <c r="L112" i="80"/>
  <c r="F112" i="80"/>
  <c r="Q103" i="80" l="1"/>
  <c r="Q87" i="80"/>
  <c r="Q81" i="80"/>
  <c r="Q90" i="80"/>
  <c r="Q105" i="80"/>
  <c r="G44" i="87"/>
  <c r="G61" i="87"/>
  <c r="G60" i="87"/>
  <c r="G50" i="87"/>
  <c r="G53" i="87"/>
  <c r="G63" i="87"/>
  <c r="G59" i="87"/>
  <c r="G67" i="87"/>
  <c r="G54" i="87"/>
  <c r="G48" i="87"/>
  <c r="G68" i="87"/>
  <c r="G58" i="87"/>
  <c r="G71" i="87"/>
  <c r="G64" i="87"/>
  <c r="G46" i="87"/>
  <c r="G47" i="87"/>
  <c r="G69" i="87"/>
  <c r="G49" i="87"/>
  <c r="G45" i="87"/>
  <c r="G55" i="87"/>
  <c r="G65" i="87"/>
  <c r="G52" i="87"/>
  <c r="G51" i="87"/>
  <c r="G57" i="87"/>
  <c r="G70" i="87"/>
  <c r="G56" i="87"/>
  <c r="G62" i="87"/>
  <c r="G66" i="87"/>
  <c r="F75" i="87"/>
  <c r="O44" i="87"/>
  <c r="O64" i="87"/>
  <c r="O50" i="87"/>
  <c r="O68" i="87"/>
  <c r="O66" i="87"/>
  <c r="O60" i="87"/>
  <c r="O45" i="87"/>
  <c r="O67" i="87"/>
  <c r="O63" i="87"/>
  <c r="O56" i="87"/>
  <c r="O53" i="87"/>
  <c r="O57" i="87"/>
  <c r="O59" i="87"/>
  <c r="O71" i="87"/>
  <c r="O69" i="87"/>
  <c r="O48" i="87"/>
  <c r="O47" i="87"/>
  <c r="O52" i="87"/>
  <c r="O65" i="87"/>
  <c r="O58" i="87"/>
  <c r="O49" i="87"/>
  <c r="O61" i="87"/>
  <c r="O54" i="87"/>
  <c r="O55" i="87"/>
  <c r="O46" i="87"/>
  <c r="O51" i="87"/>
  <c r="O70" i="87"/>
  <c r="O62" i="87"/>
  <c r="N75" i="87"/>
  <c r="L111" i="81"/>
  <c r="L159" i="81" s="1"/>
  <c r="H111" i="81"/>
  <c r="P80" i="81"/>
  <c r="J111" i="81"/>
  <c r="H80" i="81"/>
  <c r="J80" i="81"/>
  <c r="D80" i="81"/>
  <c r="N111" i="81"/>
  <c r="P111" i="81"/>
  <c r="E89" i="81" l="1"/>
  <c r="E88" i="81"/>
  <c r="E104" i="81"/>
  <c r="E82" i="81"/>
  <c r="E86" i="81"/>
  <c r="E90" i="81"/>
  <c r="E94" i="81"/>
  <c r="E98" i="81"/>
  <c r="E102" i="81"/>
  <c r="E85" i="81"/>
  <c r="E93" i="81"/>
  <c r="E97" i="81"/>
  <c r="E101" i="81"/>
  <c r="E105" i="81"/>
  <c r="E84" i="81"/>
  <c r="E92" i="81"/>
  <c r="E96" i="81"/>
  <c r="E100" i="81"/>
  <c r="E103" i="81"/>
  <c r="E99" i="81"/>
  <c r="E95" i="81"/>
  <c r="E91" i="81"/>
  <c r="E87" i="81"/>
  <c r="E83" i="81"/>
  <c r="K85" i="81"/>
  <c r="K89" i="81"/>
  <c r="K93" i="81"/>
  <c r="K97" i="81"/>
  <c r="K101" i="81"/>
  <c r="K105" i="81"/>
  <c r="K84" i="81"/>
  <c r="K96" i="81"/>
  <c r="K104" i="81"/>
  <c r="K82" i="81"/>
  <c r="K86" i="81"/>
  <c r="K90" i="81"/>
  <c r="K94" i="81"/>
  <c r="K98" i="81"/>
  <c r="K102" i="81"/>
  <c r="K106" i="81"/>
  <c r="K83" i="81"/>
  <c r="K87" i="81"/>
  <c r="K91" i="81"/>
  <c r="K95" i="81"/>
  <c r="K99" i="81"/>
  <c r="K103" i="81"/>
  <c r="K81" i="81"/>
  <c r="K88" i="81"/>
  <c r="K92" i="81"/>
  <c r="K100" i="81"/>
  <c r="H112" i="81"/>
  <c r="I83" i="81"/>
  <c r="I87" i="81"/>
  <c r="I91" i="81"/>
  <c r="I95" i="81"/>
  <c r="I99" i="81"/>
  <c r="I103" i="81"/>
  <c r="I81" i="81"/>
  <c r="I86" i="81"/>
  <c r="I98" i="81"/>
  <c r="I106" i="81"/>
  <c r="I84" i="81"/>
  <c r="I88" i="81"/>
  <c r="I92" i="81"/>
  <c r="I96" i="81"/>
  <c r="I100" i="81"/>
  <c r="I104" i="81"/>
  <c r="I85" i="81"/>
  <c r="I89" i="81"/>
  <c r="I93" i="81"/>
  <c r="I97" i="81"/>
  <c r="I101" i="81"/>
  <c r="I105" i="81"/>
  <c r="I82" i="81"/>
  <c r="I90" i="81"/>
  <c r="I94" i="81"/>
  <c r="I102" i="81"/>
  <c r="D6" i="81"/>
  <c r="D5" i="81" s="1"/>
  <c r="G71" i="88"/>
  <c r="G46" i="88"/>
  <c r="G63" i="88"/>
  <c r="G52" i="88"/>
  <c r="G68" i="88"/>
  <c r="G62" i="88"/>
  <c r="G69" i="88"/>
  <c r="G65" i="88"/>
  <c r="G53" i="88"/>
  <c r="G55" i="88"/>
  <c r="G66" i="88"/>
  <c r="G49" i="88"/>
  <c r="F75" i="88"/>
  <c r="G47" i="88"/>
  <c r="G67" i="88"/>
  <c r="G56" i="88"/>
  <c r="G50" i="88"/>
  <c r="G70" i="88"/>
  <c r="G54" i="88"/>
  <c r="G59" i="88"/>
  <c r="G51" i="88"/>
  <c r="G44" i="88"/>
  <c r="G60" i="88"/>
  <c r="G58" i="88"/>
  <c r="G57" i="88"/>
  <c r="G45" i="88"/>
  <c r="G48" i="88"/>
  <c r="G64" i="88"/>
  <c r="G61" i="88"/>
  <c r="O51" i="88"/>
  <c r="O67" i="88"/>
  <c r="O56" i="88"/>
  <c r="O45" i="88"/>
  <c r="O61" i="88"/>
  <c r="O50" i="88"/>
  <c r="O66" i="88"/>
  <c r="N75" i="88"/>
  <c r="O71" i="88"/>
  <c r="O59" i="88"/>
  <c r="O48" i="88"/>
  <c r="O64" i="88"/>
  <c r="O53" i="88"/>
  <c r="O69" i="88"/>
  <c r="O47" i="88"/>
  <c r="O63" i="88"/>
  <c r="O52" i="88"/>
  <c r="O68" i="88"/>
  <c r="O57" i="88"/>
  <c r="O46" i="88"/>
  <c r="O62" i="88"/>
  <c r="O55" i="88"/>
  <c r="O44" i="88"/>
  <c r="O60" i="88"/>
  <c r="O49" i="88"/>
  <c r="O65" i="88"/>
  <c r="O54" i="88"/>
  <c r="O70" i="88"/>
  <c r="O58" i="88"/>
  <c r="O84" i="81"/>
  <c r="O88" i="81"/>
  <c r="O92" i="81"/>
  <c r="O96" i="81"/>
  <c r="O100" i="81"/>
  <c r="O104" i="81"/>
  <c r="O87" i="81"/>
  <c r="O95" i="81"/>
  <c r="O81" i="81"/>
  <c r="O85" i="81"/>
  <c r="O89" i="81"/>
  <c r="O93" i="81"/>
  <c r="O97" i="81"/>
  <c r="O101" i="81"/>
  <c r="O105" i="81"/>
  <c r="O91" i="81"/>
  <c r="O103" i="81"/>
  <c r="O82" i="81"/>
  <c r="O86" i="81"/>
  <c r="O90" i="81"/>
  <c r="O94" i="81"/>
  <c r="O98" i="81"/>
  <c r="O102" i="81"/>
  <c r="O106" i="81"/>
  <c r="O83" i="81"/>
  <c r="O99" i="81"/>
  <c r="G85" i="81"/>
  <c r="G89" i="81"/>
  <c r="G93" i="81"/>
  <c r="G97" i="81"/>
  <c r="G101" i="81"/>
  <c r="G83" i="81"/>
  <c r="G99" i="81"/>
  <c r="G86" i="81"/>
  <c r="G90" i="81"/>
  <c r="G94" i="81"/>
  <c r="G98" i="81"/>
  <c r="G102" i="81"/>
  <c r="G87" i="81"/>
  <c r="G91" i="81"/>
  <c r="G95" i="81"/>
  <c r="G103" i="81"/>
  <c r="G81" i="81"/>
  <c r="G84" i="81"/>
  <c r="G88" i="81"/>
  <c r="G92" i="81"/>
  <c r="G96" i="81"/>
  <c r="G100" i="81"/>
  <c r="G82" i="81"/>
  <c r="M82" i="81"/>
  <c r="M86" i="81"/>
  <c r="M90" i="81"/>
  <c r="M94" i="81"/>
  <c r="M98" i="81"/>
  <c r="M102" i="81"/>
  <c r="M106" i="81"/>
  <c r="M83" i="81"/>
  <c r="M87" i="81"/>
  <c r="M91" i="81"/>
  <c r="M95" i="81"/>
  <c r="M99" i="81"/>
  <c r="M103" i="81"/>
  <c r="M81" i="81"/>
  <c r="M84" i="81"/>
  <c r="M88" i="81"/>
  <c r="M92" i="81"/>
  <c r="M96" i="81"/>
  <c r="M100" i="81"/>
  <c r="M104" i="81"/>
  <c r="M85" i="81"/>
  <c r="M89" i="81"/>
  <c r="M93" i="81"/>
  <c r="M97" i="81"/>
  <c r="M101" i="81"/>
  <c r="M105" i="81"/>
  <c r="E81" i="81"/>
  <c r="J112" i="81"/>
  <c r="D112" i="81"/>
  <c r="L112" i="81"/>
  <c r="F112" i="81"/>
  <c r="P112" i="81"/>
  <c r="N112" i="81"/>
  <c r="Q95" i="81" l="1"/>
  <c r="Q91" i="81"/>
  <c r="Q87" i="81"/>
  <c r="Q89" i="81"/>
  <c r="Q85" i="81"/>
  <c r="Q102" i="81"/>
  <c r="Q93" i="81"/>
  <c r="Q83" i="81"/>
  <c r="Q96" i="81"/>
  <c r="Q94" i="81"/>
  <c r="Q82" i="81"/>
  <c r="Q90" i="81"/>
  <c r="Q105" i="81"/>
  <c r="Q92" i="81"/>
  <c r="Q106" i="81"/>
  <c r="Q103" i="81"/>
  <c r="Q99" i="81"/>
  <c r="Q101" i="81"/>
  <c r="Q104" i="81"/>
  <c r="Q88" i="81"/>
  <c r="Q86" i="81"/>
  <c r="Q97" i="81"/>
  <c r="Q100" i="81"/>
  <c r="Q84" i="81"/>
  <c r="Q98" i="81"/>
  <c r="N111" i="82"/>
  <c r="P111" i="82"/>
  <c r="J111" i="82"/>
  <c r="J159" i="82" s="1"/>
  <c r="J80" i="82"/>
  <c r="D80" i="82"/>
  <c r="H111" i="82"/>
  <c r="H159" i="82" s="1"/>
  <c r="P80" i="82"/>
  <c r="P6" i="82" s="1"/>
  <c r="L111" i="82"/>
  <c r="L159" i="82" s="1"/>
  <c r="H80" i="82"/>
  <c r="D6" i="82" l="1"/>
  <c r="D5" i="82" s="1"/>
  <c r="E82" i="82"/>
  <c r="E83" i="82"/>
  <c r="E84" i="82"/>
  <c r="Q84" i="82" s="1"/>
  <c r="E85" i="82"/>
  <c r="E86" i="82"/>
  <c r="Q86" i="82" s="1"/>
  <c r="E87" i="82"/>
  <c r="Q87" i="82" s="1"/>
  <c r="E88" i="82"/>
  <c r="E89" i="82"/>
  <c r="Q89" i="82" s="1"/>
  <c r="E90" i="82"/>
  <c r="E91" i="82"/>
  <c r="Q91" i="82" s="1"/>
  <c r="E92" i="82"/>
  <c r="E93" i="82"/>
  <c r="Q93" i="82" s="1"/>
  <c r="E94" i="82"/>
  <c r="Q94" i="82" s="1"/>
  <c r="E95" i="82"/>
  <c r="E96" i="82"/>
  <c r="Q96" i="82" s="1"/>
  <c r="E97" i="82"/>
  <c r="E98" i="82"/>
  <c r="Q98" i="82" s="1"/>
  <c r="E99" i="82"/>
  <c r="E100" i="82"/>
  <c r="Q100" i="82" s="1"/>
  <c r="E101" i="82"/>
  <c r="E102" i="82"/>
  <c r="Q102" i="82" s="1"/>
  <c r="E103" i="82"/>
  <c r="Q103" i="82" s="1"/>
  <c r="E104" i="82"/>
  <c r="E105" i="82"/>
  <c r="Q105" i="82" s="1"/>
  <c r="J6" i="82"/>
  <c r="J5" i="82" s="1"/>
  <c r="K82" i="82"/>
  <c r="K86" i="82"/>
  <c r="K90" i="82"/>
  <c r="K94" i="82"/>
  <c r="K98" i="82"/>
  <c r="K102" i="82"/>
  <c r="K81" i="82"/>
  <c r="K84" i="82"/>
  <c r="K88" i="82"/>
  <c r="K92" i="82"/>
  <c r="K96" i="82"/>
  <c r="K100" i="82"/>
  <c r="K104" i="82"/>
  <c r="K85" i="82"/>
  <c r="K93" i="82"/>
  <c r="K83" i="82"/>
  <c r="K87" i="82"/>
  <c r="K91" i="82"/>
  <c r="K95" i="82"/>
  <c r="K99" i="82"/>
  <c r="K103" i="82"/>
  <c r="K89" i="82"/>
  <c r="K97" i="82"/>
  <c r="K101" i="82"/>
  <c r="K105" i="82"/>
  <c r="I85" i="82"/>
  <c r="I89" i="82"/>
  <c r="I93" i="82"/>
  <c r="I97" i="82"/>
  <c r="I101" i="82"/>
  <c r="I105" i="82"/>
  <c r="I83" i="82"/>
  <c r="I87" i="82"/>
  <c r="I91" i="82"/>
  <c r="I95" i="82"/>
  <c r="I99" i="82"/>
  <c r="I103" i="82"/>
  <c r="I88" i="82"/>
  <c r="I96" i="82"/>
  <c r="I104" i="82"/>
  <c r="I82" i="82"/>
  <c r="I86" i="82"/>
  <c r="I90" i="82"/>
  <c r="I94" i="82"/>
  <c r="I98" i="82"/>
  <c r="I102" i="82"/>
  <c r="I81" i="82"/>
  <c r="I84" i="82"/>
  <c r="I92" i="82"/>
  <c r="I100" i="82"/>
  <c r="N6" i="82"/>
  <c r="N5" i="82" s="1"/>
  <c r="N159" i="82"/>
  <c r="M83" i="82"/>
  <c r="M87" i="82"/>
  <c r="M91" i="82"/>
  <c r="M95" i="82"/>
  <c r="M99" i="82"/>
  <c r="M103" i="82"/>
  <c r="M85" i="82"/>
  <c r="M89" i="82"/>
  <c r="M93" i="82"/>
  <c r="M97" i="82"/>
  <c r="M101" i="82"/>
  <c r="M105" i="82"/>
  <c r="M82" i="82"/>
  <c r="M86" i="82"/>
  <c r="M90" i="82"/>
  <c r="M94" i="82"/>
  <c r="M98" i="82"/>
  <c r="M102" i="82"/>
  <c r="M81" i="82"/>
  <c r="M84" i="82"/>
  <c r="M88" i="82"/>
  <c r="M92" i="82"/>
  <c r="M96" i="82"/>
  <c r="M100" i="82"/>
  <c r="M104" i="82"/>
  <c r="O84" i="82"/>
  <c r="O88" i="82"/>
  <c r="O92" i="82"/>
  <c r="O96" i="82"/>
  <c r="O100" i="82"/>
  <c r="O104" i="82"/>
  <c r="O86" i="82"/>
  <c r="O94" i="82"/>
  <c r="O102" i="82"/>
  <c r="O85" i="82"/>
  <c r="O89" i="82"/>
  <c r="O93" i="82"/>
  <c r="O97" i="82"/>
  <c r="O101" i="82"/>
  <c r="O105" i="82"/>
  <c r="O82" i="82"/>
  <c r="O90" i="82"/>
  <c r="O98" i="82"/>
  <c r="O81" i="82"/>
  <c r="O83" i="82"/>
  <c r="O87" i="82"/>
  <c r="O91" i="82"/>
  <c r="O95" i="82"/>
  <c r="O99" i="82"/>
  <c r="O103" i="82"/>
  <c r="G81" i="82"/>
  <c r="Q82" i="82"/>
  <c r="E81" i="82"/>
  <c r="P5" i="82"/>
  <c r="H112" i="82"/>
  <c r="H6" i="82"/>
  <c r="H5" i="82" s="1"/>
  <c r="P112" i="82"/>
  <c r="N112" i="82"/>
  <c r="F112" i="82"/>
  <c r="D112" i="82"/>
  <c r="J112" i="82"/>
  <c r="L112" i="82"/>
  <c r="Q101" i="82" l="1"/>
  <c r="Q85" i="82"/>
  <c r="Q92" i="82"/>
  <c r="Q99" i="82"/>
  <c r="Q83" i="82"/>
  <c r="Q97" i="82"/>
  <c r="Q104" i="82"/>
  <c r="Q88" i="82"/>
  <c r="Q95" i="82"/>
  <c r="Q90" i="82"/>
  <c r="Q152" i="82"/>
  <c r="Q151" i="82"/>
  <c r="Q153" i="82"/>
  <c r="Q149" i="82"/>
  <c r="Q126" i="82"/>
  <c r="Q144" i="82"/>
  <c r="Q146" i="82"/>
  <c r="Q136" i="82"/>
  <c r="Q137" i="82"/>
  <c r="Q135" i="82"/>
  <c r="Q122" i="82"/>
  <c r="Q138" i="82"/>
  <c r="Q139" i="82"/>
  <c r="Q143" i="82"/>
  <c r="Q127" i="82"/>
  <c r="Q123" i="82"/>
  <c r="Q131" i="82"/>
  <c r="Q134" i="82"/>
  <c r="Q119" i="82"/>
  <c r="Q140" i="82"/>
  <c r="Q142" i="82"/>
  <c r="Q145" i="82"/>
  <c r="Q141" i="82"/>
  <c r="Q147" i="82"/>
  <c r="Q148" i="82"/>
  <c r="Q128" i="82"/>
  <c r="Q150" i="82"/>
  <c r="Q129" i="82"/>
  <c r="Q130" i="82"/>
  <c r="Q132" i="82"/>
  <c r="Q133" i="82"/>
  <c r="Q120" i="82"/>
  <c r="Q121" i="82"/>
  <c r="Q118" i="82"/>
  <c r="Q124" i="82"/>
  <c r="Q125" i="82"/>
  <c r="H111" i="83"/>
  <c r="H159" i="83" s="1"/>
  <c r="L111" i="83"/>
  <c r="L159" i="83" s="1"/>
  <c r="H80" i="83"/>
  <c r="J111" i="83"/>
  <c r="J159" i="83" s="1"/>
  <c r="P111" i="83"/>
  <c r="J80" i="83"/>
  <c r="P80" i="83"/>
  <c r="P6" i="83" s="1"/>
  <c r="P5" i="83" s="1"/>
  <c r="N111" i="83"/>
  <c r="I83" i="83" l="1"/>
  <c r="I87" i="83"/>
  <c r="I91" i="83"/>
  <c r="I95" i="83"/>
  <c r="I99" i="83"/>
  <c r="I103" i="83"/>
  <c r="I92" i="83"/>
  <c r="I85" i="83"/>
  <c r="I93" i="83"/>
  <c r="I101" i="83"/>
  <c r="I84" i="83"/>
  <c r="I88" i="83"/>
  <c r="I96" i="83"/>
  <c r="I100" i="83"/>
  <c r="I104" i="83"/>
  <c r="I89" i="83"/>
  <c r="I97" i="83"/>
  <c r="I105" i="83"/>
  <c r="I90" i="83"/>
  <c r="I81" i="83"/>
  <c r="I82" i="83"/>
  <c r="I102" i="83"/>
  <c r="I94" i="83"/>
  <c r="I98" i="83"/>
  <c r="I86" i="83"/>
  <c r="H6" i="83"/>
  <c r="H5" i="83" s="1"/>
  <c r="K84" i="83"/>
  <c r="K88" i="83"/>
  <c r="K92" i="83"/>
  <c r="K96" i="83"/>
  <c r="K100" i="83"/>
  <c r="K104" i="83"/>
  <c r="K82" i="83"/>
  <c r="K90" i="83"/>
  <c r="K98" i="83"/>
  <c r="K81" i="83"/>
  <c r="K85" i="83"/>
  <c r="K89" i="83"/>
  <c r="K93" i="83"/>
  <c r="K97" i="83"/>
  <c r="K101" i="83"/>
  <c r="K105" i="83"/>
  <c r="K86" i="83"/>
  <c r="K94" i="83"/>
  <c r="K102" i="83"/>
  <c r="K83" i="83"/>
  <c r="K99" i="83"/>
  <c r="K95" i="83"/>
  <c r="K87" i="83"/>
  <c r="K103" i="83"/>
  <c r="K91" i="83"/>
  <c r="J6" i="83"/>
  <c r="J5" i="83" s="1"/>
  <c r="N159" i="83"/>
  <c r="N6" i="83"/>
  <c r="N5" i="83" s="1"/>
  <c r="O83" i="83"/>
  <c r="O87" i="83"/>
  <c r="O91" i="83"/>
  <c r="O95" i="83"/>
  <c r="O99" i="83"/>
  <c r="O103" i="83"/>
  <c r="O102" i="83"/>
  <c r="O84" i="83"/>
  <c r="O88" i="83"/>
  <c r="O92" i="83"/>
  <c r="O96" i="83"/>
  <c r="O100" i="83"/>
  <c r="O104" i="83"/>
  <c r="O85" i="83"/>
  <c r="O89" i="83"/>
  <c r="O93" i="83"/>
  <c r="O97" i="83"/>
  <c r="O101" i="83"/>
  <c r="O105" i="83"/>
  <c r="O82" i="83"/>
  <c r="O86" i="83"/>
  <c r="O90" i="83"/>
  <c r="O94" i="83"/>
  <c r="O98" i="83"/>
  <c r="O81" i="83"/>
  <c r="G84" i="83"/>
  <c r="G88" i="83"/>
  <c r="G92" i="83"/>
  <c r="G96" i="83"/>
  <c r="G100" i="83"/>
  <c r="G104" i="83"/>
  <c r="G95" i="83"/>
  <c r="G85" i="83"/>
  <c r="G89" i="83"/>
  <c r="G93" i="83"/>
  <c r="G97" i="83"/>
  <c r="G101" i="83"/>
  <c r="G87" i="83"/>
  <c r="G91" i="83"/>
  <c r="G103" i="83"/>
  <c r="G82" i="83"/>
  <c r="G86" i="83"/>
  <c r="G90" i="83"/>
  <c r="G94" i="83"/>
  <c r="G98" i="83"/>
  <c r="G102" i="83"/>
  <c r="G81" i="83"/>
  <c r="G83" i="83"/>
  <c r="G99" i="83"/>
  <c r="E82" i="83"/>
  <c r="Q82" i="83" s="1"/>
  <c r="E86" i="83"/>
  <c r="Q86" i="83" s="1"/>
  <c r="E90" i="83"/>
  <c r="E94" i="83"/>
  <c r="Q94" i="83" s="1"/>
  <c r="E98" i="83"/>
  <c r="Q98" i="83" s="1"/>
  <c r="E102" i="83"/>
  <c r="Q102" i="83" s="1"/>
  <c r="E88" i="83"/>
  <c r="E100" i="83"/>
  <c r="Q100" i="83" s="1"/>
  <c r="E89" i="83"/>
  <c r="Q89" i="83" s="1"/>
  <c r="E97" i="83"/>
  <c r="Q97" i="83" s="1"/>
  <c r="Q105" i="83"/>
  <c r="E83" i="83"/>
  <c r="Q83" i="83" s="1"/>
  <c r="E87" i="83"/>
  <c r="Q87" i="83" s="1"/>
  <c r="E91" i="83"/>
  <c r="Q91" i="83" s="1"/>
  <c r="E95" i="83"/>
  <c r="E99" i="83"/>
  <c r="Q99" i="83" s="1"/>
  <c r="E103" i="83"/>
  <c r="Q103" i="83" s="1"/>
  <c r="E81" i="83"/>
  <c r="Q81" i="83" s="1"/>
  <c r="E84" i="83"/>
  <c r="Q84" i="83" s="1"/>
  <c r="E92" i="83"/>
  <c r="E96" i="83"/>
  <c r="Q96" i="83" s="1"/>
  <c r="E104" i="83"/>
  <c r="Q104" i="83" s="1"/>
  <c r="E85" i="83"/>
  <c r="Q85" i="83" s="1"/>
  <c r="E93" i="83"/>
  <c r="E101" i="83"/>
  <c r="Q101" i="83" s="1"/>
  <c r="L112" i="83"/>
  <c r="H112" i="83"/>
  <c r="N112" i="83"/>
  <c r="F112" i="83"/>
  <c r="J112" i="83"/>
  <c r="D112" i="83"/>
  <c r="P112" i="83"/>
  <c r="Q93" i="83" l="1"/>
  <c r="Q92" i="83"/>
  <c r="Q95" i="83"/>
  <c r="Q88" i="83"/>
  <c r="Q90" i="83"/>
  <c r="D80" i="84"/>
  <c r="D6" i="84" s="1"/>
  <c r="D5" i="84" s="1"/>
  <c r="E85" i="84" l="1"/>
  <c r="E89" i="84"/>
  <c r="E93" i="84"/>
  <c r="E97" i="84"/>
  <c r="E101" i="84"/>
  <c r="E105" i="84"/>
  <c r="E83" i="84"/>
  <c r="E91" i="84"/>
  <c r="E99" i="84"/>
  <c r="E81" i="84"/>
  <c r="E88" i="84"/>
  <c r="E92" i="84"/>
  <c r="E104" i="84"/>
  <c r="E82" i="84"/>
  <c r="E86" i="84"/>
  <c r="E90" i="84"/>
  <c r="E94" i="84"/>
  <c r="E98" i="84"/>
  <c r="E102" i="84"/>
  <c r="E87" i="84"/>
  <c r="E95" i="84"/>
  <c r="E103" i="84"/>
  <c r="E84" i="84"/>
  <c r="E96" i="84"/>
  <c r="E100" i="84"/>
  <c r="D112" i="84"/>
  <c r="Q91" i="84" l="1"/>
  <c r="Q84" i="84"/>
  <c r="Q93" i="84"/>
  <c r="Q82" i="84"/>
  <c r="Q105" i="84"/>
  <c r="Q85" i="84"/>
  <c r="G82" i="84"/>
  <c r="G86" i="84"/>
  <c r="Q86" i="84" s="1"/>
  <c r="G90" i="84"/>
  <c r="Q90" i="84" s="1"/>
  <c r="G94" i="84"/>
  <c r="Q94" i="84" s="1"/>
  <c r="G98" i="84"/>
  <c r="Q98" i="84" s="1"/>
  <c r="G102" i="84"/>
  <c r="Q102" i="84" s="1"/>
  <c r="G81" i="84"/>
  <c r="G88" i="84"/>
  <c r="Q88" i="84" s="1"/>
  <c r="G85" i="84"/>
  <c r="G93" i="84"/>
  <c r="G101" i="84"/>
  <c r="Q101" i="84" s="1"/>
  <c r="G83" i="84"/>
  <c r="Q83" i="84" s="1"/>
  <c r="G87" i="84"/>
  <c r="Q87" i="84" s="1"/>
  <c r="G91" i="84"/>
  <c r="G95" i="84"/>
  <c r="Q95" i="84" s="1"/>
  <c r="G99" i="84"/>
  <c r="Q99" i="84" s="1"/>
  <c r="G103" i="84"/>
  <c r="Q103" i="84" s="1"/>
  <c r="G84" i="84"/>
  <c r="G92" i="84"/>
  <c r="Q92" i="84" s="1"/>
  <c r="G96" i="84"/>
  <c r="Q96" i="84" s="1"/>
  <c r="G100" i="84"/>
  <c r="Q100" i="84" s="1"/>
  <c r="G104" i="84"/>
  <c r="Q104" i="84" s="1"/>
  <c r="G89" i="84"/>
  <c r="Q89" i="84" s="1"/>
  <c r="G97" i="84"/>
  <c r="Q97" i="84" s="1"/>
  <c r="G105" i="84"/>
  <c r="Q121" i="84"/>
  <c r="Q125" i="84"/>
  <c r="Q138" i="84"/>
  <c r="Q149" i="84"/>
  <c r="Q137" i="84"/>
  <c r="Q144" i="84"/>
  <c r="Q153" i="84"/>
  <c r="Q150" i="84"/>
  <c r="Q129" i="84"/>
  <c r="Q133" i="84"/>
  <c r="Q140" i="84"/>
  <c r="Q142" i="84"/>
  <c r="Q146" i="84"/>
  <c r="Q151" i="84"/>
  <c r="Q152" i="84"/>
  <c r="Q136" i="84"/>
  <c r="Q130" i="84"/>
  <c r="Q122" i="84"/>
  <c r="Q145" i="84"/>
  <c r="Q135" i="84"/>
  <c r="Q131" i="84"/>
  <c r="Q148" i="84"/>
  <c r="Q128" i="84"/>
  <c r="Q120" i="84"/>
  <c r="Q141" i="84"/>
  <c r="Q147" i="84"/>
  <c r="Q143" i="84"/>
  <c r="Q127" i="84"/>
  <c r="Q139" i="84"/>
  <c r="Q126" i="84"/>
  <c r="Q118" i="84"/>
  <c r="Q134" i="84"/>
  <c r="Q119" i="84"/>
  <c r="Q123" i="84"/>
  <c r="Q132" i="84"/>
  <c r="Q124" i="84"/>
  <c r="F112" i="84"/>
  <c r="D80" i="85" l="1"/>
  <c r="D6" i="85" s="1"/>
  <c r="D5" i="85" s="1"/>
  <c r="G82" i="85" l="1"/>
  <c r="G86" i="85"/>
  <c r="G90" i="85"/>
  <c r="G94" i="85"/>
  <c r="G98" i="85"/>
  <c r="G102" i="85"/>
  <c r="G81" i="85"/>
  <c r="G88" i="85"/>
  <c r="G92" i="85"/>
  <c r="G100" i="85"/>
  <c r="G85" i="85"/>
  <c r="G105" i="85"/>
  <c r="G83" i="85"/>
  <c r="G87" i="85"/>
  <c r="G91" i="85"/>
  <c r="G95" i="85"/>
  <c r="G99" i="85"/>
  <c r="G103" i="85"/>
  <c r="G84" i="85"/>
  <c r="G96" i="85"/>
  <c r="G104" i="85"/>
  <c r="G89" i="85"/>
  <c r="G93" i="85"/>
  <c r="G97" i="85"/>
  <c r="G101" i="85"/>
  <c r="E85" i="85"/>
  <c r="E89" i="85"/>
  <c r="Q89" i="85" s="1"/>
  <c r="E93" i="85"/>
  <c r="Q93" i="85" s="1"/>
  <c r="E97" i="85"/>
  <c r="E101" i="85"/>
  <c r="Q101" i="85" s="1"/>
  <c r="E105" i="85"/>
  <c r="E83" i="85"/>
  <c r="Q83" i="85" s="1"/>
  <c r="E95" i="85"/>
  <c r="E103" i="85"/>
  <c r="Q103" i="85" s="1"/>
  <c r="E88" i="85"/>
  <c r="E96" i="85"/>
  <c r="Q96" i="85" s="1"/>
  <c r="E104" i="85"/>
  <c r="Q104" i="85" s="1"/>
  <c r="E82" i="85"/>
  <c r="Q82" i="85" s="1"/>
  <c r="Q81" i="85" s="1"/>
  <c r="E86" i="85"/>
  <c r="Q86" i="85" s="1"/>
  <c r="E90" i="85"/>
  <c r="Q90" i="85" s="1"/>
  <c r="E94" i="85"/>
  <c r="E98" i="85"/>
  <c r="Q98" i="85" s="1"/>
  <c r="E102" i="85"/>
  <c r="Q102" i="85" s="1"/>
  <c r="E87" i="85"/>
  <c r="Q87" i="85" s="1"/>
  <c r="E91" i="85"/>
  <c r="Q91" i="85" s="1"/>
  <c r="E99" i="85"/>
  <c r="Q99" i="85" s="1"/>
  <c r="E81" i="85"/>
  <c r="E84" i="85"/>
  <c r="Q84" i="85" s="1"/>
  <c r="E92" i="85"/>
  <c r="Q92" i="85" s="1"/>
  <c r="E100" i="85"/>
  <c r="Q100" i="85" s="1"/>
  <c r="Q118" i="85"/>
  <c r="Q122" i="85"/>
  <c r="Q126" i="85"/>
  <c r="Q130" i="85"/>
  <c r="Q134" i="85"/>
  <c r="Q138" i="85"/>
  <c r="Q142" i="85"/>
  <c r="Q146" i="85"/>
  <c r="Q150" i="85"/>
  <c r="Q121" i="85"/>
  <c r="Q125" i="85"/>
  <c r="Q129" i="85"/>
  <c r="Q133" i="85"/>
  <c r="Q137" i="85"/>
  <c r="Q141" i="85"/>
  <c r="Q145" i="85"/>
  <c r="Q149" i="85"/>
  <c r="Q153" i="85"/>
  <c r="Q120" i="85"/>
  <c r="Q124" i="85"/>
  <c r="Q128" i="85"/>
  <c r="Q136" i="85"/>
  <c r="Q140" i="85"/>
  <c r="Q144" i="85"/>
  <c r="Q148" i="85"/>
  <c r="Q152" i="85"/>
  <c r="Q151" i="85"/>
  <c r="Q135" i="85"/>
  <c r="Q131" i="85"/>
  <c r="Q147" i="85"/>
  <c r="Q119" i="85"/>
  <c r="Q143" i="85"/>
  <c r="Q123" i="85"/>
  <c r="Q127" i="85"/>
  <c r="Q132" i="85"/>
  <c r="Q139" i="85"/>
  <c r="Q106" i="85"/>
  <c r="D112" i="85"/>
  <c r="F112" i="85"/>
  <c r="P111" i="85"/>
  <c r="P80" i="85"/>
  <c r="P6" i="85" s="1"/>
  <c r="H111" i="85"/>
  <c r="H159" i="85" s="1"/>
  <c r="H80" i="85"/>
  <c r="L111" i="85"/>
  <c r="L159" i="85" s="1"/>
  <c r="J80" i="85"/>
  <c r="N111" i="85"/>
  <c r="J111" i="85"/>
  <c r="J159" i="85" s="1"/>
  <c r="J6" i="85" l="1"/>
  <c r="J5" i="85" s="1"/>
  <c r="K83" i="85"/>
  <c r="K87" i="85"/>
  <c r="K91" i="85"/>
  <c r="K95" i="85"/>
  <c r="K99" i="85"/>
  <c r="K103" i="85"/>
  <c r="K90" i="85"/>
  <c r="K81" i="85"/>
  <c r="K84" i="85"/>
  <c r="K88" i="85"/>
  <c r="K92" i="85"/>
  <c r="K96" i="85"/>
  <c r="K100" i="85"/>
  <c r="K104" i="85"/>
  <c r="K82" i="85"/>
  <c r="K86" i="85"/>
  <c r="K94" i="85"/>
  <c r="K98" i="85"/>
  <c r="K102" i="85"/>
  <c r="K85" i="85"/>
  <c r="K89" i="85"/>
  <c r="K93" i="85"/>
  <c r="K97" i="85"/>
  <c r="K101" i="85"/>
  <c r="K105" i="85"/>
  <c r="N159" i="85"/>
  <c r="N6" i="85"/>
  <c r="N5" i="85" s="1"/>
  <c r="Q88" i="85"/>
  <c r="Q105" i="85"/>
  <c r="Q85" i="85"/>
  <c r="Q94" i="85"/>
  <c r="Q95" i="85"/>
  <c r="Q97" i="85"/>
  <c r="P5" i="85"/>
  <c r="O83" i="85"/>
  <c r="O87" i="85"/>
  <c r="O91" i="85"/>
  <c r="O95" i="85"/>
  <c r="O99" i="85"/>
  <c r="O103" i="85"/>
  <c r="O84" i="85"/>
  <c r="O88" i="85"/>
  <c r="O92" i="85"/>
  <c r="O96" i="85"/>
  <c r="O100" i="85"/>
  <c r="O104" i="85"/>
  <c r="O85" i="85"/>
  <c r="O93" i="85"/>
  <c r="O97" i="85"/>
  <c r="O101" i="85"/>
  <c r="O105" i="85"/>
  <c r="O82" i="85"/>
  <c r="O86" i="85"/>
  <c r="O94" i="85"/>
  <c r="O98" i="85"/>
  <c r="O102" i="85"/>
  <c r="O81" i="85"/>
  <c r="O89" i="85"/>
  <c r="O90" i="85"/>
  <c r="I82" i="85"/>
  <c r="I86" i="85"/>
  <c r="I90" i="85"/>
  <c r="I94" i="85"/>
  <c r="I98" i="85"/>
  <c r="I102" i="85"/>
  <c r="I81" i="85"/>
  <c r="I84" i="85"/>
  <c r="I100" i="85"/>
  <c r="I89" i="85"/>
  <c r="I97" i="85"/>
  <c r="I105" i="85"/>
  <c r="I83" i="85"/>
  <c r="I87" i="85"/>
  <c r="I91" i="85"/>
  <c r="I95" i="85"/>
  <c r="I99" i="85"/>
  <c r="I103" i="85"/>
  <c r="I88" i="85"/>
  <c r="I92" i="85"/>
  <c r="I96" i="85"/>
  <c r="I104" i="85"/>
  <c r="I85" i="85"/>
  <c r="I93" i="85"/>
  <c r="I101" i="85"/>
  <c r="H6" i="85"/>
  <c r="H5" i="85" s="1"/>
  <c r="L112" i="85"/>
  <c r="H112" i="85"/>
  <c r="P112" i="85"/>
  <c r="N112" i="85"/>
  <c r="J112" i="85"/>
  <c r="J111" i="86" l="1"/>
  <c r="J159" i="86" s="1"/>
  <c r="N111" i="86"/>
  <c r="D80" i="86"/>
  <c r="L111" i="86"/>
  <c r="L159" i="86" s="1"/>
  <c r="J80" i="86"/>
  <c r="P80" i="86"/>
  <c r="P6" i="86" s="1"/>
  <c r="P111" i="86"/>
  <c r="D6" i="86" l="1"/>
  <c r="D5" i="86" s="1"/>
  <c r="N6" i="86"/>
  <c r="N5" i="86" s="1"/>
  <c r="N159" i="86"/>
  <c r="P5" i="86"/>
  <c r="O83" i="86"/>
  <c r="O87" i="86"/>
  <c r="O91" i="86"/>
  <c r="O95" i="86"/>
  <c r="O99" i="86"/>
  <c r="O103" i="86"/>
  <c r="O84" i="86"/>
  <c r="O88" i="86"/>
  <c r="O92" i="86"/>
  <c r="O96" i="86"/>
  <c r="O100" i="86"/>
  <c r="O104" i="86"/>
  <c r="O85" i="86"/>
  <c r="O89" i="86"/>
  <c r="O93" i="86"/>
  <c r="O97" i="86"/>
  <c r="O101" i="86"/>
  <c r="O105" i="86"/>
  <c r="O82" i="86"/>
  <c r="O86" i="86"/>
  <c r="O90" i="86"/>
  <c r="O94" i="86"/>
  <c r="O98" i="86"/>
  <c r="O102" i="86"/>
  <c r="O81" i="86"/>
  <c r="N112" i="86"/>
  <c r="G82" i="86"/>
  <c r="G86" i="86"/>
  <c r="G90" i="86"/>
  <c r="G94" i="86"/>
  <c r="G98" i="86"/>
  <c r="G102" i="86"/>
  <c r="G81" i="86"/>
  <c r="G84" i="86"/>
  <c r="G92" i="86"/>
  <c r="G100" i="86"/>
  <c r="G85" i="86"/>
  <c r="G93" i="86"/>
  <c r="G105" i="86"/>
  <c r="G83" i="86"/>
  <c r="G87" i="86"/>
  <c r="G91" i="86"/>
  <c r="G95" i="86"/>
  <c r="G99" i="86"/>
  <c r="G103" i="86"/>
  <c r="G88" i="86"/>
  <c r="G96" i="86"/>
  <c r="G104" i="86"/>
  <c r="G89" i="86"/>
  <c r="G97" i="86"/>
  <c r="G101" i="86"/>
  <c r="J6" i="86"/>
  <c r="J5" i="86" s="1"/>
  <c r="K84" i="86"/>
  <c r="K88" i="86"/>
  <c r="K92" i="86"/>
  <c r="K96" i="86"/>
  <c r="K100" i="86"/>
  <c r="K104" i="86"/>
  <c r="K86" i="86"/>
  <c r="K98" i="86"/>
  <c r="K81" i="86"/>
  <c r="K87" i="86"/>
  <c r="K95" i="86"/>
  <c r="K103" i="86"/>
  <c r="K85" i="86"/>
  <c r="K89" i="86"/>
  <c r="K93" i="86"/>
  <c r="K97" i="86"/>
  <c r="K101" i="86"/>
  <c r="K105" i="86"/>
  <c r="K82" i="86"/>
  <c r="K90" i="86"/>
  <c r="K94" i="86"/>
  <c r="K102" i="86"/>
  <c r="K83" i="86"/>
  <c r="K91" i="86"/>
  <c r="K99" i="86"/>
  <c r="E82" i="86"/>
  <c r="E86" i="86"/>
  <c r="Q86" i="86" s="1"/>
  <c r="E90" i="86"/>
  <c r="Q90" i="86" s="1"/>
  <c r="E94" i="86"/>
  <c r="Q94" i="86" s="1"/>
  <c r="E98" i="86"/>
  <c r="E102" i="86"/>
  <c r="Q102" i="86" s="1"/>
  <c r="E84" i="86"/>
  <c r="Q84" i="86" s="1"/>
  <c r="E88" i="86"/>
  <c r="Q88" i="86" s="1"/>
  <c r="E92" i="86"/>
  <c r="E96" i="86"/>
  <c r="Q96" i="86" s="1"/>
  <c r="E100" i="86"/>
  <c r="Q100" i="86" s="1"/>
  <c r="E104" i="86"/>
  <c r="Q104" i="86" s="1"/>
  <c r="E85" i="86"/>
  <c r="Q85" i="86" s="1"/>
  <c r="E93" i="86"/>
  <c r="Q93" i="86" s="1"/>
  <c r="E97" i="86"/>
  <c r="Q97" i="86" s="1"/>
  <c r="E101" i="86"/>
  <c r="E105" i="86"/>
  <c r="E83" i="86"/>
  <c r="Q83" i="86" s="1"/>
  <c r="E87" i="86"/>
  <c r="Q87" i="86" s="1"/>
  <c r="E91" i="86"/>
  <c r="Q91" i="86" s="1"/>
  <c r="E95" i="86"/>
  <c r="E99" i="86"/>
  <c r="Q99" i="86" s="1"/>
  <c r="E103" i="86"/>
  <c r="Q103" i="86" s="1"/>
  <c r="E81" i="86"/>
  <c r="E89" i="86"/>
  <c r="Q89" i="86" s="1"/>
  <c r="L112" i="86"/>
  <c r="Q121" i="86"/>
  <c r="Q125" i="86"/>
  <c r="Q118" i="86"/>
  <c r="Q122" i="86"/>
  <c r="Q126" i="86"/>
  <c r="Q130" i="86"/>
  <c r="Q134" i="86"/>
  <c r="Q138" i="86"/>
  <c r="Q142" i="86"/>
  <c r="Q146" i="86"/>
  <c r="Q150" i="86"/>
  <c r="Q129" i="86"/>
  <c r="Q133" i="86"/>
  <c r="Q137" i="86"/>
  <c r="Q141" i="86"/>
  <c r="Q145" i="86"/>
  <c r="Q149" i="86"/>
  <c r="Q153" i="86"/>
  <c r="Q120" i="86"/>
  <c r="Q124" i="86"/>
  <c r="Q128" i="86"/>
  <c r="Q132" i="86"/>
  <c r="Q136" i="86"/>
  <c r="Q140" i="86"/>
  <c r="Q144" i="86"/>
  <c r="Q148" i="86"/>
  <c r="Q152" i="86"/>
  <c r="Q151" i="86"/>
  <c r="Q119" i="86"/>
  <c r="Q131" i="86"/>
  <c r="Q143" i="86"/>
  <c r="Q123" i="86"/>
  <c r="Q135" i="86"/>
  <c r="Q147" i="86"/>
  <c r="Q127" i="86"/>
  <c r="Q139" i="86"/>
  <c r="J112" i="86"/>
  <c r="F112" i="86"/>
  <c r="P112" i="86"/>
  <c r="D112" i="86"/>
  <c r="Q95" i="86" l="1"/>
  <c r="Q105" i="86"/>
  <c r="Q92" i="86"/>
  <c r="Q98" i="86"/>
  <c r="Q82" i="86"/>
  <c r="Q81" i="86" s="1"/>
  <c r="Q101" i="86"/>
  <c r="D80" i="87"/>
  <c r="D6" i="87" l="1"/>
  <c r="D5" i="87" s="1"/>
  <c r="G84" i="87"/>
  <c r="G88" i="87"/>
  <c r="G92" i="87"/>
  <c r="G96" i="87"/>
  <c r="G100" i="87"/>
  <c r="G104" i="87"/>
  <c r="G86" i="87"/>
  <c r="G90" i="87"/>
  <c r="G94" i="87"/>
  <c r="G98" i="87"/>
  <c r="G102" i="87"/>
  <c r="G85" i="87"/>
  <c r="G89" i="87"/>
  <c r="G93" i="87"/>
  <c r="G97" i="87"/>
  <c r="G101" i="87"/>
  <c r="G105" i="87"/>
  <c r="G81" i="87"/>
  <c r="G83" i="87"/>
  <c r="G87" i="87"/>
  <c r="G91" i="87"/>
  <c r="G95" i="87"/>
  <c r="G99" i="87"/>
  <c r="G103" i="87"/>
  <c r="G82" i="87"/>
  <c r="E82" i="87"/>
  <c r="Q82" i="87" s="1"/>
  <c r="Q81" i="87" s="1"/>
  <c r="E86" i="87"/>
  <c r="Q86" i="87" s="1"/>
  <c r="E90" i="87"/>
  <c r="Q90" i="87" s="1"/>
  <c r="E94" i="87"/>
  <c r="Q94" i="87" s="1"/>
  <c r="E98" i="87"/>
  <c r="Q98" i="87" s="1"/>
  <c r="E102" i="87"/>
  <c r="Q102" i="87" s="1"/>
  <c r="E81" i="87"/>
  <c r="E88" i="87"/>
  <c r="Q88" i="87" s="1"/>
  <c r="E92" i="87"/>
  <c r="Q92" i="87" s="1"/>
  <c r="E100" i="87"/>
  <c r="Q100" i="87" s="1"/>
  <c r="E85" i="87"/>
  <c r="Q85" i="87" s="1"/>
  <c r="E93" i="87"/>
  <c r="Q93" i="87" s="1"/>
  <c r="E97" i="87"/>
  <c r="Q97" i="87" s="1"/>
  <c r="E101" i="87"/>
  <c r="E105" i="87"/>
  <c r="Q105" i="87" s="1"/>
  <c r="E83" i="87"/>
  <c r="Q83" i="87" s="1"/>
  <c r="E87" i="87"/>
  <c r="E91" i="87"/>
  <c r="Q91" i="87" s="1"/>
  <c r="E95" i="87"/>
  <c r="Q95" i="87" s="1"/>
  <c r="E99" i="87"/>
  <c r="Q99" i="87" s="1"/>
  <c r="E103" i="87"/>
  <c r="E84" i="87"/>
  <c r="Q84" i="87" s="1"/>
  <c r="E96" i="87"/>
  <c r="Q96" i="87" s="1"/>
  <c r="E104" i="87"/>
  <c r="Q104" i="87" s="1"/>
  <c r="E89" i="87"/>
  <c r="Q89" i="87" s="1"/>
  <c r="D112" i="87"/>
  <c r="F112" i="87"/>
  <c r="P111" i="87"/>
  <c r="H80" i="87"/>
  <c r="H111" i="87"/>
  <c r="H159" i="87" s="1"/>
  <c r="N111" i="87"/>
  <c r="J80" i="87"/>
  <c r="L158" i="87"/>
  <c r="L111" i="87"/>
  <c r="L159" i="87" s="1"/>
  <c r="J111" i="87"/>
  <c r="J159" i="87" s="1"/>
  <c r="P80" i="87"/>
  <c r="P6" i="87" s="1"/>
  <c r="H6" i="87" l="1"/>
  <c r="I82" i="87"/>
  <c r="I86" i="87"/>
  <c r="I90" i="87"/>
  <c r="I94" i="87"/>
  <c r="I98" i="87"/>
  <c r="I102" i="87"/>
  <c r="I81" i="87"/>
  <c r="I89" i="87"/>
  <c r="I101" i="87"/>
  <c r="I83" i="87"/>
  <c r="I87" i="87"/>
  <c r="I91" i="87"/>
  <c r="I95" i="87"/>
  <c r="I99" i="87"/>
  <c r="I103" i="87"/>
  <c r="I84" i="87"/>
  <c r="I88" i="87"/>
  <c r="I92" i="87"/>
  <c r="I96" i="87"/>
  <c r="I100" i="87"/>
  <c r="I104" i="87"/>
  <c r="I85" i="87"/>
  <c r="I93" i="87"/>
  <c r="I97" i="87"/>
  <c r="I105" i="87"/>
  <c r="J6" i="87"/>
  <c r="J5" i="87" s="1"/>
  <c r="K83" i="87"/>
  <c r="K87" i="87"/>
  <c r="K91" i="87"/>
  <c r="K95" i="87"/>
  <c r="K99" i="87"/>
  <c r="K103" i="87"/>
  <c r="K86" i="87"/>
  <c r="K94" i="87"/>
  <c r="K81" i="87"/>
  <c r="K84" i="87"/>
  <c r="K88" i="87"/>
  <c r="K92" i="87"/>
  <c r="K96" i="87"/>
  <c r="K100" i="87"/>
  <c r="K104" i="87"/>
  <c r="K85" i="87"/>
  <c r="K89" i="87"/>
  <c r="K93" i="87"/>
  <c r="K97" i="87"/>
  <c r="K101" i="87"/>
  <c r="K105" i="87"/>
  <c r="K82" i="87"/>
  <c r="K90" i="87"/>
  <c r="K98" i="87"/>
  <c r="K102" i="87"/>
  <c r="N159" i="87"/>
  <c r="N6" i="87"/>
  <c r="N5" i="87" s="1"/>
  <c r="Q101" i="87"/>
  <c r="Q103" i="87"/>
  <c r="Q87" i="87"/>
  <c r="O84" i="87"/>
  <c r="O88" i="87"/>
  <c r="O92" i="87"/>
  <c r="O96" i="87"/>
  <c r="O100" i="87"/>
  <c r="O104" i="87"/>
  <c r="O83" i="87"/>
  <c r="O95" i="87"/>
  <c r="O85" i="87"/>
  <c r="O89" i="87"/>
  <c r="O93" i="87"/>
  <c r="O97" i="87"/>
  <c r="O101" i="87"/>
  <c r="O105" i="87"/>
  <c r="O87" i="87"/>
  <c r="O103" i="87"/>
  <c r="O82" i="87"/>
  <c r="O86" i="87"/>
  <c r="O90" i="87"/>
  <c r="O94" i="87"/>
  <c r="O98" i="87"/>
  <c r="O102" i="87"/>
  <c r="O81" i="87"/>
  <c r="O91" i="87"/>
  <c r="O99" i="87"/>
  <c r="D158" i="87"/>
  <c r="E120" i="87"/>
  <c r="E124" i="87"/>
  <c r="E128" i="87"/>
  <c r="E132" i="87"/>
  <c r="E136" i="87"/>
  <c r="E140" i="87"/>
  <c r="E144" i="87"/>
  <c r="E148" i="87"/>
  <c r="E152" i="87"/>
  <c r="E118" i="87"/>
  <c r="E130" i="87"/>
  <c r="E138" i="87"/>
  <c r="E146" i="87"/>
  <c r="E117" i="87"/>
  <c r="E123" i="87"/>
  <c r="E131" i="87"/>
  <c r="E139" i="87"/>
  <c r="E147" i="87"/>
  <c r="E121" i="87"/>
  <c r="E125" i="87"/>
  <c r="E129" i="87"/>
  <c r="E133" i="87"/>
  <c r="E137" i="87"/>
  <c r="E141" i="87"/>
  <c r="E145" i="87"/>
  <c r="E149" i="87"/>
  <c r="E153" i="87"/>
  <c r="E122" i="87"/>
  <c r="E126" i="87"/>
  <c r="E134" i="87"/>
  <c r="E142" i="87"/>
  <c r="E150" i="87"/>
  <c r="E119" i="87"/>
  <c r="E127" i="87"/>
  <c r="E135" i="87"/>
  <c r="E143" i="87"/>
  <c r="E151" i="87"/>
  <c r="H112" i="87"/>
  <c r="H5" i="87"/>
  <c r="P5" i="87"/>
  <c r="J158" i="87"/>
  <c r="P158" i="87"/>
  <c r="L112" i="87"/>
  <c r="N112" i="87"/>
  <c r="J112" i="87"/>
  <c r="P112" i="87"/>
  <c r="N158" i="87" l="1"/>
  <c r="O119" i="87"/>
  <c r="O123" i="87"/>
  <c r="O127" i="87"/>
  <c r="O131" i="87"/>
  <c r="O135" i="87"/>
  <c r="O139" i="87"/>
  <c r="O143" i="87"/>
  <c r="O147" i="87"/>
  <c r="O151" i="87"/>
  <c r="O121" i="87"/>
  <c r="O129" i="87"/>
  <c r="O141" i="87"/>
  <c r="O149" i="87"/>
  <c r="O122" i="87"/>
  <c r="O130" i="87"/>
  <c r="O138" i="87"/>
  <c r="O146" i="87"/>
  <c r="O117" i="87"/>
  <c r="O120" i="87"/>
  <c r="O124" i="87"/>
  <c r="O128" i="87"/>
  <c r="O132" i="87"/>
  <c r="O136" i="87"/>
  <c r="O140" i="87"/>
  <c r="O144" i="87"/>
  <c r="O148" i="87"/>
  <c r="O152" i="87"/>
  <c r="O125" i="87"/>
  <c r="O133" i="87"/>
  <c r="O137" i="87"/>
  <c r="O145" i="87"/>
  <c r="O153" i="87"/>
  <c r="O118" i="87"/>
  <c r="O126" i="87"/>
  <c r="O134" i="87"/>
  <c r="O142" i="87"/>
  <c r="O150" i="87"/>
  <c r="H158" i="87"/>
  <c r="I118" i="87"/>
  <c r="I122" i="87"/>
  <c r="I126" i="87"/>
  <c r="I130" i="87"/>
  <c r="I134" i="87"/>
  <c r="I138" i="87"/>
  <c r="I142" i="87"/>
  <c r="I146" i="87"/>
  <c r="I150" i="87"/>
  <c r="I117" i="87"/>
  <c r="I124" i="87"/>
  <c r="I128" i="87"/>
  <c r="I136" i="87"/>
  <c r="I144" i="87"/>
  <c r="I152" i="87"/>
  <c r="I125" i="87"/>
  <c r="I133" i="87"/>
  <c r="I141" i="87"/>
  <c r="I149" i="87"/>
  <c r="I119" i="87"/>
  <c r="I123" i="87"/>
  <c r="I127" i="87"/>
  <c r="I131" i="87"/>
  <c r="I135" i="87"/>
  <c r="I139" i="87"/>
  <c r="I143" i="87"/>
  <c r="I147" i="87"/>
  <c r="I151" i="87"/>
  <c r="I120" i="87"/>
  <c r="I132" i="87"/>
  <c r="I140" i="87"/>
  <c r="I148" i="87"/>
  <c r="I121" i="87"/>
  <c r="I129" i="87"/>
  <c r="I137" i="87"/>
  <c r="I145" i="87"/>
  <c r="I153" i="87"/>
  <c r="D159" i="88"/>
  <c r="D6" i="88" l="1"/>
  <c r="D5" i="88" s="1"/>
  <c r="Q82" i="88"/>
  <c r="Q86" i="88"/>
  <c r="Q90" i="88"/>
  <c r="Q94" i="88"/>
  <c r="Q98" i="88"/>
  <c r="Q102" i="88"/>
  <c r="Q81" i="88"/>
  <c r="Q88" i="88"/>
  <c r="Q96" i="88"/>
  <c r="Q85" i="88"/>
  <c r="Q93" i="88"/>
  <c r="Q97" i="88"/>
  <c r="Q105" i="88"/>
  <c r="Q83" i="88"/>
  <c r="Q87" i="88"/>
  <c r="Q91" i="88"/>
  <c r="Q99" i="88"/>
  <c r="Q103" i="88"/>
  <c r="Q84" i="88"/>
  <c r="Q100" i="88"/>
  <c r="Q104" i="88"/>
  <c r="Q101" i="88"/>
  <c r="Q92" i="88" l="1"/>
  <c r="Q95" i="88"/>
  <c r="Q89" i="88"/>
  <c r="H111" i="88"/>
  <c r="J111" i="88"/>
  <c r="N111" i="88"/>
  <c r="N112" i="88" s="1"/>
  <c r="P111" i="88"/>
  <c r="P112" i="88" s="1"/>
  <c r="L111" i="88"/>
  <c r="P6" i="88"/>
  <c r="J159" i="88" l="1"/>
  <c r="J112" i="88"/>
  <c r="L159" i="88"/>
  <c r="L112" i="88"/>
  <c r="H159" i="88"/>
  <c r="H112" i="88"/>
  <c r="H6" i="88"/>
  <c r="H5" i="88" s="1"/>
  <c r="J6" i="88"/>
  <c r="J5" i="88" s="1"/>
  <c r="N6" i="88"/>
  <c r="N5" i="88" s="1"/>
  <c r="N159" i="88"/>
  <c r="P5" i="88"/>
  <c r="Q154" i="81"/>
  <c r="P80" i="84"/>
  <c r="P6" i="84" s="1"/>
  <c r="P5" i="84" s="1"/>
  <c r="N111" i="84"/>
  <c r="J80" i="84"/>
  <c r="L111" i="84"/>
  <c r="H80" i="84"/>
  <c r="I85" i="84" l="1"/>
  <c r="I89" i="84"/>
  <c r="I93" i="84"/>
  <c r="I97" i="84"/>
  <c r="I101" i="84"/>
  <c r="I105" i="84"/>
  <c r="I83" i="84"/>
  <c r="I91" i="84"/>
  <c r="I99" i="84"/>
  <c r="I88" i="84"/>
  <c r="I96" i="84"/>
  <c r="I82" i="84"/>
  <c r="I86" i="84"/>
  <c r="I90" i="84"/>
  <c r="I94" i="84"/>
  <c r="I98" i="84"/>
  <c r="I102" i="84"/>
  <c r="I81" i="84"/>
  <c r="I87" i="84"/>
  <c r="I95" i="84"/>
  <c r="I103" i="84"/>
  <c r="I84" i="84"/>
  <c r="I92" i="84"/>
  <c r="I100" i="84"/>
  <c r="I104" i="84"/>
  <c r="H6" i="84"/>
  <c r="K82" i="84"/>
  <c r="K86" i="84"/>
  <c r="K90" i="84"/>
  <c r="K94" i="84"/>
  <c r="K98" i="84"/>
  <c r="K102" i="84"/>
  <c r="K81" i="84"/>
  <c r="K88" i="84"/>
  <c r="K100" i="84"/>
  <c r="K89" i="84"/>
  <c r="K97" i="84"/>
  <c r="K105" i="84"/>
  <c r="K83" i="84"/>
  <c r="K87" i="84"/>
  <c r="K91" i="84"/>
  <c r="K95" i="84"/>
  <c r="K99" i="84"/>
  <c r="K103" i="84"/>
  <c r="K84" i="84"/>
  <c r="K92" i="84"/>
  <c r="K96" i="84"/>
  <c r="K104" i="84"/>
  <c r="K85" i="84"/>
  <c r="K93" i="84"/>
  <c r="K101" i="84"/>
  <c r="J6" i="84"/>
  <c r="N6" i="84"/>
  <c r="N5" i="84" s="1"/>
  <c r="N159" i="84"/>
  <c r="L157" i="84"/>
  <c r="L159" i="84" s="1"/>
  <c r="H111" i="84"/>
  <c r="J111" i="84"/>
  <c r="P111" i="84"/>
  <c r="P112" i="84" s="1"/>
  <c r="H112" i="84" l="1"/>
  <c r="H159" i="84"/>
  <c r="H5" i="84" s="1"/>
  <c r="J112" i="84"/>
  <c r="O84" i="84"/>
  <c r="O88" i="84"/>
  <c r="O92" i="84"/>
  <c r="O96" i="84"/>
  <c r="O100" i="84"/>
  <c r="O104" i="84"/>
  <c r="O85" i="84"/>
  <c r="O89" i="84"/>
  <c r="O93" i="84"/>
  <c r="O97" i="84"/>
  <c r="O101" i="84"/>
  <c r="O105" i="84"/>
  <c r="O82" i="84"/>
  <c r="O86" i="84"/>
  <c r="O90" i="84"/>
  <c r="O94" i="84"/>
  <c r="O98" i="84"/>
  <c r="O102" i="84"/>
  <c r="O81" i="84"/>
  <c r="O83" i="84"/>
  <c r="O87" i="84"/>
  <c r="O91" i="84"/>
  <c r="O95" i="84"/>
  <c r="O99" i="84"/>
  <c r="O103" i="84"/>
  <c r="J157" i="84"/>
  <c r="J159" i="84" s="1"/>
  <c r="L158" i="84"/>
  <c r="N112" i="84"/>
  <c r="L112" i="84"/>
  <c r="J158" i="84" l="1"/>
  <c r="K121" i="84"/>
  <c r="K125" i="84"/>
  <c r="K129" i="84"/>
  <c r="K133" i="84"/>
  <c r="K137" i="84"/>
  <c r="K141" i="84"/>
  <c r="K145" i="84"/>
  <c r="K149" i="84"/>
  <c r="K153" i="84"/>
  <c r="K119" i="84"/>
  <c r="K123" i="84"/>
  <c r="K131" i="84"/>
  <c r="K135" i="84"/>
  <c r="K143" i="84"/>
  <c r="K151" i="84"/>
  <c r="K120" i="84"/>
  <c r="K128" i="84"/>
  <c r="K132" i="84"/>
  <c r="K140" i="84"/>
  <c r="K144" i="84"/>
  <c r="K152" i="84"/>
  <c r="K118" i="84"/>
  <c r="K122" i="84"/>
  <c r="K126" i="84"/>
  <c r="K130" i="84"/>
  <c r="K134" i="84"/>
  <c r="K138" i="84"/>
  <c r="K142" i="84"/>
  <c r="K146" i="84"/>
  <c r="K150" i="84"/>
  <c r="K117" i="84"/>
  <c r="K127" i="84"/>
  <c r="K139" i="84"/>
  <c r="K147" i="84"/>
  <c r="K124" i="84"/>
  <c r="K136" i="84"/>
  <c r="K148" i="84"/>
  <c r="J5" i="84"/>
  <c r="Q117" i="80"/>
  <c r="Q117" i="81" l="1"/>
  <c r="Q117" i="82" l="1"/>
  <c r="Q117" i="83" l="1"/>
  <c r="Q117" i="84" l="1"/>
  <c r="Q117" i="85" l="1"/>
  <c r="Q117" i="86" l="1"/>
  <c r="Q117" i="88" l="1"/>
  <c r="F158" i="87" l="1"/>
  <c r="G121" i="87"/>
  <c r="Q121" i="87" s="1"/>
  <c r="G125" i="87"/>
  <c r="Q125" i="87" s="1"/>
  <c r="G129" i="87"/>
  <c r="Q129" i="87" s="1"/>
  <c r="G133" i="87"/>
  <c r="Q133" i="87" s="1"/>
  <c r="G137" i="87"/>
  <c r="Q137" i="87" s="1"/>
  <c r="G141" i="87"/>
  <c r="Q141" i="87" s="1"/>
  <c r="G145" i="87"/>
  <c r="Q145" i="87" s="1"/>
  <c r="G149" i="87"/>
  <c r="Q149" i="87" s="1"/>
  <c r="G153" i="87"/>
  <c r="Q153" i="87" s="1"/>
  <c r="G123" i="87"/>
  <c r="Q123" i="87" s="1"/>
  <c r="G131" i="87"/>
  <c r="Q131" i="87" s="1"/>
  <c r="G139" i="87"/>
  <c r="Q139" i="87" s="1"/>
  <c r="G147" i="87"/>
  <c r="Q147" i="87" s="1"/>
  <c r="G120" i="87"/>
  <c r="Q120" i="87" s="1"/>
  <c r="G128" i="87"/>
  <c r="Q128" i="87" s="1"/>
  <c r="G136" i="87"/>
  <c r="Q136" i="87" s="1"/>
  <c r="G144" i="87"/>
  <c r="Q144" i="87" s="1"/>
  <c r="G152" i="87"/>
  <c r="Q152" i="87" s="1"/>
  <c r="G118" i="87"/>
  <c r="Q118" i="87" s="1"/>
  <c r="G122" i="87"/>
  <c r="Q122" i="87" s="1"/>
  <c r="G126" i="87"/>
  <c r="Q126" i="87" s="1"/>
  <c r="G130" i="87"/>
  <c r="Q130" i="87" s="1"/>
  <c r="G134" i="87"/>
  <c r="Q134" i="87" s="1"/>
  <c r="G138" i="87"/>
  <c r="Q138" i="87" s="1"/>
  <c r="G142" i="87"/>
  <c r="Q142" i="87" s="1"/>
  <c r="G146" i="87"/>
  <c r="Q146" i="87" s="1"/>
  <c r="G150" i="87"/>
  <c r="Q150" i="87" s="1"/>
  <c r="G117" i="87"/>
  <c r="Q117" i="87" s="1"/>
  <c r="G119" i="87"/>
  <c r="Q119" i="87" s="1"/>
  <c r="G127" i="87"/>
  <c r="Q127" i="87" s="1"/>
  <c r="G135" i="87"/>
  <c r="Q135" i="87" s="1"/>
  <c r="G143" i="87"/>
  <c r="Q143" i="87" s="1"/>
  <c r="G151" i="87"/>
  <c r="Q151" i="87" s="1"/>
  <c r="G124" i="87"/>
  <c r="Q124" i="87" s="1"/>
  <c r="G132" i="87"/>
  <c r="Q132" i="87" s="1"/>
  <c r="G140" i="87"/>
  <c r="Q140" i="87" s="1"/>
  <c r="G148" i="87"/>
  <c r="Q148" i="87" s="1"/>
  <c r="D39" i="88"/>
  <c r="L39" i="88"/>
  <c r="F39" i="88"/>
  <c r="H39" i="88"/>
  <c r="H6" i="81" l="1"/>
  <c r="H76" i="81"/>
  <c r="I76" i="81" s="1"/>
  <c r="P75" i="81" l="1"/>
  <c r="H159" i="81"/>
  <c r="H5" i="81" s="1"/>
  <c r="H75" i="81"/>
  <c r="I48" i="81"/>
  <c r="I52" i="81"/>
  <c r="I56" i="81"/>
  <c r="I60" i="81"/>
  <c r="I64" i="81"/>
  <c r="I68" i="81"/>
  <c r="I44" i="81"/>
  <c r="I51" i="81"/>
  <c r="I59" i="81"/>
  <c r="I67" i="81"/>
  <c r="I45" i="81"/>
  <c r="I49" i="81"/>
  <c r="I53" i="81"/>
  <c r="I57" i="81"/>
  <c r="I61" i="81"/>
  <c r="I65" i="81"/>
  <c r="I69" i="81"/>
  <c r="I46" i="81"/>
  <c r="I50" i="81"/>
  <c r="I54" i="81"/>
  <c r="I58" i="81"/>
  <c r="I62" i="81"/>
  <c r="I66" i="81"/>
  <c r="I70" i="81"/>
  <c r="I47" i="81"/>
  <c r="I55" i="81"/>
  <c r="I63" i="81"/>
  <c r="I71" i="81"/>
  <c r="N76" i="81"/>
  <c r="N159" i="81"/>
  <c r="N6" i="81"/>
  <c r="N5" i="81" s="1"/>
  <c r="N75" i="81"/>
  <c r="O46" i="81"/>
  <c r="O50" i="81"/>
  <c r="O54" i="81"/>
  <c r="O58" i="81"/>
  <c r="O62" i="81"/>
  <c r="O66" i="81"/>
  <c r="O70" i="81"/>
  <c r="O47" i="81"/>
  <c r="O51" i="81"/>
  <c r="O55" i="81"/>
  <c r="O59" i="81"/>
  <c r="O63" i="81"/>
  <c r="O67" i="81"/>
  <c r="O71" i="81"/>
  <c r="O48" i="81"/>
  <c r="O52" i="81"/>
  <c r="O56" i="81"/>
  <c r="O60" i="81"/>
  <c r="O64" i="81"/>
  <c r="O68" i="81"/>
  <c r="O45" i="81"/>
  <c r="O49" i="81"/>
  <c r="O53" i="81"/>
  <c r="O57" i="81"/>
  <c r="O61" i="81"/>
  <c r="O65" i="81"/>
  <c r="O69" i="81"/>
  <c r="O44" i="81"/>
  <c r="P76" i="81"/>
  <c r="P6" i="81"/>
  <c r="P5" i="81" s="1"/>
  <c r="J6" i="81"/>
  <c r="J159" i="81"/>
  <c r="K44" i="81"/>
  <c r="J76" i="81" l="1"/>
  <c r="J75" i="81"/>
  <c r="J5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tc={59D4BD03-6FAB-41B9-BEFB-9422137DBF9A}</author>
    <author>tc={739513FD-9E42-4272-B20E-296C3C4B23A0}</author>
    <author>tc={FE3FC81E-4CF4-42A5-BE30-B9D73F41C2E8}</author>
    <author>tc={854B76C2-D110-4DE5-BA3B-564E103AE0AA}</author>
  </authors>
  <commentList>
    <comment ref="C169" authorId="0" shapeId="0" xr:uid="{59D4BD03-6FAB-41B9-BEFB-9422137DBF9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Επισκευές-Συντηρήσεις, Αμοιβές τρίτων (Καθαριστήριο)</t>
      </text>
    </comment>
    <comment ref="C170" authorId="1" shapeId="0" xr:uid="{739513FD-9E42-4272-B20E-296C3C4B23A0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Έξοδα προβολής και διαφήμισης, Αμοιβές Συνεργατών (Marketing)</t>
      </text>
    </comment>
    <comment ref="C171" authorId="2" shapeId="0" xr:uid="{FE3FC81E-4CF4-42A5-BE30-B9D73F41C2E8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Χαρτόσημα, Φόροι και τέλη</t>
      </text>
    </comment>
    <comment ref="C172" authorId="3" shapeId="0" xr:uid="{854B76C2-D110-4DE5-BA3B-564E103AE0A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Κοινόχρηστα &amp; Λοιπά Διάφορα έξοδα</t>
      </text>
    </comment>
  </commentList>
</comments>
</file>

<file path=xl/sharedStrings.xml><?xml version="1.0" encoding="utf-8"?>
<sst xmlns="http://schemas.openxmlformats.org/spreadsheetml/2006/main" count="31313" uniqueCount="423">
  <si>
    <t xml:space="preserve">Παπουτσόγλου Μαρία </t>
  </si>
  <si>
    <t>Α/Α</t>
  </si>
  <si>
    <t>Περιγραφή</t>
  </si>
  <si>
    <t>Ιανουάριος</t>
  </si>
  <si>
    <t xml:space="preserve"> Φεβρουάριος </t>
  </si>
  <si>
    <t xml:space="preserve">Μάρτιος </t>
  </si>
  <si>
    <t xml:space="preserve">Απρίλιος </t>
  </si>
  <si>
    <t xml:space="preserve">Μάιος </t>
  </si>
  <si>
    <t xml:space="preserve">Ιούνιος </t>
  </si>
  <si>
    <t xml:space="preserve">Ιούλιος </t>
  </si>
  <si>
    <t xml:space="preserve">Αύγουστος </t>
  </si>
  <si>
    <t xml:space="preserve">Σεπτέμβριος </t>
  </si>
  <si>
    <t xml:space="preserve">Οκτώβριος </t>
  </si>
  <si>
    <t xml:space="preserve">Νοέμβριος </t>
  </si>
  <si>
    <t xml:space="preserve">Δεκέμβριος </t>
  </si>
  <si>
    <t xml:space="preserve">Κοινόχρηστες Δαπάνες </t>
  </si>
  <si>
    <t xml:space="preserve">Ενέργεια </t>
  </si>
  <si>
    <t>Ύδρευση</t>
  </si>
  <si>
    <t>Ασφάλιστρα</t>
  </si>
  <si>
    <t>Ενέργεια</t>
  </si>
  <si>
    <t>Ενοίκια</t>
  </si>
  <si>
    <t xml:space="preserve">Ασφάλιστρα </t>
  </si>
  <si>
    <t xml:space="preserve">Φόροι και τέλη </t>
  </si>
  <si>
    <t xml:space="preserve">Κόστος Διοίκησης 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</si>
  <si>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</si>
  <si>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</si>
  <si>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</si>
  <si>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</si>
  <si>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</si>
  <si>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</si>
  <si>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</si>
  <si>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</si>
  <si>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</si>
  <si>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</si>
  <si>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 xml:space="preserve">Αμεσο Κόστος Υπηρεσιών </t>
  </si>
  <si>
    <t xml:space="preserve">Αναλώσιμα τρόφιμα  </t>
  </si>
  <si>
    <t xml:space="preserve">Υλικά Καθαριότητας </t>
  </si>
  <si>
    <t xml:space="preserve">Αμοιβές Τρίτων </t>
  </si>
  <si>
    <t>Επισκευές - Συντηρήσεις</t>
  </si>
  <si>
    <t xml:space="preserve">Εξοδα μεταφορών </t>
  </si>
  <si>
    <t xml:space="preserve">Εξοδα ταξιδίων </t>
  </si>
  <si>
    <t xml:space="preserve">Εξοδα προβολής και διαφήμισης </t>
  </si>
  <si>
    <t>Εξοδα εκθέσεων και επιδείξεων</t>
  </si>
  <si>
    <t xml:space="preserve">Εντυπα και γραφική ύλη </t>
  </si>
  <si>
    <t xml:space="preserve">Υλικά άμεσης ανάλωσης </t>
  </si>
  <si>
    <t>Εξοδα δημοσιεύσεων</t>
  </si>
  <si>
    <t xml:space="preserve">Λοιπά Διάφορα έξοδα </t>
  </si>
  <si>
    <t xml:space="preserve">Τόκοι και συναφή εξοδα </t>
  </si>
  <si>
    <t>ΣΥΝΟΛΟ ΕΞΟΔΩΝ</t>
  </si>
  <si>
    <t xml:space="preserve">Ιανουάριος </t>
  </si>
  <si>
    <t>Αναλώσιμα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</si>
  <si>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</si>
  <si>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</si>
  <si>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</si>
  <si>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</si>
  <si>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</si>
  <si>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</si>
  <si>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</si>
  <si>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</si>
  <si>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</si>
  <si>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</si>
  <si>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</si>
  <si>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</si>
  <si>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 xml:space="preserve">Σύνολα </t>
  </si>
  <si>
    <t xml:space="preserve">Φεβρουάριος </t>
  </si>
  <si>
    <t xml:space="preserve">Δεληγιάννη Περσεφόνη </t>
  </si>
  <si>
    <t>H.Keep.</t>
  </si>
  <si>
    <t>Accounting</t>
  </si>
  <si>
    <t xml:space="preserve">Operation </t>
  </si>
  <si>
    <t xml:space="preserve">Στρατάκης Εμμανουήλ </t>
  </si>
  <si>
    <t xml:space="preserve">Marketing </t>
  </si>
  <si>
    <t xml:space="preserve">Σκανατοβιτσ Ηλίας </t>
  </si>
  <si>
    <t>maintence</t>
  </si>
  <si>
    <t xml:space="preserve">Καραγιάννης Δημήτριος </t>
  </si>
  <si>
    <t xml:space="preserve">Κατσαρέα Μαρίκα </t>
  </si>
  <si>
    <t>Μικτές Αποδοχές (Α.Κ.Διοικ.)</t>
  </si>
  <si>
    <t>Ασφαλιστικές εισφορές  (Α.Κ.Διοικ.)</t>
  </si>
  <si>
    <t>Μικτές Αποδοχές H.Keepin (Α.Κ.Υπ.)</t>
  </si>
  <si>
    <t>Μικτές Αποδοχές Maintenance (Α.Κ.Υπ.)</t>
  </si>
  <si>
    <t>Μικτές Αποδοχές Operation (Α.Κ.Operation )</t>
  </si>
  <si>
    <t>Π1</t>
  </si>
  <si>
    <t xml:space="preserve">Ύδρευση </t>
  </si>
  <si>
    <t xml:space="preserve">Χαρτόσημο ενοικίων </t>
  </si>
  <si>
    <t xml:space="preserve">Ενοίκια </t>
  </si>
  <si>
    <t xml:space="preserve">Διαφορά Ενοικίου </t>
  </si>
  <si>
    <t xml:space="preserve">Υδρευση </t>
  </si>
  <si>
    <t>Αποσβέσεις ( Κτήρια - Μηχανήματα - Εξοπλισμός )</t>
  </si>
  <si>
    <t>Μικτές Αποδοχές Reservation department (Α.Κ.RDep )</t>
  </si>
  <si>
    <t>Μικτές Αποδοχές Marketing (Α.Κ.MDep )</t>
  </si>
  <si>
    <t xml:space="preserve">Αποσβέσεις ( Εξοπλισμού Διοίκησης και εγκαταστάσεων στην έδρα και αποθήκες ) </t>
  </si>
  <si>
    <t xml:space="preserve">Έντυπα και γραφική Ύλη </t>
  </si>
  <si>
    <t xml:space="preserve">Ενοίκια  Έδρας </t>
  </si>
  <si>
    <t>Ενοίκιο Αποθήκης Α</t>
  </si>
  <si>
    <t>Ενοίκιο Αποθήκης Β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</si>
  <si>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</si>
  <si>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</si>
  <si>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</si>
  <si>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</si>
  <si>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</si>
  <si>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</si>
  <si>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 xml:space="preserve">Ενέργεια  Έδρας </t>
  </si>
  <si>
    <t xml:space="preserve">Ενέργεια Αποθήκης Α </t>
  </si>
  <si>
    <t xml:space="preserve">Έσοδα Καθαριότητας 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</si>
  <si>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</si>
  <si>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</si>
  <si>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</si>
  <si>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>Αποσβέσεις ( Εξοπλισμού R.DEP. &amp; M.DEP.)</t>
  </si>
  <si>
    <t>ΣΥΝΟΛΟ ΑΝΑ ΜΗΝΑ</t>
  </si>
  <si>
    <t xml:space="preserve">Σύνολο Εξόδου </t>
  </si>
  <si>
    <t xml:space="preserve">Γενικό Σύνολο Εξόδου </t>
  </si>
  <si>
    <t>Έσοδα Διαχείρισης καταλυμάτων 24%</t>
  </si>
  <si>
    <t>Ασφαλιστικές εισφορές (Α.Κ.RDep)</t>
  </si>
  <si>
    <t>Ασφαλιστικές εισφορές (Α.Κ.MDep)</t>
  </si>
  <si>
    <t>Ενοίκιο</t>
  </si>
  <si>
    <t>ΣΥΝΟΛΟ</t>
  </si>
  <si>
    <t xml:space="preserve">Τηλεπικοινωνίες (Τηλεφωνία &amp; Διαδίκτυο) </t>
  </si>
  <si>
    <t>Υλικά Φαρμακείου</t>
  </si>
  <si>
    <t>Μισθοδοσία (Μικτές Αποδοχές)</t>
  </si>
  <si>
    <t>Ασφαλιστικές εισφορές</t>
  </si>
  <si>
    <t>Ενέργεια Αποθήκης Β (OPERATION)</t>
  </si>
  <si>
    <t>Διάφορα αναλώσιμα</t>
  </si>
  <si>
    <t>Εξοδα για Αναψυχή Πελατών (Κρουαζιέρες Ποδήλατα - Μαθήματα)</t>
  </si>
  <si>
    <t>Αμοιβές συνεργατών ( Εξωτερικοί Συνεργάτες Λογιστής - Μισθοδοσία Δικηγόρος )</t>
  </si>
  <si>
    <t xml:space="preserve">Αγορές εφαρμογών για Marketing </t>
  </si>
  <si>
    <t>Αμοιβές συνεργατών ( Συνδρομές για Marketing - Ιστοσελίδα _ Editing 3D  -)</t>
  </si>
  <si>
    <t>Αμοιβές συνεργατών ( Μέσα ανεύρεσης Πελατείας Booking Airbnb κλπ)</t>
  </si>
  <si>
    <t xml:space="preserve">Έξοδα για σύσταση πελατείας αποθήκευσης Αποσκευών ( Radical) </t>
  </si>
  <si>
    <t>Εξοδα για Μεταφορά Πελατών</t>
  </si>
  <si>
    <t>Χαρτόσημο ενοικίων</t>
  </si>
  <si>
    <t>Κοινόχρηστες Δαπάνες</t>
  </si>
  <si>
    <t xml:space="preserve">Αμοιβές Συνεργατών-Τρίτων </t>
  </si>
  <si>
    <t>ΣΥΝΟΛΙΚΑ ΚΟΣΤΗ (ΑΜΕΣΟ,ΠΡΟΒΟΛΗΣ,ΔΙΟΙΚΗΣΗΣ)</t>
  </si>
  <si>
    <t>64.01</t>
  </si>
  <si>
    <t>64.02</t>
  </si>
  <si>
    <t>64.04</t>
  </si>
  <si>
    <t>64.03</t>
  </si>
  <si>
    <t>64.05</t>
  </si>
  <si>
    <t>64.06</t>
  </si>
  <si>
    <t>64.08</t>
  </si>
  <si>
    <t>64.07</t>
  </si>
  <si>
    <t>6***</t>
  </si>
  <si>
    <t>ΟΜΑΔΑ 6.</t>
  </si>
  <si>
    <t>Παροχές σε εργαζόμενους</t>
  </si>
  <si>
    <t>Αμοιβές για υπηρεσίες</t>
  </si>
  <si>
    <t>Διάφορα λειτουργικά έξοδα</t>
  </si>
  <si>
    <t>Τηλεπικοινωνίες</t>
  </si>
  <si>
    <t>Μεταφορικά</t>
  </si>
  <si>
    <t>64.09</t>
  </si>
  <si>
    <t>Επισκευές και συντηρήσεις</t>
  </si>
  <si>
    <t>64.10</t>
  </si>
  <si>
    <t>Διαφήμιση και προβολή</t>
  </si>
  <si>
    <t>64.11</t>
  </si>
  <si>
    <t>64.12</t>
  </si>
  <si>
    <t>Λοιπά έξοδα</t>
  </si>
  <si>
    <t>ΣΥΝΟΛΟ ΑΝΑ ΜΗΝΑ ΜΙΣΘΟΔΟΣΙΑ</t>
  </si>
  <si>
    <t>ΣΥΝΟΛΟ ΑΝΑ ΜΗΝΑ ΛΕΙΤΟΥΡΓΙΚΑ ΕΞΟΔΑ</t>
  </si>
  <si>
    <t>Φόροι και τέλη (πλην φόρου εισοδήματος)</t>
  </si>
  <si>
    <t xml:space="preserve">Διαφορές Συνόλου </t>
  </si>
  <si>
    <t>Αμοιβές Τρίτων ( Καθαριστήριο και άλλα άμεσα έξοδα )</t>
  </si>
  <si>
    <t xml:space="preserve">Ασυνήθη έξοδα </t>
  </si>
  <si>
    <t>Έξοδα μεταφορών</t>
  </si>
  <si>
    <t>Αναλώσιμα (Τρόφιμα, Έντυπα &amp; γραφ. Ύλη, Υλικά καθαριότητας, Υλικά φαρμακείου, Διάφορα)</t>
  </si>
  <si>
    <t>Aναλώσιμα που κατανεμήθηκαν στις Επισκευές-Συντηρήσεις</t>
  </si>
  <si>
    <t>Aναλώσιμα που κατανεμήθηκαν στα Έξοδα προβολής και διαφήμισης</t>
  </si>
  <si>
    <t>Εξοδα προβολής και διαφήμισης που κατανεμήθηκαν στις Αμοιβές συνεργατών</t>
  </si>
  <si>
    <t>Φόροι και τέλη</t>
  </si>
  <si>
    <t>Χρεωστικοί τόκοι και συναφή έξοδα</t>
  </si>
  <si>
    <t>Ασυνηθη έξοδα, ζημιές και πρόστιμα</t>
  </si>
  <si>
    <t>Αμοιβές Τρίτων (Αμοιβές - Συνδρομές για υποστήριξη Pylon Συναγερμός - Διατακτικές)</t>
  </si>
  <si>
    <t>Υπηρεσίες διατακτικών που κατανεμήθηκαν στις Αμοιβές Τρίτων</t>
  </si>
  <si>
    <t>Ενέργεια Αριστοφάνους 1</t>
  </si>
  <si>
    <t>Κοινόχρηστες Δαπάνες Αριστοφάνους 1</t>
  </si>
  <si>
    <t>Χαρτόσημο Ενοικίου Αριστοφάνους 1</t>
  </si>
  <si>
    <t>Ενοίκιο Αριστοφάνους 1</t>
  </si>
  <si>
    <t>64.14</t>
  </si>
  <si>
    <t>Έξοδα ταξιδίων</t>
  </si>
  <si>
    <t>Φυσικό αέριο</t>
  </si>
  <si>
    <t xml:space="preserve">Εσοδα Φιλοξενείας </t>
  </si>
  <si>
    <t>Cancellation Fees</t>
  </si>
  <si>
    <t>Ασυνήθη έσοδα και κέρδη</t>
  </si>
  <si>
    <t>ΣΥΝΟΛΟ ΑΝΑ ΚΑΤΗΓΟΡΙΑ</t>
  </si>
  <si>
    <t>Μικτές Αποδοχές Developent Department (A.K.Ddep)</t>
  </si>
  <si>
    <t>Ασφαλιστικές εισφορές (Α.Κ.DDep)</t>
  </si>
  <si>
    <t>Κόστος-  Sales &amp; Marketing</t>
  </si>
  <si>
    <t>1.1</t>
  </si>
  <si>
    <t xml:space="preserve">Αμοιβή </t>
  </si>
  <si>
    <t>D328</t>
  </si>
  <si>
    <t>Q328</t>
  </si>
  <si>
    <t xml:space="preserve">Μέμε Ελούνα </t>
  </si>
  <si>
    <t>D332</t>
  </si>
  <si>
    <t>Q332</t>
  </si>
  <si>
    <t xml:space="preserve">Λιβάνη Αντωνία </t>
  </si>
  <si>
    <t>D335</t>
  </si>
  <si>
    <t>Q335</t>
  </si>
  <si>
    <t>D341</t>
  </si>
  <si>
    <t>Q341</t>
  </si>
  <si>
    <t xml:space="preserve">Καλογεράκη Μαρία </t>
  </si>
  <si>
    <t>D347</t>
  </si>
  <si>
    <t>Q347</t>
  </si>
  <si>
    <t xml:space="preserve">Καρακώστα Λαμπρινή </t>
  </si>
  <si>
    <t>D348</t>
  </si>
  <si>
    <t>Q348</t>
  </si>
  <si>
    <t xml:space="preserve">Μερμηγκα Μαρία - Σοφία </t>
  </si>
  <si>
    <t>D349</t>
  </si>
  <si>
    <t>Q349</t>
  </si>
  <si>
    <t>WOLDGEORGES SEBLE 028</t>
  </si>
  <si>
    <t>1.2</t>
  </si>
  <si>
    <t>D330</t>
  </si>
  <si>
    <t>Q330</t>
  </si>
  <si>
    <t>D331</t>
  </si>
  <si>
    <t>Q331</t>
  </si>
  <si>
    <t>Διαλυνάς Διονύσιος</t>
  </si>
  <si>
    <t>D333</t>
  </si>
  <si>
    <t>Q333</t>
  </si>
  <si>
    <t xml:space="preserve">Μαθιουδάκης Νικόλαος </t>
  </si>
  <si>
    <t>D340</t>
  </si>
  <si>
    <t>Q340</t>
  </si>
  <si>
    <t xml:space="preserve">Ψωμάς Γεώργιος </t>
  </si>
  <si>
    <t>D343</t>
  </si>
  <si>
    <t>Q343</t>
  </si>
  <si>
    <t>D346</t>
  </si>
  <si>
    <t>Q346</t>
  </si>
  <si>
    <t xml:space="preserve">Γιαννάκης Χρήστος </t>
  </si>
  <si>
    <t>1.3</t>
  </si>
  <si>
    <t>D334</t>
  </si>
  <si>
    <t>Q334</t>
  </si>
  <si>
    <t xml:space="preserve">Παναγιωτόπουλος Νικόλαος </t>
  </si>
  <si>
    <t>D336</t>
  </si>
  <si>
    <t>Q336</t>
  </si>
  <si>
    <t>Σεργεεβ Γιάν</t>
  </si>
  <si>
    <t>D342</t>
  </si>
  <si>
    <t>Q342</t>
  </si>
  <si>
    <t>2.1</t>
  </si>
  <si>
    <t>D337</t>
  </si>
  <si>
    <t>Q337</t>
  </si>
  <si>
    <t>RESERVATION DP</t>
  </si>
  <si>
    <t>D345</t>
  </si>
  <si>
    <t>Q345</t>
  </si>
  <si>
    <t xml:space="preserve">Μαρίνου Βασιλική </t>
  </si>
  <si>
    <t>D338</t>
  </si>
  <si>
    <t>Q338</t>
  </si>
  <si>
    <t xml:space="preserve">Τοπάτση Θεοδώρα </t>
  </si>
  <si>
    <t>D339</t>
  </si>
  <si>
    <t>Q339</t>
  </si>
  <si>
    <t>Φικίρη Αικατερίνη</t>
  </si>
  <si>
    <t>3.1</t>
  </si>
  <si>
    <t>D329</t>
  </si>
  <si>
    <t>Q329</t>
  </si>
  <si>
    <t xml:space="preserve">Γιατράκου Μαρία </t>
  </si>
  <si>
    <t>D344</t>
  </si>
  <si>
    <t>Q344</t>
  </si>
  <si>
    <t>ΕΤΟΣ 2023</t>
  </si>
  <si>
    <t xml:space="preserve">ΠΡΑΓΜΑΤΟΠΟΙΗΘΕΝΤΑ ΜΗΝΟΣ ΤΡΕΧ. ΕΤΟΥΣ </t>
  </si>
  <si>
    <t>ΕΤΟΣ 2024</t>
  </si>
  <si>
    <t>ΠΡΟΥΠΟΛΟΓΙΣΜΟΣ ΤΡΕΧΟΝΤΟΣ ΕΤΟΥΣ</t>
  </si>
  <si>
    <t xml:space="preserve">ΠΡΟΟΔΕΥΤΙΚΌ ΣΥΝΟΛΟ  ΕΤΟΥΣ </t>
  </si>
  <si>
    <t xml:space="preserve">ΣΥΝΟΛΟ 2024 ΠΡΟΥΠ.ΕΩΣ ΠΑΡ.ΜΗΝΑ </t>
  </si>
  <si>
    <t>ΠΡΑΓΜΑΤΟΠΟΙΗΘΕΝΤΑ 2023</t>
  </si>
  <si>
    <t xml:space="preserve">ΣΥΝΟΛΟ 2023 ΠΡΑΓΜΑΤ. ΕΩΣ ΠΑΡΟΝΤΑ ΜΗΝΑ </t>
  </si>
  <si>
    <t xml:space="preserve">ΣΥΓΚΡΙΣΕΙΣ </t>
  </si>
  <si>
    <t xml:space="preserve">ΙΑΝΟΥΑΡΙΟΣ ΤΡΕΧΟΝ ΕΤΟΣ </t>
  </si>
  <si>
    <t xml:space="preserve">ΦΕΒΡΟΥΑΡΙΟΣ ΤΡΕΧΟΝ ΕΤΟΣ </t>
  </si>
  <si>
    <t xml:space="preserve">ΜΑΡΤΙΟΣ ΤΡΕΧΟΝ ΕΤΟΣ </t>
  </si>
  <si>
    <t xml:space="preserve">ΑΠΡΙΛΙΟΣ ΤΡΕΧΟΝ ΕΤΟΣ </t>
  </si>
  <si>
    <t xml:space="preserve">ΜΑΙΟΣ ΤΡΕΧΟΝ ΕΤΟΣ </t>
  </si>
  <si>
    <t xml:space="preserve">ΙΟΥΝΙΟΣ ΤΡΕΧΟΝ ΕΤΟΣ </t>
  </si>
  <si>
    <t xml:space="preserve">ΙΟΥΛΙΟΣ ΤΡΕΧΟΝ ΕΤΟΣ </t>
  </si>
  <si>
    <t xml:space="preserve">ΑΥΓΟΥΣΤΟΣ ΤΡΕΧΟΝ ΕΤΟΣ </t>
  </si>
  <si>
    <t xml:space="preserve">ΣΕΠΤΕΜΒΡΙΟΣ ΤΡΕΧΟΝ ΕΤΟΣ </t>
  </si>
  <si>
    <t xml:space="preserve">ΟΚΤΩΒΡΙΟΣ ΤΡΕΧΟΝ ΕΤΟΣ </t>
  </si>
  <si>
    <t xml:space="preserve">ΝΟΕΜΒΡΙΟΣ ΤΡΕΧΟΝ ΕΤΟΣ </t>
  </si>
  <si>
    <t xml:space="preserve">ΔΕΚΕΜΒΡΙΟΣ ΤΡΕΧΟΝ ΕΤΟΣ </t>
  </si>
  <si>
    <t xml:space="preserve">ΣΥΝΟΛΟ 2022 ΠΡΑΓΜΑΤΟΠ. ΕΩΣ ΠΑΡΟΝΤΑ ΜΗΝΑ </t>
  </si>
  <si>
    <t xml:space="preserve">ΣΥΝΟΛΟ 2006 ΠΡΟΥΠ. ΕΩΣ ΠΑΡΟΝΤΑ ΜΗΝΑ </t>
  </si>
  <si>
    <t xml:space="preserve">ΣΥΝΟΛΟ 20 2023 ΠΡΑΓΜΑΤ. ΕΩΣ ΠΑΡΟΝΤΑ ΜΗΝΑ </t>
  </si>
  <si>
    <t xml:space="preserve">ΙΑΝΟΥΑΡΙΟΣ ΠΡΟΥΠΟΛΟΓΙΣΜΟΣ ΤΡΕΧΟΝΤΟΣ ΕΤΟΥΣ </t>
  </si>
  <si>
    <t xml:space="preserve">ΦΕΒΡΟΥΑΡΙΟΣ ΠΡΟΥΠΟΛΟΓΙΣΜΟΣ ΤΡΕΧΟΝΤΟΣ ΕΤΟΥΣ </t>
  </si>
  <si>
    <t xml:space="preserve">ΜΑΡΤΙΟΣ ΠΡΟΥΠΟΛΟΓΙΣΜΟΣ ΤΡΕΧΟΝΤΟΣ ΕΤΟΥΣ </t>
  </si>
  <si>
    <t xml:space="preserve">ΑΠΡΙΛΙΟΣ ΠΡΟΥΠΟΛΟΓΙΣΜΟΣ ΤΡΕΧΟΝΤΟΣ ΕΤΟΥΣ </t>
  </si>
  <si>
    <t xml:space="preserve">ΜΑΙΟΣ ΠΡΟΥΠΟΛΟΓΙΣΜΟΣ ΤΡΕΧΟΝΤΟΣ ΕΤΟΥΣ </t>
  </si>
  <si>
    <t xml:space="preserve">ΙΟΥΝΙΟΣ ΠΡΟΥΠΟΛΟΓΙΣΜΟΣ ΤΡΕΧΟΝΤΟΣ ΕΤΟΥΣ </t>
  </si>
  <si>
    <t xml:space="preserve">ΙΟΥΛΙΟΣ ΠΡΟΥΠΟΛΟΓΙΣΜΟΣ ΤΡΕΧΟΝΤΟΣ ΕΤΟΥΣ </t>
  </si>
  <si>
    <t xml:space="preserve">ΑΥΓΟΥΣΤΟΣ ΠΡΟΥΠΟΛΟΓΙΣΜΟΣ ΤΡΕΧΟΝΤΟΣ ΕΤΟΥΣ </t>
  </si>
  <si>
    <t xml:space="preserve">ΣΕΠΤΕΜΒΡΙΟΣΠΡΟΥΠΟΛΟΓΙΣΜΟΣ ΤΡΕΧΟΝΤΟΣ ΕΤΟΥΣ  </t>
  </si>
  <si>
    <t xml:space="preserve">ΟΚΤΩΒΡΙΟΣ ΠΡΟΥΠΟΛΟΓΙΣΜΟΣ ΤΡΕΧΟΝΤΟΣ ΕΤΟΥΣ </t>
  </si>
  <si>
    <t xml:space="preserve">ΝΟΕΜΒΡΙΟΣ ΠΡΟΥΠΟΛΟΓΙΣΜΟΣ ΤΡΕΧΟΝΤΟΣ ΕΤΟΥΣ </t>
  </si>
  <si>
    <t xml:space="preserve">ΔΕΚΕΜΒΡΙΟΣ ΠΡΟΥΠΟΛΟΓΙΣΜΟΣ ΤΡΕΧΟΝΤΟΣ ΕΤΟΥΣ </t>
  </si>
  <si>
    <t xml:space="preserve">ΠΡΑΓΜΑΤΟΠΟΙΗΘΕΝΤΑ ΕΩΣ ΙΑΝΟΥΑΡΙΟΣ </t>
  </si>
  <si>
    <t>ΠΡΑΓΜΑΤΟΠΟΙΗΘΕΝΤΑ ΕΩΣ ΦΕΒΡΟΥΑΡΙΟΣ</t>
  </si>
  <si>
    <t>ΠΡΑΓΜΑΤΟΠΟΙΗΘΕΝΤΑ ΕΩΣ ΜΑΡΤΙΟΣ</t>
  </si>
  <si>
    <t>ΠΡΑΓΜΑΤΟΠΟΙΗΘΕΝΤΑ ΕΩΣ ΑΠΡΙΛΙΟΣ</t>
  </si>
  <si>
    <t>ΠΡΑΓΜΑΤΟΠΟΙΗΘΕΝΤΑ ΕΩΣ ΜΑΙΟΣ</t>
  </si>
  <si>
    <t>ΠΡΑΓΜΑΤΟΠΟΙΗΘΕΝΤΑ ΕΩΣ ΙΟΥΝΙΟΣ</t>
  </si>
  <si>
    <t>ΠΡΑΓΜΑΤΟΠΟΙΗΘΕΝΤΑ ΕΩΣ ΙΟΥΛΙΟΣ</t>
  </si>
  <si>
    <t>ΠΡΑΓΜΑΤΟΠΟΙΗΘΕΝΤΑ ΕΩΣ ΑΥΓΟΥΣΤΟΣ</t>
  </si>
  <si>
    <t>ΠΡΑΓΜΑΤΟΠΟΙΗΘΕΝΤΑ ΕΩΣ ΣΕΠΤΕΜΒΡΙΟΣ</t>
  </si>
  <si>
    <t>ΠΡΑΓΜΑΤΟΠΟΙΗΘΕΝΤΑ ΕΩΣ ΟΚΤΩΒΡΙΟΣ</t>
  </si>
  <si>
    <t>ΠΡΑΓΜΑΤΟΠΟΙΗΘΕΝΤΑ ΕΩΣ ΝΟΕΜΒΡΙΟΣ</t>
  </si>
  <si>
    <t>ΠΡΑΓΜΑΤΟΠΟΙΗΘΕΝΤΑ ΕΩΣ ΔΕΚΕΜΒΡΙΟΣ</t>
  </si>
  <si>
    <t xml:space="preserve">ΑΝΑΛΥΣΗ ΑΠΟΤΕΛΕΣΜΑΤΟΣ ΜΗΝΟΣ </t>
  </si>
  <si>
    <t>ΕΙΔΟΣ ΕΣΟΔΩΝ</t>
  </si>
  <si>
    <t xml:space="preserve">Εσοδο 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</si>
  <si>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</si>
  <si>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</si>
  <si>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Προοδευτικό έως σήμερα </t>
  </si>
  <si>
    <t xml:space="preserve">Προοδ. Διαφορά με Προηγ. Έτος ( Τρέχον Έτος - Προηγ. Έτος) </t>
  </si>
  <si>
    <t xml:space="preserve">% Προοδ.Σύνολο Κατηγ. Εσ. Πρ. Έτους / Προοδ.Σύν.Εσ. Τρέχοντος Έτους </t>
  </si>
  <si>
    <t xml:space="preserve">ΚΑΤΗΓΟΡΙΑ ΕΞΟΔΟΥ </t>
  </si>
  <si>
    <t xml:space="preserve">Εξοδα Μηνός </t>
  </si>
  <si>
    <t xml:space="preserve">% Προοδ. Σύν. Κατηγ. Εξ/ Προοδ. Σύνολο Εσόδων </t>
  </si>
  <si>
    <t xml:space="preserve">% Κατηγ.Εξ/Σύν.Αμ.Κο.Υπ.μηνός </t>
  </si>
  <si>
    <t xml:space="preserve">Προοδ Σύν. Κατηγ. Εξ έως Σήμερα </t>
  </si>
  <si>
    <t xml:space="preserve">% Προοδ.Σύν Κατηγ. Εξ. Πρ. Έτους / Προοδ.Σύν.Εξ. Τρέχοντος Έτους </t>
  </si>
  <si>
    <t xml:space="preserve">% Κατηγ.Εξ/Σύν.Κδιάθ.μηνός </t>
  </si>
  <si>
    <t xml:space="preserve">Προοδευτικό Σύνολο Κατηγ. Εξόδων έως Σήμερα </t>
  </si>
  <si>
    <t xml:space="preserve">% Κατηγ.Εξ/Σύν.Κδιά .μηνός </t>
  </si>
  <si>
    <t>Μικτές Αποδοχές Sales (Α.Κ.SDep )</t>
  </si>
  <si>
    <t>Ασφαλιστικές εισφορές (Α.Κ.SDep)</t>
  </si>
  <si>
    <t>ΑΝΑΛΩΣΙΜΑ-ΟΜΑΔΑ 2</t>
  </si>
  <si>
    <t>ΑΓΟΡΕΣ ΠΡΩΙΝΟΥ</t>
  </si>
  <si>
    <t>ΠΡΩΤΕΣ ΥΛΕΣ</t>
  </si>
  <si>
    <t>ΑΝΑΛΩΣΙΜΑ ΚΑΘΑΡΙΟΤΗΤΑΣ</t>
  </si>
  <si>
    <t>ΣΥΓΚΡΙΣΕΙΣ ΠΡΑΓΜΑΤΟΠΟΙΗΘΕΝΤΩΝ ΚΑΙ ΠΡΟΥΠΟΛΟΓΙΣΜΟΥ</t>
  </si>
  <si>
    <t>ΣΥΓΚΡΙΣΕΙΣ ΕΩΣ ΙΑΝΟΥΑΡΙΟ</t>
  </si>
  <si>
    <t>ΣΥΓΚΡΙΣΕΙΣ ΕΩΣ ΦΕΒΡΟΥΑΡΙΟ</t>
  </si>
  <si>
    <t>ΣΥΓΚΡΙΣΕΙΣ ΕΩΣ ΜΑΡΤΙΟ</t>
  </si>
  <si>
    <t xml:space="preserve">ΣΥΓΚΡΙΣΕΙΣ ΕΩΣ ΑΠΡΙΛΙΟ </t>
  </si>
  <si>
    <t xml:space="preserve">ΣΥΓΚΡΙΣΕΙΣ ΕΩΣ ΜΑΙΟ </t>
  </si>
  <si>
    <t>ΣΥΓΚΡΙΣΕΙΣ ΕΩΣ ΙΟΥΝΙΟ</t>
  </si>
  <si>
    <t>ΣΥΓΚΡΙΣΕΙΣ ΕΩΣ ΙΟΥΛΙΟ</t>
  </si>
  <si>
    <t>ΣΥΓΚΡΙΣΕΙΣ ΕΩΣ ΑΥΓΟΥΣΤΟ</t>
  </si>
  <si>
    <t>ΣΥΓΚΡΙΣΕΙΣ ΕΩΣ ΣΕΠΤΕΜΒΡΙΟ</t>
  </si>
  <si>
    <t>ΣΥΓΚΡΙΣΕΙΣ ΕΩΣ ΟΚΤΩΒΡΙΟ</t>
  </si>
  <si>
    <t>ΣΥΓΚΡΙΣΕΙΣ ΕΩΣ ΝΟΕΜΒΡΙΟ</t>
  </si>
  <si>
    <t>ΣΥΓΚΡΙΣΕΙΣ ΕΩΣ ΔΕΚΕΜΒΡΙΟ</t>
  </si>
  <si>
    <t>ΠΡΑΓΜΑΤΟΠΟΙΗΘΕΝΤΑ ΠΡΟΗΓΟΥΜΕΝΟΥ ΕΤΟΥΣ</t>
  </si>
  <si>
    <t xml:space="preserve">ΙΑΝΟΥΑΡΙΟΣ ΠΡΟΗΓΟΥΜΕΝΟΥ ΕΤΟΥΣ </t>
  </si>
  <si>
    <t>ΦΕΒΡΟΥΑΡΙΟΣ ΠΡΟΗΓΟΥΜΕΝΟΥ ΕΤΟΥΣ</t>
  </si>
  <si>
    <t>ΑΠΡΙΛΙΟΣ ΠΡΟΗΓΟΥΜΕΝΟΥ ΕΤΟΥΣ</t>
  </si>
  <si>
    <t>ΜΑΙΟΣ ΠΡΟΗΓΟΥΜΕΝΟΥ ΕΤΟΥΣ</t>
  </si>
  <si>
    <t>ΙΟΥΝΙΟΣ ΠΡΟΗΓΟΥΜΕΝΟΥ ΕΤΟΥΣ</t>
  </si>
  <si>
    <t>ΙΟΥΛΙΟΣ ΠΡΟΗΓΟΥΜΕΝΟΥ ΕΤΟΥΣ</t>
  </si>
  <si>
    <t>ΑΥΓΟΥΣΤΟΣ ΠΡΟΗΓΟΥΜΕΝΟΥ ΕΤΟΥΣ</t>
  </si>
  <si>
    <t>ΣΕΠΤΕΜΒΡΙΟΣ ΠΡΟΗΓΟΥΜΕΝΟΥ ΕΤΟΥΣ</t>
  </si>
  <si>
    <t>ΟΚΤΩΒΡΙΟΣ ΠΡΟΗΓΟΥΜΕΝΟΥ ΕΤΟΥΣ</t>
  </si>
  <si>
    <t>ΝΟΕΜΒΡΙΟΣ ΠΡΟΗΓΟΥΜΕΝΟΥ ΕΤΟΥΣ</t>
  </si>
  <si>
    <t>Εσοδο Μηνός  2024</t>
  </si>
  <si>
    <t xml:space="preserve">Προοδευτικό Σύνολο Εσόδων έως Τρέχοντα μήνα </t>
  </si>
  <si>
    <t xml:space="preserve">% Προοδ. Διαφορά Κατηγ. Εσ.  / Προοδ.Σύν.Προυπ. Εσ. Τρέχοντος Έτους </t>
  </si>
  <si>
    <t>ΚΑΤΗΓΟΡΙΕΣ</t>
  </si>
  <si>
    <t>Εσοδα Φιλοξενείας-Διαμονής</t>
  </si>
  <si>
    <t>Early Check in/Check Out</t>
  </si>
  <si>
    <t xml:space="preserve">Πρωινό ( Εξτρα ) 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</si>
  <si>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</si>
  <si>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</si>
  <si>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</si>
  <si>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</si>
  <si>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</si>
  <si>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</si>
  <si>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</si>
  <si>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</si>
  <si>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</si>
  <si>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</si>
  <si>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</si>
  <si>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</si>
  <si>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</si>
  <si>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</si>
  <si>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</si>
  <si>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 xml:space="preserve">Λογιστικό Αποτέλεσμα μηνός </t>
  </si>
  <si>
    <t>ΣΥΝΟΛΟ ΕΣΟΔΩΝ ΜΗΝΟΣ</t>
  </si>
  <si>
    <t>ΣΥΝΟΛΟ ΚΟΣΤΟΥΣ Sales-Marketing ΜΗΝΟΣ</t>
  </si>
  <si>
    <t xml:space="preserve">ΣΥΝΟΛΟ ΔΙΟΙΚΗΤΙΚΟΥ ΚΟΣΤΟΥΣ ΜΗΝΟΣ </t>
  </si>
  <si>
    <t xml:space="preserve">% Εσοδο Γραμμής/Σύν.Εσ.Μηνός </t>
  </si>
  <si>
    <t xml:space="preserve">% Εσοδο Γραμμής /Σύν.Εσ.Μηνός </t>
  </si>
  <si>
    <t xml:space="preserve">Προοδ. Διαφορά Συν. Πραγμ.Τρ. Έτους - Αντιστ. Προοδ. Σύν. Πραγμ. Προηγ. Έτους </t>
  </si>
  <si>
    <t xml:space="preserve">Αμ. Κόστ. Υπηρ. Μηνός 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</si>
  <si>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</si>
  <si>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</si>
  <si>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>% Εξοδο Γραμμής /Σύν.Εξόδων μηνός</t>
  </si>
  <si>
    <t xml:space="preserve">Εξοδα Sales and Marketing Μηνός </t>
  </si>
  <si>
    <t xml:space="preserve">Σύνολο Εσόδων  Μηνός </t>
  </si>
  <si>
    <t xml:space="preserve">Σύνολο Εξόδων Μηνός </t>
  </si>
  <si>
    <t>Ελεγχος Ορθότητας ( πρέπει να είναι 0)</t>
  </si>
  <si>
    <t>Β</t>
  </si>
  <si>
    <t>Α</t>
  </si>
  <si>
    <t>Γ</t>
  </si>
  <si>
    <t>Δ</t>
  </si>
  <si>
    <t xml:space="preserve">Μεικτό περιθώριο Κέρδους </t>
  </si>
  <si>
    <t>ΜΑΡΤΙΟΣ ΠΡΟΗΓΟΥΜΕΝΟΥ ΕΤΟΥΣ</t>
  </si>
  <si>
    <t>ΔΕΚΕΜΒΡΙΟΣ ΠΡΟΗΓΟΥΜΕΝΟΥ ΕΤΟΥΣ</t>
  </si>
  <si>
    <t>A/A</t>
  </si>
  <si>
    <t>E1</t>
  </si>
  <si>
    <t>E2</t>
  </si>
  <si>
    <t xml:space="preserve">% Προοδ. Σύν. Κατηγ. Εξ/ Προοδ. Σύνολο Εξόδων </t>
  </si>
  <si>
    <t xml:space="preserve">% Προοδ. Σύν. Κατηγ. Εξ/ Προοδ. Σύνολο ΕΞόδων </t>
  </si>
  <si>
    <t>Φόρος Παρεπιδημούντων</t>
  </si>
  <si>
    <t>Φορος Παρεπιδημούντων</t>
  </si>
  <si>
    <t>Φορος Παραπιδημούντων</t>
  </si>
  <si>
    <t xml:space="preserve">Κατηγορία Εσόδου </t>
  </si>
  <si>
    <t>Φεβρουάριος</t>
  </si>
  <si>
    <t>Αποσβέσεις</t>
  </si>
  <si>
    <t>ΑΝΑΛΥΣΗ ΕΤΟΥΣ 2025</t>
  </si>
  <si>
    <t>ΑΝΑΛΥΣΗ ΕΤΟΥΣ 2026</t>
  </si>
  <si>
    <t>ΑΝΑΛΥΣΗ ΕΤΟΥΣ 2027</t>
  </si>
  <si>
    <t>ΣΥΝΟΛΟ ΑΜΕΣΟΥ ΚΟΣΤΟΥΣ</t>
  </si>
  <si>
    <t>ΚΟΣΤΟΣ Sales - Marketing</t>
  </si>
  <si>
    <t xml:space="preserve">Ποσά </t>
  </si>
  <si>
    <t xml:space="preserve">Κατηγορία Εξόδου </t>
  </si>
  <si>
    <t>Ποσά</t>
  </si>
  <si>
    <t>2024</t>
  </si>
  <si>
    <t xml:space="preserve">Κόστος-  Προβολής -Διάθεσης </t>
  </si>
  <si>
    <t>2**</t>
  </si>
  <si>
    <t xml:space="preserve">Τρόφιμα Αναλώσιμα </t>
  </si>
  <si>
    <t xml:space="preserve">ΠΕΡΙΟΔΟΣ </t>
  </si>
  <si>
    <t xml:space="preserve">Πρόβλεψη </t>
  </si>
  <si>
    <t>E3</t>
  </si>
  <si>
    <t xml:space="preserve">Περίοδος </t>
  </si>
  <si>
    <t>Αναλώσιμα τρόφιμα  (Ομάδα 2**)</t>
  </si>
  <si>
    <t>Υλικά Καθαριότητας (Ομάδα 2**)</t>
  </si>
  <si>
    <t xml:space="preserve">ΠΡΟΟΔΕΥΤΙΚΑ </t>
  </si>
  <si>
    <t>Μικτές Αποδοχές Reservation department (Α.Κ.Rdep)</t>
  </si>
  <si>
    <t>Ασφαλιστικές εισφορές (Α.Κ.Ddep)</t>
  </si>
  <si>
    <t xml:space="preserve">ΚΟΣΤΟΣ ΔΙΟΙΚΗΣΗΣ ΜΗΝΟΣ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</si>
</sst>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41">
    <font>
      <sz val="10"/>
      <name val="Arial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</font>
    <font>
      <b/>
      <u/>
      <sz val="11"/>
      <name val="Calibri"/>
      <family val="2"/>
      <charset val="161"/>
      <scheme val="major"/>
    </font>
    <font>
      <sz val="11"/>
      <name val="Calibri"/>
      <family val="2"/>
      <charset val="161"/>
      <scheme val="major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b/>
      <sz val="14"/>
      <name val="Arial"/>
      <family val="2"/>
      <charset val="161"/>
    </font>
    <font>
      <sz val="12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2"/>
      <name val="Arial"/>
      <family val="2"/>
      <charset val="161"/>
    </font>
    <font>
      <b/>
      <u/>
      <sz val="12"/>
      <name val="Calibri"/>
      <family val="2"/>
      <charset val="161"/>
      <scheme val="maj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1"/>
      <name val="Calibri"/>
      <family val="2"/>
      <scheme val="minor"/>
    </font>
    <font>
      <sz val="8"/>
      <name val="Arial"/>
      <family val="2"/>
      <charset val="16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8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Arial"/>
      <family val="2"/>
      <charset val="161"/>
    </font>
    <font>
      <b/>
      <sz val="8"/>
      <name val="Calibri "/>
      <charset val="161"/>
    </font>
    <font>
      <b/>
      <u/>
      <sz val="8"/>
      <name val="Calibri "/>
      <charset val="161"/>
    </font>
    <font>
      <sz val="8"/>
      <name val="Calibri "/>
      <charset val="161"/>
    </font>
    <font>
      <sz val="8"/>
      <color rgb="FF000000"/>
      <name val="Calibri "/>
      <charset val="161"/>
    </font>
    <font>
      <b/>
      <sz val="8"/>
      <name val="Arial"/>
      <family val="2"/>
      <charset val="161"/>
    </font>
    <font>
      <sz val="8"/>
      <name val="Calibri"/>
      <family val="2"/>
      <charset val="161"/>
      <scheme val="major"/>
    </font>
    <font>
      <u/>
      <sz val="10"/>
      <color theme="10"/>
      <name val="Arial"/>
      <family val="2"/>
      <charset val="161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7" tint="0.59999389629810485"/>
        <bgColor theme="5" tint="0.59996337778862885"/>
      </patternFill>
    </fill>
    <fill>
      <patternFill patternType="solid">
        <fgColor theme="7"/>
        <bgColor indexed="64"/>
      </patternFill>
    </fill>
    <fill>
      <patternFill patternType="lightGray">
        <bgColor rgb="FFFFC000"/>
      </patternFill>
    </fill>
    <fill>
      <patternFill patternType="lightGray">
        <bgColor theme="7" tint="0.79995117038483843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40" fillId="0" borderId="0"/>
  </cellStyleXfs>
  <cellXfs count="309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Continuous" vertical="center" wrapText="1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3" fontId="8" fillId="3" borderId="2" xfId="0" applyNumberFormat="1" applyFont="1" applyFill="1" applyBorder="1" applyAlignment="1">
      <alignment vertical="center" wrapText="1"/>
    </xf>
    <xf numFmtId="3" fontId="8" fillId="0" borderId="2" xfId="0" applyNumberFormat="1" applyFont="1" applyBorder="1" applyAlignment="1">
      <alignment horizontal="left" vertical="center" wrapText="1"/>
    </xf>
    <xf numFmtId="3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9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3" fontId="13" fillId="0" borderId="2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vertical="center"/>
    </xf>
    <xf numFmtId="165" fontId="14" fillId="0" borderId="3" xfId="1" applyNumberFormat="1" applyFont="1" applyBorder="1" applyAlignment="1">
      <alignment horizontal="centerContinuous" vertical="center" wrapText="1"/>
    </xf>
    <xf numFmtId="165" fontId="14" fillId="0" borderId="2" xfId="1" applyNumberFormat="1" applyFont="1" applyBorder="1" applyAlignment="1">
      <alignment horizontal="centerContinuous" vertical="center" wrapText="1"/>
    </xf>
    <xf numFmtId="3" fontId="3" fillId="0" borderId="2" xfId="0" applyNumberFormat="1" applyFont="1" applyBorder="1" applyAlignment="1">
      <alignment vertical="center"/>
    </xf>
    <xf numFmtId="4" fontId="13" fillId="0" borderId="2" xfId="0" applyNumberFormat="1" applyFont="1" applyBorder="1" applyAlignment="1">
      <alignment vertical="center"/>
    </xf>
    <xf numFmtId="4" fontId="13" fillId="6" borderId="2" xfId="0" applyNumberFormat="1" applyFont="1" applyFill="1" applyBorder="1" applyAlignment="1">
      <alignment vertical="center"/>
    </xf>
    <xf numFmtId="4" fontId="13" fillId="3" borderId="2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vertical="center"/>
    </xf>
    <xf numFmtId="3" fontId="9" fillId="3" borderId="2" xfId="0" applyNumberFormat="1" applyFont="1" applyFill="1" applyBorder="1" applyAlignment="1">
      <alignment vertical="center" wrapText="1"/>
    </xf>
    <xf numFmtId="3" fontId="9" fillId="3" borderId="2" xfId="0" applyNumberFormat="1" applyFont="1" applyFill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4" fontId="13" fillId="0" borderId="2" xfId="0" applyNumberFormat="1" applyFont="1" applyBorder="1"/>
    <xf numFmtId="4" fontId="13" fillId="0" borderId="6" xfId="0" applyNumberFormat="1" applyFont="1" applyBorder="1" applyAlignment="1">
      <alignment vertical="center"/>
    </xf>
    <xf numFmtId="0" fontId="11" fillId="3" borderId="2" xfId="0" applyFont="1" applyFill="1" applyBorder="1"/>
    <xf numFmtId="0" fontId="8" fillId="3" borderId="0" xfId="0" applyFont="1" applyFill="1" applyAlignment="1">
      <alignment vertical="center"/>
    </xf>
    <xf numFmtId="0" fontId="11" fillId="3" borderId="2" xfId="0" applyFont="1" applyFill="1" applyBorder="1" applyAlignment="1">
      <alignment horizontal="right"/>
    </xf>
    <xf numFmtId="4" fontId="12" fillId="3" borderId="2" xfId="0" applyNumberFormat="1" applyFont="1" applyFill="1" applyBorder="1" applyAlignment="1">
      <alignment horizontal="right" readingOrder="1"/>
    </xf>
    <xf numFmtId="0" fontId="13" fillId="3" borderId="2" xfId="0" applyFont="1" applyFill="1" applyBorder="1"/>
    <xf numFmtId="4" fontId="13" fillId="11" borderId="2" xfId="0" applyNumberFormat="1" applyFont="1" applyFill="1" applyBorder="1" applyAlignment="1">
      <alignment vertical="center"/>
    </xf>
    <xf numFmtId="4" fontId="13" fillId="11" borderId="2" xfId="0" applyNumberFormat="1" applyFont="1" applyFill="1" applyBorder="1" applyAlignment="1">
      <alignment horizontal="right"/>
    </xf>
    <xf numFmtId="0" fontId="13" fillId="11" borderId="2" xfId="0" applyFont="1" applyFill="1" applyBorder="1"/>
    <xf numFmtId="0" fontId="13" fillId="11" borderId="2" xfId="0" applyFont="1" applyFill="1" applyBorder="1" applyAlignment="1">
      <alignment vertical="center"/>
    </xf>
    <xf numFmtId="165" fontId="6" fillId="10" borderId="2" xfId="1" applyNumberFormat="1" applyFont="1" applyFill="1" applyBorder="1" applyAlignment="1">
      <alignment horizontal="centerContinuous" vertical="center" wrapText="1"/>
    </xf>
    <xf numFmtId="4" fontId="13" fillId="10" borderId="2" xfId="0" applyNumberFormat="1" applyFont="1" applyFill="1" applyBorder="1" applyAlignment="1">
      <alignment vertical="center"/>
    </xf>
    <xf numFmtId="165" fontId="14" fillId="10" borderId="2" xfId="1" applyNumberFormat="1" applyFont="1" applyFill="1" applyBorder="1" applyAlignment="1">
      <alignment horizontal="centerContinuous" vertical="center" wrapText="1"/>
    </xf>
    <xf numFmtId="0" fontId="13" fillId="10" borderId="2" xfId="0" applyFont="1" applyFill="1" applyBorder="1" applyAlignment="1">
      <alignment vertical="center"/>
    </xf>
    <xf numFmtId="4" fontId="8" fillId="3" borderId="0" xfId="0" applyNumberFormat="1" applyFont="1" applyFill="1" applyAlignment="1">
      <alignment vertical="center"/>
    </xf>
    <xf numFmtId="4" fontId="8" fillId="10" borderId="2" xfId="0" applyNumberFormat="1" applyFont="1" applyFill="1" applyBorder="1" applyAlignment="1">
      <alignment vertical="center"/>
    </xf>
    <xf numFmtId="4" fontId="0" fillId="0" borderId="2" xfId="0" applyNumberFormat="1" applyBorder="1"/>
    <xf numFmtId="0" fontId="19" fillId="0" borderId="0" xfId="0" applyFont="1" applyAlignment="1">
      <alignment vertical="center"/>
    </xf>
    <xf numFmtId="3" fontId="21" fillId="2" borderId="11" xfId="0" applyNumberFormat="1" applyFont="1" applyFill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3" fontId="18" fillId="5" borderId="11" xfId="0" applyNumberFormat="1" applyFont="1" applyFill="1" applyBorder="1" applyAlignment="1">
      <alignment vertical="center"/>
    </xf>
    <xf numFmtId="4" fontId="4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vertical="center" shrinkToFit="1"/>
    </xf>
    <xf numFmtId="0" fontId="20" fillId="3" borderId="11" xfId="0" applyFont="1" applyFill="1" applyBorder="1" applyAlignment="1">
      <alignment vertical="center" wrapText="1"/>
    </xf>
    <xf numFmtId="4" fontId="19" fillId="0" borderId="11" xfId="0" applyNumberFormat="1" applyFont="1" applyBorder="1" applyAlignment="1">
      <alignment vertical="center"/>
    </xf>
    <xf numFmtId="3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0" fillId="3" borderId="0" xfId="0" applyFill="1"/>
    <xf numFmtId="4" fontId="3" fillId="11" borderId="2" xfId="0" applyNumberFormat="1" applyFont="1" applyFill="1" applyBorder="1" applyAlignment="1">
      <alignment vertical="center"/>
    </xf>
    <xf numFmtId="10" fontId="20" fillId="0" borderId="11" xfId="0" applyNumberFormat="1" applyFont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/>
    </xf>
    <xf numFmtId="4" fontId="20" fillId="3" borderId="1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Border="1" applyAlignment="1">
      <alignment horizontal="left" vertical="center" wrapText="1"/>
    </xf>
    <xf numFmtId="4" fontId="15" fillId="0" borderId="2" xfId="0" applyNumberFormat="1" applyFont="1" applyBorder="1"/>
    <xf numFmtId="0" fontId="15" fillId="0" borderId="2" xfId="0" applyFont="1" applyBorder="1"/>
    <xf numFmtId="0" fontId="15" fillId="3" borderId="2" xfId="0" applyFont="1" applyFill="1" applyBorder="1"/>
    <xf numFmtId="0" fontId="22" fillId="3" borderId="2" xfId="5" applyFont="1" applyFill="1" applyBorder="1" applyAlignment="1">
      <alignment horizontal="left" vertical="center" wrapText="1"/>
    </xf>
    <xf numFmtId="3" fontId="3" fillId="2" borderId="1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vertical="center" wrapText="1"/>
    </xf>
    <xf numFmtId="10" fontId="20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horizontal="center" vertical="center" wrapText="1" shrinkToFit="1"/>
    </xf>
    <xf numFmtId="0" fontId="20" fillId="3" borderId="11" xfId="0" applyFont="1" applyFill="1" applyBorder="1" applyAlignment="1">
      <alignment horizontal="center" vertical="center" wrapText="1"/>
    </xf>
    <xf numFmtId="4" fontId="3" fillId="5" borderId="11" xfId="0" applyNumberFormat="1" applyFont="1" applyFill="1" applyBorder="1" applyAlignment="1">
      <alignment horizontal="center" vertical="center" wrapText="1" shrinkToFit="1"/>
    </xf>
    <xf numFmtId="3" fontId="3" fillId="5" borderId="11" xfId="0" applyNumberFormat="1" applyFont="1" applyFill="1" applyBorder="1" applyAlignment="1">
      <alignment horizontal="center" vertical="center" wrapText="1" shrinkToFit="1"/>
    </xf>
    <xf numFmtId="4" fontId="19" fillId="0" borderId="11" xfId="0" applyNumberFormat="1" applyFont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 shrinkToFit="1"/>
    </xf>
    <xf numFmtId="4" fontId="3" fillId="7" borderId="11" xfId="0" applyNumberFormat="1" applyFont="1" applyFill="1" applyBorder="1" applyAlignment="1">
      <alignment horizontal="center" vertical="center" wrapText="1"/>
    </xf>
    <xf numFmtId="3" fontId="21" fillId="2" borderId="11" xfId="0" applyNumberFormat="1" applyFont="1" applyFill="1" applyBorder="1" applyAlignment="1">
      <alignment horizontal="left" vertical="center" wrapText="1"/>
    </xf>
    <xf numFmtId="3" fontId="21" fillId="16" borderId="11" xfId="0" applyNumberFormat="1" applyFont="1" applyFill="1" applyBorder="1" applyAlignment="1">
      <alignment horizontal="left" vertical="center" wrapText="1"/>
    </xf>
    <xf numFmtId="4" fontId="3" fillId="16" borderId="11" xfId="0" applyNumberFormat="1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4" fontId="21" fillId="16" borderId="11" xfId="0" applyNumberFormat="1" applyFont="1" applyFill="1" applyBorder="1" applyAlignment="1">
      <alignment horizontal="center" vertical="center" wrapText="1"/>
    </xf>
    <xf numFmtId="3" fontId="18" fillId="2" borderId="11" xfId="0" applyNumberFormat="1" applyFont="1" applyFill="1" applyBorder="1" applyAlignment="1">
      <alignment vertical="center" wrapText="1"/>
    </xf>
    <xf numFmtId="4" fontId="8" fillId="0" borderId="0" xfId="0" applyNumberFormat="1" applyFont="1" applyAlignment="1">
      <alignment horizontal="center" vertical="center" wrapText="1"/>
    </xf>
    <xf numFmtId="3" fontId="19" fillId="17" borderId="0" xfId="0" applyNumberFormat="1" applyFont="1" applyFill="1" applyAlignment="1">
      <alignment vertical="center"/>
    </xf>
    <xf numFmtId="4" fontId="19" fillId="3" borderId="11" xfId="0" applyNumberFormat="1" applyFont="1" applyFill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>
      <alignment horizontal="centerContinuous" vertical="center" wrapText="1"/>
    </xf>
    <xf numFmtId="4" fontId="0" fillId="0" borderId="0" xfId="0" applyNumberFormat="1"/>
    <xf numFmtId="0" fontId="24" fillId="4" borderId="2" xfId="0" applyFont="1" applyFill="1" applyBorder="1"/>
    <xf numFmtId="0" fontId="24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22" fillId="4" borderId="2" xfId="5" applyFont="1" applyFill="1" applyBorder="1" applyAlignment="1">
      <alignment horizontal="left" vertical="center" wrapText="1"/>
    </xf>
    <xf numFmtId="4" fontId="0" fillId="18" borderId="2" xfId="0" applyNumberFormat="1" applyFill="1" applyBorder="1"/>
    <xf numFmtId="4" fontId="19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8" fillId="0" borderId="2" xfId="0" applyNumberFormat="1" applyFont="1" applyBorder="1" applyAlignment="1">
      <alignment horizontal="center" vertical="center"/>
    </xf>
    <xf numFmtId="4" fontId="0" fillId="4" borderId="2" xfId="0" applyNumberFormat="1" applyFill="1" applyBorder="1"/>
    <xf numFmtId="1" fontId="27" fillId="11" borderId="11" xfId="0" applyNumberFormat="1" applyFont="1" applyFill="1" applyBorder="1" applyAlignment="1">
      <alignment horizontal="center" vertical="center"/>
    </xf>
    <xf numFmtId="1" fontId="26" fillId="2" borderId="11" xfId="0" applyNumberFormat="1" applyFont="1" applyFill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1" fontId="28" fillId="11" borderId="11" xfId="0" applyNumberFormat="1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 wrapText="1"/>
    </xf>
    <xf numFmtId="0" fontId="20" fillId="20" borderId="11" xfId="0" applyFont="1" applyFill="1" applyBorder="1" applyAlignment="1">
      <alignment vertical="center" wrapText="1"/>
    </xf>
    <xf numFmtId="3" fontId="8" fillId="3" borderId="11" xfId="0" applyNumberFormat="1" applyFont="1" applyFill="1" applyBorder="1" applyAlignment="1">
      <alignment vertical="center" wrapText="1"/>
    </xf>
    <xf numFmtId="4" fontId="2" fillId="3" borderId="11" xfId="0" applyNumberFormat="1" applyFont="1" applyFill="1" applyBorder="1" applyAlignment="1">
      <alignment horizontal="center" vertical="center" wrapText="1"/>
    </xf>
    <xf numFmtId="3" fontId="8" fillId="0" borderId="11" xfId="0" quotePrefix="1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" fontId="8" fillId="3" borderId="11" xfId="0" applyNumberFormat="1" applyFont="1" applyFill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 wrapText="1"/>
    </xf>
    <xf numFmtId="3" fontId="8" fillId="0" borderId="11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165" fontId="29" fillId="0" borderId="2" xfId="1" applyNumberFormat="1" applyFont="1" applyBorder="1" applyAlignment="1">
      <alignment horizontal="centerContinuous" vertical="center" wrapText="1"/>
    </xf>
    <xf numFmtId="3" fontId="30" fillId="4" borderId="4" xfId="0" applyNumberFormat="1" applyFont="1" applyFill="1" applyBorder="1" applyAlignment="1">
      <alignment horizontal="center" vertical="center"/>
    </xf>
    <xf numFmtId="3" fontId="30" fillId="4" borderId="4" xfId="0" applyNumberFormat="1" applyFont="1" applyFill="1" applyBorder="1" applyAlignment="1">
      <alignment vertical="center"/>
    </xf>
    <xf numFmtId="4" fontId="30" fillId="4" borderId="4" xfId="0" applyNumberFormat="1" applyFont="1" applyFill="1" applyBorder="1" applyAlignment="1">
      <alignment horizontal="center" vertical="center" wrapText="1"/>
    </xf>
    <xf numFmtId="3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4" fontId="31" fillId="0" borderId="4" xfId="0" applyNumberFormat="1" applyFont="1" applyBorder="1" applyAlignment="1">
      <alignment horizontal="center" vertical="center" wrapText="1"/>
    </xf>
    <xf numFmtId="3" fontId="31" fillId="0" borderId="4" xfId="0" quotePrefix="1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vertical="center" wrapText="1"/>
    </xf>
    <xf numFmtId="3" fontId="31" fillId="0" borderId="0" xfId="0" applyNumberFormat="1" applyFont="1" applyAlignment="1">
      <alignment vertical="center"/>
    </xf>
    <xf numFmtId="4" fontId="31" fillId="0" borderId="4" xfId="0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horizontal="left" vertical="center" wrapText="1"/>
    </xf>
    <xf numFmtId="3" fontId="31" fillId="2" borderId="4" xfId="0" applyNumberFormat="1" applyFont="1" applyFill="1" applyBorder="1" applyAlignment="1">
      <alignment horizontal="left" vertical="center" wrapText="1"/>
    </xf>
    <xf numFmtId="3" fontId="31" fillId="0" borderId="4" xfId="0" applyNumberFormat="1" applyFont="1" applyBorder="1" applyAlignment="1">
      <alignment horizontal="left" vertical="center" wrapText="1"/>
    </xf>
    <xf numFmtId="3" fontId="30" fillId="5" borderId="4" xfId="0" applyNumberFormat="1" applyFont="1" applyFill="1" applyBorder="1" applyAlignment="1">
      <alignment horizontal="center" vertical="center"/>
    </xf>
    <xf numFmtId="3" fontId="31" fillId="0" borderId="2" xfId="0" applyNumberFormat="1" applyFont="1" applyBorder="1" applyAlignment="1">
      <alignment horizontal="center" vertical="center"/>
    </xf>
    <xf numFmtId="3" fontId="31" fillId="0" borderId="2" xfId="0" applyNumberFormat="1" applyFont="1" applyBorder="1" applyAlignment="1">
      <alignment vertical="center"/>
    </xf>
    <xf numFmtId="4" fontId="31" fillId="3" borderId="4" xfId="0" applyNumberFormat="1" applyFont="1" applyFill="1" applyBorder="1" applyAlignment="1">
      <alignment horizontal="center" vertical="center" wrapText="1"/>
    </xf>
    <xf numFmtId="4" fontId="31" fillId="3" borderId="7" xfId="0" applyNumberFormat="1" applyFont="1" applyFill="1" applyBorder="1" applyAlignment="1">
      <alignment horizontal="center" vertical="center" wrapText="1"/>
    </xf>
    <xf numFmtId="3" fontId="31" fillId="0" borderId="0" xfId="0" applyNumberFormat="1" applyFont="1" applyAlignment="1">
      <alignment horizontal="center" vertical="center"/>
    </xf>
    <xf numFmtId="4" fontId="31" fillId="0" borderId="4" xfId="0" quotePrefix="1" applyNumberFormat="1" applyFont="1" applyBorder="1" applyAlignment="1">
      <alignment horizontal="center" vertical="center" wrapText="1"/>
    </xf>
    <xf numFmtId="3" fontId="31" fillId="0" borderId="5" xfId="0" quotePrefix="1" applyNumberFormat="1" applyFont="1" applyBorder="1" applyAlignment="1">
      <alignment horizontal="left" vertical="center" wrapText="1"/>
    </xf>
    <xf numFmtId="3" fontId="31" fillId="0" borderId="8" xfId="0" applyNumberFormat="1" applyFont="1" applyBorder="1" applyAlignment="1">
      <alignment horizontal="left" vertical="center" wrapText="1"/>
    </xf>
    <xf numFmtId="4" fontId="31" fillId="0" borderId="5" xfId="0" applyNumberFormat="1" applyFont="1" applyBorder="1" applyAlignment="1">
      <alignment horizontal="center" vertical="center" wrapText="1"/>
    </xf>
    <xf numFmtId="3" fontId="30" fillId="2" borderId="1" xfId="0" applyNumberFormat="1" applyFont="1" applyFill="1" applyBorder="1" applyAlignment="1">
      <alignment horizontal="center" vertical="center" wrapText="1"/>
    </xf>
    <xf numFmtId="4" fontId="30" fillId="2" borderId="1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3" fontId="30" fillId="0" borderId="2" xfId="0" applyNumberFormat="1" applyFont="1" applyBorder="1" applyAlignment="1">
      <alignment vertical="center" wrapText="1"/>
    </xf>
    <xf numFmtId="3" fontId="30" fillId="0" borderId="2" xfId="0" applyNumberFormat="1" applyFont="1" applyBorder="1" applyAlignment="1">
      <alignment vertical="center"/>
    </xf>
    <xf numFmtId="0" fontId="31" fillId="0" borderId="0" xfId="0" applyFont="1"/>
    <xf numFmtId="3" fontId="30" fillId="8" borderId="8" xfId="0" applyNumberFormat="1" applyFont="1" applyFill="1" applyBorder="1" applyAlignment="1">
      <alignment horizontal="center" vertical="center"/>
    </xf>
    <xf numFmtId="3" fontId="30" fillId="8" borderId="8" xfId="0" applyNumberFormat="1" applyFont="1" applyFill="1" applyBorder="1" applyAlignment="1">
      <alignment vertical="center"/>
    </xf>
    <xf numFmtId="4" fontId="30" fillId="8" borderId="8" xfId="0" applyNumberFormat="1" applyFont="1" applyFill="1" applyBorder="1" applyAlignment="1">
      <alignment horizontal="center" vertical="center" wrapText="1"/>
    </xf>
    <xf numFmtId="4" fontId="31" fillId="0" borderId="0" xfId="0" applyNumberFormat="1" applyFont="1" applyAlignment="1">
      <alignment horizontal="center" vertical="center" wrapText="1"/>
    </xf>
    <xf numFmtId="3" fontId="31" fillId="0" borderId="0" xfId="0" applyNumberFormat="1" applyFont="1" applyAlignment="1">
      <alignment horizontal="left" vertical="center" wrapText="1"/>
    </xf>
    <xf numFmtId="3" fontId="31" fillId="0" borderId="4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 wrapText="1"/>
    </xf>
    <xf numFmtId="4" fontId="31" fillId="8" borderId="4" xfId="0" applyNumberFormat="1" applyFont="1" applyFill="1" applyBorder="1" applyAlignment="1">
      <alignment horizontal="center" vertical="center" wrapText="1"/>
    </xf>
    <xf numFmtId="4" fontId="15" fillId="21" borderId="13" xfId="0" applyNumberFormat="1" applyFont="1" applyFill="1" applyBorder="1"/>
    <xf numFmtId="4" fontId="15" fillId="18" borderId="2" xfId="0" applyNumberFormat="1" applyFont="1" applyFill="1" applyBorder="1"/>
    <xf numFmtId="165" fontId="29" fillId="0" borderId="3" xfId="1" applyNumberFormat="1" applyFont="1" applyBorder="1" applyAlignment="1">
      <alignment horizontal="centerContinuous" vertical="center" wrapText="1"/>
    </xf>
    <xf numFmtId="165" fontId="29" fillId="0" borderId="2" xfId="1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" fontId="31" fillId="6" borderId="2" xfId="0" applyNumberFormat="1" applyFont="1" applyFill="1" applyBorder="1" applyAlignment="1">
      <alignment horizontal="right"/>
    </xf>
    <xf numFmtId="4" fontId="31" fillId="0" borderId="2" xfId="0" applyNumberFormat="1" applyFont="1" applyBorder="1" applyAlignment="1">
      <alignment horizontal="right"/>
    </xf>
    <xf numFmtId="3" fontId="8" fillId="16" borderId="11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9" fillId="20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/>
    </xf>
    <xf numFmtId="3" fontId="9" fillId="5" borderId="11" xfId="0" applyNumberFormat="1" applyFont="1" applyFill="1" applyBorder="1" applyAlignment="1">
      <alignment horizontal="center" vertical="center"/>
    </xf>
    <xf numFmtId="1" fontId="23" fillId="11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center" vertical="center"/>
    </xf>
    <xf numFmtId="1" fontId="32" fillId="11" borderId="11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left" vertical="center" wrapText="1"/>
    </xf>
    <xf numFmtId="3" fontId="8" fillId="3" borderId="11" xfId="0" applyNumberFormat="1" applyFont="1" applyFill="1" applyBorder="1" applyAlignment="1">
      <alignment horizontal="left" vertical="center" wrapText="1"/>
    </xf>
    <xf numFmtId="3" fontId="9" fillId="2" borderId="1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Continuous" vertical="center" wrapText="1"/>
    </xf>
    <xf numFmtId="3" fontId="3" fillId="19" borderId="11" xfId="0" applyNumberFormat="1" applyFont="1" applyFill="1" applyBorder="1" applyAlignment="1">
      <alignment horizontal="center" vertical="center"/>
    </xf>
    <xf numFmtId="3" fontId="3" fillId="19" borderId="11" xfId="0" applyNumberFormat="1" applyFont="1" applyFill="1" applyBorder="1" applyAlignment="1">
      <alignment vertical="center"/>
    </xf>
    <xf numFmtId="4" fontId="3" fillId="19" borderId="11" xfId="0" applyNumberFormat="1" applyFont="1" applyFill="1" applyBorder="1" applyAlignment="1">
      <alignment horizontal="center" vertical="center" wrapText="1"/>
    </xf>
    <xf numFmtId="4" fontId="8" fillId="11" borderId="11" xfId="0" applyNumberFormat="1" applyFont="1" applyFill="1" applyBorder="1" applyAlignment="1">
      <alignment horizontal="center" vertical="center" wrapText="1"/>
    </xf>
    <xf numFmtId="4" fontId="8" fillId="10" borderId="11" xfId="0" applyNumberFormat="1" applyFont="1" applyFill="1" applyBorder="1" applyAlignment="1">
      <alignment horizontal="center" vertical="center" wrapText="1"/>
    </xf>
    <xf numFmtId="4" fontId="8" fillId="0" borderId="1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165" fontId="14" fillId="0" borderId="11" xfId="1" applyNumberFormat="1" applyFont="1" applyBorder="1" applyAlignment="1">
      <alignment horizontal="centerContinuous" vertical="center" wrapText="1"/>
    </xf>
    <xf numFmtId="0" fontId="8" fillId="3" borderId="11" xfId="0" applyFont="1" applyFill="1" applyBorder="1" applyAlignment="1">
      <alignment vertical="center"/>
    </xf>
    <xf numFmtId="3" fontId="13" fillId="3" borderId="11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4" fontId="8" fillId="11" borderId="11" xfId="0" quotePrefix="1" applyNumberFormat="1" applyFont="1" applyFill="1" applyBorder="1" applyAlignment="1">
      <alignment horizontal="center" vertical="center" wrapText="1"/>
    </xf>
    <xf numFmtId="4" fontId="0" fillId="18" borderId="0" xfId="0" applyNumberFormat="1" applyFill="1"/>
    <xf numFmtId="4" fontId="15" fillId="21" borderId="2" xfId="0" applyNumberFormat="1" applyFont="1" applyFill="1" applyBorder="1"/>
    <xf numFmtId="165" fontId="6" fillId="3" borderId="0" xfId="1" applyNumberFormat="1" applyFont="1" applyFill="1" applyBorder="1" applyAlignment="1">
      <alignment horizontal="centerContinuous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Continuous" vertical="center" wrapText="1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19" fillId="0" borderId="11" xfId="0" applyFont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9" fillId="24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center" vertical="center"/>
    </xf>
    <xf numFmtId="49" fontId="33" fillId="6" borderId="2" xfId="0" applyNumberFormat="1" applyFont="1" applyFill="1" applyBorder="1" applyAlignment="1">
      <alignment horizontal="center" vertical="center" wrapText="1"/>
    </xf>
    <xf numFmtId="4" fontId="33" fillId="6" borderId="2" xfId="0" applyNumberFormat="1" applyFont="1" applyFill="1" applyBorder="1" applyAlignment="1">
      <alignment horizontal="left" vertical="center" wrapText="1"/>
    </xf>
    <xf numFmtId="0" fontId="34" fillId="6" borderId="2" xfId="0" applyFont="1" applyFill="1" applyBorder="1" applyAlignment="1">
      <alignment horizontal="center" vertical="center" wrapText="1"/>
    </xf>
    <xf numFmtId="4" fontId="35" fillId="0" borderId="2" xfId="0" applyNumberFormat="1" applyFont="1" applyBorder="1" applyAlignment="1">
      <alignment vertical="center"/>
    </xf>
    <xf numFmtId="4" fontId="35" fillId="3" borderId="2" xfId="0" applyNumberFormat="1" applyFont="1" applyFill="1" applyBorder="1" applyAlignment="1">
      <alignment vertical="center"/>
    </xf>
    <xf numFmtId="0" fontId="35" fillId="0" borderId="2" xfId="0" applyFont="1" applyBorder="1" applyAlignment="1">
      <alignment vertical="center"/>
    </xf>
    <xf numFmtId="4" fontId="36" fillId="9" borderId="2" xfId="0" applyNumberFormat="1" applyFont="1" applyFill="1" applyBorder="1" applyAlignment="1">
      <alignment horizontal="right" vertical="center" readingOrder="1"/>
    </xf>
    <xf numFmtId="0" fontId="37" fillId="0" borderId="2" xfId="0" applyFont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3" fontId="31" fillId="0" borderId="16" xfId="0" applyNumberFormat="1" applyFont="1" applyBorder="1" applyAlignment="1">
      <alignment horizontal="center" vertical="center"/>
    </xf>
    <xf numFmtId="3" fontId="30" fillId="5" borderId="8" xfId="0" applyNumberFormat="1" applyFont="1" applyFill="1" applyBorder="1" applyAlignment="1">
      <alignment vertical="center"/>
    </xf>
    <xf numFmtId="4" fontId="30" fillId="5" borderId="8" xfId="0" applyNumberFormat="1" applyFont="1" applyFill="1" applyBorder="1" applyAlignment="1">
      <alignment horizontal="center" vertical="center" wrapText="1"/>
    </xf>
    <xf numFmtId="4" fontId="31" fillId="5" borderId="8" xfId="0" applyNumberFormat="1" applyFont="1" applyFill="1" applyBorder="1" applyAlignment="1">
      <alignment horizontal="center" vertical="center" wrapText="1"/>
    </xf>
    <xf numFmtId="4" fontId="31" fillId="0" borderId="4" xfId="0" applyNumberFormat="1" applyFont="1" applyBorder="1" applyAlignment="1">
      <alignment horizontal="right"/>
    </xf>
    <xf numFmtId="3" fontId="30" fillId="3" borderId="4" xfId="0" applyNumberFormat="1" applyFont="1" applyFill="1" applyBorder="1" applyAlignment="1">
      <alignment horizontal="center" vertical="center"/>
    </xf>
    <xf numFmtId="3" fontId="38" fillId="3" borderId="11" xfId="0" applyNumberFormat="1" applyFont="1" applyFill="1" applyBorder="1" applyAlignment="1">
      <alignment vertical="center" wrapText="1"/>
    </xf>
    <xf numFmtId="4" fontId="1" fillId="0" borderId="2" xfId="6" applyNumberFormat="1" applyBorder="1"/>
    <xf numFmtId="4" fontId="1" fillId="15" borderId="2" xfId="6" applyNumberFormat="1" applyFill="1" applyBorder="1"/>
    <xf numFmtId="0" fontId="1" fillId="15" borderId="2" xfId="6" applyFill="1" applyBorder="1"/>
    <xf numFmtId="8" fontId="1" fillId="15" borderId="0" xfId="6" applyNumberFormat="1" applyFill="1"/>
    <xf numFmtId="0" fontId="0" fillId="0" borderId="0" xfId="0" quotePrefix="1"/>
    <xf numFmtId="0" fontId="2" fillId="0" borderId="0" xfId="9"/>
    <xf numFmtId="3" fontId="8" fillId="12" borderId="0" xfId="10" applyNumberFormat="1" applyFont="1" applyFill="1" applyAlignment="1">
      <alignment horizontal="left" vertical="center" wrapText="1"/>
    </xf>
    <xf numFmtId="3" fontId="8" fillId="12" borderId="4" xfId="10" applyNumberFormat="1" applyFont="1" applyFill="1" applyBorder="1" applyAlignment="1">
      <alignment horizontal="center" vertical="center"/>
    </xf>
    <xf numFmtId="3" fontId="8" fillId="12" borderId="4" xfId="10" applyNumberFormat="1" applyFont="1" applyFill="1" applyBorder="1" applyAlignment="1">
      <alignment horizontal="left" vertical="center" wrapText="1"/>
    </xf>
    <xf numFmtId="0" fontId="40" fillId="0" borderId="0" xfId="10"/>
    <xf numFmtId="3" fontId="8" fillId="23" borderId="11" xfId="10" applyNumberFormat="1" applyFont="1" applyFill="1" applyBorder="1" applyAlignment="1">
      <alignment horizontal="left" vertical="center"/>
    </xf>
    <xf numFmtId="3" fontId="8" fillId="23" borderId="11" xfId="10" applyNumberFormat="1" applyFont="1" applyFill="1" applyBorder="1" applyAlignment="1">
      <alignment horizontal="center" vertical="center"/>
    </xf>
    <xf numFmtId="3" fontId="8" fillId="22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center" vertical="center"/>
    </xf>
    <xf numFmtId="0" fontId="8" fillId="11" borderId="11" xfId="10" applyFont="1" applyFill="1" applyBorder="1" applyAlignment="1">
      <alignment horizontal="left" vertical="center" wrapText="1"/>
    </xf>
    <xf numFmtId="3" fontId="8" fillId="11" borderId="11" xfId="10" applyNumberFormat="1" applyFont="1" applyFill="1" applyBorder="1" applyAlignment="1">
      <alignment horizontal="center" vertical="center"/>
    </xf>
    <xf numFmtId="3" fontId="8" fillId="23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left" vertical="center" wrapText="1"/>
    </xf>
    <xf numFmtId="3" fontId="8" fillId="12" borderId="0" xfId="10" applyNumberFormat="1" applyFont="1" applyFill="1" applyAlignment="1">
      <alignment vertical="center"/>
    </xf>
    <xf numFmtId="3" fontId="8" fillId="23" borderId="11" xfId="10" applyNumberFormat="1" applyFont="1" applyFill="1" applyBorder="1" applyAlignment="1">
      <alignment vertical="center"/>
    </xf>
    <xf numFmtId="3" fontId="8" fillId="22" borderId="11" xfId="10" applyNumberFormat="1" applyFont="1" applyFill="1" applyBorder="1" applyAlignment="1">
      <alignment vertical="center"/>
    </xf>
    <xf numFmtId="3" fontId="8" fillId="23" borderId="11" xfId="10" applyNumberFormat="1" applyFont="1" applyFill="1" applyBorder="1" applyAlignment="1">
      <alignment horizontal="left" vertical="center" wrapText="1"/>
    </xf>
    <xf numFmtId="3" fontId="8" fillId="12" borderId="8" xfId="10" applyNumberFormat="1" applyFont="1" applyFill="1" applyBorder="1" applyAlignment="1">
      <alignment horizontal="left" vertical="center" wrapText="1"/>
    </xf>
    <xf numFmtId="4" fontId="8" fillId="22" borderId="11" xfId="10" applyNumberFormat="1" applyFont="1" applyFill="1" applyBorder="1" applyAlignment="1">
      <alignment horizontal="left" vertical="center" wrapText="1"/>
    </xf>
    <xf numFmtId="4" fontId="8" fillId="12" borderId="4" xfId="10" applyNumberFormat="1" applyFont="1" applyFill="1" applyBorder="1" applyAlignment="1">
      <alignment horizontal="left" vertical="center" wrapText="1"/>
    </xf>
    <xf numFmtId="3" fontId="8" fillId="12" borderId="5" xfId="10" quotePrefix="1" applyNumberFormat="1" applyFont="1" applyFill="1" applyBorder="1" applyAlignment="1">
      <alignment horizontal="left" vertical="center" wrapText="1"/>
    </xf>
    <xf numFmtId="3" fontId="8" fillId="12" borderId="4" xfId="10" quotePrefix="1" applyNumberFormat="1" applyFont="1" applyFill="1" applyBorder="1" applyAlignment="1">
      <alignment horizontal="left" vertical="center" wrapText="1"/>
    </xf>
    <xf numFmtId="3" fontId="8" fillId="23" borderId="11" xfId="10" quotePrefix="1" applyNumberFormat="1" applyFont="1" applyFill="1" applyBorder="1" applyAlignment="1">
      <alignment horizontal="left" vertical="center" wrapText="1"/>
    </xf>
    <xf numFmtId="3" fontId="8" fillId="22" borderId="11" xfId="10" quotePrefix="1" applyNumberFormat="1" applyFont="1" applyFill="1" applyBorder="1" applyAlignment="1">
      <alignment horizontal="left" vertical="center" wrapText="1"/>
    </xf>
    <xf numFmtId="0" fontId="8" fillId="23" borderId="11" xfId="10" applyFont="1" applyFill="1" applyBorder="1" applyAlignment="1">
      <alignment horizontal="left" vertical="center" wrapText="1"/>
    </xf>
    <xf numFmtId="0" fontId="8" fillId="22" borderId="11" xfId="10" applyFont="1" applyFill="1" applyBorder="1" applyAlignment="1">
      <alignment horizontal="left" vertical="center" wrapText="1"/>
    </xf>
    <xf numFmtId="0" fontId="8" fillId="12" borderId="4" xfId="10" applyFont="1" applyFill="1" applyBorder="1" applyAlignment="1">
      <alignment horizontal="left" vertical="center" wrapText="1"/>
    </xf>
    <xf numFmtId="3" fontId="21" fillId="2" borderId="11" xfId="10" applyNumberFormat="1" applyFont="1" applyFill="1" applyBorder="1" applyAlignment="1">
      <alignment horizontal="left" vertical="center" wrapText="1"/>
    </xf>
    <xf numFmtId="3" fontId="10" fillId="2" borderId="12" xfId="10" applyNumberFormat="1" applyFont="1" applyFill="1" applyBorder="1" applyAlignment="1">
      <alignment horizontal="center" vertical="center"/>
    </xf>
    <xf numFmtId="3" fontId="8" fillId="2" borderId="11" xfId="10" applyNumberFormat="1" applyFont="1" applyFill="1" applyBorder="1" applyAlignment="1">
      <alignment horizontal="center" vertical="center"/>
    </xf>
    <xf numFmtId="3" fontId="9" fillId="2" borderId="15" xfId="10" applyNumberFormat="1" applyFont="1" applyFill="1" applyBorder="1" applyAlignment="1">
      <alignment vertical="center" wrapText="1"/>
    </xf>
    <xf numFmtId="3" fontId="8" fillId="2" borderId="12" xfId="10" applyNumberFormat="1" applyFont="1" applyFill="1" applyBorder="1" applyAlignment="1">
      <alignment horizontal="center" vertical="center"/>
    </xf>
    <xf numFmtId="3" fontId="21" fillId="2" borderId="12" xfId="10" applyNumberFormat="1" applyFont="1" applyFill="1" applyBorder="1" applyAlignment="1">
      <alignment horizontal="left" vertical="center" wrapText="1"/>
    </xf>
    <xf numFmtId="3" fontId="18" fillId="14" borderId="0" xfId="9" applyNumberFormat="1" applyFont="1" applyFill="1" applyAlignment="1">
      <alignment horizontal="center" vertical="center" wrapText="1"/>
    </xf>
    <xf numFmtId="3" fontId="18" fillId="14" borderId="10" xfId="9" applyNumberFormat="1" applyFont="1" applyFill="1" applyBorder="1" applyAlignment="1">
      <alignment horizontal="center" vertical="center" wrapText="1"/>
    </xf>
    <xf numFmtId="3" fontId="18" fillId="14" borderId="9" xfId="9" applyNumberFormat="1" applyFont="1" applyFill="1" applyBorder="1" applyAlignment="1">
      <alignment horizontal="center" vertical="center" wrapText="1"/>
    </xf>
    <xf numFmtId="0" fontId="2" fillId="0" borderId="0" xfId="9" applyAlignment="1">
      <alignment horizontal="center" vertical="center"/>
    </xf>
    <xf numFmtId="0" fontId="7" fillId="0" borderId="0" xfId="9" applyFont="1" applyAlignment="1">
      <alignment horizontal="center" vertical="center"/>
    </xf>
    <xf numFmtId="0" fontId="7" fillId="0" borderId="0" xfId="9" applyFont="1" applyAlignment="1">
      <alignment horizontal="left" vertical="center" wrapText="1"/>
    </xf>
    <xf numFmtId="0" fontId="7" fillId="0" borderId="2" xfId="9" applyFont="1" applyBorder="1" applyAlignment="1">
      <alignment horizontal="left" vertical="center" wrapText="1"/>
    </xf>
    <xf numFmtId="0" fontId="7" fillId="0" borderId="2" xfId="9" applyFont="1" applyBorder="1" applyAlignment="1">
      <alignment horizontal="left" vertical="center"/>
    </xf>
    <xf numFmtId="0" fontId="7" fillId="0" borderId="2" xfId="9" applyFont="1" applyBorder="1" applyAlignment="1">
      <alignment horizontal="center" vertical="center"/>
    </xf>
    <xf numFmtId="0" fontId="7" fillId="4" borderId="0" xfId="9" applyFont="1" applyFill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/>
    </xf>
    <xf numFmtId="0" fontId="7" fillId="4" borderId="2" xfId="9" applyFont="1" applyFill="1" applyBorder="1" applyAlignment="1">
      <alignment horizontal="center" vertical="center"/>
    </xf>
    <xf numFmtId="0" fontId="7" fillId="13" borderId="0" xfId="9" applyFont="1" applyFill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/>
    </xf>
    <xf numFmtId="0" fontId="7" fillId="13" borderId="2" xfId="9" applyFont="1" applyFill="1" applyBorder="1" applyAlignment="1">
      <alignment horizontal="center" vertical="center"/>
    </xf>
    <xf numFmtId="0" fontId="7" fillId="2" borderId="0" xfId="9" applyFont="1" applyFill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/>
    </xf>
    <xf numFmtId="0" fontId="7" fillId="2" borderId="2" xfId="9" applyFont="1" applyFill="1" applyBorder="1" applyAlignment="1">
      <alignment horizontal="center" vertical="center"/>
    </xf>
    <xf numFmtId="49" fontId="7" fillId="2" borderId="2" xfId="9" applyNumberFormat="1" applyFont="1" applyFill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top"/>
    </xf>
    <xf numFmtId="0" fontId="2" fillId="2" borderId="0" xfId="9" applyFill="1"/>
    <xf numFmtId="0" fontId="2" fillId="2" borderId="2" xfId="9" applyFill="1" applyBorder="1"/>
    <xf numFmtId="0" fontId="2" fillId="2" borderId="2" xfId="9" applyFill="1" applyBorder="1" applyAlignment="1">
      <alignment horizontal="center" vertical="center"/>
    </xf>
    <xf numFmtId="4" fontId="3" fillId="25" borderId="11" xfId="0" applyNumberFormat="1" applyFont="1" applyFill="1" applyBorder="1" applyAlignment="1">
      <alignment horizontal="center" vertical="center" wrapText="1"/>
    </xf>
    <xf numFmtId="10" fontId="3" fillId="7" borderId="11" xfId="0" applyNumberFormat="1" applyFont="1" applyFill="1" applyBorder="1" applyAlignment="1">
      <alignment horizontal="center" vertical="center" wrapText="1"/>
    </xf>
    <xf numFmtId="3" fontId="3" fillId="26" borderId="11" xfId="0" applyNumberFormat="1" applyFont="1" applyFill="1" applyBorder="1" applyAlignment="1">
      <alignment horizontal="center" vertical="center" wrapText="1" shrinkToFit="1"/>
    </xf>
    <xf numFmtId="3" fontId="26" fillId="2" borderId="11" xfId="0" applyNumberFormat="1" applyFont="1" applyFill="1" applyBorder="1" applyAlignment="1">
      <alignment horizontal="center" vertical="center" wrapText="1"/>
    </xf>
    <xf numFmtId="3" fontId="27" fillId="11" borderId="11" xfId="0" applyNumberFormat="1" applyFont="1" applyFill="1" applyBorder="1" applyAlignment="1">
      <alignment horizontal="center" vertical="center" wrapText="1"/>
    </xf>
    <xf numFmtId="1" fontId="27" fillId="11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</cellXfs>
  <cellStyles count="11">
    <cellStyle name="Currency" xfId="1" builtinId="4"/>
    <cellStyle name="Currency 2" xfId="7" xr:uid="{6739377E-F6B8-422C-8EDA-991040D1C328}"/>
    <cellStyle name="Hyperlink 2" xfId="8" xr:uid="{E60C26C7-C92C-4378-B180-C98F0E767DD4}"/>
    <cellStyle name="Normal" xfId="0" builtinId="0"/>
    <cellStyle name="Normal 2" xfId="5" xr:uid="{0D98C286-2B64-41BC-BD30-E1489B21495D}"/>
    <cellStyle name="Normal 2 2" xfId="9" xr:uid="{28B77019-B2D6-4E36-9D0C-CCEE5E69E7DE}"/>
    <cellStyle name="Normal 2 3" xfId="10" xr:uid="{8619C62F-2F94-4179-AD56-2AFA71907802}"/>
    <cellStyle name="Normal 3" xfId="6" xr:uid="{9794C2FC-5C43-4085-A230-75EF52F51A24}"/>
    <cellStyle name="Κανονικό 2" xfId="2" xr:uid="{52ABB85B-4F41-424A-90DE-02953A3E2F2A}"/>
    <cellStyle name="Κανονικό 3" xfId="3" xr:uid="{1FED9CA6-CF91-4998-862D-456A0A92A43C}"/>
    <cellStyle name="Κανονικό 4" xfId="4" xr:uid="{B764BBB3-872D-47D1-A1C4-16C9AB2261F9}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Nioras" id="{3552D127-4E80-40CD-806B-5286BFB45798}" userId="S::nioras@sbsfc.com::ab12b236-3aa9-4b06-a5d5-a4ddcdeedcb7" providerId="AD"/>
</personList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9" dT="2024-12-19T11:52:14.07" personId="{3552D127-4E80-40CD-806B-5286BFB45798}" id="{59D4BD03-6FAB-41B9-BEFB-9422137DBF9A}">
    <text>Εδώ ανήκουν Επισκευές-Συντηρήσεις, Αμοιβές τρίτων (Καθαριστήριο)</text>
  </threadedComment>
  <threadedComment ref="C170" dT="2024-12-19T12:03:10.34" personId="{3552D127-4E80-40CD-806B-5286BFB45798}" id="{739513FD-9E42-4272-B20E-296C3C4B23A0}">
    <text>Εδώ ανήκουν Έξοδα προβολής και διαφήμισης, Αμοιβές Συνεργατών (Marketing)</text>
  </threadedComment>
  <threadedComment ref="C171" dT="2024-12-17T14:55:10.35" personId="{3552D127-4E80-40CD-806B-5286BFB45798}" id="{FE3FC81E-4CF4-42A5-BE30-B9D73F41C2E8}">
    <text>Εδώ ανήκουν Χαρτόσημα, Φόροι και τέλη</text>
  </threadedComment>
  <threadedComment ref="C172" dT="2024-12-17T15:18:38.67" personId="{3552D127-4E80-40CD-806B-5286BFB45798}" id="{854B76C2-D110-4DE5-BA3B-564E103AE0AA}">
    <text>Εδώ ανήκουν Κοινόχρηστα &amp; Λοιπά Διάφορα έξοδα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56CD-258C-43A6-9F32-569940D49D08}">
  <dimension ref="A1:AC62"/>
  <sheetViews>
    <sheetView topLeftCell="A4" workbookViewId="0">
      <selection activeCell="E16" sqref="E16"/>
    </sheetView>
  </sheetViews>
  <sheetFormatPr defaultRowHeight="12.75"/>
  <cols>
    <col min="1" max="1" width="11.85546875" customWidth="1"/>
    <col min="2" max="2" width="45.28515625" bestFit="1" customWidth="1"/>
    <col min="3" max="3" width="12" bestFit="1" customWidth="1"/>
    <col min="4" max="4" width="14" bestFit="1" customWidth="1"/>
    <col min="5" max="5" width="12.28515625" customWidth="1"/>
    <col min="6" max="15" width="10.85546875" customWidth="1"/>
    <col min="16" max="16" width="10.85546875" bestFit="1" customWidth="1"/>
    <col min="17" max="29" width="13.28515625" customWidth="1"/>
    <col min="30" max="31" width="8" bestFit="1" customWidth="1"/>
    <col min="32" max="32" width="13.140625" bestFit="1" customWidth="1"/>
    <col min="33" max="33" width="9.7109375" bestFit="1" customWidth="1"/>
    <col min="34" max="34" width="10.85546875" bestFit="1" customWidth="1"/>
    <col min="35" max="35" width="8" bestFit="1" customWidth="1"/>
    <col min="36" max="36" width="13.42578125" bestFit="1" customWidth="1"/>
    <col min="37" max="37" width="8" bestFit="1" customWidth="1"/>
    <col min="38" max="38" width="7.28515625" bestFit="1" customWidth="1"/>
    <col min="39" max="39" width="51.7109375" bestFit="1" customWidth="1"/>
    <col min="40" max="40" width="49.85546875" bestFit="1" customWidth="1"/>
    <col min="41" max="41" width="8.85546875" bestFit="1" customWidth="1"/>
    <col min="42" max="42" width="8.28515625" bestFit="1" customWidth="1"/>
    <col min="43" max="43" width="7" bestFit="1" customWidth="1"/>
    <col min="44" max="44" width="8" bestFit="1" customWidth="1"/>
    <col min="45" max="45" width="10.85546875" bestFit="1" customWidth="1"/>
    <col min="46" max="46" width="8.7109375" bestFit="1" customWidth="1"/>
    <col min="47" max="47" width="10" bestFit="1" customWidth="1"/>
    <col min="48" max="49" width="8" bestFit="1" customWidth="1"/>
    <col min="50" max="50" width="13.140625" bestFit="1" customWidth="1"/>
    <col min="51" max="51" width="9.7109375" bestFit="1" customWidth="1"/>
    <col min="52" max="52" width="10.85546875" bestFit="1" customWidth="1"/>
    <col min="53" max="53" width="8" bestFit="1" customWidth="1"/>
    <col min="54" max="54" width="13.42578125" bestFit="1" customWidth="1"/>
    <col min="55" max="55" width="8" bestFit="1" customWidth="1"/>
    <col min="56" max="56" width="7.28515625" bestFit="1" customWidth="1"/>
    <col min="57" max="57" width="45.85546875" bestFit="1" customWidth="1"/>
    <col min="58" max="58" width="51.7109375" bestFit="1" customWidth="1"/>
    <col min="59" max="59" width="49.85546875" bestFit="1" customWidth="1"/>
    <col min="60" max="60" width="12" bestFit="1" customWidth="1"/>
    <col min="61" max="61" width="7.28515625" bestFit="1" customWidth="1"/>
    <col min="62" max="62" width="12" bestFit="1" customWidth="1"/>
    <col min="64" max="64" width="4" bestFit="1" customWidth="1"/>
    <col min="65" max="65" width="7.28515625" bestFit="1" customWidth="1"/>
    <col min="66" max="66" width="4" bestFit="1" customWidth="1"/>
    <col min="68" max="68" width="5" bestFit="1" customWidth="1"/>
    <col min="69" max="69" width="7.28515625" bestFit="1" customWidth="1"/>
    <col min="70" max="70" width="5" bestFit="1" customWidth="1"/>
    <col min="72" max="72" width="8" bestFit="1" customWidth="1"/>
    <col min="73" max="73" width="7.28515625" bestFit="1" customWidth="1"/>
    <col min="74" max="74" width="7.7109375" bestFit="1" customWidth="1"/>
    <col min="75" max="76" width="9" bestFit="1" customWidth="1"/>
    <col min="77" max="77" width="7.28515625" bestFit="1" customWidth="1"/>
    <col min="78" max="78" width="9" bestFit="1" customWidth="1"/>
    <col min="79" max="79" width="30.85546875" bestFit="1" customWidth="1"/>
    <col min="80" max="80" width="51" bestFit="1" customWidth="1"/>
    <col min="81" max="81" width="53.85546875" bestFit="1" customWidth="1"/>
    <col min="82" max="82" width="52.140625" bestFit="1" customWidth="1"/>
    <col min="83" max="83" width="43.42578125" bestFit="1" customWidth="1"/>
    <col min="84" max="84" width="38.28515625" bestFit="1" customWidth="1"/>
    <col min="85" max="85" width="43.7109375" bestFit="1" customWidth="1"/>
    <col min="86" max="86" width="55.7109375" bestFit="1" customWidth="1"/>
    <col min="87" max="87" width="51.7109375" bestFit="1" customWidth="1"/>
    <col min="88" max="88" width="45.85546875" bestFit="1" customWidth="1"/>
    <col min="89" max="89" width="49.85546875" bestFit="1" customWidth="1"/>
    <col min="90" max="90" width="39.42578125" bestFit="1" customWidth="1"/>
    <col min="91" max="91" width="39.5703125" bestFit="1" customWidth="1"/>
    <col min="92" max="92" width="37.140625" bestFit="1" customWidth="1"/>
    <col min="93" max="93" width="16.85546875" bestFit="1" customWidth="1"/>
    <col min="94" max="94" width="35.5703125" bestFit="1" customWidth="1"/>
    <col min="95" max="95" width="46" bestFit="1" customWidth="1"/>
    <col min="96" max="96" width="65.5703125" bestFit="1" customWidth="1"/>
    <col min="97" max="97" width="67.42578125" bestFit="1" customWidth="1"/>
  </cols>
  <sheetData>
    <row r="1" spans="1:29" ht="20.25" customHeight="1">
      <c r="A1" s="98"/>
      <c r="B1" s="97" t="s">
        <v>349</v>
      </c>
      <c r="C1" s="98" t="s">
        <v>51</v>
      </c>
      <c r="D1" s="99" t="s">
        <v>52</v>
      </c>
      <c r="E1" s="98" t="s">
        <v>53</v>
      </c>
      <c r="F1" s="98" t="s">
        <v>54</v>
      </c>
      <c r="G1" s="98" t="s">
        <v>55</v>
      </c>
      <c r="H1" s="98" t="s">
        <v>56</v>
      </c>
      <c r="I1" s="98" t="s">
        <v>57</v>
      </c>
      <c r="J1" s="98" t="s">
        <v>58</v>
      </c>
      <c r="K1" s="98" t="s">
        <v>59</v>
      </c>
      <c r="L1" s="98" t="s">
        <v>60</v>
      </c>
      <c r="M1" s="98" t="s">
        <v>61</v>
      </c>
      <c r="N1" s="98" t="s">
        <v>62</v>
      </c>
      <c r="O1" s="98" t="s">
        <v>114</v>
      </c>
      <c r="Q1" s="98" t="s">
        <v>51</v>
      </c>
      <c r="R1" s="99" t="s">
        <v>52</v>
      </c>
      <c r="S1" s="98" t="s">
        <v>53</v>
      </c>
      <c r="T1" s="98" t="s">
        <v>54</v>
      </c>
      <c r="U1" s="98" t="s">
        <v>55</v>
      </c>
      <c r="V1" s="98" t="s">
        <v>56</v>
      </c>
      <c r="W1" s="98" t="s">
        <v>57</v>
      </c>
      <c r="X1" s="98" t="s">
        <v>58</v>
      </c>
      <c r="Y1" s="98" t="s">
        <v>59</v>
      </c>
      <c r="Z1" s="98" t="s">
        <v>60</v>
      </c>
      <c r="AA1" s="98" t="s">
        <v>61</v>
      </c>
      <c r="AB1" s="98" t="s">
        <v>62</v>
      </c>
      <c r="AC1" s="98" t="s">
        <v>114</v>
      </c>
    </row>
    <row r="2" spans="1:29" ht="29.25" customHeight="1">
      <c r="A2" s="67">
        <v>1</v>
      </c>
      <c r="B2" s="68" t="s">
        <v>350</v>
      </c>
      <c r="C2" s="204">
        <v>19279.13</v>
      </c>
      <c r="D2" s="102">
        <v>19216.580000000002</v>
      </c>
      <c r="E2" s="102">
        <v>27450.501769911501</v>
      </c>
      <c r="F2" s="237">
        <v>60725.5</v>
      </c>
      <c r="G2" s="102">
        <v>64639.62</v>
      </c>
      <c r="H2" s="50"/>
      <c r="I2" s="50"/>
      <c r="J2" s="50"/>
      <c r="K2" s="50"/>
      <c r="L2" s="50"/>
      <c r="M2" s="50"/>
      <c r="N2" s="50"/>
      <c r="O2" s="50"/>
      <c r="P2" s="96">
        <f>C2+D2+E2+F2</f>
        <v>126671.7117699115</v>
      </c>
      <c r="Q2" s="184">
        <f>C2</f>
        <v>19279.13</v>
      </c>
      <c r="R2" s="184">
        <f>Q2+D2</f>
        <v>38495.710000000006</v>
      </c>
      <c r="S2" s="184">
        <f t="shared" ref="S2:AB2" si="0">R2+E2</f>
        <v>65946.211769911504</v>
      </c>
      <c r="T2" s="184">
        <f t="shared" si="0"/>
        <v>126671.7117699115</v>
      </c>
      <c r="U2" s="184">
        <f t="shared" si="0"/>
        <v>191311.33176991151</v>
      </c>
      <c r="V2" s="184">
        <f t="shared" si="0"/>
        <v>191311.33176991151</v>
      </c>
      <c r="W2" s="184">
        <f t="shared" si="0"/>
        <v>191311.33176991151</v>
      </c>
      <c r="X2" s="184">
        <f t="shared" si="0"/>
        <v>191311.33176991151</v>
      </c>
      <c r="Y2" s="184">
        <f t="shared" si="0"/>
        <v>191311.33176991151</v>
      </c>
      <c r="Z2" s="184">
        <f t="shared" si="0"/>
        <v>191311.33176991151</v>
      </c>
      <c r="AA2" s="184">
        <f t="shared" si="0"/>
        <v>191311.33176991151</v>
      </c>
      <c r="AB2" s="184">
        <f t="shared" si="0"/>
        <v>191311.33176991151</v>
      </c>
    </row>
    <row r="3" spans="1:29" ht="15">
      <c r="A3" s="67">
        <v>2</v>
      </c>
      <c r="B3" s="69" t="s">
        <v>351</v>
      </c>
      <c r="C3" s="70">
        <v>0</v>
      </c>
      <c r="D3" s="70">
        <v>0</v>
      </c>
      <c r="E3" s="50">
        <v>0</v>
      </c>
      <c r="F3" s="234">
        <v>0</v>
      </c>
      <c r="G3" s="102">
        <v>44.25</v>
      </c>
      <c r="H3" s="50"/>
      <c r="I3" s="50"/>
      <c r="J3" s="50"/>
      <c r="K3" s="50"/>
      <c r="L3" s="50"/>
      <c r="M3" s="50"/>
      <c r="N3" s="50"/>
      <c r="O3" s="50"/>
    </row>
    <row r="4" spans="1:29" ht="15">
      <c r="A4" s="67">
        <v>3</v>
      </c>
      <c r="B4" s="69" t="s">
        <v>352</v>
      </c>
      <c r="C4" s="70">
        <v>0</v>
      </c>
      <c r="D4" s="70">
        <v>0</v>
      </c>
      <c r="E4" s="50">
        <v>0</v>
      </c>
      <c r="F4" s="234">
        <v>0</v>
      </c>
      <c r="G4" s="50">
        <v>0</v>
      </c>
      <c r="H4" s="50"/>
      <c r="I4" s="50"/>
      <c r="J4" s="50"/>
      <c r="K4" s="50"/>
      <c r="L4" s="50"/>
      <c r="M4" s="50"/>
      <c r="N4" s="50"/>
      <c r="O4" s="50"/>
    </row>
    <row r="5" spans="1:29" ht="15">
      <c r="A5" s="67">
        <v>4</v>
      </c>
      <c r="B5" s="69" t="s">
        <v>102</v>
      </c>
      <c r="C5" s="165">
        <v>1388.93</v>
      </c>
      <c r="D5" s="165">
        <v>1411.53442477876</v>
      </c>
      <c r="E5" s="165">
        <v>2656.6371681415922</v>
      </c>
      <c r="F5" s="237">
        <v>3250.4424778761054</v>
      </c>
      <c r="G5" s="102">
        <v>4452.21</v>
      </c>
      <c r="H5" s="50"/>
      <c r="I5" s="50"/>
      <c r="J5" s="50"/>
      <c r="K5" s="50"/>
      <c r="L5" s="50"/>
      <c r="M5" s="50"/>
      <c r="N5" s="50"/>
      <c r="O5" s="50"/>
    </row>
    <row r="6" spans="1:29" ht="15">
      <c r="A6" s="67">
        <v>5</v>
      </c>
      <c r="B6" s="69" t="s">
        <v>178</v>
      </c>
      <c r="C6" s="70">
        <v>0</v>
      </c>
      <c r="D6" s="205">
        <v>1638.42</v>
      </c>
      <c r="E6" s="50">
        <v>0</v>
      </c>
      <c r="F6" s="234">
        <v>0</v>
      </c>
      <c r="G6" s="102">
        <v>587.21</v>
      </c>
      <c r="H6" s="50"/>
      <c r="I6" s="50"/>
      <c r="J6" s="50"/>
      <c r="K6" s="50"/>
      <c r="L6" s="50"/>
      <c r="M6" s="50"/>
      <c r="N6" s="50"/>
      <c r="O6" s="50"/>
    </row>
    <row r="7" spans="1:29" ht="17.25" customHeight="1">
      <c r="A7" s="67">
        <v>6</v>
      </c>
      <c r="B7" s="69" t="s">
        <v>110</v>
      </c>
      <c r="C7" s="164">
        <v>0</v>
      </c>
      <c r="D7" s="165">
        <v>251.43</v>
      </c>
      <c r="E7" s="102">
        <v>354.56</v>
      </c>
      <c r="F7" s="235">
        <v>837.22</v>
      </c>
      <c r="G7" s="102">
        <v>1883.5</v>
      </c>
      <c r="H7" s="50"/>
      <c r="I7" s="50"/>
      <c r="J7" s="50"/>
      <c r="K7" s="50"/>
      <c r="L7" s="50"/>
      <c r="M7" s="50"/>
      <c r="N7" s="50"/>
      <c r="O7" s="50"/>
    </row>
    <row r="8" spans="1:29" ht="15">
      <c r="A8" s="67">
        <v>7</v>
      </c>
      <c r="B8" s="69" t="s">
        <v>353</v>
      </c>
      <c r="C8" s="165">
        <v>100</v>
      </c>
      <c r="D8" s="165">
        <v>100</v>
      </c>
      <c r="E8" s="102">
        <v>100</v>
      </c>
      <c r="F8" s="235">
        <v>100</v>
      </c>
      <c r="G8" s="102">
        <v>100</v>
      </c>
      <c r="H8" s="50"/>
      <c r="I8" s="50"/>
      <c r="J8" s="50"/>
      <c r="K8" s="50"/>
      <c r="L8" s="50"/>
      <c r="M8" s="50"/>
      <c r="N8" s="50"/>
      <c r="O8" s="50"/>
    </row>
    <row r="9" spans="1:29" ht="15">
      <c r="A9" s="67">
        <v>8</v>
      </c>
      <c r="B9" s="71" t="s">
        <v>354</v>
      </c>
      <c r="C9" s="102">
        <v>68.550000000000011</v>
      </c>
      <c r="D9" s="102">
        <v>29.029999999999998</v>
      </c>
      <c r="E9" s="102">
        <v>173.38</v>
      </c>
      <c r="F9" s="236">
        <v>339.56</v>
      </c>
      <c r="G9" s="102">
        <v>564.57000000000005</v>
      </c>
      <c r="H9" s="50"/>
      <c r="I9" s="50"/>
      <c r="J9" s="50"/>
      <c r="K9" s="50"/>
      <c r="L9" s="50"/>
      <c r="M9" s="50"/>
      <c r="N9" s="50"/>
      <c r="O9" s="50"/>
    </row>
    <row r="10" spans="1:29" ht="15">
      <c r="A10" s="67">
        <v>9</v>
      </c>
      <c r="B10" s="72" t="s">
        <v>355</v>
      </c>
      <c r="C10" s="102">
        <v>16.12</v>
      </c>
      <c r="D10" s="102">
        <v>20.16</v>
      </c>
      <c r="E10" s="102">
        <v>56.45</v>
      </c>
      <c r="F10" s="236">
        <v>284.66000000000003</v>
      </c>
      <c r="G10" s="102">
        <v>295.89999999999992</v>
      </c>
      <c r="H10" s="50"/>
      <c r="I10" s="50"/>
      <c r="J10" s="50"/>
      <c r="K10" s="50"/>
      <c r="L10" s="50"/>
      <c r="M10" s="50"/>
      <c r="N10" s="50"/>
      <c r="O10" s="50"/>
    </row>
    <row r="11" spans="1:29" ht="15">
      <c r="A11" s="67">
        <v>10</v>
      </c>
      <c r="B11" s="71" t="s">
        <v>356</v>
      </c>
      <c r="C11" s="70">
        <v>0</v>
      </c>
      <c r="D11" s="70">
        <v>0</v>
      </c>
      <c r="E11" s="165">
        <v>464.6</v>
      </c>
      <c r="F11" s="234">
        <v>0</v>
      </c>
      <c r="G11" s="50">
        <v>0</v>
      </c>
      <c r="H11" s="50"/>
      <c r="I11" s="50"/>
      <c r="J11" s="50"/>
      <c r="K11" s="50"/>
      <c r="L11" s="50"/>
      <c r="M11" s="50"/>
      <c r="N11" s="50"/>
      <c r="O11" s="50"/>
    </row>
    <row r="12" spans="1:29" ht="15">
      <c r="A12" s="67">
        <v>11</v>
      </c>
      <c r="B12" s="71" t="s">
        <v>357</v>
      </c>
      <c r="C12" s="70">
        <v>0</v>
      </c>
      <c r="D12" s="70">
        <v>0</v>
      </c>
      <c r="E12" s="50">
        <v>0</v>
      </c>
      <c r="F12" s="234">
        <v>0</v>
      </c>
      <c r="G12" s="50">
        <v>0</v>
      </c>
      <c r="H12" s="50"/>
      <c r="I12" s="50"/>
      <c r="J12" s="50"/>
      <c r="K12" s="50"/>
      <c r="L12" s="50"/>
      <c r="M12" s="50"/>
      <c r="N12" s="50"/>
      <c r="O12" s="50"/>
    </row>
    <row r="13" spans="1:29" ht="15">
      <c r="A13" s="67">
        <v>12</v>
      </c>
      <c r="B13" s="71" t="s">
        <v>358</v>
      </c>
      <c r="C13" s="70">
        <v>0</v>
      </c>
      <c r="D13" s="70">
        <v>0</v>
      </c>
      <c r="E13" s="50">
        <v>0</v>
      </c>
      <c r="F13" s="234">
        <v>0</v>
      </c>
      <c r="G13" s="50">
        <v>0</v>
      </c>
      <c r="H13" s="50"/>
      <c r="I13" s="50"/>
      <c r="J13" s="50"/>
      <c r="K13" s="50"/>
      <c r="L13" s="50"/>
      <c r="M13" s="50"/>
      <c r="N13" s="50"/>
      <c r="O13" s="50"/>
    </row>
    <row r="14" spans="1:29" ht="15">
      <c r="A14" s="67">
        <v>13</v>
      </c>
      <c r="B14" s="71" t="s">
        <v>359</v>
      </c>
      <c r="C14" s="70">
        <v>0</v>
      </c>
      <c r="D14" s="70">
        <v>0</v>
      </c>
      <c r="E14" s="50">
        <v>0</v>
      </c>
      <c r="F14" s="234">
        <v>0</v>
      </c>
      <c r="G14" s="50">
        <v>0</v>
      </c>
      <c r="H14" s="50"/>
      <c r="I14" s="50"/>
      <c r="J14" s="50"/>
      <c r="K14" s="50"/>
      <c r="L14" s="50"/>
      <c r="M14" s="50"/>
      <c r="N14" s="50"/>
      <c r="O14" s="50"/>
    </row>
    <row r="15" spans="1:29" ht="15">
      <c r="A15" s="67">
        <v>14</v>
      </c>
      <c r="B15" s="72" t="s">
        <v>360</v>
      </c>
      <c r="C15" s="70">
        <v>0</v>
      </c>
      <c r="D15" s="70">
        <v>0</v>
      </c>
      <c r="E15" s="102">
        <v>230.09</v>
      </c>
      <c r="F15" s="236">
        <v>1274.3399999999999</v>
      </c>
      <c r="G15" s="102">
        <v>1725.6299999999999</v>
      </c>
      <c r="H15" s="50"/>
      <c r="I15" s="50"/>
      <c r="J15" s="50"/>
      <c r="K15" s="50"/>
      <c r="L15" s="50"/>
      <c r="M15" s="50"/>
      <c r="N15" s="50"/>
      <c r="O15" s="50"/>
    </row>
    <row r="16" spans="1:29" ht="15">
      <c r="A16" s="67">
        <v>15</v>
      </c>
      <c r="B16" s="72" t="s">
        <v>361</v>
      </c>
      <c r="C16" s="70">
        <v>0</v>
      </c>
      <c r="D16" s="70">
        <v>0</v>
      </c>
      <c r="E16" s="50">
        <v>0</v>
      </c>
      <c r="F16" s="234">
        <v>0</v>
      </c>
      <c r="G16" s="50">
        <v>0</v>
      </c>
      <c r="H16" s="50"/>
      <c r="I16" s="50"/>
      <c r="J16" s="50"/>
      <c r="K16" s="50"/>
      <c r="L16" s="50"/>
      <c r="M16" s="50"/>
      <c r="N16" s="50"/>
      <c r="O16" s="50"/>
    </row>
    <row r="17" spans="1:15" ht="15">
      <c r="A17" s="67">
        <v>16</v>
      </c>
      <c r="B17" s="71" t="s">
        <v>362</v>
      </c>
      <c r="C17" s="70">
        <v>0</v>
      </c>
      <c r="D17" s="70">
        <v>0</v>
      </c>
      <c r="E17" s="102">
        <v>495.58</v>
      </c>
      <c r="F17" s="234">
        <v>0</v>
      </c>
      <c r="G17" s="50">
        <v>0</v>
      </c>
      <c r="H17" s="50"/>
      <c r="I17" s="50"/>
      <c r="J17" s="50"/>
      <c r="K17" s="50"/>
      <c r="L17" s="50"/>
      <c r="M17" s="50"/>
      <c r="N17" s="50"/>
      <c r="O17" s="50"/>
    </row>
    <row r="18" spans="1:15" ht="15">
      <c r="A18" s="67">
        <v>17</v>
      </c>
      <c r="B18" s="72" t="s">
        <v>363</v>
      </c>
      <c r="C18" s="50">
        <v>0</v>
      </c>
      <c r="D18" s="70"/>
      <c r="E18" s="50"/>
      <c r="F18" s="234"/>
      <c r="G18" s="50"/>
      <c r="H18" s="50"/>
      <c r="I18" s="50"/>
      <c r="J18" s="50"/>
      <c r="K18" s="50"/>
      <c r="L18" s="50"/>
      <c r="M18" s="50"/>
      <c r="N18" s="50"/>
      <c r="O18" s="50"/>
    </row>
    <row r="19" spans="1:15" ht="15">
      <c r="A19" s="67">
        <v>18</v>
      </c>
      <c r="B19" s="72" t="s">
        <v>364</v>
      </c>
      <c r="C19" s="50">
        <v>0</v>
      </c>
      <c r="D19" s="70"/>
      <c r="E19" s="50"/>
      <c r="F19" s="234"/>
      <c r="G19" s="50"/>
      <c r="H19" s="50"/>
      <c r="I19" s="50"/>
      <c r="J19" s="50"/>
      <c r="K19" s="50"/>
      <c r="L19" s="50"/>
      <c r="M19" s="50"/>
      <c r="N19" s="50"/>
      <c r="O19" s="50"/>
    </row>
    <row r="20" spans="1:15" ht="15">
      <c r="A20" s="67">
        <v>19</v>
      </c>
      <c r="B20" s="72" t="s">
        <v>365</v>
      </c>
      <c r="C20" s="50">
        <v>0</v>
      </c>
      <c r="D20" s="70"/>
      <c r="E20" s="50"/>
      <c r="F20" s="234"/>
      <c r="G20" s="50"/>
      <c r="H20" s="50"/>
      <c r="I20" s="50"/>
      <c r="J20" s="50"/>
      <c r="K20" s="50"/>
      <c r="L20" s="50"/>
      <c r="M20" s="50"/>
      <c r="N20" s="50"/>
      <c r="O20" s="50"/>
    </row>
    <row r="21" spans="1:15" ht="15">
      <c r="A21" s="67">
        <v>20</v>
      </c>
      <c r="B21" s="72" t="s">
        <v>366</v>
      </c>
      <c r="C21" s="165">
        <v>0</v>
      </c>
      <c r="D21" s="204">
        <v>14.25</v>
      </c>
      <c r="E21" s="50">
        <v>0</v>
      </c>
      <c r="F21" s="235">
        <v>93.63</v>
      </c>
      <c r="G21" s="102">
        <v>142.82</v>
      </c>
      <c r="H21" s="50"/>
      <c r="I21" s="50"/>
      <c r="J21" s="50"/>
      <c r="K21" s="50"/>
      <c r="L21" s="50"/>
      <c r="M21" s="50"/>
      <c r="N21" s="50"/>
      <c r="O21" s="50"/>
    </row>
    <row r="22" spans="1:15" ht="15">
      <c r="A22" s="67">
        <v>21</v>
      </c>
      <c r="B22" s="73" t="s">
        <v>367</v>
      </c>
      <c r="C22" s="50">
        <v>0</v>
      </c>
      <c r="D22" s="70"/>
      <c r="E22" s="50"/>
      <c r="F22" s="234"/>
      <c r="G22" s="50"/>
      <c r="H22" s="50"/>
      <c r="I22" s="50"/>
      <c r="J22" s="50"/>
      <c r="K22" s="50"/>
      <c r="L22" s="50"/>
      <c r="M22" s="50"/>
      <c r="N22" s="50"/>
      <c r="O22" s="50"/>
    </row>
    <row r="23" spans="1:15" ht="23.25" customHeight="1">
      <c r="A23" s="67">
        <v>22</v>
      </c>
      <c r="B23" s="69" t="s">
        <v>179</v>
      </c>
      <c r="C23" s="165">
        <v>4</v>
      </c>
      <c r="D23" s="70">
        <v>0</v>
      </c>
      <c r="E23" s="102">
        <v>100</v>
      </c>
      <c r="F23" s="235">
        <v>64.680000000000007</v>
      </c>
      <c r="G23" s="102">
        <v>95.75</v>
      </c>
      <c r="H23" s="50"/>
      <c r="I23" s="50"/>
      <c r="J23" s="50"/>
      <c r="K23" s="50"/>
      <c r="L23" s="50"/>
      <c r="M23" s="50"/>
      <c r="N23" s="50"/>
      <c r="O23" s="50"/>
    </row>
    <row r="24" spans="1:15" ht="15">
      <c r="A24" s="67">
        <v>23</v>
      </c>
      <c r="B24" s="73" t="s">
        <v>397</v>
      </c>
      <c r="C24" s="165">
        <v>-102.83</v>
      </c>
      <c r="D24" s="165">
        <v>-102.63</v>
      </c>
      <c r="E24" s="102">
        <v>-149.79</v>
      </c>
      <c r="F24" s="235">
        <v>-412.28</v>
      </c>
      <c r="G24" s="50">
        <v>-514.33000000000004</v>
      </c>
      <c r="H24" s="50"/>
      <c r="I24" s="50"/>
      <c r="J24" s="50"/>
      <c r="K24" s="50"/>
      <c r="L24" s="50"/>
      <c r="M24" s="50"/>
      <c r="N24" s="50"/>
      <c r="O24" s="50"/>
    </row>
    <row r="25" spans="1:15" ht="15">
      <c r="A25" s="67">
        <v>24</v>
      </c>
      <c r="B25" s="73"/>
      <c r="C25" s="50">
        <v>0</v>
      </c>
      <c r="D25" s="50">
        <v>0</v>
      </c>
      <c r="E25" s="50">
        <v>0</v>
      </c>
      <c r="F25" s="234"/>
      <c r="G25" s="50">
        <v>0</v>
      </c>
      <c r="H25" s="50"/>
      <c r="I25" s="50"/>
      <c r="J25" s="50"/>
      <c r="K25" s="50"/>
      <c r="L25" s="50"/>
      <c r="M25" s="50"/>
      <c r="N25" s="50"/>
      <c r="O25" s="50"/>
    </row>
    <row r="26" spans="1:15" ht="15">
      <c r="A26" s="67">
        <v>25</v>
      </c>
      <c r="B26" s="73"/>
      <c r="C26" s="50">
        <v>0</v>
      </c>
      <c r="D26" s="50">
        <v>0</v>
      </c>
      <c r="E26" s="50">
        <v>0</v>
      </c>
      <c r="F26" s="234"/>
      <c r="G26" s="50">
        <v>0</v>
      </c>
      <c r="H26" s="50"/>
      <c r="I26" s="50"/>
      <c r="J26" s="50"/>
      <c r="K26" s="50"/>
      <c r="L26" s="50"/>
      <c r="M26" s="50"/>
      <c r="N26" s="50"/>
      <c r="O26" s="50"/>
    </row>
    <row r="27" spans="1:15" ht="15">
      <c r="A27" s="67">
        <v>26</v>
      </c>
      <c r="B27" s="73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/>
      <c r="I27" s="50"/>
      <c r="J27" s="50"/>
      <c r="K27" s="50"/>
      <c r="L27" s="50"/>
      <c r="M27" s="50"/>
      <c r="N27" s="50"/>
      <c r="O27" s="50"/>
    </row>
    <row r="28" spans="1:15" ht="15">
      <c r="A28" s="67">
        <v>27</v>
      </c>
      <c r="B28" s="73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/>
      <c r="I28" s="50"/>
      <c r="J28" s="50"/>
      <c r="K28" s="50"/>
      <c r="L28" s="50"/>
      <c r="M28" s="50"/>
      <c r="N28" s="50"/>
      <c r="O28" s="50"/>
    </row>
    <row r="29" spans="1:15" ht="15">
      <c r="A29" s="67">
        <v>28</v>
      </c>
      <c r="B29" s="73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/>
      <c r="I29" s="50"/>
      <c r="J29" s="50"/>
      <c r="K29" s="50"/>
      <c r="L29" s="50"/>
      <c r="M29" s="50"/>
      <c r="N29" s="50"/>
      <c r="O29" s="50"/>
    </row>
    <row r="30" spans="1:15" ht="15">
      <c r="A30" s="67">
        <v>29</v>
      </c>
      <c r="B30" s="73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/>
      <c r="I30" s="50"/>
      <c r="J30" s="50"/>
      <c r="K30" s="50"/>
      <c r="L30" s="50"/>
      <c r="M30" s="50"/>
      <c r="N30" s="50"/>
      <c r="O30" s="50"/>
    </row>
    <row r="31" spans="1:15" ht="15">
      <c r="A31" s="67">
        <v>30</v>
      </c>
      <c r="B31" s="73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/>
      <c r="I31" s="50"/>
      <c r="J31" s="50"/>
      <c r="K31" s="50"/>
      <c r="L31" s="50"/>
      <c r="M31" s="50"/>
      <c r="N31" s="50"/>
      <c r="O31" s="50"/>
    </row>
    <row r="32" spans="1:15" ht="21.75" customHeight="1">
      <c r="A32" s="100" t="s">
        <v>114</v>
      </c>
      <c r="B32" s="101"/>
      <c r="C32" s="108">
        <f>SUM(C2:C31)</f>
        <v>20753.899999999998</v>
      </c>
      <c r="D32" s="108">
        <f t="shared" ref="D32:O32" si="1">SUM(D2:D31)</f>
        <v>22578.774424778763</v>
      </c>
      <c r="E32" s="108">
        <f t="shared" si="1"/>
        <v>31932.008938053095</v>
      </c>
      <c r="F32" s="108">
        <f t="shared" si="1"/>
        <v>66557.7524778761</v>
      </c>
      <c r="G32" s="108">
        <f t="shared" si="1"/>
        <v>74017.130000000019</v>
      </c>
      <c r="H32" s="108">
        <f t="shared" si="1"/>
        <v>0</v>
      </c>
      <c r="I32" s="108">
        <f t="shared" si="1"/>
        <v>0</v>
      </c>
      <c r="J32" s="108">
        <f t="shared" si="1"/>
        <v>0</v>
      </c>
      <c r="K32" s="108">
        <f t="shared" si="1"/>
        <v>0</v>
      </c>
      <c r="L32" s="108">
        <f t="shared" si="1"/>
        <v>0</v>
      </c>
      <c r="M32" s="108">
        <f t="shared" si="1"/>
        <v>0</v>
      </c>
      <c r="N32" s="108">
        <f t="shared" si="1"/>
        <v>0</v>
      </c>
      <c r="O32" s="108">
        <f t="shared" si="1"/>
        <v>0</v>
      </c>
    </row>
    <row r="33" spans="1:15" ht="21.75" customHeight="1">
      <c r="A33" s="100"/>
      <c r="B33" s="215" t="s">
        <v>419</v>
      </c>
      <c r="C33" s="216" t="s">
        <v>3</v>
      </c>
      <c r="D33" s="216" t="s">
        <v>399</v>
      </c>
      <c r="E33" s="216" t="s">
        <v>24</v>
      </c>
      <c r="F33" s="216" t="s">
        <v>25</v>
      </c>
      <c r="G33" s="216" t="s">
        <v>26</v>
      </c>
      <c r="H33" s="216" t="s">
        <v>27</v>
      </c>
      <c r="I33" s="216" t="s">
        <v>28</v>
      </c>
      <c r="J33" s="216" t="s">
        <v>29</v>
      </c>
      <c r="K33" s="216" t="s">
        <v>30</v>
      </c>
      <c r="L33" s="216" t="s">
        <v>31</v>
      </c>
      <c r="M33" s="216" t="s">
        <v>32</v>
      </c>
      <c r="N33" s="216" t="s">
        <v>33</v>
      </c>
      <c r="O33" s="108"/>
    </row>
    <row r="34" spans="1:15" ht="24" customHeight="1">
      <c r="A34" s="1"/>
      <c r="B34" s="1"/>
      <c r="C34" s="50">
        <f>C32</f>
        <v>20753.899999999998</v>
      </c>
      <c r="D34" s="50">
        <f>C34+D32</f>
        <v>43332.674424778757</v>
      </c>
      <c r="E34" s="50">
        <f t="shared" ref="E34:O34" si="2">D34+E32</f>
        <v>75264.683362831856</v>
      </c>
      <c r="F34" s="50">
        <f t="shared" si="2"/>
        <v>141822.43584070797</v>
      </c>
      <c r="G34" s="50">
        <f t="shared" si="2"/>
        <v>215839.56584070798</v>
      </c>
      <c r="H34" s="50">
        <f t="shared" ref="H34" si="3">G34+H32</f>
        <v>215839.56584070798</v>
      </c>
      <c r="I34" s="50">
        <f t="shared" ref="I34" si="4">H34+I32</f>
        <v>215839.56584070798</v>
      </c>
      <c r="J34" s="50">
        <f t="shared" ref="J34" si="5">I34+J32</f>
        <v>215839.56584070798</v>
      </c>
      <c r="K34" s="50">
        <f t="shared" ref="K34" si="6">J34+K32</f>
        <v>215839.56584070798</v>
      </c>
      <c r="L34" s="50">
        <f t="shared" ref="L34" si="7">K34+L32</f>
        <v>215839.56584070798</v>
      </c>
      <c r="M34" s="50">
        <f t="shared" ref="M34" si="8">L34+M32</f>
        <v>215839.56584070798</v>
      </c>
      <c r="N34" s="50">
        <f t="shared" ref="N34" si="9">M34+N32</f>
        <v>215839.56584070798</v>
      </c>
      <c r="O34" s="50">
        <f t="shared" si="2"/>
        <v>215839.56584070798</v>
      </c>
    </row>
    <row r="37" spans="1:15" ht="26.25" customHeight="1"/>
    <row r="57" ht="17.25" customHeight="1"/>
    <row r="62" ht="21" customHeight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772-93CC-486B-B1C6-0A5FC105344E}">
  <dimension ref="A1:V159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42.42578125" style="61" customWidth="1"/>
    <col min="4" max="4" width="13.85546875" style="61" customWidth="1"/>
    <col min="5" max="5" width="10.85546875" style="61" customWidth="1"/>
    <col min="6" max="6" width="14.140625" style="6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7109375" style="61" customWidth="1"/>
    <col min="13" max="13" width="11.7109375" style="61" customWidth="1"/>
    <col min="14" max="14" width="14.140625" style="61" customWidth="1"/>
    <col min="15" max="16" width="13.28515625" style="61" customWidth="1"/>
    <col min="17" max="17" width="11.42578125" style="51" customWidth="1"/>
    <col min="18" max="21" width="9.140625" style="51"/>
    <col min="22" max="22" width="42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ΑΝΤΙΣΤΟΙΧΙΣΗ!$F$112</f>
        <v xml:space="preserve">ΙΟΥΛΙΟΣ ΤΡΕΧΟΝ ΕΤΟΣ </v>
      </c>
      <c r="E3" s="302"/>
      <c r="F3" s="302"/>
      <c r="G3" s="110">
        <f>ΑΝΤΙΣΤΟΙΧΙΣΗ!$D$34</f>
        <v>2025</v>
      </c>
      <c r="H3" s="302" t="str">
        <f>ΑΝΤΙΣΤΟΙΧΙΣΗ!$F$112</f>
        <v xml:space="preserve">ΙΟΥΛΙΟΣ ΤΡΕΧΟΝ ΕΤΟΣ </v>
      </c>
      <c r="I3" s="302"/>
      <c r="J3" s="302"/>
      <c r="K3" s="110">
        <f>ΑΝΤΙΣΤΟΙΧΙΣΗ!$D$34</f>
        <v>2025</v>
      </c>
      <c r="L3" s="302" t="str">
        <f>ΑΝΤΙΣΤΟΙΧΙΣΗ!$F$126</f>
        <v>ΙΟΥΛΙΟΣ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15.75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-119462.80082595872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16425.669999999984</v>
      </c>
      <c r="M5" s="299"/>
      <c r="N5" s="86">
        <f>N7-N6</f>
        <v>-62461.500946902554</v>
      </c>
      <c r="O5" s="299"/>
      <c r="P5" s="86">
        <f>P159-P6</f>
        <v>155092.87221238931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335302.3666666667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65075.760000000009</v>
      </c>
      <c r="M6" s="299"/>
      <c r="N6" s="87">
        <f>N74+N111+N157</f>
        <v>433393.93899999995</v>
      </c>
      <c r="O6" s="299"/>
      <c r="P6" s="86">
        <f>P38-P43-P80</f>
        <v>-155092.87221238931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81501.429999999993</v>
      </c>
      <c r="M7" s="83"/>
      <c r="N7" s="65">
        <f>SUM(N8:N37)</f>
        <v>370932.4380530974</v>
      </c>
      <c r="O7" s="83"/>
      <c r="P7" s="65">
        <f>SUM(P8:P37)</f>
        <v>-155092.87221238931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'2025_ΕΣΟΔΑ'!I2</f>
        <v>0</v>
      </c>
      <c r="E8" s="53" t="e">
        <f>D8/$D$7</f>
        <v>#DIV/0!</v>
      </c>
      <c r="F8" s="54">
        <f>D8+'2025 Ιούνιος'!F8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Ιούνιος'!J8</f>
        <v>0</v>
      </c>
      <c r="K8" s="53" t="e">
        <f>J8/$J$7</f>
        <v>#DIV/0!</v>
      </c>
      <c r="L8" s="92">
        <f>'2024_60-69 ΕΞΟΔΑ+ΟΜ 2'!I114</f>
        <v>72744.490000000005</v>
      </c>
      <c r="M8" s="53">
        <f>L8/$L$7</f>
        <v>0.8925547686709302</v>
      </c>
      <c r="N8" s="54">
        <f>L8+'2025 Ιούνιος'!N8</f>
        <v>325810.4328318584</v>
      </c>
      <c r="O8" s="53">
        <f>N8/$N$7</f>
        <v>0.87835519196414957</v>
      </c>
      <c r="P8" s="54">
        <f t="shared" ref="P8:P26" si="0">F8-N8</f>
        <v>-134499.10106194689</v>
      </c>
      <c r="Q8" s="53">
        <f t="shared" ref="Q8:Q26" si="1">N8/F8</f>
        <v>1.7030378170369322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'2025_ΕΣΟΔΑ'!I3</f>
        <v>0</v>
      </c>
      <c r="E9" s="53" t="e">
        <f t="shared" ref="E9:E29" si="2">D9/$D$7</f>
        <v>#DIV/0!</v>
      </c>
      <c r="F9" s="54">
        <f>D9+'2025 Ιούνιος'!F9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Ιούνιος'!J9</f>
        <v>0</v>
      </c>
      <c r="K9" s="53" t="e">
        <f t="shared" ref="K9:K29" si="5">J9/$J$7</f>
        <v>#DIV/0!</v>
      </c>
      <c r="L9" s="92">
        <f>'2024_60-69 ΕΞΟΔΑ+ΟΜ 2'!I115</f>
        <v>0</v>
      </c>
      <c r="M9" s="53">
        <f t="shared" ref="M9:M29" si="6">L9/$L$7</f>
        <v>0</v>
      </c>
      <c r="N9" s="54">
        <f>L9+'2025 Ιούνιος'!N9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'2025_ΕΣΟΔΑ'!I4</f>
        <v>0</v>
      </c>
      <c r="E10" s="53" t="e">
        <f t="shared" si="2"/>
        <v>#DIV/0!</v>
      </c>
      <c r="F10" s="54">
        <f>D10+'2025 Ιούνιος'!F10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Ιούνιος'!J10</f>
        <v>0</v>
      </c>
      <c r="K10" s="53" t="e">
        <f t="shared" si="5"/>
        <v>#DIV/0!</v>
      </c>
      <c r="L10" s="92">
        <f>'2024_60-69 ΕΞΟΔΑ+ΟΜ 2'!I116</f>
        <v>0</v>
      </c>
      <c r="M10" s="53">
        <f t="shared" si="6"/>
        <v>0</v>
      </c>
      <c r="N10" s="54">
        <f>L10+'2025 Ιούνιος'!N10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'2025_ΕΣΟΔΑ'!I5</f>
        <v>0</v>
      </c>
      <c r="E11" s="53" t="e">
        <f t="shared" si="2"/>
        <v>#DIV/0!</v>
      </c>
      <c r="F11" s="54">
        <f>D11+'2025 Ιούνιος'!F11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Ιούνιος'!J11</f>
        <v>0</v>
      </c>
      <c r="K11" s="53" t="e">
        <f t="shared" si="5"/>
        <v>#DIV/0!</v>
      </c>
      <c r="L11" s="92">
        <f>'2024_60-69 ΕΞΟΔΑ+ΟΜ 2'!I117</f>
        <v>4302.1099999999997</v>
      </c>
      <c r="M11" s="53">
        <f t="shared" si="6"/>
        <v>5.2785699588338515E-2</v>
      </c>
      <c r="N11" s="54">
        <f>L11+'2025 Ιούνιος'!N11</f>
        <v>24288.395221238941</v>
      </c>
      <c r="O11" s="53">
        <f t="shared" si="7"/>
        <v>6.5479296846403495E-2</v>
      </c>
      <c r="P11" s="54">
        <f t="shared" si="0"/>
        <v>-11128.641150442483</v>
      </c>
      <c r="Q11" s="53">
        <f t="shared" si="1"/>
        <v>1.8456572281345796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'2025_ΕΣΟΔΑ'!I6</f>
        <v>0</v>
      </c>
      <c r="E12" s="53" t="e">
        <f t="shared" si="2"/>
        <v>#DIV/0!</v>
      </c>
      <c r="F12" s="54">
        <f>D12+'2025 Ιούνιος'!F12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Ιούνιος'!J12</f>
        <v>0</v>
      </c>
      <c r="K12" s="53" t="e">
        <f t="shared" si="5"/>
        <v>#DIV/0!</v>
      </c>
      <c r="L12" s="92">
        <f>'2024_60-69 ΕΞΟΔΑ+ΟΜ 2'!I118</f>
        <v>349.66</v>
      </c>
      <c r="M12" s="53">
        <f t="shared" si="6"/>
        <v>4.29023147201221E-3</v>
      </c>
      <c r="N12" s="54">
        <f>L12+'2025 Ιούνιος'!N12</f>
        <v>2406.5899999999997</v>
      </c>
      <c r="O12" s="53">
        <f t="shared" si="7"/>
        <v>6.4879470035875009E-3</v>
      </c>
      <c r="P12" s="54">
        <f t="shared" si="0"/>
        <v>-180.95999999999958</v>
      </c>
      <c r="Q12" s="53">
        <f t="shared" si="1"/>
        <v>1.0813073152320913</v>
      </c>
      <c r="S12"/>
      <c r="T12"/>
      <c r="U12"/>
      <c r="V12"/>
    </row>
    <row r="13" spans="1:22" ht="30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'2025_ΕΣΟΔΑ'!I7</f>
        <v>0</v>
      </c>
      <c r="E13" s="53" t="e">
        <f t="shared" si="2"/>
        <v>#DIV/0!</v>
      </c>
      <c r="F13" s="54">
        <f>D13+'2025 Ιούνιος'!F13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Ιούνιος'!J13</f>
        <v>0</v>
      </c>
      <c r="K13" s="53" t="e">
        <f t="shared" si="5"/>
        <v>#DIV/0!</v>
      </c>
      <c r="L13" s="92">
        <f>'2024_60-69 ΕΞΟΔΑ+ΟΜ 2'!I119</f>
        <v>3007.42</v>
      </c>
      <c r="M13" s="53">
        <f t="shared" si="6"/>
        <v>3.6900211444142766E-2</v>
      </c>
      <c r="N13" s="54">
        <f>L13+'2025 Ιούνιος'!N13</f>
        <v>9277.07</v>
      </c>
      <c r="O13" s="53">
        <f t="shared" si="7"/>
        <v>2.5010134052153257E-2</v>
      </c>
      <c r="P13" s="54">
        <f t="shared" si="0"/>
        <v>-5950.36</v>
      </c>
      <c r="Q13" s="53">
        <f t="shared" si="1"/>
        <v>2.7886620715361423</v>
      </c>
      <c r="S13"/>
      <c r="T13"/>
      <c r="U13"/>
      <c r="V13"/>
    </row>
    <row r="14" spans="1:22" ht="31.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'2025_ΕΣΟΔΑ'!I8</f>
        <v>0</v>
      </c>
      <c r="E14" s="53" t="e">
        <f t="shared" si="2"/>
        <v>#DIV/0!</v>
      </c>
      <c r="F14" s="54">
        <f>D14+'2025 Ιούνιος'!F14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Ιούνιος'!J14</f>
        <v>0</v>
      </c>
      <c r="K14" s="53" t="e">
        <f t="shared" si="5"/>
        <v>#DIV/0!</v>
      </c>
      <c r="L14" s="92">
        <f>'2024_60-69 ΕΞΟΔΑ+ΟΜ 2'!I120</f>
        <v>100</v>
      </c>
      <c r="M14" s="53">
        <f t="shared" si="6"/>
        <v>1.2269723365590029E-3</v>
      </c>
      <c r="N14" s="54">
        <f>L14+'2025 Ιούνιος'!N14</f>
        <v>700</v>
      </c>
      <c r="O14" s="53">
        <f t="shared" si="7"/>
        <v>1.8871361147978058E-3</v>
      </c>
      <c r="P14" s="54">
        <f t="shared" si="0"/>
        <v>-200</v>
      </c>
      <c r="Q14" s="53">
        <f t="shared" si="1"/>
        <v>1.4</v>
      </c>
      <c r="S14"/>
      <c r="T14"/>
      <c r="U14"/>
      <c r="V14"/>
    </row>
    <row r="15" spans="1:22" ht="14.2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'2025_ΕΣΟΔΑ'!I9</f>
        <v>0</v>
      </c>
      <c r="E15" s="53" t="e">
        <f t="shared" si="2"/>
        <v>#DIV/0!</v>
      </c>
      <c r="F15" s="54">
        <f>D15+'2025 Ιούνιος'!F15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Ιούνιος'!J15</f>
        <v>0</v>
      </c>
      <c r="K15" s="53" t="e">
        <f t="shared" si="5"/>
        <v>#DIV/0!</v>
      </c>
      <c r="L15" s="92">
        <f>'2024_60-69 ΕΞΟΔΑ+ΟΜ 2'!I121</f>
        <v>139.51</v>
      </c>
      <c r="M15" s="53">
        <f t="shared" si="6"/>
        <v>1.7117491067334648E-3</v>
      </c>
      <c r="N15" s="54">
        <f>L15+'2025 Ιούνιος'!N15</f>
        <v>669</v>
      </c>
      <c r="O15" s="53">
        <f t="shared" si="7"/>
        <v>1.8035629439996173E-3</v>
      </c>
      <c r="P15" s="54">
        <f t="shared" si="0"/>
        <v>506.09000000000015</v>
      </c>
      <c r="Q15" s="53">
        <f t="shared" si="1"/>
        <v>0.56931809478422923</v>
      </c>
      <c r="S15"/>
      <c r="T15"/>
      <c r="U15"/>
      <c r="V15"/>
    </row>
    <row r="16" spans="1:22" ht="29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'2025_ΕΣΟΔΑ'!I10</f>
        <v>0</v>
      </c>
      <c r="E16" s="53" t="e">
        <f t="shared" si="2"/>
        <v>#DIV/0!</v>
      </c>
      <c r="F16" s="54">
        <f>D16+'2025 Ιούνιος'!F16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Ιούνιος'!J16</f>
        <v>0</v>
      </c>
      <c r="K16" s="53" t="e">
        <f t="shared" si="5"/>
        <v>#DIV/0!</v>
      </c>
      <c r="L16" s="92">
        <f>'2024_60-69 ΕΞΟΔΑ+ΟΜ 2'!I122</f>
        <v>0</v>
      </c>
      <c r="M16" s="53">
        <f t="shared" si="6"/>
        <v>0</v>
      </c>
      <c r="N16" s="54">
        <f>L16+'2025 Ιούνιος'!N16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'2025_ΕΣΟΔΑ'!I11</f>
        <v>0</v>
      </c>
      <c r="E17" s="53" t="e">
        <f t="shared" si="2"/>
        <v>#DIV/0!</v>
      </c>
      <c r="F17" s="54">
        <f>D17+'2025 Ιούνιος'!F17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Ιούνιος'!J17</f>
        <v>0</v>
      </c>
      <c r="K17" s="53" t="e">
        <f t="shared" si="5"/>
        <v>#DIV/0!</v>
      </c>
      <c r="L17" s="92">
        <f>'2024_60-69 ΕΞΟΔΑ+ΟΜ 2'!I123</f>
        <v>88.5</v>
      </c>
      <c r="M17" s="53">
        <f t="shared" si="6"/>
        <v>1.0858705178547175E-3</v>
      </c>
      <c r="N17" s="54">
        <f>L17+'2025 Ιούνιος'!N17</f>
        <v>256.64999999999998</v>
      </c>
      <c r="O17" s="53">
        <f t="shared" si="7"/>
        <v>6.919049769469383E-4</v>
      </c>
      <c r="P17" s="54">
        <f t="shared" si="0"/>
        <v>207.95000000000005</v>
      </c>
      <c r="Q17" s="53">
        <f t="shared" si="1"/>
        <v>0.55241067585019366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'2025_ΕΣΟΔΑ'!I12</f>
        <v>0</v>
      </c>
      <c r="E18" s="53" t="e">
        <f t="shared" si="2"/>
        <v>#DIV/0!</v>
      </c>
      <c r="F18" s="54">
        <f>D18+'2025 Ιούνιος'!F18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Ιούνιος'!J18</f>
        <v>0</v>
      </c>
      <c r="K18" s="53" t="e">
        <f t="shared" si="5"/>
        <v>#DIV/0!</v>
      </c>
      <c r="L18" s="92">
        <f>'2024_60-69 ΕΞΟΔΑ+ΟΜ 2'!I124</f>
        <v>0</v>
      </c>
      <c r="M18" s="53">
        <f t="shared" si="6"/>
        <v>0</v>
      </c>
      <c r="N18" s="54">
        <f>L18+'2025 Ιούνιος'!N18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'2025_ΕΣΟΔΑ'!I13</f>
        <v>0</v>
      </c>
      <c r="E19" s="53" t="e">
        <f t="shared" si="2"/>
        <v>#DIV/0!</v>
      </c>
      <c r="F19" s="54">
        <f>D19+'2025 Ιούνιος'!F19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Ιούνιος'!J19</f>
        <v>0</v>
      </c>
      <c r="K19" s="53" t="e">
        <f t="shared" si="5"/>
        <v>#DIV/0!</v>
      </c>
      <c r="L19" s="92">
        <f>'2024_60-69 ΕΞΟΔΑ+ΟΜ 2'!I125</f>
        <v>0</v>
      </c>
      <c r="M19" s="53">
        <f t="shared" si="6"/>
        <v>0</v>
      </c>
      <c r="N19" s="54">
        <f>L19+'2025 Ιούνιος'!N19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29.2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'2025_ΕΣΟΔΑ'!I14</f>
        <v>0</v>
      </c>
      <c r="E20" s="53" t="e">
        <f t="shared" si="2"/>
        <v>#DIV/0!</v>
      </c>
      <c r="F20" s="54">
        <f>D20+'2025 Ιούνιος'!F20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Ιούνιος'!J20</f>
        <v>0</v>
      </c>
      <c r="K20" s="53" t="e">
        <f t="shared" si="5"/>
        <v>#DIV/0!</v>
      </c>
      <c r="L20" s="92">
        <f>'2024_60-69 ΕΞΟΔΑ+ΟΜ 2'!I126</f>
        <v>0</v>
      </c>
      <c r="M20" s="53">
        <f t="shared" si="6"/>
        <v>0</v>
      </c>
      <c r="N20" s="54">
        <f>L20+'2025 Ιούνιος'!N20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'2025_ΕΣΟΔΑ'!I15</f>
        <v>0</v>
      </c>
      <c r="E21" s="53" t="e">
        <f t="shared" si="2"/>
        <v>#DIV/0!</v>
      </c>
      <c r="F21" s="54">
        <f>D21+'2025 Ιούνιος'!F21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Ιούνιος'!J21</f>
        <v>0</v>
      </c>
      <c r="K21" s="53" t="e">
        <f t="shared" si="5"/>
        <v>#DIV/0!</v>
      </c>
      <c r="L21" s="92">
        <f>'2024_60-69 ΕΞΟΔΑ+ΟΜ 2'!I127</f>
        <v>311.5</v>
      </c>
      <c r="M21" s="53">
        <f t="shared" si="6"/>
        <v>3.8220188283812936E-3</v>
      </c>
      <c r="N21" s="54">
        <f>L21+'2025 Ιούνιος'!N21</f>
        <v>1010.6099999999999</v>
      </c>
      <c r="O21" s="53">
        <f t="shared" si="7"/>
        <v>2.7245123271083006E-3</v>
      </c>
      <c r="P21" s="54">
        <f t="shared" si="0"/>
        <v>2219.4499999999998</v>
      </c>
      <c r="Q21" s="53">
        <f t="shared" si="1"/>
        <v>0.31287654099304657</v>
      </c>
      <c r="S21"/>
      <c r="T21"/>
      <c r="U21"/>
      <c r="V21"/>
    </row>
    <row r="22" spans="1:22" ht="19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'2025_ΕΣΟΔΑ'!I16</f>
        <v>0</v>
      </c>
      <c r="E22" s="53" t="e">
        <f t="shared" si="2"/>
        <v>#DIV/0!</v>
      </c>
      <c r="F22" s="54">
        <f>D22+'2025 Ιούνιος'!F22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Ιούνιος'!J22</f>
        <v>0</v>
      </c>
      <c r="K22" s="53" t="e">
        <f t="shared" si="5"/>
        <v>#DIV/0!</v>
      </c>
      <c r="L22" s="92">
        <f>'2024_60-69 ΕΞΟΔΑ+ΟΜ 2'!I128</f>
        <v>0</v>
      </c>
      <c r="M22" s="53">
        <f t="shared" si="6"/>
        <v>0</v>
      </c>
      <c r="N22" s="54">
        <f>L22+'2025 Ιούνιος'!N22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'2025_ΕΣΟΔΑ'!I17</f>
        <v>0</v>
      </c>
      <c r="E23" s="53" t="e">
        <f t="shared" si="2"/>
        <v>#DIV/0!</v>
      </c>
      <c r="F23" s="54">
        <f>D23+'2025 Ιούνιος'!F23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Ιούνιος'!J23</f>
        <v>0</v>
      </c>
      <c r="K23" s="53" t="e">
        <f t="shared" si="5"/>
        <v>#DIV/0!</v>
      </c>
      <c r="L23" s="92">
        <f>'2024_60-69 ΕΞΟΔΑ+ΟΜ 2'!I129</f>
        <v>0</v>
      </c>
      <c r="M23" s="53">
        <f t="shared" si="6"/>
        <v>0</v>
      </c>
      <c r="N23" s="54">
        <f>L23+'2025 Ιούνιος'!N23</f>
        <v>524.05999999999995</v>
      </c>
      <c r="O23" s="53">
        <f t="shared" si="7"/>
        <v>1.4128179318870543E-3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'2025_ΕΣΟΔΑ'!I18</f>
        <v>0</v>
      </c>
      <c r="E24" s="53" t="e">
        <f t="shared" si="2"/>
        <v>#DIV/0!</v>
      </c>
      <c r="F24" s="54">
        <f>D24+'2025 Ιούνιος'!F24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Ιούνιος'!J24</f>
        <v>0</v>
      </c>
      <c r="K24" s="53" t="e">
        <f t="shared" si="5"/>
        <v>#DIV/0!</v>
      </c>
      <c r="L24" s="92">
        <f>'2024_60-69 ΕΞΟΔΑ+ΟΜ 2'!I130</f>
        <v>592.04999999999995</v>
      </c>
      <c r="M24" s="53">
        <f t="shared" si="6"/>
        <v>7.2642897185975757E-3</v>
      </c>
      <c r="N24" s="54">
        <f>L24+'2025 Ιούνιος'!N24</f>
        <v>1704.75</v>
      </c>
      <c r="O24" s="53">
        <f t="shared" si="7"/>
        <v>4.5958504167165131E-3</v>
      </c>
      <c r="P24" s="54">
        <f t="shared" si="0"/>
        <v>-1704.75</v>
      </c>
      <c r="Q24" s="53" t="e">
        <f t="shared" si="1"/>
        <v>#DIV/0!</v>
      </c>
      <c r="S24"/>
      <c r="T24"/>
      <c r="U24"/>
      <c r="V24"/>
    </row>
    <row r="25" spans="1:22" ht="25.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'2025_ΕΣΟΔΑ'!I19</f>
        <v>0</v>
      </c>
      <c r="E25" s="53" t="e">
        <f t="shared" si="2"/>
        <v>#DIV/0!</v>
      </c>
      <c r="F25" s="54">
        <f>D25+'2025 Ιούνιος'!F25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Ιούνιος'!J25</f>
        <v>0</v>
      </c>
      <c r="K25" s="53" t="e">
        <f t="shared" si="5"/>
        <v>#DIV/0!</v>
      </c>
      <c r="L25" s="92">
        <f>'2024_60-69 ΕΞΟΔΑ+ΟΜ 2'!I131</f>
        <v>0</v>
      </c>
      <c r="M25" s="53">
        <f t="shared" si="6"/>
        <v>0</v>
      </c>
      <c r="N25" s="54">
        <f>L25+'2025 Ιούνιος'!N25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'2025_ΕΣΟΔΑ'!I20</f>
        <v>0</v>
      </c>
      <c r="E26" s="53" t="e">
        <f t="shared" si="2"/>
        <v>#DIV/0!</v>
      </c>
      <c r="F26" s="54">
        <f>D26+'2025 Ιούνιος'!F26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Ιούνιος'!J26</f>
        <v>0</v>
      </c>
      <c r="K26" s="53" t="e">
        <f t="shared" si="5"/>
        <v>#DIV/0!</v>
      </c>
      <c r="L26" s="92">
        <f>'2024_60-69 ΕΞΟΔΑ+ΟΜ 2'!I132</f>
        <v>0</v>
      </c>
      <c r="M26" s="53">
        <f t="shared" si="6"/>
        <v>0</v>
      </c>
      <c r="N26" s="54">
        <f>L26+'2025 Ιούνιος'!N26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'2025_ΕΣΟΔΑ'!I21</f>
        <v>0</v>
      </c>
      <c r="E27" s="53" t="e">
        <f t="shared" si="2"/>
        <v>#DIV/0!</v>
      </c>
      <c r="F27" s="54">
        <f>D27+'2025 Ιούνιος'!F27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Ιούνιος'!J27</f>
        <v>0</v>
      </c>
      <c r="K27" s="53" t="e">
        <f t="shared" si="5"/>
        <v>#DIV/0!</v>
      </c>
      <c r="L27" s="92">
        <f>'2024_60-69 ΕΞΟΔΑ+ΟΜ 2'!I133</f>
        <v>225.4</v>
      </c>
      <c r="M27" s="53">
        <f t="shared" si="6"/>
        <v>2.7655956466039926E-3</v>
      </c>
      <c r="N27" s="54">
        <f>L27+'2025 Ιούνιος'!N27</f>
        <v>419.75</v>
      </c>
      <c r="O27" s="53">
        <f t="shared" si="7"/>
        <v>1.131607691694827E-3</v>
      </c>
      <c r="P27" s="54">
        <f t="shared" ref="P27:P29" si="8">F27-N27</f>
        <v>-169.05</v>
      </c>
      <c r="Q27" s="53">
        <f t="shared" ref="Q27:Q29" si="9">N27/F27</f>
        <v>1.6743119266055047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'2025_ΕΣΟΔΑ'!I22</f>
        <v>0</v>
      </c>
      <c r="E28" s="53" t="e">
        <f t="shared" si="2"/>
        <v>#DIV/0!</v>
      </c>
      <c r="F28" s="54">
        <f>D28+'2025 Ιούνιος'!F28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Ιούνιος'!J28</f>
        <v>0</v>
      </c>
      <c r="K28" s="53" t="e">
        <f t="shared" si="5"/>
        <v>#DIV/0!</v>
      </c>
      <c r="L28" s="92">
        <f>'2024_60-69 ΕΞΟΔΑ+ΟΜ 2'!I134</f>
        <v>0</v>
      </c>
      <c r="M28" s="53">
        <f t="shared" si="6"/>
        <v>0</v>
      </c>
      <c r="N28" s="54">
        <f>L28+'2025 Ιούνιος'!N28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'2025_ΕΣΟΔΑ'!I23</f>
        <v>0</v>
      </c>
      <c r="E29" s="53" t="e">
        <f t="shared" si="2"/>
        <v>#DIV/0!</v>
      </c>
      <c r="F29" s="54">
        <f>D29+'2025 Ιούνιος'!F29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Ιούνιος'!J29</f>
        <v>0</v>
      </c>
      <c r="K29" s="53" t="e">
        <f t="shared" si="5"/>
        <v>#DIV/0!</v>
      </c>
      <c r="L29" s="92">
        <f>'2024_60-69 ΕΞΟΔΑ+ΟΜ 2'!I135</f>
        <v>24.11</v>
      </c>
      <c r="M29" s="53">
        <f t="shared" si="6"/>
        <v>2.9582303034437558E-4</v>
      </c>
      <c r="N29" s="54">
        <f>L29+'2025 Ιούνιος'!N29</f>
        <v>5604.5</v>
      </c>
      <c r="O29" s="53">
        <f t="shared" si="7"/>
        <v>1.510922050769186E-2</v>
      </c>
      <c r="P29" s="54">
        <f t="shared" si="8"/>
        <v>-5340.07</v>
      </c>
      <c r="Q29" s="53">
        <f t="shared" si="9"/>
        <v>21.194645085655939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'2025_ΕΣΟΔΑ'!I24</f>
        <v>0</v>
      </c>
      <c r="E30" s="53" t="e">
        <f t="shared" ref="E30" si="10">D30/$D$7</f>
        <v>#DIV/0!</v>
      </c>
      <c r="F30" s="54">
        <f>D30+'2025 Ιούνιος'!F30</f>
        <v>-1281.8600000000001</v>
      </c>
      <c r="G30" s="53">
        <f t="shared" ref="G30" si="11">F30/$F$7</f>
        <v>-5.9389481951887691E-3</v>
      </c>
      <c r="H30" s="54"/>
      <c r="I30" s="53" t="e">
        <f t="shared" ref="I30" si="12">H30/$H$7</f>
        <v>#DIV/0!</v>
      </c>
      <c r="J30" s="54">
        <f>H30+'2025 Ιούνιος'!J30</f>
        <v>0</v>
      </c>
      <c r="K30" s="53" t="e">
        <f t="shared" ref="K30" si="13">J30/$J$7</f>
        <v>#DIV/0!</v>
      </c>
      <c r="L30" s="92">
        <f>'2024_60-69 ΕΞΟΔΑ+ΟΜ 2'!I136</f>
        <v>-383.32</v>
      </c>
      <c r="M30" s="53">
        <f t="shared" ref="M30" si="14">L30/$L$7</f>
        <v>-4.7032303604979692E-3</v>
      </c>
      <c r="N30" s="54">
        <f>L30+'2025 Ιούνιος'!N30</f>
        <v>-1739.3700000000001</v>
      </c>
      <c r="O30" s="53">
        <f t="shared" ref="O30" si="15">N30/$N$7</f>
        <v>-4.6891827771369425E-3</v>
      </c>
      <c r="P30" s="54">
        <f t="shared" ref="P30" si="16">F30-N30</f>
        <v>457.51</v>
      </c>
      <c r="Q30" s="53">
        <f t="shared" ref="Q30" si="17">N30/F30</f>
        <v>1.3569110511288285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'2025_ΕΣΟΔΑ'!I25</f>
        <v>0</v>
      </c>
      <c r="E31" s="53" t="e">
        <f t="shared" ref="E31:E37" si="18">D31/$D$7</f>
        <v>#DIV/0!</v>
      </c>
      <c r="F31" s="54">
        <f>D31+'2025 Ιούνιος'!F31</f>
        <v>0</v>
      </c>
      <c r="G31" s="53">
        <f t="shared" ref="G31:G37" si="19">F31/$F$7</f>
        <v>0</v>
      </c>
      <c r="H31" s="54"/>
      <c r="I31" s="53" t="e">
        <f t="shared" ref="I31:I37" si="20">H31/$H$7</f>
        <v>#DIV/0!</v>
      </c>
      <c r="J31" s="54">
        <f>H31+'2025 Ιούνιος'!J31</f>
        <v>0</v>
      </c>
      <c r="K31" s="53" t="e">
        <f t="shared" ref="K31:K37" si="21">J31/$J$7</f>
        <v>#DIV/0!</v>
      </c>
      <c r="L31" s="92">
        <f>'2024_60-69 ΕΞΟΔΑ+ΟΜ 2'!I137</f>
        <v>0</v>
      </c>
      <c r="M31" s="53">
        <f t="shared" ref="M31:M37" si="22">L31/$L$7</f>
        <v>0</v>
      </c>
      <c r="N31" s="54">
        <f>L31+'2025 Ιούνιος'!N31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'2025_ΕΣΟΔΑ'!I26</f>
        <v>0</v>
      </c>
      <c r="E32" s="53" t="e">
        <f t="shared" si="18"/>
        <v>#DIV/0!</v>
      </c>
      <c r="F32" s="54">
        <f>D32+'2025 Ιούνιος'!F32</f>
        <v>0</v>
      </c>
      <c r="G32" s="53">
        <f t="shared" si="19"/>
        <v>0</v>
      </c>
      <c r="H32" s="54"/>
      <c r="I32" s="53" t="e">
        <f t="shared" si="20"/>
        <v>#DIV/0!</v>
      </c>
      <c r="J32" s="54">
        <f>H32+'2025 Ιούνιος'!J32</f>
        <v>0</v>
      </c>
      <c r="K32" s="53" t="e">
        <f t="shared" si="21"/>
        <v>#DIV/0!</v>
      </c>
      <c r="L32" s="92">
        <f>'2024_60-69 ΕΞΟΔΑ+ΟΜ 2'!I138</f>
        <v>0</v>
      </c>
      <c r="M32" s="53">
        <f t="shared" si="22"/>
        <v>0</v>
      </c>
      <c r="N32" s="54">
        <f>L32+'2025 Ιούνιος'!N32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'2025_ΕΣΟΔΑ'!I27</f>
        <v>0</v>
      </c>
      <c r="E33" s="53" t="e">
        <f t="shared" si="18"/>
        <v>#DIV/0!</v>
      </c>
      <c r="F33" s="54">
        <f>D33+'2025 Ιούνιος'!F33</f>
        <v>0</v>
      </c>
      <c r="G33" s="53">
        <f t="shared" si="19"/>
        <v>0</v>
      </c>
      <c r="H33" s="54"/>
      <c r="I33" s="53" t="e">
        <f t="shared" si="20"/>
        <v>#DIV/0!</v>
      </c>
      <c r="J33" s="54">
        <f>H33+'2025 Ιούνιος'!J33</f>
        <v>0</v>
      </c>
      <c r="K33" s="53" t="e">
        <f t="shared" si="21"/>
        <v>#DIV/0!</v>
      </c>
      <c r="L33" s="92">
        <f>'2024_60-69 ΕΞΟΔΑ+ΟΜ 2'!I139</f>
        <v>0</v>
      </c>
      <c r="M33" s="53">
        <f t="shared" si="22"/>
        <v>0</v>
      </c>
      <c r="N33" s="54">
        <f>L33+'2025 Ιούνιος'!N33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'2025_ΕΣΟΔΑ'!I28</f>
        <v>0</v>
      </c>
      <c r="E34" s="53" t="e">
        <f t="shared" si="18"/>
        <v>#DIV/0!</v>
      </c>
      <c r="F34" s="54">
        <f>D34+'2025 Ιούνιος'!F34</f>
        <v>0</v>
      </c>
      <c r="G34" s="53">
        <f t="shared" si="19"/>
        <v>0</v>
      </c>
      <c r="H34" s="54"/>
      <c r="I34" s="53" t="e">
        <f t="shared" si="20"/>
        <v>#DIV/0!</v>
      </c>
      <c r="J34" s="54">
        <f>H34+'2025 Ιούνιος'!J34</f>
        <v>0</v>
      </c>
      <c r="K34" s="53" t="e">
        <f t="shared" si="21"/>
        <v>#DIV/0!</v>
      </c>
      <c r="L34" s="92">
        <f>'2024_60-69 ΕΞΟΔΑ+ΟΜ 2'!I140</f>
        <v>0</v>
      </c>
      <c r="M34" s="53">
        <f t="shared" si="22"/>
        <v>0</v>
      </c>
      <c r="N34" s="54">
        <f>L34+'2025 Ιούνιος'!N34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'2025_ΕΣΟΔΑ'!I29</f>
        <v>0</v>
      </c>
      <c r="E35" s="53" t="e">
        <f t="shared" si="18"/>
        <v>#DIV/0!</v>
      </c>
      <c r="F35" s="54">
        <f>D35+'2025 Ιούνιος'!F35</f>
        <v>0</v>
      </c>
      <c r="G35" s="53">
        <f t="shared" si="19"/>
        <v>0</v>
      </c>
      <c r="H35" s="54"/>
      <c r="I35" s="53" t="e">
        <f t="shared" si="20"/>
        <v>#DIV/0!</v>
      </c>
      <c r="J35" s="54">
        <f>H35+'2025 Ιούνιος'!J35</f>
        <v>0</v>
      </c>
      <c r="K35" s="53" t="e">
        <f t="shared" si="21"/>
        <v>#DIV/0!</v>
      </c>
      <c r="L35" s="92">
        <f>'2024_60-69 ΕΞΟΔΑ+ΟΜ 2'!I141</f>
        <v>0</v>
      </c>
      <c r="M35" s="53">
        <f t="shared" si="22"/>
        <v>0</v>
      </c>
      <c r="N35" s="54">
        <f>L35+'2025 Ιούνιος'!N35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'2025_ΕΣΟΔΑ'!I30</f>
        <v>0</v>
      </c>
      <c r="E36" s="53" t="e">
        <f t="shared" si="18"/>
        <v>#DIV/0!</v>
      </c>
      <c r="F36" s="54">
        <f>D36+'2025 Ιούνιος'!F36</f>
        <v>0</v>
      </c>
      <c r="G36" s="53">
        <f t="shared" si="19"/>
        <v>0</v>
      </c>
      <c r="H36" s="54"/>
      <c r="I36" s="53" t="e">
        <f t="shared" si="20"/>
        <v>#DIV/0!</v>
      </c>
      <c r="J36" s="54">
        <f>H36+'2025 Ιούνιος'!J36</f>
        <v>0</v>
      </c>
      <c r="K36" s="53" t="e">
        <f t="shared" si="21"/>
        <v>#DIV/0!</v>
      </c>
      <c r="L36" s="92">
        <f>'2024_60-69 ΕΞΟΔΑ+ΟΜ 2'!I142</f>
        <v>0</v>
      </c>
      <c r="M36" s="53">
        <f t="shared" si="22"/>
        <v>0</v>
      </c>
      <c r="N36" s="54">
        <f>L36+'2025 Ιούνιος'!N36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'2025_ΕΣΟΔΑ'!I31</f>
        <v>0</v>
      </c>
      <c r="E37" s="53" t="e">
        <f t="shared" si="18"/>
        <v>#DIV/0!</v>
      </c>
      <c r="F37" s="54">
        <f>D37+'2025 Ιούνιος'!F37</f>
        <v>0</v>
      </c>
      <c r="G37" s="53">
        <f t="shared" si="19"/>
        <v>0</v>
      </c>
      <c r="H37" s="54"/>
      <c r="I37" s="53" t="e">
        <f t="shared" si="20"/>
        <v>#DIV/0!</v>
      </c>
      <c r="J37" s="54">
        <f>H37+'2025 Ιούνιος'!J37</f>
        <v>0</v>
      </c>
      <c r="K37" s="53" t="e">
        <f t="shared" si="21"/>
        <v>#DIV/0!</v>
      </c>
      <c r="L37" s="92">
        <f>'2024_60-69 ΕΞΟΔΑ+ΟΜ 2'!I143</f>
        <v>0</v>
      </c>
      <c r="M37" s="53">
        <f t="shared" si="22"/>
        <v>0</v>
      </c>
      <c r="N37" s="54">
        <f>L37+'2025 Ιούνιος'!N37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'2025_ΕΣΟΔΑ'!I32</f>
        <v>0</v>
      </c>
      <c r="E38" s="83"/>
      <c r="F38" s="65">
        <f>'2025_ΕΣΟΔΑ'!I34</f>
        <v>215839.56584070798</v>
      </c>
      <c r="G38" s="83"/>
      <c r="H38" s="65">
        <f t="shared" ref="H38:N38" si="26">SUM(H8:H31)</f>
        <v>0</v>
      </c>
      <c r="I38" s="83"/>
      <c r="J38" s="65">
        <f t="shared" si="26"/>
        <v>0</v>
      </c>
      <c r="K38" s="83"/>
      <c r="L38" s="65">
        <f t="shared" si="26"/>
        <v>81501.429999999993</v>
      </c>
      <c r="M38" s="83"/>
      <c r="N38" s="65">
        <f t="shared" si="26"/>
        <v>370932.4380530974</v>
      </c>
      <c r="O38" s="83"/>
      <c r="P38" s="65">
        <f>SUM(P8:P31)</f>
        <v>-155092.87221238931</v>
      </c>
      <c r="Q38" s="83"/>
      <c r="S38"/>
      <c r="T38"/>
      <c r="U38"/>
      <c r="V38"/>
    </row>
    <row r="39" spans="1:22" ht="33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3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ΑΝΤΙΣΤΟΙΧΙΣΗ!$F$112</f>
        <v xml:space="preserve">ΙΟΥΛΙΟΣ ΤΡΕΧΟΝ ΕΤΟΣ </v>
      </c>
      <c r="E41" s="302"/>
      <c r="F41" s="302"/>
      <c r="G41" s="110">
        <f>ΑΝΤΙΣΤΟΙΧΙΣΗ!$D$34</f>
        <v>2025</v>
      </c>
      <c r="H41" s="302" t="str">
        <f>ΑΝΤΙΣΤΟΙΧΙΣΗ!$F$112</f>
        <v xml:space="preserve">ΙΟΥΛΙΟΣ ΤΡΕΧΟΝ ΕΤΟΣ </v>
      </c>
      <c r="I41" s="302"/>
      <c r="J41" s="302"/>
      <c r="K41" s="110">
        <f>ΑΝΤΙΣΤΟΙΧΙΣΗ!$D$34</f>
        <v>2025</v>
      </c>
      <c r="L41" s="302" t="str">
        <f>ΑΝΤΙΣΤΟΙΧΙΣΗ!$F$126</f>
        <v>ΙΟΥΛΙΟΣ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1.7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238822.33666666664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50621.250000000007</v>
      </c>
      <c r="M43" s="83"/>
      <c r="N43" s="65">
        <f>SUM(N44:N73)</f>
        <v>331392.62899999996</v>
      </c>
      <c r="O43" s="83"/>
      <c r="P43" s="65">
        <f>SUM(P44:P73)</f>
        <v>0</v>
      </c>
      <c r="Q43" s="83"/>
      <c r="S43"/>
      <c r="T43"/>
      <c r="U43"/>
      <c r="V43"/>
    </row>
    <row r="44" spans="1:22" ht="33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2'!J4</f>
        <v>0</v>
      </c>
      <c r="E44" s="76">
        <f>D44/$D$43</f>
        <v>0</v>
      </c>
      <c r="F44" s="66">
        <f>D44+'2025 Ιούνιος'!F44</f>
        <v>17090.260000000002</v>
      </c>
      <c r="G44" s="76">
        <f>F44/$F$43</f>
        <v>7.1560559361972587E-2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2'!J4</f>
        <v>4563.4500000000007</v>
      </c>
      <c r="M44" s="76">
        <f>L44/$L$43</f>
        <v>9.0148899918512479E-2</v>
      </c>
      <c r="N44" s="66">
        <f>L44+'2025 Ιούνιος'!N44</f>
        <v>29360.210000000003</v>
      </c>
      <c r="O44" s="76">
        <f>N44/$N$43</f>
        <v>8.8596448534768127E-2</v>
      </c>
      <c r="P44" s="66"/>
      <c r="Q44" s="76">
        <f>N44/F44</f>
        <v>1.7179498732026313</v>
      </c>
      <c r="S44"/>
      <c r="T44"/>
      <c r="U44"/>
      <c r="V44"/>
    </row>
    <row r="45" spans="1:22" ht="15" customHeight="1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2'!J5</f>
        <v>0</v>
      </c>
      <c r="E45" s="76">
        <f t="shared" ref="E45:E71" si="27">D45/$D$43</f>
        <v>0</v>
      </c>
      <c r="F45" s="66">
        <f>D45+'2025 Ιούνιος'!F45</f>
        <v>24880</v>
      </c>
      <c r="G45" s="76">
        <f t="shared" ref="G45:G70" si="28">F45/$F$43</f>
        <v>0.10417786019205547</v>
      </c>
      <c r="H45" s="56"/>
      <c r="I45" s="77" t="e">
        <f t="shared" ref="I45:I71" si="29">H45/$H$43</f>
        <v>#DIV/0!</v>
      </c>
      <c r="J45" s="66">
        <f>H45</f>
        <v>0</v>
      </c>
      <c r="K45" s="78" t="e">
        <f t="shared" ref="K45:K71" si="30">J45/$J$43</f>
        <v>#DIV/0!</v>
      </c>
      <c r="L45" s="56">
        <f>'2024_60-69 ΕΞΟΔΑ+ΟΜ 2'!J5</f>
        <v>3850.73</v>
      </c>
      <c r="M45" s="76">
        <f t="shared" ref="M45:M71" si="31">L45/$L$43</f>
        <v>7.6069437242264851E-2</v>
      </c>
      <c r="N45" s="66">
        <f>L45+'2025 Ιούνιος'!N45</f>
        <v>37162.480000000003</v>
      </c>
      <c r="O45" s="76">
        <f t="shared" ref="O45:O71" si="32">N45/$N$43</f>
        <v>0.11214033369462785</v>
      </c>
      <c r="P45" s="66"/>
      <c r="Q45" s="76">
        <f t="shared" ref="Q45:Q71" si="33">N45/F45</f>
        <v>1.4936688102893891</v>
      </c>
      <c r="S45"/>
      <c r="T45"/>
      <c r="U45"/>
      <c r="V45"/>
    </row>
    <row r="46" spans="1:22" ht="1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2'!J6</f>
        <v>0</v>
      </c>
      <c r="E46" s="76">
        <f t="shared" si="27"/>
        <v>0</v>
      </c>
      <c r="F46" s="66">
        <f>D46+'2025 Ιούνιος'!F46</f>
        <v>14200.8</v>
      </c>
      <c r="G46" s="76">
        <f t="shared" si="28"/>
        <v>5.9461774799651979E-2</v>
      </c>
      <c r="H46" s="56"/>
      <c r="I46" s="77" t="e">
        <f t="shared" si="29"/>
        <v>#DIV/0!</v>
      </c>
      <c r="J46" s="66">
        <f t="shared" ref="J46:J71" si="34">H46</f>
        <v>0</v>
      </c>
      <c r="K46" s="78" t="e">
        <f t="shared" si="30"/>
        <v>#DIV/0!</v>
      </c>
      <c r="L46" s="56">
        <f>'2024_60-69 ΕΞΟΔΑ+ΟΜ 2'!J6</f>
        <v>3863.6800000000003</v>
      </c>
      <c r="M46" s="76">
        <f t="shared" si="31"/>
        <v>7.6325258661135389E-2</v>
      </c>
      <c r="N46" s="66">
        <f>L46+'2025 Ιούνιος'!N46</f>
        <v>21203.399999999998</v>
      </c>
      <c r="O46" s="76">
        <f t="shared" si="32"/>
        <v>6.3982714594415444E-2</v>
      </c>
      <c r="P46" s="66"/>
      <c r="Q46" s="76">
        <f t="shared" si="33"/>
        <v>1.4931130640527293</v>
      </c>
      <c r="S46"/>
      <c r="T46"/>
      <c r="U46"/>
      <c r="V46"/>
    </row>
    <row r="47" spans="1:22" ht="15" customHeight="1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2'!J7</f>
        <v>0</v>
      </c>
      <c r="E47" s="76">
        <f t="shared" si="27"/>
        <v>0</v>
      </c>
      <c r="F47" s="66">
        <f>D47+'2025 Ιούνιος'!F47</f>
        <v>3672.9500000000003</v>
      </c>
      <c r="G47" s="76">
        <f t="shared" si="28"/>
        <v>1.5379424099373399E-2</v>
      </c>
      <c r="H47" s="56"/>
      <c r="I47" s="77" t="e">
        <f t="shared" si="29"/>
        <v>#DIV/0!</v>
      </c>
      <c r="J47" s="66">
        <f t="shared" si="34"/>
        <v>0</v>
      </c>
      <c r="K47" s="78" t="e">
        <f t="shared" si="30"/>
        <v>#DIV/0!</v>
      </c>
      <c r="L47" s="56">
        <f>'2024_60-69 ΕΞΟΔΑ+ΟΜ 2'!J7</f>
        <v>1058.54</v>
      </c>
      <c r="M47" s="76">
        <f t="shared" si="31"/>
        <v>2.0910981060325452E-2</v>
      </c>
      <c r="N47" s="66">
        <f>L47+'2025 Ιούνιος'!N47</f>
        <v>7038.6799999999994</v>
      </c>
      <c r="O47" s="76">
        <f t="shared" si="32"/>
        <v>2.123969993309658E-2</v>
      </c>
      <c r="P47" s="66"/>
      <c r="Q47" s="76">
        <f t="shared" si="33"/>
        <v>1.9163560625655125</v>
      </c>
      <c r="S47"/>
      <c r="T47"/>
      <c r="U47"/>
      <c r="V47" s="238"/>
    </row>
    <row r="48" spans="1:22" ht="15" customHeight="1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2'!J8</f>
        <v>0</v>
      </c>
      <c r="E48" s="76">
        <f t="shared" si="27"/>
        <v>0</v>
      </c>
      <c r="F48" s="66">
        <f>D48+'2025 Ιούνιος'!F48</f>
        <v>4508.5199999999995</v>
      </c>
      <c r="G48" s="76">
        <f t="shared" si="28"/>
        <v>1.8878133691040428E-2</v>
      </c>
      <c r="H48" s="56"/>
      <c r="I48" s="77" t="e">
        <f t="shared" si="29"/>
        <v>#DIV/0!</v>
      </c>
      <c r="J48" s="66">
        <f t="shared" si="34"/>
        <v>0</v>
      </c>
      <c r="K48" s="78" t="e">
        <f t="shared" si="30"/>
        <v>#DIV/0!</v>
      </c>
      <c r="L48" s="56">
        <f>'2024_60-69 ΕΞΟΔΑ+ΟΜ 2'!J8</f>
        <v>810.41</v>
      </c>
      <c r="M48" s="76">
        <f t="shared" si="31"/>
        <v>1.600928463836827E-2</v>
      </c>
      <c r="N48" s="66">
        <f>L48+'2025 Ιούνιος'!N48</f>
        <v>7379.9000000000005</v>
      </c>
      <c r="O48" s="76">
        <f t="shared" si="32"/>
        <v>2.2269354699497559E-2</v>
      </c>
      <c r="P48" s="66"/>
      <c r="Q48" s="76">
        <f t="shared" si="33"/>
        <v>1.6368786209221655</v>
      </c>
      <c r="S48"/>
      <c r="T48"/>
      <c r="U48"/>
      <c r="V48" s="238"/>
    </row>
    <row r="49" spans="1:22" ht="1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2'!J9</f>
        <v>0</v>
      </c>
      <c r="E49" s="76">
        <f t="shared" si="27"/>
        <v>0</v>
      </c>
      <c r="F49" s="66">
        <f>D49+'2025 Ιούνιος'!F49</f>
        <v>3032.88</v>
      </c>
      <c r="G49" s="76">
        <f t="shared" si="28"/>
        <v>1.2699314655115803E-2</v>
      </c>
      <c r="H49" s="56"/>
      <c r="I49" s="77" t="e">
        <f t="shared" si="29"/>
        <v>#DIV/0!</v>
      </c>
      <c r="J49" s="66">
        <f t="shared" si="34"/>
        <v>0</v>
      </c>
      <c r="K49" s="78" t="e">
        <f t="shared" si="30"/>
        <v>#DIV/0!</v>
      </c>
      <c r="L49" s="56">
        <f>'2024_60-69 ΕΞΟΔΑ+ΟΜ 2'!J9</f>
        <v>824.94</v>
      </c>
      <c r="M49" s="76">
        <f t="shared" si="31"/>
        <v>1.6296318245795985E-2</v>
      </c>
      <c r="N49" s="66">
        <f>L49+'2025 Ιούνιος'!N49</f>
        <v>5484.17</v>
      </c>
      <c r="O49" s="76">
        <f t="shared" si="32"/>
        <v>1.6548859329034746E-2</v>
      </c>
      <c r="P49" s="66"/>
      <c r="Q49" s="76">
        <f t="shared" si="33"/>
        <v>1.8082383740866768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2'!J10</f>
        <v>0</v>
      </c>
      <c r="E50" s="76">
        <f t="shared" si="27"/>
        <v>0</v>
      </c>
      <c r="F50" s="66">
        <f>D50+'2025 Ιούνιος'!F50</f>
        <v>47267</v>
      </c>
      <c r="G50" s="76">
        <f t="shared" si="28"/>
        <v>0.19791699829975426</v>
      </c>
      <c r="H50" s="56"/>
      <c r="I50" s="77" t="e">
        <f t="shared" si="29"/>
        <v>#DIV/0!</v>
      </c>
      <c r="J50" s="66">
        <f t="shared" si="34"/>
        <v>0</v>
      </c>
      <c r="K50" s="78" t="e">
        <f t="shared" si="30"/>
        <v>#DIV/0!</v>
      </c>
      <c r="L50" s="56">
        <f>'2024_60-69 ΕΞΟΔΑ+ΟΜ 2'!J10</f>
        <v>9331.11</v>
      </c>
      <c r="M50" s="76">
        <f t="shared" si="31"/>
        <v>0.18433187643529148</v>
      </c>
      <c r="N50" s="66">
        <f>L50+'2025 Ιούνιος'!N50</f>
        <v>65221.07</v>
      </c>
      <c r="O50" s="76">
        <f t="shared" si="32"/>
        <v>0.19680905455504263</v>
      </c>
      <c r="P50" s="66"/>
      <c r="Q50" s="76">
        <f t="shared" si="33"/>
        <v>1.3798436541350203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2'!J11</f>
        <v>0</v>
      </c>
      <c r="E51" s="76">
        <f t="shared" si="27"/>
        <v>0</v>
      </c>
      <c r="F51" s="66">
        <f>D51+'2025 Ιούνιος'!F51</f>
        <v>0</v>
      </c>
      <c r="G51" s="76">
        <f t="shared" si="28"/>
        <v>0</v>
      </c>
      <c r="H51" s="56"/>
      <c r="I51" s="77" t="e">
        <f t="shared" si="29"/>
        <v>#DIV/0!</v>
      </c>
      <c r="J51" s="66">
        <f t="shared" si="34"/>
        <v>0</v>
      </c>
      <c r="K51" s="78" t="e">
        <f t="shared" si="30"/>
        <v>#DIV/0!</v>
      </c>
      <c r="L51" s="56">
        <f>'2024_60-69 ΕΞΟΔΑ+ΟΜ 2'!J11</f>
        <v>0</v>
      </c>
      <c r="M51" s="76">
        <f t="shared" si="31"/>
        <v>0</v>
      </c>
      <c r="N51" s="66">
        <f>L51+'2025 Ιούνιος'!N51</f>
        <v>0</v>
      </c>
      <c r="O51" s="76">
        <f t="shared" si="32"/>
        <v>0</v>
      </c>
      <c r="P51" s="66"/>
      <c r="Q51" s="76" t="e">
        <f t="shared" si="33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2'!J12</f>
        <v>0</v>
      </c>
      <c r="E52" s="76">
        <f t="shared" si="27"/>
        <v>0</v>
      </c>
      <c r="F52" s="66">
        <f>D52+'2025 Ιούνιος'!F52</f>
        <v>1664.65</v>
      </c>
      <c r="G52" s="76">
        <f t="shared" si="28"/>
        <v>6.9702441707678916E-3</v>
      </c>
      <c r="H52" s="56"/>
      <c r="I52" s="77" t="e">
        <f t="shared" si="29"/>
        <v>#DIV/0!</v>
      </c>
      <c r="J52" s="66">
        <f t="shared" si="34"/>
        <v>0</v>
      </c>
      <c r="K52" s="78" t="e">
        <f t="shared" si="30"/>
        <v>#DIV/0!</v>
      </c>
      <c r="L52" s="56">
        <f>'2024_60-69 ΕΞΟΔΑ+ΟΜ 2'!J12</f>
        <v>328.34999999999997</v>
      </c>
      <c r="M52" s="76">
        <f t="shared" si="31"/>
        <v>6.486406400474108E-3</v>
      </c>
      <c r="N52" s="66">
        <f>L52+'2025 Ιούνιος'!N52</f>
        <v>2302.4700000000003</v>
      </c>
      <c r="O52" s="76">
        <f t="shared" si="32"/>
        <v>6.9478612332080584E-3</v>
      </c>
      <c r="P52" s="66"/>
      <c r="Q52" s="76">
        <f t="shared" si="33"/>
        <v>1.3831556182981408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2'!J13</f>
        <v>0</v>
      </c>
      <c r="E53" s="76">
        <f t="shared" si="27"/>
        <v>0</v>
      </c>
      <c r="F53" s="66">
        <f>D53+'2025 Ιούνιος'!F53</f>
        <v>2427.5000000000005</v>
      </c>
      <c r="G53" s="76">
        <f t="shared" si="28"/>
        <v>1.0164459630876796E-2</v>
      </c>
      <c r="H53" s="56"/>
      <c r="I53" s="77" t="e">
        <f t="shared" si="29"/>
        <v>#DIV/0!</v>
      </c>
      <c r="J53" s="66">
        <f t="shared" si="34"/>
        <v>0</v>
      </c>
      <c r="K53" s="78" t="e">
        <f t="shared" si="30"/>
        <v>#DIV/0!</v>
      </c>
      <c r="L53" s="56">
        <f>'2024_60-69 ΕΞΟΔΑ+ΟΜ 2'!J13</f>
        <v>124.78999999999999</v>
      </c>
      <c r="M53" s="76">
        <f t="shared" si="31"/>
        <v>2.4651702595253964E-3</v>
      </c>
      <c r="N53" s="66">
        <f>L53+'2025 Ιούνιος'!N53</f>
        <v>3912.85</v>
      </c>
      <c r="O53" s="76">
        <f t="shared" si="32"/>
        <v>1.1807293396377866E-2</v>
      </c>
      <c r="P53" s="66"/>
      <c r="Q53" s="76">
        <f t="shared" si="33"/>
        <v>1.6118846549948502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2'!J14</f>
        <v>0</v>
      </c>
      <c r="E54" s="76">
        <f t="shared" si="27"/>
        <v>0</v>
      </c>
      <c r="F54" s="66">
        <f>D54+'2025 Ιούνιος'!F54</f>
        <v>3383.5</v>
      </c>
      <c r="G54" s="76">
        <f t="shared" si="28"/>
        <v>1.4167435287774102E-2</v>
      </c>
      <c r="H54" s="56"/>
      <c r="I54" s="77" t="e">
        <f t="shared" si="29"/>
        <v>#DIV/0!</v>
      </c>
      <c r="J54" s="66">
        <f t="shared" si="34"/>
        <v>0</v>
      </c>
      <c r="K54" s="78" t="e">
        <f t="shared" si="30"/>
        <v>#DIV/0!</v>
      </c>
      <c r="L54" s="56">
        <f>'2024_60-69 ΕΞΟΔΑ+ΟΜ 2'!J14</f>
        <v>1191.8100000000002</v>
      </c>
      <c r="M54" s="76">
        <f t="shared" si="31"/>
        <v>2.3543669901474183E-2</v>
      </c>
      <c r="N54" s="66">
        <f>L54+'2025 Ιούνιος'!N54</f>
        <v>4382.0190000000002</v>
      </c>
      <c r="O54" s="76">
        <f t="shared" si="32"/>
        <v>1.3223043050845892E-2</v>
      </c>
      <c r="P54" s="66"/>
      <c r="Q54" s="76">
        <f t="shared" si="33"/>
        <v>1.2951142308260677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2'!J15</f>
        <v>0</v>
      </c>
      <c r="E55" s="76">
        <f t="shared" si="27"/>
        <v>0</v>
      </c>
      <c r="F55" s="66">
        <f>D55+'2025 Ιούνιος'!F55</f>
        <v>1079.08</v>
      </c>
      <c r="G55" s="76">
        <f t="shared" si="28"/>
        <v>4.5183378366576848E-3</v>
      </c>
      <c r="H55" s="56"/>
      <c r="I55" s="77" t="e">
        <f t="shared" si="29"/>
        <v>#DIV/0!</v>
      </c>
      <c r="J55" s="66">
        <f t="shared" si="34"/>
        <v>0</v>
      </c>
      <c r="K55" s="78" t="e">
        <f t="shared" si="30"/>
        <v>#DIV/0!</v>
      </c>
      <c r="L55" s="56">
        <f>'2024_60-69 ΕΞΟΔΑ+ΟΜ 2'!J15</f>
        <v>0</v>
      </c>
      <c r="M55" s="76">
        <f t="shared" si="31"/>
        <v>0</v>
      </c>
      <c r="N55" s="66">
        <f>L55+'2025 Ιούνιος'!N55</f>
        <v>0</v>
      </c>
      <c r="O55" s="76">
        <f t="shared" si="32"/>
        <v>0</v>
      </c>
      <c r="P55" s="66"/>
      <c r="Q55" s="76">
        <f t="shared" si="33"/>
        <v>0</v>
      </c>
      <c r="S55"/>
      <c r="T55"/>
      <c r="U55"/>
      <c r="V55"/>
    </row>
    <row r="56" spans="1:22" ht="1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2'!J16</f>
        <v>0</v>
      </c>
      <c r="E56" s="76">
        <f t="shared" si="27"/>
        <v>0</v>
      </c>
      <c r="F56" s="66">
        <f>D56+'2025 Ιούνιος'!F56</f>
        <v>1678.29</v>
      </c>
      <c r="G56" s="76">
        <f t="shared" si="28"/>
        <v>7.0273577565001921E-3</v>
      </c>
      <c r="H56" s="56"/>
      <c r="I56" s="77" t="e">
        <f t="shared" si="29"/>
        <v>#DIV/0!</v>
      </c>
      <c r="J56" s="66"/>
      <c r="K56" s="78" t="e">
        <f t="shared" si="30"/>
        <v>#DIV/0!</v>
      </c>
      <c r="L56" s="56">
        <f>'2024_60-69 ΕΞΟΔΑ+ΟΜ 2'!J16</f>
        <v>360.39</v>
      </c>
      <c r="M56" s="76">
        <f t="shared" si="31"/>
        <v>7.1193421734943316E-3</v>
      </c>
      <c r="N56" s="66">
        <f>L56+'2025 Ιούνιος'!N56</f>
        <v>2193.3999999999996</v>
      </c>
      <c r="O56" s="76">
        <f t="shared" si="32"/>
        <v>6.6187350232222572E-3</v>
      </c>
      <c r="P56" s="66"/>
      <c r="Q56" s="76">
        <f t="shared" si="33"/>
        <v>1.306925501552175</v>
      </c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2'!J17</f>
        <v>0</v>
      </c>
      <c r="E57" s="76">
        <f t="shared" si="27"/>
        <v>0</v>
      </c>
      <c r="F57" s="66">
        <f>D57+'2025 Ιούνιος'!F57</f>
        <v>287.06</v>
      </c>
      <c r="G57" s="76">
        <f t="shared" si="28"/>
        <v>1.2019813724570515E-3</v>
      </c>
      <c r="H57" s="56"/>
      <c r="I57" s="77" t="e">
        <f t="shared" si="29"/>
        <v>#DIV/0!</v>
      </c>
      <c r="J57" s="66">
        <f t="shared" si="34"/>
        <v>0</v>
      </c>
      <c r="K57" s="78" t="e">
        <f t="shared" si="30"/>
        <v>#DIV/0!</v>
      </c>
      <c r="L57" s="56">
        <f>'2024_60-69 ΕΞΟΔΑ+ΟΜ 2'!J17</f>
        <v>78.58</v>
      </c>
      <c r="M57" s="76">
        <f t="shared" si="31"/>
        <v>1.5523125169765659E-3</v>
      </c>
      <c r="N57" s="66">
        <f>L57+'2025 Ιούνιος'!N57</f>
        <v>319.00000000000006</v>
      </c>
      <c r="O57" s="76">
        <f t="shared" si="32"/>
        <v>9.6260439154185324E-4</v>
      </c>
      <c r="P57" s="66"/>
      <c r="Q57" s="76">
        <f t="shared" si="33"/>
        <v>1.1112659374346829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2'!J18</f>
        <v>0</v>
      </c>
      <c r="E58" s="76">
        <f t="shared" si="27"/>
        <v>0</v>
      </c>
      <c r="F58" s="66">
        <f>D58+'2025 Ιούνιος'!F58</f>
        <v>3780.7</v>
      </c>
      <c r="G58" s="76">
        <f t="shared" si="28"/>
        <v>1.5830596303380389E-2</v>
      </c>
      <c r="H58" s="56"/>
      <c r="I58" s="77" t="e">
        <f t="shared" si="29"/>
        <v>#DIV/0!</v>
      </c>
      <c r="J58" s="66">
        <f t="shared" si="34"/>
        <v>0</v>
      </c>
      <c r="K58" s="78" t="e">
        <f t="shared" si="30"/>
        <v>#DIV/0!</v>
      </c>
      <c r="L58" s="56">
        <f>'2024_60-69 ΕΞΟΔΑ+ΟΜ 2'!J18</f>
        <v>0</v>
      </c>
      <c r="M58" s="76">
        <f t="shared" si="31"/>
        <v>0</v>
      </c>
      <c r="N58" s="66">
        <f>L58+'2025 Ιούνιος'!N58</f>
        <v>1059.69</v>
      </c>
      <c r="O58" s="76">
        <f t="shared" si="32"/>
        <v>3.1976872967805214E-3</v>
      </c>
      <c r="P58" s="66"/>
      <c r="Q58" s="76">
        <f t="shared" si="33"/>
        <v>0.2802893644034174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2'!J19</f>
        <v>0</v>
      </c>
      <c r="E59" s="76">
        <f t="shared" si="27"/>
        <v>0</v>
      </c>
      <c r="F59" s="66">
        <f>D59+'2025 Ιούνιος'!F59</f>
        <v>363.25000000000006</v>
      </c>
      <c r="G59" s="76">
        <f t="shared" si="28"/>
        <v>1.5210051332300706E-3</v>
      </c>
      <c r="H59" s="56"/>
      <c r="I59" s="77" t="e">
        <f t="shared" si="29"/>
        <v>#DIV/0!</v>
      </c>
      <c r="J59" s="66">
        <f t="shared" si="34"/>
        <v>0</v>
      </c>
      <c r="K59" s="78" t="e">
        <f t="shared" si="30"/>
        <v>#DIV/0!</v>
      </c>
      <c r="L59" s="56">
        <f>'2024_60-69 ΕΞΟΔΑ+ΟΜ 2'!J19</f>
        <v>101.18000000000029</v>
      </c>
      <c r="M59" s="76">
        <f t="shared" si="31"/>
        <v>1.998765340642522E-3</v>
      </c>
      <c r="N59" s="66">
        <f>L59+'2025 Ιούνιος'!N59</f>
        <v>1009.04</v>
      </c>
      <c r="O59" s="76">
        <f t="shared" si="32"/>
        <v>3.0448474458977786E-3</v>
      </c>
      <c r="P59" s="66"/>
      <c r="Q59" s="76">
        <f t="shared" si="33"/>
        <v>2.7778114246386783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2'!J20</f>
        <v>0</v>
      </c>
      <c r="E60" s="76">
        <f t="shared" si="27"/>
        <v>0</v>
      </c>
      <c r="F60" s="66">
        <f>D60+'2025 Ιούνιος'!F60</f>
        <v>0</v>
      </c>
      <c r="G60" s="76">
        <f t="shared" si="28"/>
        <v>0</v>
      </c>
      <c r="H60" s="56"/>
      <c r="I60" s="77" t="e">
        <f t="shared" si="29"/>
        <v>#DIV/0!</v>
      </c>
      <c r="J60" s="66">
        <f t="shared" si="34"/>
        <v>0</v>
      </c>
      <c r="K60" s="78" t="e">
        <f t="shared" si="30"/>
        <v>#DIV/0!</v>
      </c>
      <c r="L60" s="56">
        <f>'2024_60-69 ΕΞΟΔΑ+ΟΜ 2'!J20</f>
        <v>0</v>
      </c>
      <c r="M60" s="76">
        <f t="shared" si="31"/>
        <v>0</v>
      </c>
      <c r="N60" s="66">
        <f>L60+'2025 Ιούνιος'!N60</f>
        <v>0</v>
      </c>
      <c r="O60" s="76">
        <f t="shared" si="32"/>
        <v>0</v>
      </c>
      <c r="P60" s="66"/>
      <c r="Q60" s="76" t="e">
        <f t="shared" si="33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2'!J21</f>
        <v>0</v>
      </c>
      <c r="E61" s="76">
        <f t="shared" si="27"/>
        <v>0</v>
      </c>
      <c r="F61" s="66">
        <f>D61+'2025 Ιούνιος'!F61</f>
        <v>0</v>
      </c>
      <c r="G61" s="76">
        <f t="shared" si="28"/>
        <v>0</v>
      </c>
      <c r="H61" s="56"/>
      <c r="I61" s="77" t="e">
        <f t="shared" si="29"/>
        <v>#DIV/0!</v>
      </c>
      <c r="J61" s="66">
        <f t="shared" si="34"/>
        <v>0</v>
      </c>
      <c r="K61" s="78" t="e">
        <f t="shared" si="30"/>
        <v>#DIV/0!</v>
      </c>
      <c r="L61" s="56">
        <f>'2024_60-69 ΕΞΟΔΑ+ΟΜ 2'!J21</f>
        <v>0</v>
      </c>
      <c r="M61" s="76">
        <f t="shared" si="31"/>
        <v>0</v>
      </c>
      <c r="N61" s="66">
        <f>L61+'2025 Ιούνιος'!N61</f>
        <v>17.98</v>
      </c>
      <c r="O61" s="76">
        <f t="shared" si="32"/>
        <v>5.4255883886904445E-5</v>
      </c>
      <c r="P61" s="66"/>
      <c r="Q61" s="76" t="e">
        <f t="shared" si="33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2'!J22</f>
        <v>0</v>
      </c>
      <c r="E62" s="76">
        <f t="shared" si="27"/>
        <v>0</v>
      </c>
      <c r="F62" s="66">
        <f>D62+'2025 Ιούνιος'!F62</f>
        <v>0</v>
      </c>
      <c r="G62" s="76">
        <f t="shared" si="28"/>
        <v>0</v>
      </c>
      <c r="H62" s="56"/>
      <c r="I62" s="77" t="e">
        <f t="shared" si="29"/>
        <v>#DIV/0!</v>
      </c>
      <c r="J62" s="66">
        <f t="shared" si="34"/>
        <v>0</v>
      </c>
      <c r="K62" s="78" t="e">
        <f t="shared" si="30"/>
        <v>#DIV/0!</v>
      </c>
      <c r="L62" s="56">
        <f>'2024_60-69 ΕΞΟΔΑ+ΟΜ 2'!J22</f>
        <v>0</v>
      </c>
      <c r="M62" s="76">
        <f t="shared" si="31"/>
        <v>0</v>
      </c>
      <c r="N62" s="66">
        <f>L62+'2025 Ιούνιος'!N62</f>
        <v>101.1</v>
      </c>
      <c r="O62" s="76">
        <f t="shared" si="32"/>
        <v>3.0507618804038035E-4</v>
      </c>
      <c r="P62" s="66"/>
      <c r="Q62" s="76" t="e">
        <f t="shared" si="33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2'!J23</f>
        <v>0</v>
      </c>
      <c r="E63" s="76">
        <f t="shared" si="27"/>
        <v>0</v>
      </c>
      <c r="F63" s="66">
        <f>D63+'2025 Ιούνιος'!F63</f>
        <v>188.71</v>
      </c>
      <c r="G63" s="76">
        <f t="shared" si="28"/>
        <v>7.9016897093419573E-4</v>
      </c>
      <c r="H63" s="56"/>
      <c r="I63" s="77" t="e">
        <f t="shared" si="29"/>
        <v>#DIV/0!</v>
      </c>
      <c r="J63" s="66">
        <f t="shared" si="34"/>
        <v>0</v>
      </c>
      <c r="K63" s="78" t="e">
        <f t="shared" si="30"/>
        <v>#DIV/0!</v>
      </c>
      <c r="L63" s="56">
        <f>'2024_60-69 ΕΞΟΔΑ+ΟΜ 2'!J23</f>
        <v>0</v>
      </c>
      <c r="M63" s="76">
        <f t="shared" si="31"/>
        <v>0</v>
      </c>
      <c r="N63" s="66">
        <f>L63+'2025 Ιούνιος'!N63</f>
        <v>462.48</v>
      </c>
      <c r="O63" s="76">
        <f t="shared" si="32"/>
        <v>1.3955651379319004E-3</v>
      </c>
      <c r="P63" s="66"/>
      <c r="Q63" s="76">
        <f t="shared" si="33"/>
        <v>2.4507445286418315</v>
      </c>
      <c r="S63"/>
      <c r="T63"/>
      <c r="U63"/>
      <c r="V63"/>
    </row>
    <row r="64" spans="1:22" ht="28.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2'!J24</f>
        <v>0</v>
      </c>
      <c r="E64" s="76">
        <f t="shared" si="27"/>
        <v>0</v>
      </c>
      <c r="F64" s="66">
        <f>D64+'2025 Ιούνιος'!F64</f>
        <v>36346.14</v>
      </c>
      <c r="G64" s="76">
        <f t="shared" si="28"/>
        <v>0.15218903100646602</v>
      </c>
      <c r="H64" s="56"/>
      <c r="I64" s="77" t="e">
        <f t="shared" si="29"/>
        <v>#DIV/0!</v>
      </c>
      <c r="J64" s="66">
        <f t="shared" si="34"/>
        <v>0</v>
      </c>
      <c r="K64" s="78" t="e">
        <f t="shared" si="30"/>
        <v>#DIV/0!</v>
      </c>
      <c r="L64" s="56">
        <f>'2024_60-69 ΕΞΟΔΑ+ΟΜ 2'!J24</f>
        <v>10004.91</v>
      </c>
      <c r="M64" s="76">
        <f t="shared" si="31"/>
        <v>0.19764249203644713</v>
      </c>
      <c r="N64" s="66">
        <f>L64+'2025 Ιούνιος'!N64</f>
        <v>52982.080000000002</v>
      </c>
      <c r="O64" s="76">
        <f t="shared" si="32"/>
        <v>0.15987706232295229</v>
      </c>
      <c r="P64" s="66"/>
      <c r="Q64" s="76">
        <f t="shared" si="33"/>
        <v>1.4577085764815743</v>
      </c>
      <c r="S64"/>
      <c r="T64"/>
      <c r="U64"/>
      <c r="V64"/>
    </row>
    <row r="65" spans="1:22" ht="28.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2'!J25</f>
        <v>0</v>
      </c>
      <c r="E65" s="76">
        <f t="shared" si="27"/>
        <v>0</v>
      </c>
      <c r="F65" s="66">
        <f>D65+'2025 Ιούνιος'!F65</f>
        <v>2900.09</v>
      </c>
      <c r="G65" s="76">
        <f t="shared" si="28"/>
        <v>1.2143294636831919E-2</v>
      </c>
      <c r="H65" s="56"/>
      <c r="I65" s="77" t="e">
        <f t="shared" si="29"/>
        <v>#DIV/0!</v>
      </c>
      <c r="J65" s="66">
        <f t="shared" si="34"/>
        <v>0</v>
      </c>
      <c r="K65" s="78" t="e">
        <f t="shared" si="30"/>
        <v>#DIV/0!</v>
      </c>
      <c r="L65" s="56">
        <f>'2024_60-69 ΕΞΟΔΑ+ΟΜ 2'!J25</f>
        <v>398.4</v>
      </c>
      <c r="M65" s="76">
        <f t="shared" si="31"/>
        <v>7.8702126083413579E-3</v>
      </c>
      <c r="N65" s="66">
        <f>L65+'2025 Ιούνιος'!N65</f>
        <v>752.38</v>
      </c>
      <c r="O65" s="76">
        <f t="shared" si="32"/>
        <v>2.2703582824710323E-3</v>
      </c>
      <c r="P65" s="66"/>
      <c r="Q65" s="76">
        <f t="shared" si="33"/>
        <v>0.25943332793120211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2'!J26</f>
        <v>0</v>
      </c>
      <c r="E66" s="76">
        <f t="shared" si="27"/>
        <v>0</v>
      </c>
      <c r="F66" s="66">
        <f>D66+'2025 Ιούνιος'!F66</f>
        <v>0</v>
      </c>
      <c r="G66" s="76">
        <f t="shared" si="28"/>
        <v>0</v>
      </c>
      <c r="H66" s="56"/>
      <c r="I66" s="77" t="e">
        <f t="shared" si="29"/>
        <v>#DIV/0!</v>
      </c>
      <c r="J66" s="66">
        <f t="shared" si="34"/>
        <v>0</v>
      </c>
      <c r="K66" s="78" t="e">
        <f t="shared" si="30"/>
        <v>#DIV/0!</v>
      </c>
      <c r="L66" s="56">
        <f>'2024_60-69 ΕΞΟΔΑ+ΟΜ 2'!J26</f>
        <v>88.5</v>
      </c>
      <c r="M66" s="76">
        <f t="shared" si="31"/>
        <v>1.7482776501963105E-3</v>
      </c>
      <c r="N66" s="66">
        <f>L66+'2025 Ιούνιος'!N66</f>
        <v>228.5</v>
      </c>
      <c r="O66" s="76">
        <f t="shared" si="32"/>
        <v>6.8951443093201697E-4</v>
      </c>
      <c r="P66" s="66"/>
      <c r="Q66" s="76" t="e">
        <f t="shared" si="33"/>
        <v>#DIV/0!</v>
      </c>
      <c r="S66"/>
      <c r="T66"/>
      <c r="U66"/>
      <c r="V66"/>
    </row>
    <row r="67" spans="1:22" ht="28.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2'!J27</f>
        <v>0</v>
      </c>
      <c r="E67" s="76">
        <f t="shared" si="27"/>
        <v>0</v>
      </c>
      <c r="F67" s="66">
        <f>D67+'2025 Ιούνιος'!F67</f>
        <v>399.06</v>
      </c>
      <c r="G67" s="76">
        <f t="shared" si="28"/>
        <v>1.6709492318425104E-3</v>
      </c>
      <c r="H67" s="56"/>
      <c r="I67" s="77" t="e">
        <f t="shared" si="29"/>
        <v>#DIV/0!</v>
      </c>
      <c r="J67" s="66">
        <f t="shared" si="34"/>
        <v>0</v>
      </c>
      <c r="K67" s="78" t="e">
        <f t="shared" si="30"/>
        <v>#DIV/0!</v>
      </c>
      <c r="L67" s="56">
        <f>'2024_60-69 ΕΞΟΔΑ+ΟΜ 2'!J27</f>
        <v>0</v>
      </c>
      <c r="M67" s="76">
        <f t="shared" si="31"/>
        <v>0</v>
      </c>
      <c r="N67" s="66">
        <f>L67+'2025 Ιούνιος'!N67</f>
        <v>0</v>
      </c>
      <c r="O67" s="76">
        <f t="shared" si="32"/>
        <v>0</v>
      </c>
      <c r="P67" s="66"/>
      <c r="Q67" s="76">
        <f t="shared" si="33"/>
        <v>0</v>
      </c>
      <c r="S67"/>
      <c r="T67"/>
      <c r="U67"/>
      <c r="V67"/>
    </row>
    <row r="68" spans="1:22" ht="28.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2'!J28</f>
        <v>0</v>
      </c>
      <c r="E68" s="76">
        <f t="shared" si="27"/>
        <v>0</v>
      </c>
      <c r="F68" s="66">
        <f>D68+'2025 Ιούνιος'!F68</f>
        <v>5994.46</v>
      </c>
      <c r="G68" s="76">
        <f t="shared" si="28"/>
        <v>2.5100081021176401E-2</v>
      </c>
      <c r="H68" s="56"/>
      <c r="I68" s="77" t="e">
        <f t="shared" si="29"/>
        <v>#DIV/0!</v>
      </c>
      <c r="J68" s="66">
        <f t="shared" si="34"/>
        <v>0</v>
      </c>
      <c r="K68" s="78" t="e">
        <f t="shared" si="30"/>
        <v>#DIV/0!</v>
      </c>
      <c r="L68" s="56">
        <f>'2024_60-69 ΕΞΟΔΑ+ΟΜ 2'!J28</f>
        <v>1975.94</v>
      </c>
      <c r="M68" s="76">
        <f t="shared" si="31"/>
        <v>3.9033804973207888E-2</v>
      </c>
      <c r="N68" s="66">
        <f>L68+'2025 Ιούνιος'!N68</f>
        <v>11123.619999999999</v>
      </c>
      <c r="O68" s="76">
        <f t="shared" si="32"/>
        <v>3.3566286714240709E-2</v>
      </c>
      <c r="P68" s="66"/>
      <c r="Q68" s="76">
        <f t="shared" si="33"/>
        <v>1.8556500502130298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2'!J29</f>
        <v>0</v>
      </c>
      <c r="E69" s="76">
        <f t="shared" si="27"/>
        <v>0</v>
      </c>
      <c r="F69" s="66">
        <f>D69+'2025 Ιούνιος'!F69</f>
        <v>1811.8300000000002</v>
      </c>
      <c r="G69" s="76">
        <f t="shared" si="28"/>
        <v>7.5865181845567479E-3</v>
      </c>
      <c r="H69" s="56"/>
      <c r="I69" s="77" t="e">
        <f t="shared" si="29"/>
        <v>#DIV/0!</v>
      </c>
      <c r="J69" s="66">
        <f t="shared" si="34"/>
        <v>0</v>
      </c>
      <c r="K69" s="78" t="e">
        <f t="shared" si="30"/>
        <v>#DIV/0!</v>
      </c>
      <c r="L69" s="56">
        <f>'2024_60-69 ΕΞΟΔΑ+ΟΜ 2'!J29</f>
        <v>0</v>
      </c>
      <c r="M69" s="76">
        <f t="shared" si="31"/>
        <v>0</v>
      </c>
      <c r="N69" s="66">
        <f>L69+'2025 Ιούνιος'!N69</f>
        <v>4352.18</v>
      </c>
      <c r="O69" s="76">
        <f t="shared" si="32"/>
        <v>1.313300182062891E-2</v>
      </c>
      <c r="P69" s="66"/>
      <c r="Q69" s="76">
        <f t="shared" si="33"/>
        <v>2.4020907038739838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7"/>
        <v>0</v>
      </c>
      <c r="F70" s="66">
        <f>D70+'2025 Ιούνιος'!F70</f>
        <v>0</v>
      </c>
      <c r="G70" s="76">
        <f t="shared" si="28"/>
        <v>0</v>
      </c>
      <c r="H70" s="56"/>
      <c r="I70" s="77" t="e">
        <f t="shared" si="29"/>
        <v>#DIV/0!</v>
      </c>
      <c r="J70" s="66">
        <f t="shared" si="34"/>
        <v>0</v>
      </c>
      <c r="K70" s="78" t="e">
        <f t="shared" si="30"/>
        <v>#DIV/0!</v>
      </c>
      <c r="L70" s="56">
        <f>'2024_60-69 ΕΞΟΔΑ+ΟΜ 2'!J30</f>
        <v>383.32</v>
      </c>
      <c r="M70" s="76">
        <f t="shared" si="31"/>
        <v>7.5723139985677942E-3</v>
      </c>
      <c r="N70" s="66">
        <f>L70+'2025 Ιούνιος'!N70</f>
        <v>1739.3500000000001</v>
      </c>
      <c r="O70" s="76">
        <f t="shared" si="32"/>
        <v>5.248607988803518E-3</v>
      </c>
      <c r="P70" s="66"/>
      <c r="Q70" s="76" t="e">
        <f t="shared" si="33"/>
        <v>#DIV/0!</v>
      </c>
      <c r="S70"/>
      <c r="T70"/>
      <c r="U70"/>
      <c r="V70"/>
    </row>
    <row r="71" spans="1:22" ht="42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2'!J31</f>
        <v>7839.9766666666674</v>
      </c>
      <c r="E71" s="76">
        <f t="shared" si="27"/>
        <v>1</v>
      </c>
      <c r="F71" s="66">
        <f>D71+'2025 Ιούνιος'!F71</f>
        <v>54879.836666666677</v>
      </c>
      <c r="G71" s="76" t="e">
        <f t="shared" ref="G71" si="35">F71/$D$39</f>
        <v>#DIV/0!</v>
      </c>
      <c r="H71" s="56"/>
      <c r="I71" s="77" t="e">
        <f t="shared" si="29"/>
        <v>#DIV/0!</v>
      </c>
      <c r="J71" s="66">
        <f t="shared" si="34"/>
        <v>0</v>
      </c>
      <c r="K71" s="78" t="e">
        <f t="shared" si="30"/>
        <v>#DIV/0!</v>
      </c>
      <c r="L71" s="56">
        <f>'2024_60-69 ΕΞΟΔΑ+ΟΜ 2'!J31</f>
        <v>7839.98</v>
      </c>
      <c r="M71" s="76">
        <f t="shared" si="31"/>
        <v>0.15487527471170701</v>
      </c>
      <c r="N71" s="66">
        <f>L71+'2025 Ιούνιος'!N71</f>
        <v>54879.859999999986</v>
      </c>
      <c r="O71" s="76">
        <f t="shared" si="32"/>
        <v>0.16560374370909739</v>
      </c>
      <c r="P71" s="66"/>
      <c r="Q71" s="76">
        <f t="shared" si="33"/>
        <v>1.000000425171333</v>
      </c>
      <c r="S71"/>
      <c r="T71"/>
      <c r="U71"/>
      <c r="V71"/>
    </row>
    <row r="72" spans="1:22" ht="42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2'!J32</f>
        <v>0</v>
      </c>
      <c r="E72" s="76">
        <f t="shared" ref="E72:E73" si="36">D72/$D$43</f>
        <v>0</v>
      </c>
      <c r="F72" s="66">
        <f>D72+'2025 Ιούνιος'!F72</f>
        <v>5806.2300000000005</v>
      </c>
      <c r="G72" s="76" t="e">
        <f t="shared" ref="G72:G73" si="37">F72/$D$39</f>
        <v>#DIV/0!</v>
      </c>
      <c r="H72" s="56"/>
      <c r="I72" s="77" t="e">
        <f t="shared" ref="I72:I73" si="38">H72/$H$43</f>
        <v>#DIV/0!</v>
      </c>
      <c r="J72" s="66">
        <f t="shared" ref="J72:J73" si="39">H72</f>
        <v>0</v>
      </c>
      <c r="K72" s="78" t="e">
        <f t="shared" ref="K72:K73" si="40">J72/$J$43</f>
        <v>#DIV/0!</v>
      </c>
      <c r="L72" s="56">
        <f>'2024_60-69 ΕΞΟΔΑ+ΟΜ 2'!J32</f>
        <v>3442.24</v>
      </c>
      <c r="M72" s="76">
        <f t="shared" ref="M72:M73" si="41">L72/$L$43</f>
        <v>6.7999901227251386E-2</v>
      </c>
      <c r="N72" s="66">
        <f>L72+'2025 Ιούνιος'!N72</f>
        <v>16724.72</v>
      </c>
      <c r="O72" s="76">
        <f t="shared" ref="O72:O73" si="42">N72/$N$43</f>
        <v>5.0467990342657872E-2</v>
      </c>
      <c r="P72" s="66"/>
      <c r="Q72" s="76">
        <f t="shared" ref="Q72:Q73" si="43">N72/F72</f>
        <v>2.8804783827027176</v>
      </c>
      <c r="S72"/>
      <c r="T72"/>
      <c r="U72"/>
      <c r="V72"/>
    </row>
    <row r="73" spans="1:22" ht="42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2'!J33</f>
        <v>0</v>
      </c>
      <c r="E73" s="76">
        <f t="shared" si="36"/>
        <v>0</v>
      </c>
      <c r="F73" s="66">
        <f>D73+'2025 Ιούνιος'!F73</f>
        <v>1179.54</v>
      </c>
      <c r="G73" s="76" t="e">
        <f t="shared" si="37"/>
        <v>#DIV/0!</v>
      </c>
      <c r="H73" s="56"/>
      <c r="I73" s="77" t="e">
        <f t="shared" si="38"/>
        <v>#DIV/0!</v>
      </c>
      <c r="J73" s="66">
        <f t="shared" si="39"/>
        <v>0</v>
      </c>
      <c r="K73" s="78" t="e">
        <f t="shared" si="40"/>
        <v>#DIV/0!</v>
      </c>
      <c r="L73" s="56">
        <f>'2024_60-69 ΕΞΟΔΑ+ΟΜ 2'!J33</f>
        <v>0</v>
      </c>
      <c r="M73" s="76">
        <f t="shared" si="41"/>
        <v>0</v>
      </c>
      <c r="N73" s="66">
        <f>L73+'2025 Ιούνιος'!N73</f>
        <v>0</v>
      </c>
      <c r="O73" s="76">
        <f t="shared" si="42"/>
        <v>0</v>
      </c>
      <c r="P73" s="66"/>
      <c r="Q73" s="76">
        <f t="shared" si="43"/>
        <v>0</v>
      </c>
      <c r="S73"/>
      <c r="T73"/>
      <c r="U73"/>
      <c r="V73"/>
    </row>
    <row r="74" spans="1:22" ht="42" customHeight="1">
      <c r="A74" s="175">
        <v>73</v>
      </c>
      <c r="B74" s="175"/>
      <c r="C74" s="188" t="s">
        <v>404</v>
      </c>
      <c r="D74" s="65">
        <f>'2025_60-69 ΕΞΟΔΑ+ΟΜ 2'!J3</f>
        <v>7839.9766666666674</v>
      </c>
      <c r="E74" s="300"/>
      <c r="F74" s="65">
        <f>'2025_60-69 ΕΞΟΔΑ+ΟΜ 2'!W3</f>
        <v>240104.19666666666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50621.250000000007</v>
      </c>
      <c r="M74" s="300"/>
      <c r="N74" s="65">
        <f>SUM(N44:N73)</f>
        <v>331392.62899999996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-1281.8600000000151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-24264.63082595868</v>
      </c>
      <c r="G76" s="301"/>
      <c r="H76" s="80">
        <f>H38-H74</f>
        <v>0</v>
      </c>
      <c r="I76" s="301" t="e">
        <f t="shared" ref="I76" si="44">H76/$I$39</f>
        <v>#DIV/0!</v>
      </c>
      <c r="J76" s="80">
        <f>J38-J74</f>
        <v>0</v>
      </c>
      <c r="K76" s="301"/>
      <c r="L76" s="93">
        <f>L38-L74</f>
        <v>30880.179999999986</v>
      </c>
      <c r="M76" s="301"/>
      <c r="N76" s="79">
        <f>N38-N74</f>
        <v>39539.809053097444</v>
      </c>
      <c r="O76" s="301"/>
      <c r="P76" s="79">
        <f>P38-P74</f>
        <v>-155092.87221238931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302" t="str">
        <f>ΑΝΤΙΣΤΟΙΧΙΣΗ!$F$112</f>
        <v xml:space="preserve">ΙΟΥΛΙΟΣ ΤΡΕΧΟΝ ΕΤΟΣ </v>
      </c>
      <c r="E78" s="302"/>
      <c r="F78" s="302"/>
      <c r="G78" s="110">
        <f>ΑΝΤΙΣΤΟΙΧΙΣΗ!$D$34</f>
        <v>2025</v>
      </c>
      <c r="H78" s="302" t="str">
        <f>ΑΝΤΙΣΤΟΙΧΙΣΗ!$F$112</f>
        <v xml:space="preserve">ΙΟΥΛΙΟΣ ΤΡΕΧΟΝ ΕΤΟΣ </v>
      </c>
      <c r="I78" s="302"/>
      <c r="J78" s="302"/>
      <c r="K78" s="110">
        <f>ΑΝΤΙΣΤΟΙΧΙΣΗ!$D$34</f>
        <v>2025</v>
      </c>
      <c r="L78" s="302" t="str">
        <f>ΑΝΤΙΣΤΟΙΧΙΣΗ!$F$126</f>
        <v>ΙΟΥΛΙΟΣ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7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>SUM(D81:D110)</f>
        <v>0</v>
      </c>
      <c r="E80" s="83"/>
      <c r="F80" s="65">
        <f>SUM(F81:F110)</f>
        <v>46297.34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6776.14</v>
      </c>
      <c r="M80" s="83"/>
      <c r="N80" s="65">
        <f>SUM(N81:N110)</f>
        <v>44921.570000000007</v>
      </c>
      <c r="O80" s="83"/>
      <c r="P80" s="65">
        <f>SUM(P81:P110)</f>
        <v>0</v>
      </c>
      <c r="Q80" s="83"/>
      <c r="S80"/>
      <c r="T80"/>
      <c r="U80"/>
      <c r="V80"/>
    </row>
    <row r="81" spans="1:22" ht="24.9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2'!J37</f>
        <v>0</v>
      </c>
      <c r="E81" s="76" t="e">
        <f>D81/$D$80</f>
        <v>#DIV/0!</v>
      </c>
      <c r="F81" s="117">
        <f>'2025 Ιούνιος'!F81+'2025 Ιούλιος'!D81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2'!J35</f>
        <v>1527.26</v>
      </c>
      <c r="M81" s="76">
        <f>L81/$L$80</f>
        <v>0.22538790520857005</v>
      </c>
      <c r="N81" s="66">
        <f>L81+'2025 Ιούνιος'!N81</f>
        <v>11828.72</v>
      </c>
      <c r="O81" s="76">
        <f>N81/$N$80</f>
        <v>0.2633193808675876</v>
      </c>
      <c r="P81" s="58"/>
      <c r="Q81" s="59" t="e">
        <f>SUM(D81:P81)</f>
        <v>#DIV/0!</v>
      </c>
      <c r="S81"/>
      <c r="T81"/>
      <c r="U81"/>
      <c r="V81"/>
    </row>
    <row r="82" spans="1:22" ht="24.9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2'!J38</f>
        <v>0</v>
      </c>
      <c r="E82" s="76" t="e">
        <f t="shared" ref="E82:E104" si="45">D82/$D$80</f>
        <v>#DIV/0!</v>
      </c>
      <c r="F82" s="117">
        <f>'2025 Ιούνιος'!F82+'2025 Ιούλιος'!D82</f>
        <v>10153.07</v>
      </c>
      <c r="G82" s="76">
        <f t="shared" ref="G82:G104" si="46">F82/$F$80</f>
        <v>0.21930136806995823</v>
      </c>
      <c r="H82" s="56"/>
      <c r="I82" s="57" t="e">
        <f t="shared" ref="I82:I105" si="47">H82/$H$80</f>
        <v>#DIV/0!</v>
      </c>
      <c r="J82" s="58"/>
      <c r="K82" s="58" t="e">
        <f t="shared" ref="K82:K105" si="48">J82/$J$80</f>
        <v>#DIV/0!</v>
      </c>
      <c r="L82" s="117">
        <f>'2024_60-69 ΕΞΟΔΑ+ΟΜ 2'!J36</f>
        <v>786.42</v>
      </c>
      <c r="M82" s="76">
        <f t="shared" ref="M82:M105" si="49">L82/$L$80</f>
        <v>0.1160572243194503</v>
      </c>
      <c r="N82" s="66">
        <f>L82+'2025 Ιούνιος'!N82</f>
        <v>6593.01</v>
      </c>
      <c r="O82" s="76">
        <f t="shared" ref="O82:O105" si="50">N82/$N$80</f>
        <v>0.14676713213718931</v>
      </c>
      <c r="P82" s="58"/>
      <c r="Q82" s="59" t="e">
        <f t="shared" ref="Q82:Q105" si="51">SUM(D82:P82)</f>
        <v>#DIV/0!</v>
      </c>
      <c r="S82"/>
      <c r="T82"/>
      <c r="U82"/>
      <c r="V82"/>
    </row>
    <row r="83" spans="1:22" ht="24.95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2'!J39</f>
        <v>0</v>
      </c>
      <c r="E83" s="76" t="e">
        <f t="shared" si="45"/>
        <v>#DIV/0!</v>
      </c>
      <c r="F83" s="117">
        <f>'2025 Ιούνιος'!F83+'2025 Ιούλιος'!D83</f>
        <v>5921.02</v>
      </c>
      <c r="G83" s="76">
        <f t="shared" si="46"/>
        <v>0.12789114882194097</v>
      </c>
      <c r="H83" s="56"/>
      <c r="I83" s="57" t="e">
        <f t="shared" si="47"/>
        <v>#DIV/0!</v>
      </c>
      <c r="J83" s="58"/>
      <c r="K83" s="58" t="e">
        <f t="shared" si="48"/>
        <v>#DIV/0!</v>
      </c>
      <c r="L83" s="117">
        <f>'2024_60-69 ΕΞΟΔΑ+ΟΜ 2'!J37</f>
        <v>1738.73</v>
      </c>
      <c r="M83" s="76">
        <f t="shared" si="49"/>
        <v>0.25659593810045245</v>
      </c>
      <c r="N83" s="66">
        <f>L83+'2025 Ιούνιος'!N83</f>
        <v>10477.5</v>
      </c>
      <c r="O83" s="76">
        <f t="shared" si="50"/>
        <v>0.23323984446670049</v>
      </c>
      <c r="P83" s="58"/>
      <c r="Q83" s="59" t="e">
        <f t="shared" si="51"/>
        <v>#DIV/0!</v>
      </c>
      <c r="S83"/>
      <c r="T83"/>
      <c r="U83"/>
      <c r="V83"/>
    </row>
    <row r="84" spans="1:22" ht="24.95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2'!J40</f>
        <v>0</v>
      </c>
      <c r="E84" s="76" t="e">
        <f t="shared" si="45"/>
        <v>#DIV/0!</v>
      </c>
      <c r="F84" s="117">
        <f>'2025 Ιούνιος'!F84+'2025 Ιούλιος'!D84</f>
        <v>6270.86</v>
      </c>
      <c r="G84" s="76">
        <f t="shared" si="46"/>
        <v>0.13544752247105341</v>
      </c>
      <c r="H84" s="56"/>
      <c r="I84" s="57" t="e">
        <f t="shared" si="47"/>
        <v>#DIV/0!</v>
      </c>
      <c r="J84" s="58"/>
      <c r="K84" s="58" t="e">
        <f t="shared" si="48"/>
        <v>#DIV/0!</v>
      </c>
      <c r="L84" s="117">
        <f>'2024_60-69 ΕΞΟΔΑ+ΟΜ 2'!J38</f>
        <v>0</v>
      </c>
      <c r="M84" s="76">
        <f t="shared" si="49"/>
        <v>0</v>
      </c>
      <c r="N84" s="66">
        <f>L84+'2025 Ιούνιος'!N84</f>
        <v>0</v>
      </c>
      <c r="O84" s="76">
        <f t="shared" si="50"/>
        <v>0</v>
      </c>
      <c r="P84" s="58"/>
      <c r="Q84" s="59" t="e">
        <f t="shared" si="51"/>
        <v>#DIV/0!</v>
      </c>
      <c r="S84"/>
      <c r="T84"/>
      <c r="U84"/>
      <c r="V84"/>
    </row>
    <row r="85" spans="1:22" ht="24.9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2'!J41</f>
        <v>0</v>
      </c>
      <c r="E85" s="76" t="e">
        <f t="shared" si="45"/>
        <v>#DIV/0!</v>
      </c>
      <c r="F85" s="117">
        <f>'2025 Ιούνιος'!F85+'2025 Ιούλιος'!D85</f>
        <v>1913.23</v>
      </c>
      <c r="G85" s="76">
        <f t="shared" si="46"/>
        <v>4.1324836372888814E-2</v>
      </c>
      <c r="H85" s="56"/>
      <c r="I85" s="57" t="e">
        <f t="shared" si="47"/>
        <v>#DIV/0!</v>
      </c>
      <c r="J85" s="58"/>
      <c r="K85" s="58" t="e">
        <f t="shared" si="48"/>
        <v>#DIV/0!</v>
      </c>
      <c r="L85" s="117">
        <f>'2024_60-69 ΕΞΟΔΑ+ΟΜ 2'!J39</f>
        <v>340.43</v>
      </c>
      <c r="M85" s="76">
        <f t="shared" si="49"/>
        <v>5.0239516893098426E-2</v>
      </c>
      <c r="N85" s="66">
        <f>L85+'2025 Ιούνιος'!N85</f>
        <v>2343.79</v>
      </c>
      <c r="O85" s="76">
        <f t="shared" si="50"/>
        <v>5.2175157724896962E-2</v>
      </c>
      <c r="P85" s="58"/>
      <c r="Q85" s="59" t="e">
        <f t="shared" si="51"/>
        <v>#DIV/0!</v>
      </c>
      <c r="S85"/>
      <c r="T85"/>
      <c r="U85"/>
      <c r="V85"/>
    </row>
    <row r="86" spans="1:22" ht="24.9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2'!J42</f>
        <v>0</v>
      </c>
      <c r="E86" s="76" t="e">
        <f t="shared" si="45"/>
        <v>#DIV/0!</v>
      </c>
      <c r="F86" s="117">
        <f>'2025 Ιούνιος'!F86+'2025 Ιούλιος'!D86</f>
        <v>2080.4</v>
      </c>
      <c r="G86" s="76">
        <f t="shared" si="46"/>
        <v>4.4935626971225565E-2</v>
      </c>
      <c r="H86" s="56"/>
      <c r="I86" s="57" t="e">
        <f t="shared" si="47"/>
        <v>#DIV/0!</v>
      </c>
      <c r="J86" s="58"/>
      <c r="K86" s="58" t="e">
        <f t="shared" si="48"/>
        <v>#DIV/0!</v>
      </c>
      <c r="L86" s="117">
        <f>'2024_60-69 ΕΞΟΔΑ+ΟΜ 2'!J40</f>
        <v>175.29</v>
      </c>
      <c r="M86" s="76">
        <f t="shared" si="49"/>
        <v>2.5868709914494092E-2</v>
      </c>
      <c r="N86" s="66">
        <f>L86+'2025 Ιούνιος'!N86</f>
        <v>1688.34</v>
      </c>
      <c r="O86" s="76">
        <f t="shared" si="50"/>
        <v>3.7584171701924032E-2</v>
      </c>
      <c r="P86" s="58"/>
      <c r="Q86" s="59" t="e">
        <f t="shared" si="51"/>
        <v>#DIV/0!</v>
      </c>
      <c r="S86"/>
      <c r="T86"/>
      <c r="U86"/>
      <c r="V86" s="238"/>
    </row>
    <row r="87" spans="1:22" ht="24.9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2'!J43</f>
        <v>0</v>
      </c>
      <c r="E87" s="76" t="e">
        <f t="shared" si="45"/>
        <v>#DIV/0!</v>
      </c>
      <c r="F87" s="117">
        <f>'2025 Ιούνιος'!F87+'2025 Ιούλιος'!D87</f>
        <v>901.2</v>
      </c>
      <c r="G87" s="76">
        <f t="shared" si="46"/>
        <v>1.9465481170192502E-2</v>
      </c>
      <c r="H87" s="56"/>
      <c r="I87" s="57" t="e">
        <f t="shared" si="47"/>
        <v>#DIV/0!</v>
      </c>
      <c r="J87" s="58"/>
      <c r="K87" s="58" t="e">
        <f t="shared" si="48"/>
        <v>#DIV/0!</v>
      </c>
      <c r="L87" s="117">
        <f>'2024_60-69 ΕΞΟΔΑ+ΟΜ 2'!J41</f>
        <v>271.76</v>
      </c>
      <c r="M87" s="76">
        <f t="shared" si="49"/>
        <v>4.0105428754423605E-2</v>
      </c>
      <c r="N87" s="66">
        <f>L87+'2025 Ιούνιος'!N87</f>
        <v>1970.91</v>
      </c>
      <c r="O87" s="76">
        <f t="shared" si="50"/>
        <v>4.3874468323346662E-2</v>
      </c>
      <c r="P87" s="58"/>
      <c r="Q87" s="59" t="e">
        <f t="shared" si="51"/>
        <v>#DIV/0!</v>
      </c>
      <c r="S87"/>
      <c r="T87"/>
      <c r="U87"/>
      <c r="V87" s="238"/>
    </row>
    <row r="88" spans="1:22" ht="24.9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2'!J44</f>
        <v>0</v>
      </c>
      <c r="E88" s="76" t="e">
        <f t="shared" si="45"/>
        <v>#DIV/0!</v>
      </c>
      <c r="F88" s="117">
        <f>'2025 Ιούνιος'!F88+'2025 Ιούλιος'!D88</f>
        <v>880.69999999999993</v>
      </c>
      <c r="G88" s="76">
        <f t="shared" si="46"/>
        <v>1.9022691152450658E-2</v>
      </c>
      <c r="H88" s="56"/>
      <c r="I88" s="57" t="e">
        <f t="shared" si="47"/>
        <v>#DIV/0!</v>
      </c>
      <c r="J88" s="58"/>
      <c r="K88" s="58" t="e">
        <f t="shared" si="48"/>
        <v>#DIV/0!</v>
      </c>
      <c r="L88" s="117">
        <f>'2024_60-69 ΕΞΟΔΑ+ΟΜ 2'!J42</f>
        <v>0</v>
      </c>
      <c r="M88" s="76">
        <f t="shared" si="49"/>
        <v>0</v>
      </c>
      <c r="N88" s="66">
        <f>L88+'2025 Ιούνιος'!N88</f>
        <v>0</v>
      </c>
      <c r="O88" s="76">
        <f t="shared" si="50"/>
        <v>0</v>
      </c>
      <c r="P88" s="58"/>
      <c r="Q88" s="59" t="e">
        <f t="shared" si="51"/>
        <v>#DIV/0!</v>
      </c>
      <c r="S88"/>
      <c r="T88"/>
      <c r="U88"/>
      <c r="V88" s="238"/>
    </row>
    <row r="89" spans="1:22" ht="24.9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2'!J45</f>
        <v>0</v>
      </c>
      <c r="E89" s="76" t="e">
        <f t="shared" si="45"/>
        <v>#DIV/0!</v>
      </c>
      <c r="F89" s="117">
        <f>'2025 Ιούνιος'!F89+'2025 Ιούλιος'!D89</f>
        <v>0</v>
      </c>
      <c r="G89" s="76">
        <f t="shared" si="46"/>
        <v>0</v>
      </c>
      <c r="H89" s="120"/>
      <c r="I89" s="57" t="e">
        <f t="shared" si="47"/>
        <v>#DIV/0!</v>
      </c>
      <c r="J89" s="120"/>
      <c r="K89" s="58" t="e">
        <f t="shared" si="48"/>
        <v>#DIV/0!</v>
      </c>
      <c r="L89" s="117">
        <f>'2024_60-69 ΕΞΟΔΑ+ΟΜ 2'!J43</f>
        <v>0</v>
      </c>
      <c r="M89" s="76">
        <f t="shared" si="49"/>
        <v>0</v>
      </c>
      <c r="N89" s="66">
        <f>L89+'2025 Ιούνιος'!N89</f>
        <v>0</v>
      </c>
      <c r="O89" s="76">
        <f t="shared" si="50"/>
        <v>0</v>
      </c>
      <c r="P89" s="120"/>
      <c r="Q89" s="59" t="e">
        <f t="shared" si="51"/>
        <v>#DIV/0!</v>
      </c>
      <c r="S89"/>
      <c r="T89"/>
      <c r="U89"/>
      <c r="V89"/>
    </row>
    <row r="90" spans="1:22" ht="24.9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2'!J46</f>
        <v>0</v>
      </c>
      <c r="E90" s="76" t="e">
        <f t="shared" si="45"/>
        <v>#DIV/0!</v>
      </c>
      <c r="F90" s="117">
        <f>'2025 Ιούνιος'!F90+'2025 Ιούλιος'!D90</f>
        <v>0</v>
      </c>
      <c r="G90" s="76">
        <f t="shared" si="46"/>
        <v>0</v>
      </c>
      <c r="H90" s="120"/>
      <c r="I90" s="57" t="e">
        <f t="shared" si="47"/>
        <v>#DIV/0!</v>
      </c>
      <c r="J90" s="120"/>
      <c r="K90" s="58" t="e">
        <f t="shared" si="48"/>
        <v>#DIV/0!</v>
      </c>
      <c r="L90" s="117">
        <f>'2024_60-69 ΕΞΟΔΑ+ΟΜ 2'!J44</f>
        <v>0</v>
      </c>
      <c r="M90" s="76">
        <f t="shared" si="49"/>
        <v>0</v>
      </c>
      <c r="N90" s="66">
        <f>L90+'2025 Ιούνιος'!N90</f>
        <v>0</v>
      </c>
      <c r="O90" s="76">
        <f t="shared" si="50"/>
        <v>0</v>
      </c>
      <c r="P90" s="120"/>
      <c r="Q90" s="59" t="e">
        <f t="shared" si="51"/>
        <v>#DIV/0!</v>
      </c>
      <c r="S90"/>
      <c r="T90"/>
      <c r="U90"/>
      <c r="V90"/>
    </row>
    <row r="91" spans="1:22" ht="24.9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2'!J47</f>
        <v>0</v>
      </c>
      <c r="E91" s="76" t="e">
        <f t="shared" si="45"/>
        <v>#DIV/0!</v>
      </c>
      <c r="F91" s="117">
        <f>'2025 Ιούνιος'!F91+'2025 Ιούλιος'!D91</f>
        <v>0</v>
      </c>
      <c r="G91" s="76">
        <f t="shared" si="46"/>
        <v>0</v>
      </c>
      <c r="H91" s="120"/>
      <c r="I91" s="57" t="e">
        <f t="shared" si="47"/>
        <v>#DIV/0!</v>
      </c>
      <c r="J91" s="120"/>
      <c r="K91" s="58" t="e">
        <f t="shared" si="48"/>
        <v>#DIV/0!</v>
      </c>
      <c r="L91" s="117">
        <f>'2024_60-69 ΕΞΟΔΑ+ΟΜ 2'!J45</f>
        <v>0</v>
      </c>
      <c r="M91" s="76">
        <f t="shared" si="49"/>
        <v>0</v>
      </c>
      <c r="N91" s="66">
        <f>L91+'2025 Ιούνιος'!N91</f>
        <v>0</v>
      </c>
      <c r="O91" s="76">
        <f t="shared" si="50"/>
        <v>0</v>
      </c>
      <c r="P91" s="120"/>
      <c r="Q91" s="59" t="e">
        <f t="shared" si="51"/>
        <v>#DIV/0!</v>
      </c>
      <c r="S91"/>
      <c r="T91"/>
      <c r="U91"/>
      <c r="V91"/>
    </row>
    <row r="92" spans="1:22" ht="24.9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2'!J48</f>
        <v>0</v>
      </c>
      <c r="E92" s="76" t="e">
        <f t="shared" si="45"/>
        <v>#DIV/0!</v>
      </c>
      <c r="F92" s="117">
        <f>'2025 Ιούνιος'!F92+'2025 Ιούλιος'!D92</f>
        <v>0</v>
      </c>
      <c r="G92" s="76">
        <f t="shared" si="46"/>
        <v>0</v>
      </c>
      <c r="H92" s="56"/>
      <c r="I92" s="57" t="e">
        <f t="shared" si="47"/>
        <v>#DIV/0!</v>
      </c>
      <c r="J92" s="58"/>
      <c r="K92" s="58" t="e">
        <f t="shared" si="48"/>
        <v>#DIV/0!</v>
      </c>
      <c r="L92" s="117">
        <f>'2024_60-69 ΕΞΟΔΑ+ΟΜ 2'!J46</f>
        <v>0</v>
      </c>
      <c r="M92" s="76">
        <f t="shared" si="49"/>
        <v>0</v>
      </c>
      <c r="N92" s="66">
        <f>L92+'2025 Ιούνιος'!N92</f>
        <v>0</v>
      </c>
      <c r="O92" s="76">
        <f t="shared" si="50"/>
        <v>0</v>
      </c>
      <c r="P92" s="58"/>
      <c r="Q92" s="59" t="e">
        <f t="shared" si="51"/>
        <v>#DIV/0!</v>
      </c>
      <c r="S92"/>
      <c r="T92"/>
      <c r="U92"/>
      <c r="V92" s="238"/>
    </row>
    <row r="93" spans="1:22" ht="24.9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2'!J49</f>
        <v>0</v>
      </c>
      <c r="E93" s="76" t="e">
        <f t="shared" si="45"/>
        <v>#DIV/0!</v>
      </c>
      <c r="F93" s="117">
        <f>'2025 Ιούνιος'!F93+'2025 Ιούλιος'!D93</f>
        <v>0</v>
      </c>
      <c r="G93" s="76">
        <f t="shared" si="46"/>
        <v>0</v>
      </c>
      <c r="H93" s="56"/>
      <c r="I93" s="57" t="e">
        <f t="shared" si="47"/>
        <v>#DIV/0!</v>
      </c>
      <c r="J93" s="58"/>
      <c r="K93" s="58" t="e">
        <f t="shared" si="48"/>
        <v>#DIV/0!</v>
      </c>
      <c r="L93" s="117">
        <f>'2024_60-69 ΕΞΟΔΑ+ΟΜ 2'!J47</f>
        <v>0</v>
      </c>
      <c r="M93" s="76">
        <f t="shared" si="49"/>
        <v>0</v>
      </c>
      <c r="N93" s="66">
        <f>L93+'2025 Ιούνιος'!N93</f>
        <v>0</v>
      </c>
      <c r="O93" s="76">
        <f t="shared" si="50"/>
        <v>0</v>
      </c>
      <c r="P93" s="58"/>
      <c r="Q93" s="59" t="e">
        <f t="shared" si="51"/>
        <v>#DIV/0!</v>
      </c>
      <c r="S93"/>
      <c r="T93"/>
      <c r="U93"/>
      <c r="V93"/>
    </row>
    <row r="94" spans="1:22" ht="24.9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2'!J50</f>
        <v>0</v>
      </c>
      <c r="E94" s="76" t="e">
        <f t="shared" si="45"/>
        <v>#DIV/0!</v>
      </c>
      <c r="F94" s="117">
        <f>'2025 Ιούνιος'!F94+'2025 Ιούλιος'!D94</f>
        <v>0</v>
      </c>
      <c r="G94" s="76">
        <f t="shared" si="46"/>
        <v>0</v>
      </c>
      <c r="H94" s="121"/>
      <c r="I94" s="57" t="e">
        <f t="shared" si="47"/>
        <v>#DIV/0!</v>
      </c>
      <c r="J94" s="121"/>
      <c r="K94" s="58" t="e">
        <f t="shared" si="48"/>
        <v>#DIV/0!</v>
      </c>
      <c r="L94" s="117">
        <f>'2024_60-69 ΕΞΟΔΑ+ΟΜ 2'!J48</f>
        <v>0</v>
      </c>
      <c r="M94" s="76">
        <f t="shared" si="49"/>
        <v>0</v>
      </c>
      <c r="N94" s="66">
        <f>L94+'2025 Ιούνιος'!N94</f>
        <v>0</v>
      </c>
      <c r="O94" s="76">
        <f t="shared" si="50"/>
        <v>0</v>
      </c>
      <c r="P94" s="121"/>
      <c r="Q94" s="59" t="e">
        <f t="shared" si="51"/>
        <v>#DIV/0!</v>
      </c>
      <c r="S94"/>
      <c r="T94"/>
      <c r="U94"/>
      <c r="V94"/>
    </row>
    <row r="95" spans="1:22" ht="24.95" customHeight="1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2'!J51</f>
        <v>0</v>
      </c>
      <c r="E95" s="76" t="e">
        <f t="shared" si="45"/>
        <v>#DIV/0!</v>
      </c>
      <c r="F95" s="117">
        <f>'2025 Ιούνιος'!F95+'2025 Ιούλιος'!D95</f>
        <v>0</v>
      </c>
      <c r="G95" s="76">
        <f t="shared" si="46"/>
        <v>0</v>
      </c>
      <c r="H95" s="56"/>
      <c r="I95" s="57" t="e">
        <f t="shared" si="47"/>
        <v>#DIV/0!</v>
      </c>
      <c r="J95" s="58"/>
      <c r="K95" s="58" t="e">
        <f t="shared" si="48"/>
        <v>#DIV/0!</v>
      </c>
      <c r="L95" s="117">
        <f>'2024_60-69 ΕΞΟΔΑ+ΟΜ 2'!J49</f>
        <v>0</v>
      </c>
      <c r="M95" s="76">
        <f t="shared" si="49"/>
        <v>0</v>
      </c>
      <c r="N95" s="66">
        <f>L95+'2025 Ιούνιος'!N95</f>
        <v>246.76</v>
      </c>
      <c r="O95" s="76">
        <f t="shared" si="50"/>
        <v>5.4931294698738259E-3</v>
      </c>
      <c r="P95" s="58"/>
      <c r="Q95" s="59" t="e">
        <f t="shared" si="51"/>
        <v>#DIV/0!</v>
      </c>
      <c r="S95"/>
      <c r="T95"/>
      <c r="U95"/>
      <c r="V95"/>
    </row>
    <row r="96" spans="1:22" ht="24.95" customHeight="1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2'!J52</f>
        <v>0</v>
      </c>
      <c r="E96" s="76" t="e">
        <f t="shared" si="45"/>
        <v>#DIV/0!</v>
      </c>
      <c r="F96" s="117">
        <f>'2025 Ιούνιος'!F96+'2025 Ιούλιος'!D96</f>
        <v>554.78</v>
      </c>
      <c r="G96" s="76">
        <f t="shared" si="46"/>
        <v>1.198297785574722E-2</v>
      </c>
      <c r="H96" s="56"/>
      <c r="I96" s="57" t="e">
        <f t="shared" si="47"/>
        <v>#DIV/0!</v>
      </c>
      <c r="J96" s="58"/>
      <c r="K96" s="58" t="e">
        <f t="shared" si="48"/>
        <v>#DIV/0!</v>
      </c>
      <c r="L96" s="117">
        <f>'2024_60-69 ΕΞΟΔΑ+ΟΜ 2'!J50</f>
        <v>217.5</v>
      </c>
      <c r="M96" s="76">
        <f t="shared" si="49"/>
        <v>3.2097920054780446E-2</v>
      </c>
      <c r="N96" s="66">
        <f>L96+'2025 Ιούνιος'!N96</f>
        <v>311.78999999999996</v>
      </c>
      <c r="O96" s="76">
        <f t="shared" si="50"/>
        <v>6.9407636465065653E-3</v>
      </c>
      <c r="P96" s="58"/>
      <c r="Q96" s="59" t="e">
        <f t="shared" si="51"/>
        <v>#DIV/0!</v>
      </c>
      <c r="S96"/>
      <c r="T96"/>
      <c r="U96"/>
      <c r="V96"/>
    </row>
    <row r="97" spans="1:22" ht="24.95" customHeight="1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2'!J53</f>
        <v>0</v>
      </c>
      <c r="E97" s="76" t="e">
        <f t="shared" si="45"/>
        <v>#DIV/0!</v>
      </c>
      <c r="F97" s="117">
        <f>'2025 Ιούνιος'!F97+'2025 Ιούλιος'!D97</f>
        <v>0</v>
      </c>
      <c r="G97" s="76">
        <f t="shared" si="46"/>
        <v>0</v>
      </c>
      <c r="H97" s="56"/>
      <c r="I97" s="57" t="e">
        <f t="shared" si="47"/>
        <v>#DIV/0!</v>
      </c>
      <c r="J97" s="58"/>
      <c r="K97" s="58" t="e">
        <f t="shared" si="48"/>
        <v>#DIV/0!</v>
      </c>
      <c r="L97" s="117">
        <f>'2024_60-69 ΕΞΟΔΑ+ΟΜ 2'!J51</f>
        <v>0</v>
      </c>
      <c r="M97" s="76">
        <f t="shared" si="49"/>
        <v>0</v>
      </c>
      <c r="N97" s="66">
        <f>L97+'2025 Ιούνιος'!N97</f>
        <v>0</v>
      </c>
      <c r="O97" s="76">
        <f t="shared" si="50"/>
        <v>0</v>
      </c>
      <c r="P97" s="58"/>
      <c r="Q97" s="59" t="e">
        <f t="shared" si="51"/>
        <v>#DIV/0!</v>
      </c>
      <c r="S97"/>
      <c r="T97"/>
      <c r="U97"/>
      <c r="V97"/>
    </row>
    <row r="98" spans="1:22" ht="24.9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2'!J54</f>
        <v>0</v>
      </c>
      <c r="E98" s="76" t="e">
        <f t="shared" si="45"/>
        <v>#DIV/0!</v>
      </c>
      <c r="F98" s="117">
        <f>'2025 Ιούνιος'!F98+'2025 Ιούλιος'!D98</f>
        <v>0</v>
      </c>
      <c r="G98" s="76">
        <f t="shared" si="46"/>
        <v>0</v>
      </c>
      <c r="H98" s="56"/>
      <c r="I98" s="57" t="e">
        <f t="shared" si="47"/>
        <v>#DIV/0!</v>
      </c>
      <c r="J98" s="58"/>
      <c r="K98" s="58" t="e">
        <f t="shared" si="48"/>
        <v>#DIV/0!</v>
      </c>
      <c r="L98" s="117">
        <f>'2024_60-69 ΕΞΟΔΑ+ΟΜ 2'!J52</f>
        <v>0</v>
      </c>
      <c r="M98" s="76">
        <f t="shared" si="49"/>
        <v>0</v>
      </c>
      <c r="N98" s="66">
        <f>L98+'2025 Ιούνιος'!N98</f>
        <v>0</v>
      </c>
      <c r="O98" s="76">
        <f t="shared" si="50"/>
        <v>0</v>
      </c>
      <c r="P98" s="58"/>
      <c r="Q98" s="59" t="e">
        <f t="shared" si="51"/>
        <v>#DIV/0!</v>
      </c>
      <c r="S98"/>
      <c r="T98"/>
      <c r="U98"/>
      <c r="V98"/>
    </row>
    <row r="99" spans="1:22" ht="24.9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2'!J55</f>
        <v>0</v>
      </c>
      <c r="E99" s="76" t="e">
        <f t="shared" si="45"/>
        <v>#DIV/0!</v>
      </c>
      <c r="F99" s="117">
        <f>'2025 Ιούνιος'!F99+'2025 Ιούλιος'!D99</f>
        <v>4747.45</v>
      </c>
      <c r="G99" s="76">
        <f t="shared" si="46"/>
        <v>0.10254260827943895</v>
      </c>
      <c r="H99" s="56"/>
      <c r="I99" s="57" t="e">
        <f t="shared" si="47"/>
        <v>#DIV/0!</v>
      </c>
      <c r="J99" s="58"/>
      <c r="K99" s="58" t="e">
        <f t="shared" si="48"/>
        <v>#DIV/0!</v>
      </c>
      <c r="L99" s="117">
        <f>'2024_60-69 ΕΞΟΔΑ+ΟΜ 2'!J53</f>
        <v>0</v>
      </c>
      <c r="M99" s="76">
        <f t="shared" si="49"/>
        <v>0</v>
      </c>
      <c r="N99" s="66">
        <f>L99+'2025 Ιούνιος'!N99</f>
        <v>119.88</v>
      </c>
      <c r="O99" s="76">
        <f t="shared" si="50"/>
        <v>2.6686511624593704E-3</v>
      </c>
      <c r="P99" s="58"/>
      <c r="Q99" s="59" t="e">
        <f t="shared" si="51"/>
        <v>#DIV/0!</v>
      </c>
      <c r="S99"/>
      <c r="T99"/>
      <c r="U99"/>
      <c r="V99"/>
    </row>
    <row r="100" spans="1:22" ht="28.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2'!J56</f>
        <v>0</v>
      </c>
      <c r="E100" s="76" t="e">
        <f t="shared" si="45"/>
        <v>#DIV/0!</v>
      </c>
      <c r="F100" s="117">
        <f>'2025 Ιούνιος'!F100+'2025 Ιούλιος'!D100</f>
        <v>878.12</v>
      </c>
      <c r="G100" s="76">
        <f t="shared" si="46"/>
        <v>1.896696440875437E-2</v>
      </c>
      <c r="H100" s="56"/>
      <c r="I100" s="57" t="e">
        <f t="shared" si="47"/>
        <v>#DIV/0!</v>
      </c>
      <c r="J100" s="58"/>
      <c r="K100" s="58" t="e">
        <f t="shared" si="48"/>
        <v>#DIV/0!</v>
      </c>
      <c r="L100" s="117">
        <f>'2024_60-69 ΕΞΟΔΑ+ΟΜ 2'!J54</f>
        <v>142.41</v>
      </c>
      <c r="M100" s="76">
        <f t="shared" si="49"/>
        <v>2.1016389862074866E-2</v>
      </c>
      <c r="N100" s="66">
        <f>L100+'2025 Ιούνιος'!N100</f>
        <v>1710.0700000000002</v>
      </c>
      <c r="O100" s="76">
        <f t="shared" si="50"/>
        <v>3.8067903681906039E-2</v>
      </c>
      <c r="P100" s="58"/>
      <c r="Q100" s="59" t="e">
        <f t="shared" si="51"/>
        <v>#DIV/0!</v>
      </c>
      <c r="S100"/>
      <c r="T100"/>
      <c r="U100"/>
      <c r="V100"/>
    </row>
    <row r="101" spans="1:22" ht="24.95" customHeight="1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2'!J57</f>
        <v>0</v>
      </c>
      <c r="E101" s="76" t="e">
        <f t="shared" si="45"/>
        <v>#DIV/0!</v>
      </c>
      <c r="F101" s="117">
        <f>'2025 Ιούνιος'!F101+'2025 Ιούλιος'!D101</f>
        <v>0</v>
      </c>
      <c r="G101" s="76">
        <f t="shared" si="46"/>
        <v>0</v>
      </c>
      <c r="H101" s="56"/>
      <c r="I101" s="57" t="e">
        <f t="shared" si="47"/>
        <v>#DIV/0!</v>
      </c>
      <c r="J101" s="58"/>
      <c r="K101" s="58" t="e">
        <f t="shared" si="48"/>
        <v>#DIV/0!</v>
      </c>
      <c r="L101" s="117">
        <f>'2024_60-69 ΕΞΟΔΑ+ΟΜ 2'!J55</f>
        <v>0</v>
      </c>
      <c r="M101" s="76">
        <f t="shared" si="49"/>
        <v>0</v>
      </c>
      <c r="N101" s="66">
        <f>L101+'2025 Ιούνιος'!N101</f>
        <v>0</v>
      </c>
      <c r="O101" s="76">
        <f t="shared" si="50"/>
        <v>0</v>
      </c>
      <c r="P101" s="58"/>
      <c r="Q101" s="59" t="e">
        <f t="shared" si="51"/>
        <v>#DIV/0!</v>
      </c>
      <c r="S101"/>
      <c r="T101"/>
      <c r="U101"/>
      <c r="V101"/>
    </row>
    <row r="102" spans="1:22" ht="24.9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2'!J58</f>
        <v>0</v>
      </c>
      <c r="E102" s="76" t="e">
        <f t="shared" si="45"/>
        <v>#DIV/0!</v>
      </c>
      <c r="F102" s="117">
        <f>'2025 Ιούνιος'!F102+'2025 Ιούλιος'!D102</f>
        <v>0</v>
      </c>
      <c r="G102" s="76">
        <f t="shared" si="46"/>
        <v>0</v>
      </c>
      <c r="H102" s="56"/>
      <c r="I102" s="57" t="e">
        <f t="shared" si="47"/>
        <v>#DIV/0!</v>
      </c>
      <c r="J102" s="58"/>
      <c r="K102" s="58" t="e">
        <f t="shared" si="48"/>
        <v>#DIV/0!</v>
      </c>
      <c r="L102" s="117">
        <f>'2024_60-69 ΕΞΟΔΑ+ΟΜ 2'!J56</f>
        <v>0</v>
      </c>
      <c r="M102" s="76">
        <f t="shared" si="49"/>
        <v>0</v>
      </c>
      <c r="N102" s="66">
        <f>L102+'2025 Ιούνιος'!N102</f>
        <v>1396.23</v>
      </c>
      <c r="O102" s="76">
        <f t="shared" si="50"/>
        <v>3.108150494294834E-2</v>
      </c>
      <c r="P102" s="58"/>
      <c r="Q102" s="59" t="e">
        <f t="shared" si="51"/>
        <v>#DIV/0!</v>
      </c>
      <c r="S102"/>
      <c r="T102"/>
      <c r="U102"/>
      <c r="V102"/>
    </row>
    <row r="103" spans="1:22" ht="24.9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2'!J59</f>
        <v>0</v>
      </c>
      <c r="E103" s="76" t="e">
        <f t="shared" si="45"/>
        <v>#DIV/0!</v>
      </c>
      <c r="F103" s="117">
        <f>'2025 Ιούνιος'!F103+'2025 Ιούλιος'!D103</f>
        <v>2545.4699999999998</v>
      </c>
      <c r="G103" s="76">
        <f t="shared" si="46"/>
        <v>5.4980912510308365E-2</v>
      </c>
      <c r="H103" s="56"/>
      <c r="I103" s="57" t="e">
        <f t="shared" si="47"/>
        <v>#DIV/0!</v>
      </c>
      <c r="J103" s="58"/>
      <c r="K103" s="58" t="e">
        <f t="shared" si="48"/>
        <v>#DIV/0!</v>
      </c>
      <c r="L103" s="117">
        <f>'2024_60-69 ΕΞΟΔΑ+ΟΜ 2'!J57</f>
        <v>1576.34</v>
      </c>
      <c r="M103" s="76">
        <f t="shared" si="49"/>
        <v>0.23263096689265567</v>
      </c>
      <c r="N103" s="66">
        <f>L103+'2025 Ιούνιος'!N103</f>
        <v>6234.57</v>
      </c>
      <c r="O103" s="76">
        <f t="shared" si="50"/>
        <v>0.13878789187466062</v>
      </c>
      <c r="P103" s="58"/>
      <c r="Q103" s="59" t="e">
        <f t="shared" si="51"/>
        <v>#DIV/0!</v>
      </c>
      <c r="S103"/>
      <c r="T103"/>
      <c r="U103"/>
      <c r="V103"/>
    </row>
    <row r="104" spans="1:22" ht="24.9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2'!J60</f>
        <v>0</v>
      </c>
      <c r="E104" s="76" t="e">
        <f t="shared" si="45"/>
        <v>#DIV/0!</v>
      </c>
      <c r="F104" s="117">
        <f>'2025 Ιούνιος'!F104+'2025 Ιούλιος'!D104</f>
        <v>0</v>
      </c>
      <c r="G104" s="76">
        <f t="shared" si="46"/>
        <v>0</v>
      </c>
      <c r="H104" s="56"/>
      <c r="I104" s="57" t="e">
        <f t="shared" si="47"/>
        <v>#DIV/0!</v>
      </c>
      <c r="J104" s="58"/>
      <c r="K104" s="58" t="e">
        <f t="shared" si="48"/>
        <v>#DIV/0!</v>
      </c>
      <c r="L104" s="117">
        <f>'2024_60-69 ΕΞΟΔΑ+ΟΜ 2'!J58</f>
        <v>0</v>
      </c>
      <c r="M104" s="76">
        <f t="shared" si="49"/>
        <v>0</v>
      </c>
      <c r="N104" s="66">
        <f>L104+'2025 Ιούνιος'!N104</f>
        <v>0</v>
      </c>
      <c r="O104" s="76">
        <f t="shared" si="50"/>
        <v>0</v>
      </c>
      <c r="P104" s="58"/>
      <c r="Q104" s="59" t="e">
        <f t="shared" si="51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2'!J61</f>
        <v>0</v>
      </c>
      <c r="E105" s="76" t="e">
        <f t="shared" ref="E105" si="52">D105/$D$80</f>
        <v>#DIV/0!</v>
      </c>
      <c r="F105" s="117">
        <f>'2025 Ιούνιος'!F105+'2025 Ιούλιος'!D105</f>
        <v>0</v>
      </c>
      <c r="G105" s="76">
        <f t="shared" ref="G105" si="53">F105/$F$80</f>
        <v>0</v>
      </c>
      <c r="H105" s="56"/>
      <c r="I105" s="57" t="e">
        <f t="shared" si="47"/>
        <v>#DIV/0!</v>
      </c>
      <c r="J105" s="58"/>
      <c r="K105" s="58" t="e">
        <f t="shared" si="48"/>
        <v>#DIV/0!</v>
      </c>
      <c r="L105" s="117">
        <f>'2024_60-69 ΕΞΟΔΑ+ΟΜ 2'!J59</f>
        <v>0</v>
      </c>
      <c r="M105" s="76">
        <f t="shared" si="49"/>
        <v>0</v>
      </c>
      <c r="N105" s="66">
        <f>L105+'2025 Ιούνιος'!N105</f>
        <v>0</v>
      </c>
      <c r="O105" s="76">
        <f t="shared" si="50"/>
        <v>0</v>
      </c>
      <c r="P105" s="58"/>
      <c r="Q105" s="59" t="e">
        <f t="shared" si="51"/>
        <v>#DIV/0!</v>
      </c>
      <c r="S105"/>
      <c r="T105"/>
      <c r="U105"/>
      <c r="V105"/>
    </row>
    <row r="106" spans="1:22" ht="24.95" customHeight="1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4.9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4.9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24.95" customHeight="1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24.9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2'!J36</f>
        <v>0</v>
      </c>
      <c r="E111" s="83"/>
      <c r="F111" s="65">
        <f>D111+'2025 Ιούνιος'!F111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6776.14</v>
      </c>
      <c r="M111" s="83"/>
      <c r="N111" s="65">
        <f>SUM(N81:N110)</f>
        <v>44921.570000000007</v>
      </c>
      <c r="O111" s="83"/>
      <c r="P111" s="65">
        <f>SUM(P81:P110)</f>
        <v>0</v>
      </c>
      <c r="Q111" s="83"/>
      <c r="S111"/>
      <c r="T111"/>
      <c r="U111"/>
      <c r="V111"/>
    </row>
    <row r="112" spans="1:22" ht="15.75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21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6.75" customHeight="1">
      <c r="A114" s="175">
        <v>113</v>
      </c>
      <c r="B114" s="74"/>
      <c r="C114" s="52" t="s">
        <v>413</v>
      </c>
      <c r="D114" s="302" t="str">
        <f>ΑΝΤΙΣΤΟΙΧΙΣΗ!$F$112</f>
        <v xml:space="preserve">ΙΟΥΛΙΟΣ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ΑΝΤΙΣΤΟΙΧΙΣΗ!$F$112</f>
        <v xml:space="preserve">ΙΟΥΛΙΟΣ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ΑΝΤΙΣΤΟΙΧΙΣΗ!$F$126</f>
        <v>ΙΟΥΛΙΟΣ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15.75">
      <c r="A116" s="175">
        <v>115</v>
      </c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48900.83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7678.37</v>
      </c>
      <c r="M116" s="83"/>
      <c r="N116" s="65">
        <f>SUM(N117:N156)</f>
        <v>57079.740000000005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2'!J74</f>
        <v>0</v>
      </c>
      <c r="E117" s="76">
        <f>D117/$D$116</f>
        <v>0</v>
      </c>
      <c r="F117" s="66">
        <f>D117+'2025 Ιούνιος'!F117</f>
        <v>6449.25</v>
      </c>
      <c r="G117" s="76">
        <f>F117/$F$116</f>
        <v>0.1318842645411131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2'!J66</f>
        <v>1079</v>
      </c>
      <c r="M117" s="76">
        <f>L117/$L$116</f>
        <v>0.14052461655273191</v>
      </c>
      <c r="N117" s="66">
        <f>L117+'2025 Ιούνιος'!N117</f>
        <v>8678.77</v>
      </c>
      <c r="O117" s="76">
        <f>N117/$N$116</f>
        <v>0.15204641787085926</v>
      </c>
      <c r="P117" s="66"/>
      <c r="Q117" s="81" t="e">
        <f t="shared" ref="Q117:Q153" si="54">SUM(D117:P117)</f>
        <v>#DIV/0!</v>
      </c>
      <c r="S117"/>
      <c r="T117"/>
      <c r="U117"/>
      <c r="V117"/>
    </row>
    <row r="118" spans="1:22" ht="1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2'!J75</f>
        <v>0</v>
      </c>
      <c r="E118" s="76">
        <f t="shared" ref="E118:E153" si="55">D118/$D$116</f>
        <v>0</v>
      </c>
      <c r="F118" s="66">
        <f>D118+'2025 Ιούνιος'!F118</f>
        <v>1329.02</v>
      </c>
      <c r="G118" s="76">
        <f t="shared" ref="G118:G153" si="56">F118/$F$116</f>
        <v>2.7177861807253578E-2</v>
      </c>
      <c r="H118" s="56"/>
      <c r="I118" s="82" t="e">
        <f t="shared" ref="I118:I153" si="57">H118/$H$116</f>
        <v>#DIV/0!</v>
      </c>
      <c r="J118" s="66"/>
      <c r="K118" s="66" t="e">
        <f t="shared" ref="K118:K153" si="58">J118/$J$116</f>
        <v>#DIV/0!</v>
      </c>
      <c r="L118" s="56">
        <f>'2024_60-69 ΕΞΟΔΑ+ΟΜ 2'!J67</f>
        <v>240.51</v>
      </c>
      <c r="M118" s="76">
        <f t="shared" ref="M118:M153" si="59">L118/$L$116</f>
        <v>3.1323054241981042E-2</v>
      </c>
      <c r="N118" s="66">
        <f>L118+'2025 Ιούνιος'!N118</f>
        <v>1827.15</v>
      </c>
      <c r="O118" s="76">
        <f t="shared" ref="O118:O153" si="60">N118/$N$116</f>
        <v>3.2010482178089807E-2</v>
      </c>
      <c r="P118" s="66"/>
      <c r="Q118" s="81" t="e">
        <f t="shared" si="54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2'!J76</f>
        <v>0</v>
      </c>
      <c r="E119" s="76">
        <f t="shared" si="55"/>
        <v>0</v>
      </c>
      <c r="F119" s="66">
        <f>D119+'2025 Ιούνιος'!F119</f>
        <v>4377.5</v>
      </c>
      <c r="G119" s="76">
        <f t="shared" si="56"/>
        <v>8.9517907978249031E-2</v>
      </c>
      <c r="H119" s="56"/>
      <c r="I119" s="82" t="e">
        <f t="shared" si="57"/>
        <v>#DIV/0!</v>
      </c>
      <c r="J119" s="66"/>
      <c r="K119" s="66" t="e">
        <f t="shared" si="58"/>
        <v>#DIV/0!</v>
      </c>
      <c r="L119" s="56">
        <f>'2024_60-69 ΕΞΟΔΑ+ΟΜ 2'!J68</f>
        <v>875.5</v>
      </c>
      <c r="M119" s="76">
        <f t="shared" si="59"/>
        <v>0.11402159572930193</v>
      </c>
      <c r="N119" s="66">
        <f>L119+'2025 Ιούνιος'!N119</f>
        <v>5975.5</v>
      </c>
      <c r="O119" s="76">
        <f t="shared" si="60"/>
        <v>0.10468688189539756</v>
      </c>
      <c r="P119" s="66"/>
      <c r="Q119" s="81" t="e">
        <f t="shared" si="54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2'!J77</f>
        <v>0</v>
      </c>
      <c r="E120" s="76">
        <f t="shared" si="55"/>
        <v>0</v>
      </c>
      <c r="F120" s="66">
        <f>D120+'2025 Ιούνιος'!F120</f>
        <v>0</v>
      </c>
      <c r="G120" s="76">
        <f t="shared" si="56"/>
        <v>0</v>
      </c>
      <c r="H120" s="56"/>
      <c r="I120" s="82" t="e">
        <f t="shared" si="57"/>
        <v>#DIV/0!</v>
      </c>
      <c r="J120" s="66"/>
      <c r="K120" s="66" t="e">
        <f t="shared" si="58"/>
        <v>#DIV/0!</v>
      </c>
      <c r="L120" s="56">
        <f>'2024_60-69 ΕΞΟΔΑ+ΟΜ 2'!J69</f>
        <v>0</v>
      </c>
      <c r="M120" s="76">
        <f t="shared" si="59"/>
        <v>0</v>
      </c>
      <c r="N120" s="66">
        <f>L120+'2025 Ιούνιος'!N120</f>
        <v>0</v>
      </c>
      <c r="O120" s="76">
        <f t="shared" si="60"/>
        <v>0</v>
      </c>
      <c r="P120" s="66"/>
      <c r="Q120" s="81" t="e">
        <f t="shared" si="54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2'!J78</f>
        <v>0</v>
      </c>
      <c r="E121" s="76">
        <f t="shared" si="55"/>
        <v>0</v>
      </c>
      <c r="F121" s="66">
        <f>D121+'2025 Ιούνιος'!F121</f>
        <v>1242.75</v>
      </c>
      <c r="G121" s="76">
        <f t="shared" si="56"/>
        <v>2.5413679072522899E-2</v>
      </c>
      <c r="H121" s="56"/>
      <c r="I121" s="82" t="e">
        <f t="shared" si="57"/>
        <v>#DIV/0!</v>
      </c>
      <c r="J121" s="66"/>
      <c r="K121" s="66" t="e">
        <f t="shared" si="58"/>
        <v>#DIV/0!</v>
      </c>
      <c r="L121" s="56">
        <f>'2024_60-69 ΕΞΟΔΑ+ΟΜ 2'!J70</f>
        <v>241.31</v>
      </c>
      <c r="M121" s="76">
        <f t="shared" si="59"/>
        <v>3.1427243021630892E-2</v>
      </c>
      <c r="N121" s="66">
        <f>L121+'2025 Ιούνιος'!N121</f>
        <v>1689.1699999999998</v>
      </c>
      <c r="O121" s="76">
        <f t="shared" si="60"/>
        <v>2.9593162127227624E-2</v>
      </c>
      <c r="P121" s="66"/>
      <c r="Q121" s="81" t="e">
        <f t="shared" si="54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2'!J79</f>
        <v>0</v>
      </c>
      <c r="E122" s="76">
        <f t="shared" si="55"/>
        <v>0</v>
      </c>
      <c r="F122" s="66">
        <f>D122+'2025 Ιούνιος'!F122</f>
        <v>4826.25</v>
      </c>
      <c r="G122" s="76">
        <f t="shared" si="56"/>
        <v>9.8694643833243723E-2</v>
      </c>
      <c r="H122" s="56"/>
      <c r="I122" s="82" t="e">
        <f t="shared" si="57"/>
        <v>#DIV/0!</v>
      </c>
      <c r="J122" s="66"/>
      <c r="K122" s="66" t="e">
        <f t="shared" si="58"/>
        <v>#DIV/0!</v>
      </c>
      <c r="L122" s="56">
        <f>'2024_60-69 ΕΞΟΔΑ+ΟΜ 2'!J71</f>
        <v>965.25</v>
      </c>
      <c r="M122" s="76">
        <f t="shared" si="59"/>
        <v>0.1257102744462692</v>
      </c>
      <c r="N122" s="66">
        <f>L122+'2025 Ιούνιος'!N122</f>
        <v>6756.75</v>
      </c>
      <c r="O122" s="76">
        <f t="shared" si="60"/>
        <v>0.11837387486348044</v>
      </c>
      <c r="P122" s="66"/>
      <c r="Q122" s="81" t="e">
        <f t="shared" si="54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2'!J80</f>
        <v>0</v>
      </c>
      <c r="E123" s="76">
        <f t="shared" si="55"/>
        <v>0</v>
      </c>
      <c r="F123" s="66">
        <f>D123+'2025 Ιούνιος'!F123</f>
        <v>157.6</v>
      </c>
      <c r="G123" s="76">
        <f t="shared" si="56"/>
        <v>3.2228491827234833E-3</v>
      </c>
      <c r="H123" s="56"/>
      <c r="I123" s="82" t="e">
        <f t="shared" si="57"/>
        <v>#DIV/0!</v>
      </c>
      <c r="J123" s="66"/>
      <c r="K123" s="66" t="e">
        <f t="shared" si="58"/>
        <v>#DIV/0!</v>
      </c>
      <c r="L123" s="56">
        <f>'2024_60-69 ΕΞΟΔΑ+ΟΜ 2'!J72</f>
        <v>31.52</v>
      </c>
      <c r="M123" s="76">
        <f t="shared" si="59"/>
        <v>4.1050379182039935E-3</v>
      </c>
      <c r="N123" s="66">
        <f>L123+'2025 Ιούνιος'!N123</f>
        <v>215.12</v>
      </c>
      <c r="O123" s="76">
        <f t="shared" si="60"/>
        <v>3.7687627869363101E-3</v>
      </c>
      <c r="P123" s="66"/>
      <c r="Q123" s="81" t="e">
        <f t="shared" si="54"/>
        <v>#DIV/0!</v>
      </c>
      <c r="S123"/>
      <c r="T123"/>
      <c r="U123"/>
      <c r="V123"/>
    </row>
    <row r="124" spans="1:22" ht="1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2'!J81</f>
        <v>0</v>
      </c>
      <c r="E124" s="76">
        <f t="shared" si="55"/>
        <v>0</v>
      </c>
      <c r="F124" s="66">
        <f>D124+'2025 Ιούνιος'!F124</f>
        <v>44.75</v>
      </c>
      <c r="G124" s="76">
        <f t="shared" si="56"/>
        <v>9.1511739166799417E-4</v>
      </c>
      <c r="H124" s="56"/>
      <c r="I124" s="82" t="e">
        <f t="shared" si="57"/>
        <v>#DIV/0!</v>
      </c>
      <c r="J124" s="66"/>
      <c r="K124" s="66" t="e">
        <f t="shared" si="58"/>
        <v>#DIV/0!</v>
      </c>
      <c r="L124" s="56">
        <f>'2024_60-69 ΕΞΟΔΑ+ΟΜ 2'!J73</f>
        <v>8.69</v>
      </c>
      <c r="M124" s="76">
        <f t="shared" si="59"/>
        <v>1.1317506189464691E-3</v>
      </c>
      <c r="N124" s="66">
        <f>L124+'2025 Ιούνιος'!N124</f>
        <v>60.829999999999991</v>
      </c>
      <c r="O124" s="76">
        <f t="shared" si="60"/>
        <v>1.0657021212780574E-3</v>
      </c>
      <c r="P124" s="66"/>
      <c r="Q124" s="81" t="e">
        <f t="shared" si="54"/>
        <v>#DIV/0!</v>
      </c>
      <c r="S124"/>
      <c r="T124"/>
      <c r="U124"/>
      <c r="V124"/>
    </row>
    <row r="125" spans="1:22" ht="1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2'!J82</f>
        <v>0</v>
      </c>
      <c r="E125" s="76">
        <f t="shared" si="55"/>
        <v>0</v>
      </c>
      <c r="F125" s="66">
        <f>D125+'2025 Ιούνιος'!F125</f>
        <v>0</v>
      </c>
      <c r="G125" s="76">
        <f t="shared" si="56"/>
        <v>0</v>
      </c>
      <c r="H125" s="56"/>
      <c r="I125" s="82" t="e">
        <f t="shared" si="57"/>
        <v>#DIV/0!</v>
      </c>
      <c r="J125" s="66"/>
      <c r="K125" s="66" t="e">
        <f t="shared" si="58"/>
        <v>#DIV/0!</v>
      </c>
      <c r="L125" s="56">
        <f>'2024_60-69 ΕΞΟΔΑ+ΟΜ 2'!J74</f>
        <v>0</v>
      </c>
      <c r="M125" s="76">
        <f t="shared" si="59"/>
        <v>0</v>
      </c>
      <c r="N125" s="66">
        <f>L125+'2025 Ιούνιος'!N125</f>
        <v>0</v>
      </c>
      <c r="O125" s="76">
        <f t="shared" si="60"/>
        <v>0</v>
      </c>
      <c r="P125" s="66"/>
      <c r="Q125" s="81" t="e">
        <f t="shared" si="54"/>
        <v>#DIV/0!</v>
      </c>
      <c r="S125"/>
      <c r="T125"/>
      <c r="U125"/>
      <c r="V125"/>
    </row>
    <row r="126" spans="1:22" ht="1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2'!J83</f>
        <v>0</v>
      </c>
      <c r="E126" s="76">
        <f t="shared" si="55"/>
        <v>0</v>
      </c>
      <c r="F126" s="66">
        <f>D126+'2025 Ιούνιος'!F126</f>
        <v>173.75</v>
      </c>
      <c r="G126" s="76">
        <f t="shared" si="56"/>
        <v>3.5531094257500334E-3</v>
      </c>
      <c r="H126" s="56"/>
      <c r="I126" s="82" t="e">
        <f t="shared" si="57"/>
        <v>#DIV/0!</v>
      </c>
      <c r="J126" s="66"/>
      <c r="K126" s="66" t="e">
        <f t="shared" si="58"/>
        <v>#DIV/0!</v>
      </c>
      <c r="L126" s="56">
        <f>'2024_60-69 ΕΞΟΔΑ+ΟΜ 2'!J75</f>
        <v>34.75</v>
      </c>
      <c r="M126" s="76">
        <f t="shared" si="59"/>
        <v>4.5257001160402535E-3</v>
      </c>
      <c r="N126" s="66">
        <f>L126+'2025 Ιούνιος'!N126</f>
        <v>243.25</v>
      </c>
      <c r="O126" s="76">
        <f t="shared" si="60"/>
        <v>4.2615821305422904E-3</v>
      </c>
      <c r="P126" s="66"/>
      <c r="Q126" s="81" t="e">
        <f t="shared" si="54"/>
        <v>#DIV/0!</v>
      </c>
      <c r="S126"/>
      <c r="T126"/>
      <c r="U126"/>
      <c r="V126"/>
    </row>
    <row r="127" spans="1:22" ht="1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2'!J84</f>
        <v>0</v>
      </c>
      <c r="E127" s="76">
        <f t="shared" si="55"/>
        <v>0</v>
      </c>
      <c r="F127" s="66">
        <f>D127+'2025 Ιούνιος'!F127</f>
        <v>0</v>
      </c>
      <c r="G127" s="76">
        <f t="shared" si="56"/>
        <v>0</v>
      </c>
      <c r="H127" s="56"/>
      <c r="I127" s="82" t="e">
        <f t="shared" si="57"/>
        <v>#DIV/0!</v>
      </c>
      <c r="J127" s="66"/>
      <c r="K127" s="66" t="e">
        <f t="shared" si="58"/>
        <v>#DIV/0!</v>
      </c>
      <c r="L127" s="56">
        <f>'2024_60-69 ΕΞΟΔΑ+ΟΜ 2'!J76</f>
        <v>0</v>
      </c>
      <c r="M127" s="76">
        <f t="shared" si="59"/>
        <v>0</v>
      </c>
      <c r="N127" s="66">
        <f>L127+'2025 Ιούνιος'!N127</f>
        <v>0</v>
      </c>
      <c r="O127" s="76">
        <f t="shared" si="60"/>
        <v>0</v>
      </c>
      <c r="P127" s="66"/>
      <c r="Q127" s="81" t="e">
        <f t="shared" si="54"/>
        <v>#DIV/0!</v>
      </c>
      <c r="S127"/>
      <c r="T127"/>
      <c r="U127"/>
      <c r="V127"/>
    </row>
    <row r="128" spans="1:22" ht="1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2'!J85</f>
        <v>0</v>
      </c>
      <c r="E128" s="76">
        <f t="shared" si="55"/>
        <v>0</v>
      </c>
      <c r="F128" s="66">
        <f>D128+'2025 Ιούνιος'!F128</f>
        <v>0</v>
      </c>
      <c r="G128" s="76">
        <f t="shared" si="56"/>
        <v>0</v>
      </c>
      <c r="H128" s="56"/>
      <c r="I128" s="82" t="e">
        <f t="shared" si="57"/>
        <v>#DIV/0!</v>
      </c>
      <c r="J128" s="66"/>
      <c r="K128" s="66" t="e">
        <f t="shared" si="58"/>
        <v>#DIV/0!</v>
      </c>
      <c r="L128" s="56">
        <f>'2024_60-69 ΕΞΟΔΑ+ΟΜ 2'!J77</f>
        <v>0</v>
      </c>
      <c r="M128" s="76">
        <f t="shared" si="59"/>
        <v>0</v>
      </c>
      <c r="N128" s="66">
        <f>L128+'2025 Ιούνιος'!N128</f>
        <v>0</v>
      </c>
      <c r="O128" s="76">
        <f t="shared" si="60"/>
        <v>0</v>
      </c>
      <c r="P128" s="66"/>
      <c r="Q128" s="81" t="e">
        <f t="shared" si="54"/>
        <v>#DIV/0!</v>
      </c>
      <c r="S128"/>
      <c r="T128"/>
      <c r="U128"/>
      <c r="V128"/>
    </row>
    <row r="129" spans="1:22" ht="1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2'!J86</f>
        <v>0</v>
      </c>
      <c r="E129" s="76">
        <f t="shared" si="55"/>
        <v>0</v>
      </c>
      <c r="F129" s="66">
        <f>D129+'2025 Ιούνιος'!F129</f>
        <v>0</v>
      </c>
      <c r="G129" s="76">
        <f t="shared" si="56"/>
        <v>0</v>
      </c>
      <c r="H129" s="56"/>
      <c r="I129" s="82" t="e">
        <f t="shared" si="57"/>
        <v>#DIV/0!</v>
      </c>
      <c r="J129" s="66"/>
      <c r="K129" s="66" t="e">
        <f t="shared" si="58"/>
        <v>#DIV/0!</v>
      </c>
      <c r="L129" s="56">
        <f>'2024_60-69 ΕΞΟΔΑ+ΟΜ 2'!J78</f>
        <v>0</v>
      </c>
      <c r="M129" s="76">
        <f t="shared" si="59"/>
        <v>0</v>
      </c>
      <c r="N129" s="66">
        <f>L129+'2025 Ιούνιος'!N129</f>
        <v>0</v>
      </c>
      <c r="O129" s="76">
        <f t="shared" si="60"/>
        <v>0</v>
      </c>
      <c r="P129" s="66"/>
      <c r="Q129" s="81" t="e">
        <f t="shared" si="54"/>
        <v>#DIV/0!</v>
      </c>
      <c r="S129"/>
      <c r="T129"/>
      <c r="U129"/>
      <c r="V129"/>
    </row>
    <row r="130" spans="1:22" ht="1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2'!J87</f>
        <v>0</v>
      </c>
      <c r="E130" s="76">
        <f t="shared" si="55"/>
        <v>0</v>
      </c>
      <c r="F130" s="66">
        <f>D130+'2025 Ιούνιος'!F130</f>
        <v>172.5</v>
      </c>
      <c r="G130" s="76">
        <f t="shared" si="56"/>
        <v>3.5275474874352846E-3</v>
      </c>
      <c r="H130" s="56"/>
      <c r="I130" s="82" t="e">
        <f t="shared" si="57"/>
        <v>#DIV/0!</v>
      </c>
      <c r="J130" s="66"/>
      <c r="K130" s="66" t="e">
        <f t="shared" si="58"/>
        <v>#DIV/0!</v>
      </c>
      <c r="L130" s="56">
        <f>'2024_60-69 ΕΞΟΔΑ+ΟΜ 2'!J79</f>
        <v>0</v>
      </c>
      <c r="M130" s="76">
        <f t="shared" si="59"/>
        <v>0</v>
      </c>
      <c r="N130" s="66">
        <f>L130+'2025 Ιούνιος'!N130</f>
        <v>248.5</v>
      </c>
      <c r="O130" s="76">
        <f t="shared" si="60"/>
        <v>4.3535587232878068E-3</v>
      </c>
      <c r="P130" s="66"/>
      <c r="Q130" s="81" t="e">
        <f t="shared" si="54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2'!J88</f>
        <v>0</v>
      </c>
      <c r="E131" s="76">
        <f t="shared" si="55"/>
        <v>0</v>
      </c>
      <c r="F131" s="66">
        <f>D131+'2025 Ιούνιος'!F131</f>
        <v>751.64</v>
      </c>
      <c r="G131" s="76">
        <f t="shared" si="56"/>
        <v>1.5370700251918014E-2</v>
      </c>
      <c r="H131" s="56"/>
      <c r="I131" s="82" t="e">
        <f t="shared" si="57"/>
        <v>#DIV/0!</v>
      </c>
      <c r="J131" s="66"/>
      <c r="K131" s="66" t="e">
        <f t="shared" si="58"/>
        <v>#DIV/0!</v>
      </c>
      <c r="L131" s="56">
        <f>'2024_60-69 ΕΞΟΔΑ+ΟΜ 2'!J80</f>
        <v>265.68</v>
      </c>
      <c r="M131" s="76">
        <f t="shared" si="59"/>
        <v>3.4601093721714375E-2</v>
      </c>
      <c r="N131" s="66">
        <f>L131+'2025 Ιούνιος'!N131</f>
        <v>944.32999999999993</v>
      </c>
      <c r="O131" s="76">
        <f t="shared" si="60"/>
        <v>1.6544048729023639E-2</v>
      </c>
      <c r="P131" s="66"/>
      <c r="Q131" s="81" t="e">
        <f t="shared" si="54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2'!J89</f>
        <v>0</v>
      </c>
      <c r="E132" s="76">
        <f t="shared" si="55"/>
        <v>0</v>
      </c>
      <c r="F132" s="66">
        <f>D132+'2025 Ιούνιος'!F132</f>
        <v>88.68</v>
      </c>
      <c r="G132" s="76">
        <f t="shared" si="56"/>
        <v>1.8134661518015135E-3</v>
      </c>
      <c r="H132" s="56"/>
      <c r="I132" s="82" t="e">
        <f t="shared" si="57"/>
        <v>#DIV/0!</v>
      </c>
      <c r="J132" s="66"/>
      <c r="K132" s="66" t="e">
        <f t="shared" si="58"/>
        <v>#DIV/0!</v>
      </c>
      <c r="L132" s="56">
        <f>'2024_60-69 ΕΞΟΔΑ+ΟΜ 2'!J81</f>
        <v>5.2</v>
      </c>
      <c r="M132" s="76">
        <f t="shared" si="59"/>
        <v>6.7722706772400921E-4</v>
      </c>
      <c r="N132" s="66">
        <f>L132+'2025 Ιούνιος'!N132</f>
        <v>81.530000000000015</v>
      </c>
      <c r="O132" s="76">
        <f t="shared" si="60"/>
        <v>1.4283526869603822E-3</v>
      </c>
      <c r="P132" s="66"/>
      <c r="Q132" s="81" t="e">
        <f t="shared" si="54"/>
        <v>#DIV/0!</v>
      </c>
      <c r="S132"/>
      <c r="T132"/>
      <c r="U132"/>
      <c r="V132" s="238"/>
    </row>
    <row r="133" spans="1:22" ht="1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2'!J90</f>
        <v>0</v>
      </c>
      <c r="E133" s="76">
        <f t="shared" si="55"/>
        <v>0</v>
      </c>
      <c r="F133" s="66">
        <f>D133+'2025 Ιούνιος'!F133</f>
        <v>46.31</v>
      </c>
      <c r="G133" s="76">
        <f t="shared" si="56"/>
        <v>9.4701869068480025E-4</v>
      </c>
      <c r="H133" s="56"/>
      <c r="I133" s="82" t="e">
        <f t="shared" si="57"/>
        <v>#DIV/0!</v>
      </c>
      <c r="J133" s="66"/>
      <c r="K133" s="66" t="e">
        <f t="shared" si="58"/>
        <v>#DIV/0!</v>
      </c>
      <c r="L133" s="56">
        <f>'2024_60-69 ΕΞΟΔΑ+ΟΜ 2'!J82</f>
        <v>0.87</v>
      </c>
      <c r="M133" s="76">
        <f t="shared" si="59"/>
        <v>1.1330529786920922E-4</v>
      </c>
      <c r="N133" s="66">
        <f>L133+'2025 Ιούνιος'!N133</f>
        <v>34.190000000000005</v>
      </c>
      <c r="O133" s="76">
        <f t="shared" si="60"/>
        <v>5.9898661066080537E-4</v>
      </c>
      <c r="P133" s="66"/>
      <c r="Q133" s="81" t="e">
        <f t="shared" si="54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2'!J91</f>
        <v>0</v>
      </c>
      <c r="E134" s="76">
        <f t="shared" si="55"/>
        <v>0</v>
      </c>
      <c r="F134" s="66">
        <f>D134+'2025 Ιούνιος'!F134</f>
        <v>62.370000000000005</v>
      </c>
      <c r="G134" s="76">
        <f t="shared" si="56"/>
        <v>1.2754384741526883E-3</v>
      </c>
      <c r="H134" s="56"/>
      <c r="I134" s="82" t="e">
        <f t="shared" si="57"/>
        <v>#DIV/0!</v>
      </c>
      <c r="J134" s="66"/>
      <c r="K134" s="66" t="e">
        <f t="shared" si="58"/>
        <v>#DIV/0!</v>
      </c>
      <c r="L134" s="56">
        <f>'2024_60-69 ΕΞΟΔΑ+ΟΜ 2'!J83</f>
        <v>87.68</v>
      </c>
      <c r="M134" s="76">
        <f t="shared" si="59"/>
        <v>1.1419090249623294E-2</v>
      </c>
      <c r="N134" s="66">
        <f>L134+'2025 Ιούνιος'!N134</f>
        <v>272.22000000000003</v>
      </c>
      <c r="O134" s="76">
        <f t="shared" si="60"/>
        <v>4.7691177289875533E-3</v>
      </c>
      <c r="P134" s="66"/>
      <c r="Q134" s="81" t="e">
        <f t="shared" si="54"/>
        <v>#DIV/0!</v>
      </c>
      <c r="S134"/>
      <c r="T134"/>
      <c r="U134"/>
      <c r="V134" s="238"/>
    </row>
    <row r="135" spans="1:22" ht="1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2'!J92</f>
        <v>0</v>
      </c>
      <c r="E135" s="76">
        <f t="shared" si="55"/>
        <v>0</v>
      </c>
      <c r="F135" s="66">
        <f>D135+'2025 Ιούνιος'!F135</f>
        <v>1482.8000000000002</v>
      </c>
      <c r="G135" s="76">
        <f t="shared" si="56"/>
        <v>3.0322593706487194E-2</v>
      </c>
      <c r="H135" s="56"/>
      <c r="I135" s="82" t="e">
        <f t="shared" si="57"/>
        <v>#DIV/0!</v>
      </c>
      <c r="J135" s="66"/>
      <c r="K135" s="66" t="e">
        <f t="shared" si="58"/>
        <v>#DIV/0!</v>
      </c>
      <c r="L135" s="56">
        <f>'2024_60-69 ΕΞΟΔΑ+ΟΜ 2'!J84</f>
        <v>252.57000000000002</v>
      </c>
      <c r="M135" s="76">
        <f t="shared" si="59"/>
        <v>3.2893700095202504E-2</v>
      </c>
      <c r="N135" s="66">
        <f>L135+'2025 Ιούνιος'!N135</f>
        <v>2088.25</v>
      </c>
      <c r="O135" s="76">
        <f t="shared" si="60"/>
        <v>3.6584784723966854E-2</v>
      </c>
      <c r="P135" s="66"/>
      <c r="Q135" s="81" t="e">
        <f t="shared" si="54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2'!J93</f>
        <v>0</v>
      </c>
      <c r="E136" s="76">
        <f t="shared" si="55"/>
        <v>0</v>
      </c>
      <c r="F136" s="66">
        <f>D136+'2025 Ιούνιος'!F136</f>
        <v>25.62</v>
      </c>
      <c r="G136" s="76">
        <f t="shared" si="56"/>
        <v>5.2391748769908407E-4</v>
      </c>
      <c r="H136" s="56"/>
      <c r="I136" s="82" t="e">
        <f t="shared" si="57"/>
        <v>#DIV/0!</v>
      </c>
      <c r="J136" s="66"/>
      <c r="K136" s="66" t="e">
        <f t="shared" si="58"/>
        <v>#DIV/0!</v>
      </c>
      <c r="L136" s="56">
        <f>'2024_60-69 ΕΞΟΔΑ+ΟΜ 2'!J85</f>
        <v>0</v>
      </c>
      <c r="M136" s="76">
        <f t="shared" si="59"/>
        <v>0</v>
      </c>
      <c r="N136" s="66">
        <f>L136+'2025 Ιούνιος'!N136</f>
        <v>50.31</v>
      </c>
      <c r="O136" s="76">
        <f t="shared" si="60"/>
        <v>8.8139854876704063E-4</v>
      </c>
      <c r="P136" s="66"/>
      <c r="Q136" s="81" t="e">
        <f t="shared" si="54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2'!J94</f>
        <v>0</v>
      </c>
      <c r="E137" s="76">
        <f t="shared" si="55"/>
        <v>0</v>
      </c>
      <c r="F137" s="66">
        <f>D137+'2025 Ιούνιος'!F137</f>
        <v>299.25</v>
      </c>
      <c r="G137" s="76">
        <f t="shared" si="56"/>
        <v>6.1195280325507763E-3</v>
      </c>
      <c r="H137" s="56"/>
      <c r="I137" s="82" t="e">
        <f t="shared" si="57"/>
        <v>#DIV/0!</v>
      </c>
      <c r="J137" s="66"/>
      <c r="K137" s="66" t="e">
        <f t="shared" si="58"/>
        <v>#DIV/0!</v>
      </c>
      <c r="L137" s="56">
        <f>'2024_60-69 ΕΞΟΔΑ+ΟΜ 2'!J86</f>
        <v>0</v>
      </c>
      <c r="M137" s="76">
        <f t="shared" si="59"/>
        <v>0</v>
      </c>
      <c r="N137" s="66">
        <f>L137+'2025 Ιούνιος'!N137</f>
        <v>469.58000000000004</v>
      </c>
      <c r="O137" s="76">
        <f t="shared" si="60"/>
        <v>8.226736842179028E-3</v>
      </c>
      <c r="P137" s="66"/>
      <c r="Q137" s="81" t="e">
        <f t="shared" si="54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2'!J95</f>
        <v>0</v>
      </c>
      <c r="E138" s="76">
        <f t="shared" si="55"/>
        <v>0</v>
      </c>
      <c r="F138" s="66">
        <f>D138+'2025 Ιούνιος'!F138</f>
        <v>0</v>
      </c>
      <c r="G138" s="76">
        <f t="shared" si="56"/>
        <v>0</v>
      </c>
      <c r="H138" s="56"/>
      <c r="I138" s="82" t="e">
        <f t="shared" si="57"/>
        <v>#DIV/0!</v>
      </c>
      <c r="J138" s="66"/>
      <c r="K138" s="66" t="e">
        <f t="shared" si="58"/>
        <v>#DIV/0!</v>
      </c>
      <c r="L138" s="56">
        <f>'2024_60-69 ΕΞΟΔΑ+ΟΜ 2'!J87</f>
        <v>0</v>
      </c>
      <c r="M138" s="76">
        <f t="shared" si="59"/>
        <v>0</v>
      </c>
      <c r="N138" s="66">
        <f>L138+'2025 Ιούνιος'!N138</f>
        <v>0</v>
      </c>
      <c r="O138" s="76">
        <f t="shared" si="60"/>
        <v>0</v>
      </c>
      <c r="P138" s="66"/>
      <c r="Q138" s="81" t="e">
        <f t="shared" si="54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2'!J96</f>
        <v>0</v>
      </c>
      <c r="E139" s="76">
        <f t="shared" si="55"/>
        <v>0</v>
      </c>
      <c r="F139" s="66">
        <f>D139+'2025 Ιούνιος'!F139</f>
        <v>0</v>
      </c>
      <c r="G139" s="76">
        <f t="shared" si="56"/>
        <v>0</v>
      </c>
      <c r="H139" s="56"/>
      <c r="I139" s="82" t="e">
        <f t="shared" si="57"/>
        <v>#DIV/0!</v>
      </c>
      <c r="J139" s="66"/>
      <c r="K139" s="66" t="e">
        <f t="shared" si="58"/>
        <v>#DIV/0!</v>
      </c>
      <c r="L139" s="56">
        <f>'2024_60-69 ΕΞΟΔΑ+ΟΜ 2'!J88</f>
        <v>0</v>
      </c>
      <c r="M139" s="76">
        <f t="shared" si="59"/>
        <v>0</v>
      </c>
      <c r="N139" s="66">
        <f>L139+'2025 Ιούνιος'!N139</f>
        <v>0</v>
      </c>
      <c r="O139" s="76">
        <f t="shared" si="60"/>
        <v>0</v>
      </c>
      <c r="P139" s="66"/>
      <c r="Q139" s="81" t="e">
        <f t="shared" si="54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2'!J97</f>
        <v>0</v>
      </c>
      <c r="E140" s="76">
        <f t="shared" si="55"/>
        <v>0</v>
      </c>
      <c r="F140" s="66">
        <f>D140+'2025 Ιούνιος'!F140</f>
        <v>0</v>
      </c>
      <c r="G140" s="76">
        <f t="shared" si="56"/>
        <v>0</v>
      </c>
      <c r="H140" s="56"/>
      <c r="I140" s="82" t="e">
        <f t="shared" si="57"/>
        <v>#DIV/0!</v>
      </c>
      <c r="J140" s="66"/>
      <c r="K140" s="66" t="e">
        <f t="shared" si="58"/>
        <v>#DIV/0!</v>
      </c>
      <c r="L140" s="56">
        <f>'2024_60-69 ΕΞΟΔΑ+ΟΜ 2'!J89</f>
        <v>0</v>
      </c>
      <c r="M140" s="76">
        <f t="shared" si="59"/>
        <v>0</v>
      </c>
      <c r="N140" s="66">
        <f>L140+'2025 Ιούνιος'!N140</f>
        <v>0</v>
      </c>
      <c r="O140" s="76">
        <f t="shared" si="60"/>
        <v>0</v>
      </c>
      <c r="P140" s="66"/>
      <c r="Q140" s="81" t="e">
        <f t="shared" si="54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2'!J98</f>
        <v>0</v>
      </c>
      <c r="E141" s="76">
        <f t="shared" si="55"/>
        <v>0</v>
      </c>
      <c r="F141" s="66">
        <f>D141+'2025 Ιούνιος'!F141</f>
        <v>1086.5899999999999</v>
      </c>
      <c r="G141" s="76">
        <f t="shared" si="56"/>
        <v>2.2220277242738003E-2</v>
      </c>
      <c r="H141" s="56"/>
      <c r="I141" s="82" t="e">
        <f t="shared" si="57"/>
        <v>#DIV/0!</v>
      </c>
      <c r="J141" s="66"/>
      <c r="K141" s="66" t="e">
        <f t="shared" si="58"/>
        <v>#DIV/0!</v>
      </c>
      <c r="L141" s="56">
        <f>'2024_60-69 ΕΞΟΔΑ+ΟΜ 2'!J90</f>
        <v>244.16</v>
      </c>
      <c r="M141" s="76">
        <f t="shared" si="59"/>
        <v>3.1798415549133478E-2</v>
      </c>
      <c r="N141" s="66">
        <f>L141+'2025 Ιούνιος'!N141</f>
        <v>1145.46</v>
      </c>
      <c r="O141" s="76">
        <f t="shared" si="60"/>
        <v>2.0067715795481899E-2</v>
      </c>
      <c r="P141" s="66"/>
      <c r="Q141" s="81" t="e">
        <f t="shared" si="54"/>
        <v>#DIV/0!</v>
      </c>
      <c r="S141"/>
      <c r="T141"/>
      <c r="U141"/>
      <c r="V141"/>
    </row>
    <row r="142" spans="1:22" ht="15" customHeight="1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2'!J99</f>
        <v>0</v>
      </c>
      <c r="E142" s="76">
        <f t="shared" si="55"/>
        <v>0</v>
      </c>
      <c r="F142" s="66">
        <f>D142+'2025 Ιούνιος'!F142</f>
        <v>5242.7299999999996</v>
      </c>
      <c r="G142" s="76">
        <f t="shared" si="56"/>
        <v>0.10721147268870486</v>
      </c>
      <c r="H142" s="56"/>
      <c r="I142" s="82" t="e">
        <f t="shared" si="57"/>
        <v>#DIV/0!</v>
      </c>
      <c r="J142" s="66"/>
      <c r="K142" s="66" t="e">
        <f t="shared" si="58"/>
        <v>#DIV/0!</v>
      </c>
      <c r="L142" s="56">
        <f>'2024_60-69 ΕΞΟΔΑ+ΟΜ 2'!J91</f>
        <v>1250</v>
      </c>
      <c r="M142" s="76">
        <f t="shared" si="59"/>
        <v>0.1627949682028868</v>
      </c>
      <c r="N142" s="66">
        <f>L142+'2025 Ιούνιος'!N142</f>
        <v>6050</v>
      </c>
      <c r="O142" s="76">
        <f t="shared" si="60"/>
        <v>0.10599207354483393</v>
      </c>
      <c r="P142" s="66"/>
      <c r="Q142" s="81" t="e">
        <f t="shared" si="54"/>
        <v>#DIV/0!</v>
      </c>
      <c r="S142"/>
      <c r="T142"/>
      <c r="U142"/>
      <c r="V142"/>
    </row>
    <row r="143" spans="1:22" ht="15" customHeight="1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2'!J100</f>
        <v>0</v>
      </c>
      <c r="E143" s="76">
        <f t="shared" si="55"/>
        <v>0</v>
      </c>
      <c r="F143" s="66">
        <f>D143+'2025 Ιούνιος'!F143</f>
        <v>4600.62</v>
      </c>
      <c r="G143" s="76">
        <f t="shared" si="56"/>
        <v>9.4080611719678367E-2</v>
      </c>
      <c r="H143" s="56"/>
      <c r="I143" s="82" t="e">
        <f t="shared" si="57"/>
        <v>#DIV/0!</v>
      </c>
      <c r="J143" s="66"/>
      <c r="K143" s="66" t="e">
        <f t="shared" si="58"/>
        <v>#DIV/0!</v>
      </c>
      <c r="L143" s="56">
        <f>'2024_60-69 ΕΞΟΔΑ+ΟΜ 2'!J92</f>
        <v>448.23</v>
      </c>
      <c r="M143" s="76">
        <f t="shared" si="59"/>
        <v>5.8375670878063966E-2</v>
      </c>
      <c r="N143" s="66">
        <f>L143+'2025 Ιούνιος'!N143</f>
        <v>3007.3</v>
      </c>
      <c r="O143" s="76">
        <f t="shared" si="60"/>
        <v>5.2685944259732088E-2</v>
      </c>
      <c r="P143" s="66"/>
      <c r="Q143" s="81" t="e">
        <f t="shared" si="54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2'!J101</f>
        <v>0</v>
      </c>
      <c r="E144" s="76">
        <f t="shared" si="55"/>
        <v>0</v>
      </c>
      <c r="F144" s="66">
        <f>D144+'2025 Ιούνιος'!F144</f>
        <v>2050.08</v>
      </c>
      <c r="G144" s="76">
        <f t="shared" si="56"/>
        <v>4.1923214800239583E-2</v>
      </c>
      <c r="H144" s="56"/>
      <c r="I144" s="82" t="e">
        <f t="shared" si="57"/>
        <v>#DIV/0!</v>
      </c>
      <c r="J144" s="66"/>
      <c r="K144" s="66" t="e">
        <f t="shared" si="58"/>
        <v>#DIV/0!</v>
      </c>
      <c r="L144" s="56">
        <f>'2024_60-69 ΕΞΟΔΑ+ΟΜ 2'!J93</f>
        <v>196.93</v>
      </c>
      <c r="M144" s="76">
        <f t="shared" si="59"/>
        <v>2.5647370470555601E-2</v>
      </c>
      <c r="N144" s="66">
        <f>L144+'2025 Ιούνιος'!N144</f>
        <v>1602.3600000000001</v>
      </c>
      <c r="O144" s="76">
        <f t="shared" si="60"/>
        <v>2.8072307266991756E-2</v>
      </c>
      <c r="P144" s="66"/>
      <c r="Q144" s="81" t="e">
        <f t="shared" si="54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2'!J102</f>
        <v>0</v>
      </c>
      <c r="E145" s="76">
        <f t="shared" si="55"/>
        <v>0</v>
      </c>
      <c r="F145" s="66">
        <f>D145+'2025 Ιούνιος'!F145</f>
        <v>345.75</v>
      </c>
      <c r="G145" s="76">
        <f t="shared" si="56"/>
        <v>7.0704321378594181E-3</v>
      </c>
      <c r="H145" s="56"/>
      <c r="I145" s="82" t="e">
        <f t="shared" si="57"/>
        <v>#DIV/0!</v>
      </c>
      <c r="J145" s="66"/>
      <c r="K145" s="66" t="e">
        <f t="shared" si="58"/>
        <v>#DIV/0!</v>
      </c>
      <c r="L145" s="56">
        <f>'2024_60-69 ΕΞΟΔΑ+ΟΜ 2'!J94</f>
        <v>97.33</v>
      </c>
      <c r="M145" s="76">
        <f t="shared" si="59"/>
        <v>1.2675867404149579E-2</v>
      </c>
      <c r="N145" s="66">
        <f>L145+'2025 Ιούνιος'!N145</f>
        <v>810.62</v>
      </c>
      <c r="O145" s="76">
        <f t="shared" si="60"/>
        <v>1.4201536306927815E-2</v>
      </c>
      <c r="P145" s="66"/>
      <c r="Q145" s="81" t="e">
        <f t="shared" si="54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2'!J103</f>
        <v>0</v>
      </c>
      <c r="E146" s="76">
        <f t="shared" si="55"/>
        <v>0</v>
      </c>
      <c r="F146" s="66">
        <f>D146+'2025 Ιούνιος'!F146</f>
        <v>0</v>
      </c>
      <c r="G146" s="76">
        <f t="shared" si="56"/>
        <v>0</v>
      </c>
      <c r="H146" s="56"/>
      <c r="I146" s="82" t="e">
        <f t="shared" si="57"/>
        <v>#DIV/0!</v>
      </c>
      <c r="J146" s="66"/>
      <c r="K146" s="66" t="e">
        <f t="shared" si="58"/>
        <v>#DIV/0!</v>
      </c>
      <c r="L146" s="56">
        <f>'2024_60-69 ΕΞΟΔΑ+ΟΜ 2'!J95</f>
        <v>0</v>
      </c>
      <c r="M146" s="76">
        <f t="shared" si="59"/>
        <v>0</v>
      </c>
      <c r="N146" s="66">
        <f>L146+'2025 Ιούνιος'!N146</f>
        <v>0</v>
      </c>
      <c r="O146" s="76">
        <f t="shared" si="60"/>
        <v>0</v>
      </c>
      <c r="P146" s="66"/>
      <c r="Q146" s="81" t="e">
        <f t="shared" si="54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2'!J104</f>
        <v>0</v>
      </c>
      <c r="E147" s="76">
        <f t="shared" si="55"/>
        <v>0</v>
      </c>
      <c r="F147" s="66">
        <f>D147+'2025 Ιούνιος'!F147</f>
        <v>0</v>
      </c>
      <c r="G147" s="76">
        <f t="shared" si="56"/>
        <v>0</v>
      </c>
      <c r="H147" s="56"/>
      <c r="I147" s="82" t="e">
        <f t="shared" si="57"/>
        <v>#DIV/0!</v>
      </c>
      <c r="J147" s="66"/>
      <c r="K147" s="66" t="e">
        <f t="shared" si="58"/>
        <v>#DIV/0!</v>
      </c>
      <c r="L147" s="56">
        <f>'2024_60-69 ΕΞΟΔΑ+ΟΜ 2'!J96</f>
        <v>0</v>
      </c>
      <c r="M147" s="76">
        <f t="shared" si="59"/>
        <v>0</v>
      </c>
      <c r="N147" s="66">
        <f>L147+'2025 Ιούνιος'!N147</f>
        <v>0</v>
      </c>
      <c r="O147" s="76">
        <f t="shared" si="60"/>
        <v>0</v>
      </c>
      <c r="P147" s="66"/>
      <c r="Q147" s="81" t="e">
        <f t="shared" si="54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2'!J105</f>
        <v>0</v>
      </c>
      <c r="E148" s="76">
        <f t="shared" si="55"/>
        <v>0</v>
      </c>
      <c r="F148" s="66">
        <f>D148+'2025 Ιούνιος'!F148</f>
        <v>4137.37</v>
      </c>
      <c r="G148" s="76">
        <f t="shared" si="56"/>
        <v>8.4607357380232603E-2</v>
      </c>
      <c r="H148" s="56"/>
      <c r="I148" s="82" t="e">
        <f t="shared" si="57"/>
        <v>#DIV/0!</v>
      </c>
      <c r="J148" s="66"/>
      <c r="K148" s="66" t="e">
        <f t="shared" si="58"/>
        <v>#DIV/0!</v>
      </c>
      <c r="L148" s="56">
        <f>'2024_60-69 ΕΞΟΔΑ+ΟΜ 2'!J97</f>
        <v>394.60999999999996</v>
      </c>
      <c r="M148" s="76">
        <f t="shared" si="59"/>
        <v>5.1392417922032925E-2</v>
      </c>
      <c r="N148" s="66">
        <f>L148+'2025 Ιούνιος'!N148</f>
        <v>3361.2200000000003</v>
      </c>
      <c r="O148" s="76">
        <f t="shared" si="60"/>
        <v>5.8886392965349879E-2</v>
      </c>
      <c r="P148" s="66"/>
      <c r="Q148" s="81" t="e">
        <f t="shared" si="54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2'!J106</f>
        <v>0</v>
      </c>
      <c r="E149" s="76">
        <f t="shared" si="55"/>
        <v>0</v>
      </c>
      <c r="F149" s="66">
        <f>D149+'2025 Ιούνιος'!F149</f>
        <v>0</v>
      </c>
      <c r="G149" s="76">
        <f t="shared" si="56"/>
        <v>0</v>
      </c>
      <c r="H149" s="56"/>
      <c r="I149" s="82" t="e">
        <f t="shared" si="57"/>
        <v>#DIV/0!</v>
      </c>
      <c r="J149" s="66"/>
      <c r="K149" s="66" t="e">
        <f t="shared" si="58"/>
        <v>#DIV/0!</v>
      </c>
      <c r="L149" s="56">
        <f>'2024_60-69 ΕΞΟΔΑ+ΟΜ 2'!J98</f>
        <v>0</v>
      </c>
      <c r="M149" s="76">
        <f t="shared" si="59"/>
        <v>0</v>
      </c>
      <c r="N149" s="66">
        <f>L149+'2025 Ιούνιος'!N149</f>
        <v>0</v>
      </c>
      <c r="O149" s="76">
        <f t="shared" si="60"/>
        <v>0</v>
      </c>
      <c r="P149" s="66"/>
      <c r="Q149" s="81" t="e">
        <f t="shared" si="54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2'!J107</f>
        <v>0</v>
      </c>
      <c r="E150" s="76">
        <f t="shared" si="55"/>
        <v>0</v>
      </c>
      <c r="F150" s="66">
        <f>D150+'2025 Ιούνιος'!F150</f>
        <v>2393.4199999999996</v>
      </c>
      <c r="G150" s="76">
        <f t="shared" si="56"/>
        <v>4.8944363521028163E-2</v>
      </c>
      <c r="H150" s="56"/>
      <c r="I150" s="82" t="e">
        <f t="shared" si="57"/>
        <v>#DIV/0!</v>
      </c>
      <c r="J150" s="66"/>
      <c r="K150" s="66" t="e">
        <f t="shared" si="58"/>
        <v>#DIV/0!</v>
      </c>
      <c r="L150" s="56">
        <f>'2024_60-69 ΕΞΟΔΑ+ΟΜ 2'!J99</f>
        <v>373.4</v>
      </c>
      <c r="M150" s="76">
        <f t="shared" si="59"/>
        <v>4.8630112901566346E-2</v>
      </c>
      <c r="N150" s="66">
        <f>L150+'2025 Ιούνιος'!N150</f>
        <v>929.62</v>
      </c>
      <c r="O150" s="76">
        <f t="shared" si="60"/>
        <v>1.6286339075826203E-2</v>
      </c>
      <c r="P150" s="66"/>
      <c r="Q150" s="81" t="e">
        <f t="shared" si="54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2'!J108</f>
        <v>0</v>
      </c>
      <c r="E151" s="76">
        <f t="shared" si="55"/>
        <v>0</v>
      </c>
      <c r="F151" s="66">
        <f>D151+'2025 Ιούνιος'!F151</f>
        <v>0</v>
      </c>
      <c r="G151" s="76">
        <f t="shared" si="56"/>
        <v>0</v>
      </c>
      <c r="H151" s="56"/>
      <c r="I151" s="82" t="e">
        <f t="shared" si="57"/>
        <v>#DIV/0!</v>
      </c>
      <c r="J151" s="66"/>
      <c r="K151" s="66" t="e">
        <f t="shared" si="58"/>
        <v>#DIV/0!</v>
      </c>
      <c r="L151" s="56">
        <f>'2024_60-69 ΕΞΟΔΑ+ΟΜ 2'!J100</f>
        <v>540.63</v>
      </c>
      <c r="M151" s="76">
        <f t="shared" si="59"/>
        <v>7.0409474927621354E-2</v>
      </c>
      <c r="N151" s="66">
        <f>L151+'2025 Ιούνιος'!N151</f>
        <v>4814.63</v>
      </c>
      <c r="O151" s="76">
        <f t="shared" si="60"/>
        <v>8.4349192901018819E-2</v>
      </c>
      <c r="P151" s="66"/>
      <c r="Q151" s="81" t="e">
        <f t="shared" si="54"/>
        <v>#DIV/0!</v>
      </c>
      <c r="S151"/>
      <c r="T151"/>
      <c r="U151"/>
      <c r="V151"/>
    </row>
    <row r="152" spans="1:22" ht="28.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2'!J109</f>
        <v>777.67000000000007</v>
      </c>
      <c r="E152" s="76">
        <f t="shared" si="55"/>
        <v>1</v>
      </c>
      <c r="F152" s="66">
        <f>D152+'2025 Ιούνιος'!F152</f>
        <v>5443.6900000000005</v>
      </c>
      <c r="G152" s="76">
        <f t="shared" si="56"/>
        <v>0.11132101438769036</v>
      </c>
      <c r="H152" s="56"/>
      <c r="I152" s="82" t="e">
        <f t="shared" si="57"/>
        <v>#DIV/0!</v>
      </c>
      <c r="J152" s="66"/>
      <c r="K152" s="66" t="e">
        <f t="shared" si="58"/>
        <v>#DIV/0!</v>
      </c>
      <c r="L152" s="56">
        <f>'2024_60-69 ΕΞΟΔΑ+ΟΜ 2'!J101</f>
        <v>0</v>
      </c>
      <c r="M152" s="76">
        <f t="shared" si="59"/>
        <v>0</v>
      </c>
      <c r="N152" s="66">
        <f>L152+'2025 Ιούνιος'!N152</f>
        <v>0</v>
      </c>
      <c r="O152" s="76">
        <f t="shared" si="60"/>
        <v>0</v>
      </c>
      <c r="P152" s="66"/>
      <c r="Q152" s="81" t="e">
        <f t="shared" si="54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2'!J110</f>
        <v>0</v>
      </c>
      <c r="E153" s="76">
        <f t="shared" si="55"/>
        <v>0</v>
      </c>
      <c r="F153" s="66">
        <f>D153+'2025 Ιούνιος'!F153</f>
        <v>2070.54</v>
      </c>
      <c r="G153" s="76">
        <f t="shared" si="56"/>
        <v>4.2341612606575388E-2</v>
      </c>
      <c r="H153" s="56"/>
      <c r="I153" s="82" t="e">
        <f t="shared" si="57"/>
        <v>#DIV/0!</v>
      </c>
      <c r="J153" s="66"/>
      <c r="K153" s="66" t="e">
        <f t="shared" si="58"/>
        <v>#DIV/0!</v>
      </c>
      <c r="L153" s="56">
        <f>'2024_60-69 ΕΞΟΔΑ+ΟΜ 2'!J102</f>
        <v>44.55</v>
      </c>
      <c r="M153" s="76">
        <f t="shared" si="59"/>
        <v>5.8020126667508859E-3</v>
      </c>
      <c r="N153" s="66">
        <f>L153+'2025 Ιούνιος'!N153</f>
        <v>5723.0800000000008</v>
      </c>
      <c r="O153" s="76">
        <f t="shared" si="60"/>
        <v>0.10026464731619311</v>
      </c>
      <c r="P153" s="66"/>
      <c r="Q153" s="81" t="e">
        <f t="shared" si="54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2'!J73</f>
        <v>777.67000000000007</v>
      </c>
      <c r="E157" s="83"/>
      <c r="F157" s="65">
        <f>D157+'2025 Ιούνιος'!F157</f>
        <v>48900.829999999994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7678.37</v>
      </c>
      <c r="M157" s="83"/>
      <c r="N157" s="65">
        <f>SUM(N117:N156)</f>
        <v>57079.740000000005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15.75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-119462.80082595866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16425.669999999987</v>
      </c>
      <c r="M159" s="299"/>
      <c r="N159" s="88">
        <f>N7-N74-N111-N157</f>
        <v>-62461.500946902568</v>
      </c>
      <c r="O159" s="299"/>
      <c r="P159" s="88"/>
      <c r="Q159" s="299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D3B9-CDF6-4232-8ADC-AF9EA73DD958}">
  <dimension ref="A1:W159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5.140625" style="51" bestFit="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5" style="61" customWidth="1"/>
    <col min="13" max="13" width="11.7109375" style="61" customWidth="1"/>
    <col min="14" max="14" width="14.42578125" style="61" customWidth="1"/>
    <col min="15" max="15" width="13.28515625" style="61" customWidth="1"/>
    <col min="16" max="16" width="14.28515625" style="61" bestFit="1" customWidth="1"/>
    <col min="17" max="17" width="11.42578125" style="51" customWidth="1"/>
    <col min="18" max="22" width="9.140625" style="51"/>
    <col min="23" max="23" width="76.42578125" style="51" customWidth="1"/>
    <col min="24" max="16384" width="9.140625" style="51"/>
  </cols>
  <sheetData>
    <row r="1" spans="1:23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3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T2"/>
      <c r="U2"/>
      <c r="V2"/>
      <c r="W2"/>
    </row>
    <row r="3" spans="1:23" ht="39.75" customHeight="1">
      <c r="A3" s="172">
        <v>2</v>
      </c>
      <c r="B3" s="175"/>
      <c r="C3" s="52" t="s">
        <v>413</v>
      </c>
      <c r="D3" s="302" t="str">
        <f>ΑΝΤΙΣΤΟΙΧΙΣΗ!$F$113</f>
        <v xml:space="preserve">ΑΥΓΟΥΣΤΟΣ ΤΡΕΧΟΝ ΕΤΟΣ </v>
      </c>
      <c r="E3" s="302"/>
      <c r="F3" s="302"/>
      <c r="G3" s="110">
        <f>ΑΝΤΙΣΤΟΙΧΙΣΗ!$D$34</f>
        <v>2025</v>
      </c>
      <c r="H3" s="302" t="str">
        <f>ΑΝΤΙΣΤΟΙΧΙΣΗ!$F$113</f>
        <v xml:space="preserve">ΑΥΓΟΥΣΤΟΣ ΤΡΕΧΟΝ ΕΤΟΣ </v>
      </c>
      <c r="I3" s="302"/>
      <c r="J3" s="302"/>
      <c r="K3" s="110">
        <f>ΑΝΤΙΣΤΟΙΧΙΣΗ!$D$34</f>
        <v>2025</v>
      </c>
      <c r="L3" s="302" t="str">
        <f>ΑΝΤΙΣΤΟΙΧΙΣΗ!$F$127</f>
        <v>ΑΥΓΟΥΣΤΟΣ ΠΡΟΗΓΟΥΜΕΝΟΥ ΕΤΟΥΣ</v>
      </c>
      <c r="M3" s="302"/>
      <c r="N3" s="302"/>
      <c r="O3" s="110">
        <f>ΑΝΤΙΣΤΟΙΧΙΣΗ!$D$33</f>
        <v>2024</v>
      </c>
      <c r="P3" s="302"/>
      <c r="Q3" s="302"/>
      <c r="T3"/>
      <c r="U3"/>
      <c r="V3"/>
      <c r="W3"/>
    </row>
    <row r="4" spans="1:23" ht="89.25" customHeight="1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T4"/>
      <c r="U4"/>
      <c r="V4"/>
      <c r="W4"/>
    </row>
    <row r="5" spans="1:23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-128080.44749262533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-1923.6199999999953</v>
      </c>
      <c r="M5" s="299"/>
      <c r="N5" s="86">
        <f>N7-N6</f>
        <v>322008.2680530973</v>
      </c>
      <c r="O5" s="299"/>
      <c r="P5" s="86">
        <f>P159-P6</f>
        <v>225749.70221238938</v>
      </c>
      <c r="Q5" s="299"/>
      <c r="T5"/>
      <c r="U5"/>
      <c r="V5"/>
      <c r="W5"/>
    </row>
    <row r="6" spans="1:23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343920.01333333331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72580.45</v>
      </c>
      <c r="M6" s="299"/>
      <c r="N6" s="87">
        <f>N74+N111+N157</f>
        <v>119581.00000000003</v>
      </c>
      <c r="O6" s="299"/>
      <c r="P6" s="86">
        <f>P38-P43-P80</f>
        <v>-225749.70221238938</v>
      </c>
      <c r="Q6" s="299"/>
      <c r="T6"/>
      <c r="U6"/>
      <c r="V6"/>
      <c r="W6"/>
    </row>
    <row r="7" spans="1:23" ht="15.75">
      <c r="A7" s="74">
        <v>6</v>
      </c>
      <c r="B7" s="74" t="s">
        <v>1</v>
      </c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70656.83</v>
      </c>
      <c r="M7" s="83"/>
      <c r="N7" s="65">
        <f>SUM(N8:N37)</f>
        <v>441589.26805309736</v>
      </c>
      <c r="O7" s="83"/>
      <c r="P7" s="65">
        <f>SUM(P8:P37)</f>
        <v>-225749.70221238938</v>
      </c>
      <c r="Q7" s="83"/>
      <c r="T7"/>
      <c r="U7"/>
      <c r="V7"/>
      <c r="W7"/>
    </row>
    <row r="8" spans="1:23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'2025_ΕΣΟΔΑ'!J2</f>
        <v>0</v>
      </c>
      <c r="E8" s="53" t="e">
        <f>D8/$D$7</f>
        <v>#DIV/0!</v>
      </c>
      <c r="F8" s="54">
        <f>D8+'2025 Ιούλιος'!F8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Ιούλιος'!J8</f>
        <v>0</v>
      </c>
      <c r="K8" s="53" t="e">
        <f>J8/$J$7</f>
        <v>#DIV/0!</v>
      </c>
      <c r="L8" s="92">
        <f>'2024_60-69 ΕΞΟΔΑ+ΟΜ 2'!J114</f>
        <v>62815.14</v>
      </c>
      <c r="M8" s="53">
        <f>L8/$L$7</f>
        <v>0.88901724008846705</v>
      </c>
      <c r="N8" s="54">
        <f>L8+'2025 Ιούλιος'!N8</f>
        <v>388625.57283185842</v>
      </c>
      <c r="O8" s="53">
        <f>N8/$N$7</f>
        <v>0.88006118116332821</v>
      </c>
      <c r="P8" s="54">
        <f t="shared" ref="P8:P26" si="0">F8-N8</f>
        <v>-197314.2410619469</v>
      </c>
      <c r="Q8" s="53">
        <f t="shared" ref="Q8:Q26" si="1">N8/F8</f>
        <v>2.031377698521565</v>
      </c>
      <c r="T8"/>
      <c r="U8"/>
      <c r="V8"/>
      <c r="W8"/>
    </row>
    <row r="9" spans="1:23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'2025_ΕΣΟΔΑ'!J3</f>
        <v>0</v>
      </c>
      <c r="E9" s="53" t="e">
        <f t="shared" ref="E9:E25" si="2">D9/$D$7</f>
        <v>#DIV/0!</v>
      </c>
      <c r="F9" s="54">
        <f>D9+'2025 Ιούλιος'!F9</f>
        <v>44.25</v>
      </c>
      <c r="G9" s="53">
        <f t="shared" ref="G9:G25" si="3">F9/$F$7</f>
        <v>2.0501338495397547E-4</v>
      </c>
      <c r="H9" s="54"/>
      <c r="I9" s="53" t="e">
        <f t="shared" ref="I9:I29" si="4">H9/$H$7</f>
        <v>#DIV/0!</v>
      </c>
      <c r="J9" s="54">
        <f>H9+'2025 Ιούλιος'!J9</f>
        <v>0</v>
      </c>
      <c r="K9" s="53" t="e">
        <f t="shared" ref="K9:K29" si="5">J9/$J$7</f>
        <v>#DIV/0!</v>
      </c>
      <c r="L9" s="92">
        <f>'2024_60-69 ΕΞΟΔΑ+ΟΜ 2'!J115</f>
        <v>0</v>
      </c>
      <c r="M9" s="53">
        <f t="shared" ref="M9:M29" si="6">L9/$L$7</f>
        <v>0</v>
      </c>
      <c r="N9" s="54">
        <f>L9+'2025 Ιούλιος'!N9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T9"/>
      <c r="U9"/>
      <c r="V9"/>
      <c r="W9"/>
    </row>
    <row r="10" spans="1:23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'2025_ΕΣΟΔΑ'!J4</f>
        <v>0</v>
      </c>
      <c r="E10" s="53" t="e">
        <f t="shared" si="2"/>
        <v>#DIV/0!</v>
      </c>
      <c r="F10" s="54">
        <f>D10+'2025 Ιούλιος'!F10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Ιούλιος'!J10</f>
        <v>0</v>
      </c>
      <c r="K10" s="53" t="e">
        <f t="shared" si="5"/>
        <v>#DIV/0!</v>
      </c>
      <c r="L10" s="92">
        <f>'2024_60-69 ΕΞΟΔΑ+ΟΜ 2'!J116</f>
        <v>0</v>
      </c>
      <c r="M10" s="53">
        <f t="shared" si="6"/>
        <v>0</v>
      </c>
      <c r="N10" s="54">
        <f>L10+'2025 Ιούλιος'!N10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T10"/>
      <c r="U10"/>
      <c r="V10"/>
      <c r="W10"/>
    </row>
    <row r="11" spans="1:23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'2025_ΕΣΟΔΑ'!J5</f>
        <v>0</v>
      </c>
      <c r="E11" s="53" t="e">
        <f t="shared" si="2"/>
        <v>#DIV/0!</v>
      </c>
      <c r="F11" s="54">
        <f>D11+'2025 Ιούλιος'!F11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Ιούλιος'!J11</f>
        <v>0</v>
      </c>
      <c r="K11" s="53" t="e">
        <f t="shared" si="5"/>
        <v>#DIV/0!</v>
      </c>
      <c r="L11" s="92">
        <f>'2024_60-69 ΕΞΟΔΑ+ΟΜ 2'!J117</f>
        <v>3860.69</v>
      </c>
      <c r="M11" s="53">
        <f t="shared" si="6"/>
        <v>5.4640011446876399E-2</v>
      </c>
      <c r="N11" s="54">
        <f>L11+'2025 Ιούλιος'!N11</f>
        <v>28149.08522123894</v>
      </c>
      <c r="O11" s="53">
        <f t="shared" si="7"/>
        <v>6.3744948660876988E-2</v>
      </c>
      <c r="P11" s="54">
        <f t="shared" si="0"/>
        <v>-14989.331150442482</v>
      </c>
      <c r="Q11" s="53">
        <f t="shared" si="1"/>
        <v>2.1390282120625748</v>
      </c>
      <c r="T11"/>
      <c r="U11"/>
      <c r="V11"/>
      <c r="W11"/>
    </row>
    <row r="12" spans="1:23" ht="23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'2025_ΕΣΟΔΑ'!J6</f>
        <v>0</v>
      </c>
      <c r="E12" s="53" t="e">
        <f t="shared" si="2"/>
        <v>#DIV/0!</v>
      </c>
      <c r="F12" s="54">
        <f>D12+'2025 Ιούλιος'!F12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Ιούλιος'!J12</f>
        <v>0</v>
      </c>
      <c r="K12" s="53" t="e">
        <f t="shared" si="5"/>
        <v>#DIV/0!</v>
      </c>
      <c r="L12" s="92">
        <f>'2024_60-69 ΕΞΟΔΑ+ΟΜ 2'!J118</f>
        <v>0</v>
      </c>
      <c r="M12" s="53">
        <f t="shared" si="6"/>
        <v>0</v>
      </c>
      <c r="N12" s="54">
        <f>L12+'2025 Ιούλιος'!N12</f>
        <v>2406.5899999999997</v>
      </c>
      <c r="O12" s="53">
        <f t="shared" si="7"/>
        <v>5.4498380601736623E-3</v>
      </c>
      <c r="P12" s="54">
        <f t="shared" si="0"/>
        <v>-180.95999999999958</v>
      </c>
      <c r="Q12" s="53">
        <f t="shared" si="1"/>
        <v>1.0813073152320913</v>
      </c>
      <c r="T12"/>
      <c r="U12"/>
      <c r="V12"/>
      <c r="W12"/>
    </row>
    <row r="13" spans="1:23" ht="30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'2025_ΕΣΟΔΑ'!J7</f>
        <v>0</v>
      </c>
      <c r="E13" s="53" t="e">
        <f t="shared" si="2"/>
        <v>#DIV/0!</v>
      </c>
      <c r="F13" s="54">
        <f>D13+'2025 Ιούλιος'!F13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Ιούλιος'!J13</f>
        <v>0</v>
      </c>
      <c r="K13" s="53" t="e">
        <f t="shared" si="5"/>
        <v>#DIV/0!</v>
      </c>
      <c r="L13" s="92">
        <f>'2024_60-69 ΕΞΟΔΑ+ΟΜ 2'!J119</f>
        <v>2335.15</v>
      </c>
      <c r="M13" s="53">
        <f t="shared" si="6"/>
        <v>3.3049175854620139E-2</v>
      </c>
      <c r="N13" s="54">
        <f>L13+'2025 Ιούλιος'!N13</f>
        <v>11612.22</v>
      </c>
      <c r="O13" s="53">
        <f t="shared" si="7"/>
        <v>2.6296427110189029E-2</v>
      </c>
      <c r="P13" s="54">
        <f t="shared" si="0"/>
        <v>-8285.5099999999984</v>
      </c>
      <c r="Q13" s="53">
        <f t="shared" si="1"/>
        <v>3.4906018258279197</v>
      </c>
      <c r="T13"/>
      <c r="U13"/>
      <c r="V13"/>
      <c r="W13"/>
    </row>
    <row r="14" spans="1:23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'2025_ΕΣΟΔΑ'!J8</f>
        <v>0</v>
      </c>
      <c r="E14" s="53" t="e">
        <f t="shared" si="2"/>
        <v>#DIV/0!</v>
      </c>
      <c r="F14" s="54">
        <f>D14+'2025 Ιούλιος'!F14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Ιούλιος'!J14</f>
        <v>0</v>
      </c>
      <c r="K14" s="53" t="e">
        <f t="shared" si="5"/>
        <v>#DIV/0!</v>
      </c>
      <c r="L14" s="92">
        <f>'2024_60-69 ΕΞΟΔΑ+ΟΜ 2'!J120</f>
        <v>100</v>
      </c>
      <c r="M14" s="53">
        <f t="shared" si="6"/>
        <v>1.4152913455075752E-3</v>
      </c>
      <c r="N14" s="54">
        <f>L14+'2025 Ιούλιος'!N14</f>
        <v>800</v>
      </c>
      <c r="O14" s="53">
        <f t="shared" si="7"/>
        <v>1.8116382300844476E-3</v>
      </c>
      <c r="P14" s="54">
        <f t="shared" si="0"/>
        <v>-300</v>
      </c>
      <c r="Q14" s="53">
        <f t="shared" si="1"/>
        <v>1.6</v>
      </c>
      <c r="T14"/>
      <c r="U14"/>
      <c r="V14"/>
      <c r="W14"/>
    </row>
    <row r="15" spans="1:23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'2025_ΕΣΟΔΑ'!J9</f>
        <v>0</v>
      </c>
      <c r="E15" s="53" t="e">
        <f t="shared" si="2"/>
        <v>#DIV/0!</v>
      </c>
      <c r="F15" s="54">
        <f>D15+'2025 Ιούλιος'!F15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Ιούλιος'!J15</f>
        <v>0</v>
      </c>
      <c r="K15" s="53" t="e">
        <f t="shared" si="5"/>
        <v>#DIV/0!</v>
      </c>
      <c r="L15" s="92">
        <f>'2024_60-69 ΕΞΟΔΑ+ΟΜ 2'!J121</f>
        <v>438.71</v>
      </c>
      <c r="M15" s="53">
        <f t="shared" si="6"/>
        <v>6.2090246618762826E-3</v>
      </c>
      <c r="N15" s="54">
        <f>L15+'2025 Ιούλιος'!N15</f>
        <v>1107.71</v>
      </c>
      <c r="O15" s="53">
        <f t="shared" si="7"/>
        <v>2.5084622298085545E-3</v>
      </c>
      <c r="P15" s="54">
        <f t="shared" si="0"/>
        <v>67.380000000000109</v>
      </c>
      <c r="Q15" s="53">
        <f t="shared" si="1"/>
        <v>0.94265971117105918</v>
      </c>
      <c r="T15"/>
      <c r="U15"/>
      <c r="V15"/>
      <c r="W15"/>
    </row>
    <row r="16" spans="1:23" ht="28.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'2025_ΕΣΟΔΑ'!J10</f>
        <v>0</v>
      </c>
      <c r="E16" s="53" t="e">
        <f t="shared" si="2"/>
        <v>#DIV/0!</v>
      </c>
      <c r="F16" s="54">
        <f>D16+'2025 Ιούλιος'!F16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Ιούλιος'!J16</f>
        <v>0</v>
      </c>
      <c r="K16" s="53" t="e">
        <f t="shared" si="5"/>
        <v>#DIV/0!</v>
      </c>
      <c r="L16" s="92">
        <f>'2024_60-69 ΕΞΟΔΑ+ΟΜ 2'!J122</f>
        <v>0</v>
      </c>
      <c r="M16" s="53">
        <f t="shared" si="6"/>
        <v>0</v>
      </c>
      <c r="N16" s="54">
        <f>L16+'2025 Ιούλιος'!N16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T16"/>
      <c r="U16"/>
      <c r="V16"/>
      <c r="W16"/>
    </row>
    <row r="17" spans="1:23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'2025_ΕΣΟΔΑ'!J11</f>
        <v>0</v>
      </c>
      <c r="E17" s="53" t="e">
        <f t="shared" si="2"/>
        <v>#DIV/0!</v>
      </c>
      <c r="F17" s="54">
        <f>D17+'2025 Ιούλιος'!F17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Ιούλιος'!J17</f>
        <v>0</v>
      </c>
      <c r="K17" s="53" t="e">
        <f t="shared" si="5"/>
        <v>#DIV/0!</v>
      </c>
      <c r="L17" s="92">
        <f>'2024_60-69 ΕΞΟΔΑ+ΟΜ 2'!J123</f>
        <v>0</v>
      </c>
      <c r="M17" s="53">
        <f t="shared" si="6"/>
        <v>0</v>
      </c>
      <c r="N17" s="54">
        <f>L17+'2025 Ιούλιος'!N17</f>
        <v>256.64999999999998</v>
      </c>
      <c r="O17" s="53">
        <f t="shared" si="7"/>
        <v>5.8119618968896676E-4</v>
      </c>
      <c r="P17" s="54">
        <f t="shared" si="0"/>
        <v>207.95000000000005</v>
      </c>
      <c r="Q17" s="53">
        <f t="shared" si="1"/>
        <v>0.55241067585019366</v>
      </c>
      <c r="T17"/>
      <c r="U17"/>
      <c r="V17"/>
      <c r="W17"/>
    </row>
    <row r="18" spans="1:23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'2025_ΕΣΟΔΑ'!J12</f>
        <v>0</v>
      </c>
      <c r="E18" s="53" t="e">
        <f t="shared" si="2"/>
        <v>#DIV/0!</v>
      </c>
      <c r="F18" s="54">
        <f>D18+'2025 Ιούλιος'!F18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Ιούλιος'!J18</f>
        <v>0</v>
      </c>
      <c r="K18" s="53" t="e">
        <f t="shared" si="5"/>
        <v>#DIV/0!</v>
      </c>
      <c r="L18" s="92">
        <f>'2024_60-69 ΕΞΟΔΑ+ΟΜ 2'!J124</f>
        <v>0</v>
      </c>
      <c r="M18" s="53">
        <f t="shared" si="6"/>
        <v>0</v>
      </c>
      <c r="N18" s="54">
        <f>L18+'2025 Ιούλιος'!N18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T18"/>
      <c r="U18"/>
      <c r="V18"/>
      <c r="W18"/>
    </row>
    <row r="19" spans="1:23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'2025_ΕΣΟΔΑ'!J13</f>
        <v>0</v>
      </c>
      <c r="E19" s="53" t="e">
        <f t="shared" si="2"/>
        <v>#DIV/0!</v>
      </c>
      <c r="F19" s="54">
        <f>D19+'2025 Ιούλιος'!F19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Ιούλιος'!J19</f>
        <v>0</v>
      </c>
      <c r="K19" s="53" t="e">
        <f t="shared" si="5"/>
        <v>#DIV/0!</v>
      </c>
      <c r="L19" s="92">
        <f>'2024_60-69 ΕΞΟΔΑ+ΟΜ 2'!J125</f>
        <v>0</v>
      </c>
      <c r="M19" s="53">
        <f t="shared" si="6"/>
        <v>0</v>
      </c>
      <c r="N19" s="54">
        <f>L19+'2025 Ιούλιος'!N19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T19"/>
      <c r="U19"/>
      <c r="V19"/>
      <c r="W19"/>
    </row>
    <row r="20" spans="1:23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'2025_ΕΣΟΔΑ'!J14</f>
        <v>0</v>
      </c>
      <c r="E20" s="53" t="e">
        <f t="shared" si="2"/>
        <v>#DIV/0!</v>
      </c>
      <c r="F20" s="54">
        <f>D20+'2025 Ιούλιος'!F20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Ιούλιος'!J20</f>
        <v>0</v>
      </c>
      <c r="K20" s="53" t="e">
        <f t="shared" si="5"/>
        <v>#DIV/0!</v>
      </c>
      <c r="L20" s="92">
        <f>'2024_60-69 ΕΞΟΔΑ+ΟΜ 2'!J126</f>
        <v>0</v>
      </c>
      <c r="M20" s="53">
        <f t="shared" si="6"/>
        <v>0</v>
      </c>
      <c r="N20" s="54">
        <f>L20+'2025 Ιούλιος'!N20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T20"/>
      <c r="U20"/>
      <c r="V20"/>
      <c r="W20"/>
    </row>
    <row r="21" spans="1:23" ht="27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'2025_ΕΣΟΔΑ'!J15</f>
        <v>0</v>
      </c>
      <c r="E21" s="53" t="e">
        <f t="shared" si="2"/>
        <v>#DIV/0!</v>
      </c>
      <c r="F21" s="54">
        <f>D21+'2025 Ιούλιος'!F21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Ιούλιος'!J21</f>
        <v>0</v>
      </c>
      <c r="K21" s="53" t="e">
        <f t="shared" si="5"/>
        <v>#DIV/0!</v>
      </c>
      <c r="L21" s="92">
        <f>'2024_60-69 ΕΞΟΔΑ+ΟΜ 2'!J127</f>
        <v>911.51</v>
      </c>
      <c r="M21" s="53">
        <f t="shared" si="6"/>
        <v>1.2900522143436097E-2</v>
      </c>
      <c r="N21" s="54">
        <f>L21+'2025 Ιούλιος'!N21</f>
        <v>1922.12</v>
      </c>
      <c r="O21" s="53">
        <f t="shared" si="7"/>
        <v>4.3527325935123979E-3</v>
      </c>
      <c r="P21" s="54">
        <f t="shared" si="0"/>
        <v>1307.9399999999996</v>
      </c>
      <c r="Q21" s="53">
        <f t="shared" si="1"/>
        <v>0.59507253735224741</v>
      </c>
      <c r="T21"/>
      <c r="U21"/>
      <c r="V21"/>
      <c r="W21"/>
    </row>
    <row r="22" spans="1:23" ht="16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'2025_ΕΣΟΔΑ'!J16</f>
        <v>0</v>
      </c>
      <c r="E22" s="53" t="e">
        <f t="shared" si="2"/>
        <v>#DIV/0!</v>
      </c>
      <c r="F22" s="54">
        <f>D22+'2025 Ιούλιος'!F22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Ιούλιος'!J22</f>
        <v>0</v>
      </c>
      <c r="K22" s="53" t="e">
        <f t="shared" si="5"/>
        <v>#DIV/0!</v>
      </c>
      <c r="L22" s="92">
        <f>'2024_60-69 ΕΞΟΔΑ+ΟΜ 2'!J128</f>
        <v>0</v>
      </c>
      <c r="M22" s="53">
        <f t="shared" si="6"/>
        <v>0</v>
      </c>
      <c r="N22" s="54">
        <f>L22+'2025 Ιούλιος'!N22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T22"/>
      <c r="U22"/>
      <c r="V22"/>
      <c r="W22"/>
    </row>
    <row r="23" spans="1:23" ht="35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'2025_ΕΣΟΔΑ'!J17</f>
        <v>0</v>
      </c>
      <c r="E23" s="53" t="e">
        <f t="shared" si="2"/>
        <v>#DIV/0!</v>
      </c>
      <c r="F23" s="54">
        <f>D23+'2025 Ιούλιος'!F23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Ιούλιος'!J23</f>
        <v>0</v>
      </c>
      <c r="K23" s="53" t="e">
        <f t="shared" si="5"/>
        <v>#DIV/0!</v>
      </c>
      <c r="L23" s="92">
        <f>'2024_60-69 ΕΞΟΔΑ+ΟΜ 2'!J129</f>
        <v>0</v>
      </c>
      <c r="M23" s="53">
        <f t="shared" si="6"/>
        <v>0</v>
      </c>
      <c r="N23" s="54">
        <f>L23+'2025 Ιούλιος'!N23</f>
        <v>524.05999999999995</v>
      </c>
      <c r="O23" s="53">
        <f t="shared" si="7"/>
        <v>1.1867589135725694E-3</v>
      </c>
      <c r="P23" s="54">
        <f t="shared" si="0"/>
        <v>-28.479999999999961</v>
      </c>
      <c r="Q23" s="53">
        <f t="shared" si="1"/>
        <v>1.0574680172726905</v>
      </c>
      <c r="T23"/>
      <c r="U23"/>
      <c r="V23"/>
      <c r="W23"/>
    </row>
    <row r="24" spans="1:23" ht="18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'2025_ΕΣΟΔΑ'!J18</f>
        <v>0</v>
      </c>
      <c r="E24" s="53" t="e">
        <f t="shared" si="2"/>
        <v>#DIV/0!</v>
      </c>
      <c r="F24" s="54">
        <f>D24+'2025 Ιούλιος'!F24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Ιούλιος'!J24</f>
        <v>0</v>
      </c>
      <c r="K24" s="53" t="e">
        <f t="shared" si="5"/>
        <v>#DIV/0!</v>
      </c>
      <c r="L24" s="92">
        <f>'2024_60-69 ΕΞΟΔΑ+ΟΜ 2'!J130</f>
        <v>352.35</v>
      </c>
      <c r="M24" s="53">
        <f t="shared" si="6"/>
        <v>4.9867790558959409E-3</v>
      </c>
      <c r="N24" s="54">
        <f>L24+'2025 Ιούλιος'!N24</f>
        <v>2057.1</v>
      </c>
      <c r="O24" s="53">
        <f t="shared" si="7"/>
        <v>4.6584012538833965E-3</v>
      </c>
      <c r="P24" s="54">
        <f t="shared" si="0"/>
        <v>-2057.1</v>
      </c>
      <c r="Q24" s="53" t="e">
        <f t="shared" si="1"/>
        <v>#DIV/0!</v>
      </c>
      <c r="T24"/>
      <c r="U24"/>
      <c r="V24"/>
      <c r="W24"/>
    </row>
    <row r="25" spans="1:23" ht="29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'2025_ΕΣΟΔΑ'!J19</f>
        <v>0</v>
      </c>
      <c r="E25" s="53" t="e">
        <f t="shared" si="2"/>
        <v>#DIV/0!</v>
      </c>
      <c r="F25" s="54">
        <f>D25+'2025 Ιούλιος'!F25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Ιούλιος'!J25</f>
        <v>0</v>
      </c>
      <c r="K25" s="53" t="e">
        <f t="shared" si="5"/>
        <v>#DIV/0!</v>
      </c>
      <c r="L25" s="92">
        <f>'2024_60-69 ΕΞΟΔΑ+ΟΜ 2'!J131</f>
        <v>0</v>
      </c>
      <c r="M25" s="53">
        <f t="shared" si="6"/>
        <v>0</v>
      </c>
      <c r="N25" s="54">
        <f>L25+'2025 Ιούλιος'!N25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T25"/>
      <c r="U25"/>
      <c r="V25"/>
      <c r="W25"/>
    </row>
    <row r="26" spans="1:23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'2025_ΕΣΟΔΑ'!J20</f>
        <v>0</v>
      </c>
      <c r="E26" s="53" t="e">
        <f t="shared" ref="E26:E30" si="8">D26/$D$7</f>
        <v>#DIV/0!</v>
      </c>
      <c r="F26" s="54">
        <f>D26+'2025 Ιούλιος'!F26</f>
        <v>0</v>
      </c>
      <c r="G26" s="53">
        <f t="shared" ref="G26:G30" si="9">F26/$F$7</f>
        <v>0</v>
      </c>
      <c r="H26" s="54"/>
      <c r="I26" s="53" t="e">
        <f t="shared" si="4"/>
        <v>#DIV/0!</v>
      </c>
      <c r="J26" s="54">
        <f>H26+'2025 Ιούλιος'!J26</f>
        <v>0</v>
      </c>
      <c r="K26" s="53" t="e">
        <f t="shared" si="5"/>
        <v>#DIV/0!</v>
      </c>
      <c r="L26" s="92">
        <f>'2024_60-69 ΕΞΟΔΑ+ΟΜ 2'!J132</f>
        <v>0</v>
      </c>
      <c r="M26" s="53">
        <f t="shared" si="6"/>
        <v>0</v>
      </c>
      <c r="N26" s="54">
        <f>L26+'2025 Ιούλιος'!N26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T26"/>
      <c r="U26"/>
      <c r="V26"/>
      <c r="W26"/>
    </row>
    <row r="27" spans="1:23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'2025_ΕΣΟΔΑ'!J21</f>
        <v>0</v>
      </c>
      <c r="E27" s="53" t="e">
        <f t="shared" si="8"/>
        <v>#DIV/0!</v>
      </c>
      <c r="F27" s="54">
        <f>D27+'2025 Ιούλιος'!F27</f>
        <v>250.7</v>
      </c>
      <c r="G27" s="53">
        <f t="shared" si="9"/>
        <v>1.1615108611968735E-3</v>
      </c>
      <c r="H27" s="54"/>
      <c r="I27" s="53" t="e">
        <f t="shared" si="4"/>
        <v>#DIV/0!</v>
      </c>
      <c r="J27" s="54">
        <f>H27+'2025 Ιούλιος'!J27</f>
        <v>0</v>
      </c>
      <c r="K27" s="53" t="e">
        <f t="shared" si="5"/>
        <v>#DIV/0!</v>
      </c>
      <c r="L27" s="92">
        <f>'2024_60-69 ΕΞΟΔΑ+ΟΜ 2'!J133</f>
        <v>54.92</v>
      </c>
      <c r="M27" s="53">
        <f t="shared" si="6"/>
        <v>7.7727800695276026E-4</v>
      </c>
      <c r="N27" s="54">
        <f>L27+'2025 Ιούλιος'!N27</f>
        <v>474.67</v>
      </c>
      <c r="O27" s="53">
        <f t="shared" si="7"/>
        <v>1.0749128983427311E-3</v>
      </c>
      <c r="P27" s="54">
        <f t="shared" ref="P27:P29" si="10">F27-N27</f>
        <v>-223.97000000000003</v>
      </c>
      <c r="Q27" s="53">
        <f t="shared" ref="Q27:Q29" si="11">N27/F27</f>
        <v>1.8933785400877545</v>
      </c>
      <c r="T27"/>
      <c r="U27"/>
      <c r="V27"/>
      <c r="W27"/>
    </row>
    <row r="28" spans="1:23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'2025_ΕΣΟΔΑ'!J22</f>
        <v>0</v>
      </c>
      <c r="E28" s="53" t="e">
        <f t="shared" si="8"/>
        <v>#DIV/0!</v>
      </c>
      <c r="F28" s="54">
        <f>D28+'2025 Ιούλιος'!F28</f>
        <v>0</v>
      </c>
      <c r="G28" s="53">
        <f t="shared" si="9"/>
        <v>0</v>
      </c>
      <c r="H28" s="54"/>
      <c r="I28" s="53" t="e">
        <f t="shared" si="4"/>
        <v>#DIV/0!</v>
      </c>
      <c r="J28" s="54">
        <f>H28+'2025 Ιούλιος'!J28</f>
        <v>0</v>
      </c>
      <c r="K28" s="53" t="e">
        <f t="shared" si="5"/>
        <v>#DIV/0!</v>
      </c>
      <c r="L28" s="92">
        <f>'2024_60-69 ΕΞΟΔΑ+ΟΜ 2'!J134</f>
        <v>120.16</v>
      </c>
      <c r="M28" s="53">
        <f t="shared" si="6"/>
        <v>1.7006140807619022E-3</v>
      </c>
      <c r="N28" s="54">
        <f>L28+'2025 Ιούλιος'!N28</f>
        <v>120.16</v>
      </c>
      <c r="O28" s="53">
        <f t="shared" si="7"/>
        <v>2.7210806215868403E-4</v>
      </c>
      <c r="P28" s="54">
        <f t="shared" si="10"/>
        <v>-120.16</v>
      </c>
      <c r="Q28" s="53" t="e">
        <f t="shared" si="11"/>
        <v>#DIV/0!</v>
      </c>
      <c r="T28"/>
      <c r="U28"/>
      <c r="V28"/>
      <c r="W28"/>
    </row>
    <row r="29" spans="1:23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'2025_ΕΣΟΔΑ'!J23</f>
        <v>0</v>
      </c>
      <c r="E29" s="53" t="e">
        <f t="shared" si="8"/>
        <v>#DIV/0!</v>
      </c>
      <c r="F29" s="54">
        <f>D29+'2025 Ιούλιος'!F29</f>
        <v>264.43</v>
      </c>
      <c r="G29" s="53">
        <f t="shared" si="9"/>
        <v>1.2251229239181862E-3</v>
      </c>
      <c r="H29" s="54"/>
      <c r="I29" s="53" t="e">
        <f t="shared" si="4"/>
        <v>#DIV/0!</v>
      </c>
      <c r="J29" s="54">
        <f>H29+'2025 Ιούλιος'!J29</f>
        <v>0</v>
      </c>
      <c r="K29" s="53" t="e">
        <f t="shared" si="5"/>
        <v>#DIV/0!</v>
      </c>
      <c r="L29" s="92">
        <f>'2024_60-69 ΕΞΟΔΑ+ΟΜ 2'!J135</f>
        <v>0</v>
      </c>
      <c r="M29" s="53">
        <f t="shared" si="6"/>
        <v>0</v>
      </c>
      <c r="N29" s="54">
        <f>L29+'2025 Ιούλιος'!N29</f>
        <v>5604.5</v>
      </c>
      <c r="O29" s="53">
        <f t="shared" si="7"/>
        <v>1.2691658075635359E-2</v>
      </c>
      <c r="P29" s="54">
        <f t="shared" si="10"/>
        <v>-5340.07</v>
      </c>
      <c r="Q29" s="53">
        <f t="shared" si="11"/>
        <v>21.194645085655939</v>
      </c>
      <c r="T29"/>
      <c r="U29"/>
      <c r="V29"/>
      <c r="W29"/>
    </row>
    <row r="30" spans="1:23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'2025_ΕΣΟΔΑ'!J24</f>
        <v>0</v>
      </c>
      <c r="E30" s="53" t="e">
        <f t="shared" si="8"/>
        <v>#DIV/0!</v>
      </c>
      <c r="F30" s="54">
        <f>D30+'2025 Ιούλιος'!F30</f>
        <v>-1281.8600000000001</v>
      </c>
      <c r="G30" s="53">
        <f t="shared" si="9"/>
        <v>-5.9389481951887691E-3</v>
      </c>
      <c r="H30" s="54"/>
      <c r="I30" s="53" t="e">
        <f t="shared" ref="I30" si="12">H30/$H$7</f>
        <v>#DIV/0!</v>
      </c>
      <c r="J30" s="54">
        <f>H30+'2025 Ιούλιος'!J30</f>
        <v>0</v>
      </c>
      <c r="K30" s="53" t="e">
        <f t="shared" ref="K30" si="13">J30/$J$7</f>
        <v>#DIV/0!</v>
      </c>
      <c r="L30" s="92">
        <f>'2024_60-69 ΕΞΟΔΑ+ΟΜ 2'!J136</f>
        <v>-331.8</v>
      </c>
      <c r="M30" s="53">
        <f t="shared" ref="M30" si="14">L30/$L$7</f>
        <v>-4.6959366843941346E-3</v>
      </c>
      <c r="N30" s="54">
        <f>L30+'2025 Ιούλιος'!N30</f>
        <v>-2071.17</v>
      </c>
      <c r="O30" s="53">
        <f t="shared" ref="O30" si="15">N30/$N$7</f>
        <v>-4.6902634412550066E-3</v>
      </c>
      <c r="P30" s="54">
        <f t="shared" ref="P30" si="16">F30-N30</f>
        <v>789.31</v>
      </c>
      <c r="Q30" s="53">
        <f t="shared" ref="Q30" si="17">N30/F30</f>
        <v>1.6157536704476307</v>
      </c>
      <c r="T30"/>
      <c r="U30"/>
      <c r="V30"/>
      <c r="W30"/>
    </row>
    <row r="31" spans="1:23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'2025_ΕΣΟΔΑ'!J25</f>
        <v>0</v>
      </c>
      <c r="E31" s="53" t="e">
        <f t="shared" ref="E31:E37" si="18">D31/$D$7</f>
        <v>#DIV/0!</v>
      </c>
      <c r="F31" s="54">
        <f>D31+'2025 Ιούλιος'!F31</f>
        <v>0</v>
      </c>
      <c r="G31" s="53">
        <f t="shared" ref="G31:G37" si="19">F31/$F$7</f>
        <v>0</v>
      </c>
      <c r="H31" s="54"/>
      <c r="I31" s="53" t="e">
        <f t="shared" ref="I31:I37" si="20">H31/$H$7</f>
        <v>#DIV/0!</v>
      </c>
      <c r="J31" s="54">
        <f>H31+'2025 Ιούλιος'!J31</f>
        <v>0</v>
      </c>
      <c r="K31" s="53" t="e">
        <f t="shared" ref="K31:K37" si="21">J31/$J$7</f>
        <v>#DIV/0!</v>
      </c>
      <c r="L31" s="92">
        <f>'2024_60-69 ΕΞΟΔΑ+ΟΜ 2'!J137</f>
        <v>0</v>
      </c>
      <c r="M31" s="53">
        <f t="shared" ref="M31:M37" si="22">L31/$L$7</f>
        <v>0</v>
      </c>
      <c r="N31" s="54">
        <f>L31+'2025 Ιούλιος'!N31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T31"/>
      <c r="U31"/>
      <c r="V31"/>
      <c r="W31"/>
    </row>
    <row r="32" spans="1:23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'2025_ΕΣΟΔΑ'!J26</f>
        <v>0</v>
      </c>
      <c r="E32" s="53" t="e">
        <f t="shared" si="18"/>
        <v>#DIV/0!</v>
      </c>
      <c r="F32" s="54">
        <f>D32+'2025 Ιούλιος'!F32</f>
        <v>0</v>
      </c>
      <c r="G32" s="53">
        <f t="shared" si="19"/>
        <v>0</v>
      </c>
      <c r="H32" s="54"/>
      <c r="I32" s="53" t="e">
        <f t="shared" si="20"/>
        <v>#DIV/0!</v>
      </c>
      <c r="J32" s="54">
        <f>H32+'2025 Ιούλιος'!J32</f>
        <v>0</v>
      </c>
      <c r="K32" s="53" t="e">
        <f t="shared" si="21"/>
        <v>#DIV/0!</v>
      </c>
      <c r="L32" s="92">
        <f>'2024_60-69 ΕΞΟΔΑ+ΟΜ 2'!J138</f>
        <v>0</v>
      </c>
      <c r="M32" s="53">
        <f t="shared" si="22"/>
        <v>0</v>
      </c>
      <c r="N32" s="54">
        <f>L32+'2025 Ιούλιος'!N32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T32"/>
      <c r="U32"/>
      <c r="V32"/>
      <c r="W32"/>
    </row>
    <row r="33" spans="1:23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'2025_ΕΣΟΔΑ'!J27</f>
        <v>0</v>
      </c>
      <c r="E33" s="53" t="e">
        <f t="shared" si="18"/>
        <v>#DIV/0!</v>
      </c>
      <c r="F33" s="54">
        <f>D33+'2025 Ιούλιος'!F33</f>
        <v>0</v>
      </c>
      <c r="G33" s="53">
        <f t="shared" si="19"/>
        <v>0</v>
      </c>
      <c r="H33" s="54"/>
      <c r="I33" s="53" t="e">
        <f t="shared" si="20"/>
        <v>#DIV/0!</v>
      </c>
      <c r="J33" s="54">
        <f>H33+'2025 Ιούλιος'!J33</f>
        <v>0</v>
      </c>
      <c r="K33" s="53" t="e">
        <f t="shared" si="21"/>
        <v>#DIV/0!</v>
      </c>
      <c r="L33" s="92">
        <f>'2024_60-69 ΕΞΟΔΑ+ΟΜ 2'!J139</f>
        <v>0</v>
      </c>
      <c r="M33" s="53">
        <f t="shared" si="22"/>
        <v>0</v>
      </c>
      <c r="N33" s="54">
        <f>L33+'2025 Ιούλιος'!N33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T33"/>
      <c r="U33"/>
      <c r="V33"/>
      <c r="W33"/>
    </row>
    <row r="34" spans="1:23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'2025_ΕΣΟΔΑ'!J28</f>
        <v>0</v>
      </c>
      <c r="E34" s="53" t="e">
        <f t="shared" si="18"/>
        <v>#DIV/0!</v>
      </c>
      <c r="F34" s="54">
        <f>D34+'2025 Ιούλιος'!F34</f>
        <v>0</v>
      </c>
      <c r="G34" s="53">
        <f t="shared" si="19"/>
        <v>0</v>
      </c>
      <c r="H34" s="54"/>
      <c r="I34" s="53" t="e">
        <f t="shared" si="20"/>
        <v>#DIV/0!</v>
      </c>
      <c r="J34" s="54">
        <f>H34+'2025 Ιούλιος'!J34</f>
        <v>0</v>
      </c>
      <c r="K34" s="53" t="e">
        <f t="shared" si="21"/>
        <v>#DIV/0!</v>
      </c>
      <c r="L34" s="92">
        <f>'2024_60-69 ΕΞΟΔΑ+ΟΜ 2'!J140</f>
        <v>0</v>
      </c>
      <c r="M34" s="53">
        <f t="shared" si="22"/>
        <v>0</v>
      </c>
      <c r="N34" s="54">
        <f>L34+'2025 Ιούλιος'!N34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T34"/>
      <c r="U34"/>
      <c r="V34"/>
      <c r="W34"/>
    </row>
    <row r="35" spans="1:23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'2025_ΕΣΟΔΑ'!J29</f>
        <v>0</v>
      </c>
      <c r="E35" s="53" t="e">
        <f t="shared" si="18"/>
        <v>#DIV/0!</v>
      </c>
      <c r="F35" s="54">
        <f>D35+'2025 Ιούλιος'!F35</f>
        <v>0</v>
      </c>
      <c r="G35" s="53">
        <f t="shared" si="19"/>
        <v>0</v>
      </c>
      <c r="H35" s="54"/>
      <c r="I35" s="53" t="e">
        <f t="shared" si="20"/>
        <v>#DIV/0!</v>
      </c>
      <c r="J35" s="54">
        <f>H35+'2025 Ιούλιος'!J35</f>
        <v>0</v>
      </c>
      <c r="K35" s="53" t="e">
        <f t="shared" si="21"/>
        <v>#DIV/0!</v>
      </c>
      <c r="L35" s="92">
        <f>'2024_60-69 ΕΞΟΔΑ+ΟΜ 2'!J141</f>
        <v>0</v>
      </c>
      <c r="M35" s="53">
        <f t="shared" si="22"/>
        <v>0</v>
      </c>
      <c r="N35" s="54">
        <f>L35+'2025 Ιούλιος'!N35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T35"/>
      <c r="U35"/>
      <c r="V35"/>
      <c r="W35"/>
    </row>
    <row r="36" spans="1:23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'2025_ΕΣΟΔΑ'!J30</f>
        <v>0</v>
      </c>
      <c r="E36" s="53" t="e">
        <f t="shared" si="18"/>
        <v>#DIV/0!</v>
      </c>
      <c r="F36" s="54">
        <f>D36+'2025 Ιούλιος'!F36</f>
        <v>0</v>
      </c>
      <c r="G36" s="53">
        <f t="shared" si="19"/>
        <v>0</v>
      </c>
      <c r="H36" s="54"/>
      <c r="I36" s="53" t="e">
        <f t="shared" si="20"/>
        <v>#DIV/0!</v>
      </c>
      <c r="J36" s="54">
        <f>H36+'2025 Ιούλιος'!J36</f>
        <v>0</v>
      </c>
      <c r="K36" s="53" t="e">
        <f t="shared" si="21"/>
        <v>#DIV/0!</v>
      </c>
      <c r="L36" s="92">
        <f>'2024_60-69 ΕΞΟΔΑ+ΟΜ 2'!J142</f>
        <v>0</v>
      </c>
      <c r="M36" s="53">
        <f t="shared" si="22"/>
        <v>0</v>
      </c>
      <c r="N36" s="54">
        <f>L36+'2025 Ιούλιος'!N36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T36"/>
      <c r="U36"/>
      <c r="V36"/>
      <c r="W36"/>
    </row>
    <row r="37" spans="1:23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'2025_ΕΣΟΔΑ'!J31</f>
        <v>0</v>
      </c>
      <c r="E37" s="53" t="e">
        <f t="shared" si="18"/>
        <v>#DIV/0!</v>
      </c>
      <c r="F37" s="54">
        <f>D37+'2025 Ιούλιος'!F37</f>
        <v>0</v>
      </c>
      <c r="G37" s="53">
        <f t="shared" si="19"/>
        <v>0</v>
      </c>
      <c r="H37" s="54"/>
      <c r="I37" s="53" t="e">
        <f t="shared" si="20"/>
        <v>#DIV/0!</v>
      </c>
      <c r="J37" s="54">
        <f>H37+'2025 Ιούλιος'!J37</f>
        <v>0</v>
      </c>
      <c r="K37" s="53" t="e">
        <f t="shared" si="21"/>
        <v>#DIV/0!</v>
      </c>
      <c r="L37" s="92">
        <f>'2024_60-69 ΕΞΟΔΑ+ΟΜ 2'!J143</f>
        <v>0</v>
      </c>
      <c r="M37" s="53">
        <f t="shared" si="22"/>
        <v>0</v>
      </c>
      <c r="N37" s="54">
        <f>L37+'2025 Ιούλιος'!N37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T37"/>
      <c r="U37"/>
      <c r="V37"/>
      <c r="W37"/>
    </row>
    <row r="38" spans="1:23" ht="15" customHeight="1">
      <c r="A38" s="175">
        <v>37</v>
      </c>
      <c r="B38" s="175"/>
      <c r="C38" s="84" t="s">
        <v>369</v>
      </c>
      <c r="D38" s="65">
        <f>'2025_ΕΣΟΔΑ'!J32</f>
        <v>0</v>
      </c>
      <c r="E38" s="83"/>
      <c r="F38" s="65">
        <f>'2025_ΕΣΟΔΑ'!J34</f>
        <v>215839.56584070798</v>
      </c>
      <c r="G38" s="83"/>
      <c r="H38" s="65">
        <f t="shared" ref="H38:N38" si="26">SUM(H8:H31)</f>
        <v>0</v>
      </c>
      <c r="I38" s="83"/>
      <c r="J38" s="65">
        <f t="shared" si="26"/>
        <v>0</v>
      </c>
      <c r="K38" s="83"/>
      <c r="L38" s="65">
        <f t="shared" si="26"/>
        <v>70656.83</v>
      </c>
      <c r="M38" s="83"/>
      <c r="N38" s="65">
        <f t="shared" si="26"/>
        <v>441589.26805309736</v>
      </c>
      <c r="O38" s="83"/>
      <c r="P38" s="65">
        <f>SUM(P8:P31)</f>
        <v>-225749.70221238938</v>
      </c>
      <c r="Q38" s="83"/>
      <c r="T38"/>
      <c r="U38"/>
      <c r="V38"/>
      <c r="W38"/>
    </row>
    <row r="39" spans="1:23" ht="33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T39"/>
      <c r="U39"/>
      <c r="V39"/>
      <c r="W39"/>
    </row>
    <row r="40" spans="1:23" ht="33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T40"/>
      <c r="U40"/>
      <c r="V40"/>
      <c r="W40"/>
    </row>
    <row r="41" spans="1:23" ht="41.25" customHeight="1">
      <c r="A41" s="175">
        <v>40</v>
      </c>
      <c r="B41" s="175"/>
      <c r="C41" s="52" t="s">
        <v>413</v>
      </c>
      <c r="D41" s="302" t="str">
        <f>ΑΝΤΙΣΤΟΙΧΙΣΗ!$F$113</f>
        <v xml:space="preserve">ΑΥΓΟΥΣΤΟΣ ΤΡΕΧΟΝ ΕΤΟΣ </v>
      </c>
      <c r="E41" s="302"/>
      <c r="F41" s="302"/>
      <c r="G41" s="110">
        <f>ΑΝΤΙΣΤΟΙΧΙΣΗ!$D$34</f>
        <v>2025</v>
      </c>
      <c r="H41" s="302" t="str">
        <f>ΑΝΤΙΣΤΟΙΧΙΣΗ!$F$113</f>
        <v xml:space="preserve">ΑΥΓΟΥΣΤΟΣ ΤΡΕΧΟΝ ΕΤΟΣ </v>
      </c>
      <c r="I41" s="302"/>
      <c r="J41" s="302"/>
      <c r="K41" s="110">
        <f>ΑΝΤΙΣΤΟΙΧΙΣΗ!$D$34</f>
        <v>2025</v>
      </c>
      <c r="L41" s="302" t="str">
        <f>ΑΝΤΙΣΤΟΙΧΙΣΗ!$F$127</f>
        <v>ΑΥΓΟΥΣΤΟΣ ΠΡΟΗΓΟΥΜΕΝΟΥ ΕΤΟΥΣ</v>
      </c>
      <c r="M41" s="302"/>
      <c r="N41" s="302"/>
      <c r="O41" s="110">
        <f>ΑΝΤΙΣΤΟΙΧΙΣΗ!$D$33</f>
        <v>2024</v>
      </c>
      <c r="P41" s="302"/>
      <c r="Q41" s="302"/>
      <c r="T41"/>
      <c r="U41"/>
      <c r="V41"/>
      <c r="W41"/>
    </row>
    <row r="42" spans="1:23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T42"/>
      <c r="U42"/>
      <c r="V42"/>
      <c r="W42"/>
    </row>
    <row r="43" spans="1:23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246662.31333333332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55000.759999999995</v>
      </c>
      <c r="M43" s="83"/>
      <c r="N43" s="65">
        <f>SUM(N44:N73)</f>
        <v>386393.38899999991</v>
      </c>
      <c r="O43" s="83"/>
      <c r="P43" s="65">
        <f>SUM(P44:P73)</f>
        <v>0</v>
      </c>
      <c r="Q43" s="83"/>
      <c r="T43"/>
      <c r="U43"/>
      <c r="V43"/>
      <c r="W43"/>
    </row>
    <row r="44" spans="1:23" ht="27.7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2'!K4</f>
        <v>0</v>
      </c>
      <c r="E44" s="76">
        <f>D44/$D$43</f>
        <v>0</v>
      </c>
      <c r="F44" s="66">
        <f>D44+'2025 Ιούλιος'!F44</f>
        <v>17090.260000000002</v>
      </c>
      <c r="G44" s="76">
        <f>F44/$F$43</f>
        <v>6.9286060643178382E-2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2'!K4</f>
        <v>5871.9100000000008</v>
      </c>
      <c r="M44" s="76">
        <f>L44/$L$43</f>
        <v>0.10676052476365784</v>
      </c>
      <c r="N44" s="66">
        <f>L44+'2025 Ιούλιος'!N44</f>
        <v>35232.120000000003</v>
      </c>
      <c r="O44" s="76">
        <f>N44/$N$43</f>
        <v>9.1181994834802965E-2</v>
      </c>
      <c r="P44" s="66"/>
      <c r="Q44" s="76"/>
      <c r="T44"/>
      <c r="U44"/>
      <c r="V44"/>
      <c r="W44"/>
    </row>
    <row r="45" spans="1:23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2'!K5</f>
        <v>0</v>
      </c>
      <c r="E45" s="76">
        <f t="shared" ref="E45:E65" si="27">D45/$D$43</f>
        <v>0</v>
      </c>
      <c r="F45" s="66">
        <f>D45+'2025 Ιούλιος'!F45</f>
        <v>24880</v>
      </c>
      <c r="G45" s="76">
        <f t="shared" ref="G45:G65" si="28">F45/$F$43</f>
        <v>0.10086664502484328</v>
      </c>
      <c r="H45" s="56"/>
      <c r="I45" s="77" t="e">
        <f t="shared" ref="I45:I73" si="29">H45/$H$43</f>
        <v>#DIV/0!</v>
      </c>
      <c r="J45" s="66">
        <f>H45</f>
        <v>0</v>
      </c>
      <c r="K45" s="78" t="e">
        <f t="shared" ref="K45:K71" si="30">J45/$J$43</f>
        <v>#DIV/0!</v>
      </c>
      <c r="L45" s="56">
        <f>'2024_60-69 ΕΞΟΔΑ+ΟΜ 2'!K5</f>
        <v>5746.2000000000007</v>
      </c>
      <c r="M45" s="76">
        <f t="shared" ref="M45:M71" si="31">L45/$L$43</f>
        <v>0.10447491998292389</v>
      </c>
      <c r="N45" s="66">
        <f>L45+'2025 Ιούλιος'!N45</f>
        <v>42908.680000000008</v>
      </c>
      <c r="O45" s="76">
        <f t="shared" ref="O45:O71" si="32">N45/$N$43</f>
        <v>0.11104920845320161</v>
      </c>
      <c r="P45" s="66"/>
      <c r="Q45" s="76">
        <f>N45/F45</f>
        <v>1.7246254019292608</v>
      </c>
      <c r="T45"/>
      <c r="U45"/>
      <c r="V45"/>
      <c r="W45"/>
    </row>
    <row r="46" spans="1:23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2'!K6</f>
        <v>0</v>
      </c>
      <c r="E46" s="76">
        <f t="shared" si="27"/>
        <v>0</v>
      </c>
      <c r="F46" s="66">
        <f>D46+'2025 Ιούλιος'!F46</f>
        <v>14200.8</v>
      </c>
      <c r="G46" s="76">
        <f t="shared" si="28"/>
        <v>5.7571826875755398E-2</v>
      </c>
      <c r="H46" s="56"/>
      <c r="I46" s="77" t="e">
        <f t="shared" si="29"/>
        <v>#DIV/0!</v>
      </c>
      <c r="J46" s="66">
        <f t="shared" ref="J46:J73" si="33">H46</f>
        <v>0</v>
      </c>
      <c r="K46" s="78" t="e">
        <f t="shared" si="30"/>
        <v>#DIV/0!</v>
      </c>
      <c r="L46" s="56">
        <f>'2024_60-69 ΕΞΟΔΑ+ΟΜ 2'!K6</f>
        <v>1982.12</v>
      </c>
      <c r="M46" s="76">
        <f t="shared" si="31"/>
        <v>3.6038047474253085E-2</v>
      </c>
      <c r="N46" s="66">
        <f>L46+'2025 Ιούλιος'!N46</f>
        <v>23185.519999999997</v>
      </c>
      <c r="O46" s="76">
        <f t="shared" si="32"/>
        <v>6.0004960385075329E-2</v>
      </c>
      <c r="P46" s="66"/>
      <c r="Q46" s="76">
        <f t="shared" ref="Q46:Q73" si="34">N46/F46</f>
        <v>1.6326911159934649</v>
      </c>
      <c r="T46"/>
      <c r="U46"/>
      <c r="V46"/>
      <c r="W46"/>
    </row>
    <row r="47" spans="1:23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2'!K7</f>
        <v>0</v>
      </c>
      <c r="E47" s="76">
        <f t="shared" si="27"/>
        <v>0</v>
      </c>
      <c r="F47" s="66">
        <f>D47+'2025 Ιούλιος'!F47</f>
        <v>3672.9500000000003</v>
      </c>
      <c r="G47" s="76">
        <f t="shared" si="28"/>
        <v>1.4890600636816647E-2</v>
      </c>
      <c r="H47" s="56"/>
      <c r="I47" s="77" t="e">
        <f t="shared" si="29"/>
        <v>#DIV/0!</v>
      </c>
      <c r="J47" s="66">
        <f t="shared" si="33"/>
        <v>0</v>
      </c>
      <c r="K47" s="78" t="e">
        <f t="shared" si="30"/>
        <v>#DIV/0!</v>
      </c>
      <c r="L47" s="56">
        <f>'2024_60-69 ΕΞΟΔΑ+ΟΜ 2'!K7</f>
        <v>1481.66</v>
      </c>
      <c r="M47" s="76">
        <f t="shared" si="31"/>
        <v>2.6938900480647909E-2</v>
      </c>
      <c r="N47" s="66">
        <f>L47+'2025 Ιούλιος'!N47</f>
        <v>8520.34</v>
      </c>
      <c r="O47" s="76">
        <f t="shared" si="32"/>
        <v>2.205094663252637E-2</v>
      </c>
      <c r="P47" s="66"/>
      <c r="Q47" s="76">
        <f t="shared" si="34"/>
        <v>2.3197538763119563</v>
      </c>
      <c r="T47"/>
      <c r="U47"/>
      <c r="V47"/>
      <c r="W47" s="238"/>
    </row>
    <row r="48" spans="1:23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2'!K8</f>
        <v>0</v>
      </c>
      <c r="E48" s="76">
        <f t="shared" si="27"/>
        <v>0</v>
      </c>
      <c r="F48" s="66">
        <f>D48+'2025 Ιούλιος'!F48</f>
        <v>4508.5199999999995</v>
      </c>
      <c r="G48" s="76">
        <f t="shared" si="28"/>
        <v>1.8278106367661029E-2</v>
      </c>
      <c r="H48" s="56"/>
      <c r="I48" s="77" t="e">
        <f t="shared" si="29"/>
        <v>#DIV/0!</v>
      </c>
      <c r="J48" s="66">
        <f t="shared" si="33"/>
        <v>0</v>
      </c>
      <c r="K48" s="78" t="e">
        <f t="shared" si="30"/>
        <v>#DIV/0!</v>
      </c>
      <c r="L48" s="56">
        <f>'2024_60-69 ΕΞΟΔΑ+ΟΜ 2'!K8</f>
        <v>1307.33</v>
      </c>
      <c r="M48" s="76">
        <f t="shared" si="31"/>
        <v>2.3769307915017902E-2</v>
      </c>
      <c r="N48" s="66">
        <f>L48+'2025 Ιούλιος'!N48</f>
        <v>8687.23</v>
      </c>
      <c r="O48" s="76">
        <f t="shared" si="32"/>
        <v>2.2482863960180233E-2</v>
      </c>
      <c r="P48" s="66"/>
      <c r="Q48" s="76">
        <f t="shared" si="34"/>
        <v>1.9268473911616231</v>
      </c>
      <c r="T48"/>
      <c r="U48"/>
      <c r="V48"/>
      <c r="W48" s="238"/>
    </row>
    <row r="49" spans="1:23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2'!K9</f>
        <v>0</v>
      </c>
      <c r="E49" s="76">
        <f t="shared" si="27"/>
        <v>0</v>
      </c>
      <c r="F49" s="66">
        <f>D49+'2025 Ιούλιος'!F49</f>
        <v>3032.88</v>
      </c>
      <c r="G49" s="76">
        <f t="shared" si="28"/>
        <v>1.2295676461533227E-2</v>
      </c>
      <c r="H49" s="56"/>
      <c r="I49" s="77" t="e">
        <f t="shared" si="29"/>
        <v>#DIV/0!</v>
      </c>
      <c r="J49" s="66">
        <f t="shared" si="33"/>
        <v>0</v>
      </c>
      <c r="K49" s="78" t="e">
        <f t="shared" si="30"/>
        <v>#DIV/0!</v>
      </c>
      <c r="L49" s="56">
        <f>'2024_60-69 ΕΞΟΔΑ+ΟΜ 2'!K9</f>
        <v>517.64</v>
      </c>
      <c r="M49" s="76">
        <f t="shared" si="31"/>
        <v>9.4115063137309388E-3</v>
      </c>
      <c r="N49" s="66">
        <f>L49+'2025 Ιούλιος'!N49</f>
        <v>6001.81</v>
      </c>
      <c r="O49" s="76">
        <f t="shared" si="32"/>
        <v>1.553290033127353E-2</v>
      </c>
      <c r="P49" s="66"/>
      <c r="Q49" s="76">
        <f t="shared" si="34"/>
        <v>1.9789144311677349</v>
      </c>
      <c r="T49"/>
      <c r="U49"/>
      <c r="V49"/>
      <c r="W49" s="238"/>
    </row>
    <row r="50" spans="1:23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2'!K10</f>
        <v>0</v>
      </c>
      <c r="E50" s="76">
        <f t="shared" si="27"/>
        <v>0</v>
      </c>
      <c r="F50" s="66">
        <f>D50+'2025 Ιούλιος'!F50</f>
        <v>47267</v>
      </c>
      <c r="G50" s="76">
        <f t="shared" si="28"/>
        <v>0.19162635491918276</v>
      </c>
      <c r="H50" s="56"/>
      <c r="I50" s="77" t="e">
        <f t="shared" si="29"/>
        <v>#DIV/0!</v>
      </c>
      <c r="J50" s="66">
        <f t="shared" si="33"/>
        <v>0</v>
      </c>
      <c r="K50" s="78" t="e">
        <f t="shared" si="30"/>
        <v>#DIV/0!</v>
      </c>
      <c r="L50" s="56">
        <f>'2024_60-69 ΕΞΟΔΑ+ΟΜ 2'!K10</f>
        <v>9331.11</v>
      </c>
      <c r="M50" s="76">
        <f t="shared" si="31"/>
        <v>0.16965420114194787</v>
      </c>
      <c r="N50" s="66">
        <f>L50+'2025 Ιούλιος'!N50</f>
        <v>74552.179999999993</v>
      </c>
      <c r="O50" s="76">
        <f t="shared" si="32"/>
        <v>0.19294372554598757</v>
      </c>
      <c r="P50" s="66"/>
      <c r="Q50" s="76">
        <f t="shared" si="34"/>
        <v>1.5772564368375397</v>
      </c>
      <c r="T50"/>
      <c r="U50"/>
      <c r="V50"/>
      <c r="W50"/>
    </row>
    <row r="51" spans="1:23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2'!K11</f>
        <v>0</v>
      </c>
      <c r="E51" s="76">
        <f t="shared" si="27"/>
        <v>0</v>
      </c>
      <c r="F51" s="66">
        <f>D51+'2025 Ιούλιος'!F51</f>
        <v>0</v>
      </c>
      <c r="G51" s="76">
        <f t="shared" si="28"/>
        <v>0</v>
      </c>
      <c r="H51" s="56"/>
      <c r="I51" s="77" t="e">
        <f t="shared" si="29"/>
        <v>#DIV/0!</v>
      </c>
      <c r="J51" s="66">
        <f t="shared" si="33"/>
        <v>0</v>
      </c>
      <c r="K51" s="78" t="e">
        <f t="shared" si="30"/>
        <v>#DIV/0!</v>
      </c>
      <c r="L51" s="56">
        <f>'2024_60-69 ΕΞΟΔΑ+ΟΜ 2'!K11</f>
        <v>0</v>
      </c>
      <c r="M51" s="76">
        <f t="shared" si="31"/>
        <v>0</v>
      </c>
      <c r="N51" s="66">
        <f>L51+'2025 Ιούλιος'!N51</f>
        <v>0</v>
      </c>
      <c r="O51" s="76">
        <f t="shared" si="32"/>
        <v>0</v>
      </c>
      <c r="P51" s="66"/>
      <c r="Q51" s="76" t="e">
        <f t="shared" si="34"/>
        <v>#DIV/0!</v>
      </c>
      <c r="T51"/>
      <c r="U51"/>
      <c r="V51"/>
      <c r="W51"/>
    </row>
    <row r="52" spans="1:23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2'!K12</f>
        <v>0</v>
      </c>
      <c r="E52" s="76">
        <f t="shared" si="27"/>
        <v>0</v>
      </c>
      <c r="F52" s="66">
        <f>D52+'2025 Ιούλιος'!F52</f>
        <v>1664.65</v>
      </c>
      <c r="G52" s="76">
        <f t="shared" si="28"/>
        <v>6.7487001865195089E-3</v>
      </c>
      <c r="H52" s="56"/>
      <c r="I52" s="77" t="e">
        <f t="shared" si="29"/>
        <v>#DIV/0!</v>
      </c>
      <c r="J52" s="66">
        <f t="shared" si="33"/>
        <v>0</v>
      </c>
      <c r="K52" s="78" t="e">
        <f t="shared" si="30"/>
        <v>#DIV/0!</v>
      </c>
      <c r="L52" s="56">
        <f>'2024_60-69 ΕΞΟΔΑ+ΟΜ 2'!K12</f>
        <v>328.34999999999997</v>
      </c>
      <c r="M52" s="76">
        <f t="shared" si="31"/>
        <v>5.9699175065944547E-3</v>
      </c>
      <c r="N52" s="66">
        <f>L52+'2025 Ιούλιος'!N52</f>
        <v>2630.82</v>
      </c>
      <c r="O52" s="76">
        <f t="shared" si="32"/>
        <v>6.8086568634330357E-3</v>
      </c>
      <c r="P52" s="66"/>
      <c r="Q52" s="76">
        <f t="shared" si="34"/>
        <v>1.5804042891899197</v>
      </c>
      <c r="T52"/>
      <c r="U52"/>
      <c r="V52"/>
      <c r="W52"/>
    </row>
    <row r="53" spans="1:23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2'!K13</f>
        <v>0</v>
      </c>
      <c r="E53" s="76">
        <f t="shared" si="27"/>
        <v>0</v>
      </c>
      <c r="F53" s="66">
        <f>D53+'2025 Ιούλιος'!F53</f>
        <v>2427.5000000000005</v>
      </c>
      <c r="G53" s="76">
        <f t="shared" si="28"/>
        <v>9.841389903448839E-3</v>
      </c>
      <c r="H53" s="56"/>
      <c r="I53" s="77" t="e">
        <f t="shared" si="29"/>
        <v>#DIV/0!</v>
      </c>
      <c r="J53" s="66">
        <f t="shared" si="33"/>
        <v>0</v>
      </c>
      <c r="K53" s="78" t="e">
        <f t="shared" si="30"/>
        <v>#DIV/0!</v>
      </c>
      <c r="L53" s="56">
        <f>'2024_60-69 ΕΞΟΔΑ+ΟΜ 2'!K13</f>
        <v>265.64</v>
      </c>
      <c r="M53" s="76">
        <f t="shared" si="31"/>
        <v>4.8297514434346E-3</v>
      </c>
      <c r="N53" s="66">
        <f>L53+'2025 Ιούλιος'!N53</f>
        <v>4178.49</v>
      </c>
      <c r="O53" s="76">
        <f t="shared" si="32"/>
        <v>1.0814082535972169E-2</v>
      </c>
      <c r="P53" s="66"/>
      <c r="Q53" s="76">
        <f t="shared" si="34"/>
        <v>1.721314109165808</v>
      </c>
      <c r="T53"/>
      <c r="U53"/>
      <c r="V53"/>
      <c r="W53"/>
    </row>
    <row r="54" spans="1:23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2'!K14</f>
        <v>0</v>
      </c>
      <c r="E54" s="76">
        <f t="shared" si="27"/>
        <v>0</v>
      </c>
      <c r="F54" s="66">
        <f>D54+'2025 Ιούλιος'!F54</f>
        <v>3383.5</v>
      </c>
      <c r="G54" s="76">
        <f t="shared" si="28"/>
        <v>1.3717133980769985E-2</v>
      </c>
      <c r="H54" s="56"/>
      <c r="I54" s="77" t="e">
        <f t="shared" si="29"/>
        <v>#DIV/0!</v>
      </c>
      <c r="J54" s="66">
        <f t="shared" si="33"/>
        <v>0</v>
      </c>
      <c r="K54" s="78" t="e">
        <f t="shared" si="30"/>
        <v>#DIV/0!</v>
      </c>
      <c r="L54" s="56">
        <f>'2024_60-69 ΕΞΟΔΑ+ΟΜ 2'!K14</f>
        <v>3672.2400000000007</v>
      </c>
      <c r="M54" s="76">
        <f t="shared" si="31"/>
        <v>6.6767077400385039E-2</v>
      </c>
      <c r="N54" s="66">
        <f>L54+'2025 Ιούλιος'!N54</f>
        <v>8054.2590000000009</v>
      </c>
      <c r="O54" s="76">
        <f t="shared" si="32"/>
        <v>2.0844712226688752E-2</v>
      </c>
      <c r="P54" s="66"/>
      <c r="Q54" s="76">
        <f t="shared" si="34"/>
        <v>2.3804518989212355</v>
      </c>
      <c r="T54"/>
      <c r="U54"/>
      <c r="V54"/>
      <c r="W54"/>
    </row>
    <row r="55" spans="1:23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2'!K15</f>
        <v>0</v>
      </c>
      <c r="E55" s="76">
        <f t="shared" si="27"/>
        <v>0</v>
      </c>
      <c r="F55" s="66">
        <f>D55+'2025 Ιούλιος'!F55</f>
        <v>1079.08</v>
      </c>
      <c r="G55" s="76">
        <f t="shared" si="28"/>
        <v>4.3747258566482266E-3</v>
      </c>
      <c r="H55" s="56"/>
      <c r="I55" s="77" t="e">
        <f t="shared" si="29"/>
        <v>#DIV/0!</v>
      </c>
      <c r="J55" s="66">
        <f t="shared" si="33"/>
        <v>0</v>
      </c>
      <c r="K55" s="78" t="e">
        <f t="shared" si="30"/>
        <v>#DIV/0!</v>
      </c>
      <c r="L55" s="56">
        <f>'2024_60-69 ΕΞΟΔΑ+ΟΜ 2'!K15</f>
        <v>0</v>
      </c>
      <c r="M55" s="76">
        <f t="shared" si="31"/>
        <v>0</v>
      </c>
      <c r="N55" s="66">
        <f>L55+'2025 Ιούλιος'!N55</f>
        <v>0</v>
      </c>
      <c r="O55" s="76">
        <f t="shared" si="32"/>
        <v>0</v>
      </c>
      <c r="P55" s="66"/>
      <c r="Q55" s="76">
        <f t="shared" si="34"/>
        <v>0</v>
      </c>
      <c r="T55"/>
      <c r="U55"/>
      <c r="V55"/>
      <c r="W55"/>
    </row>
    <row r="56" spans="1:23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2'!K16</f>
        <v>0</v>
      </c>
      <c r="E56" s="76">
        <f t="shared" si="27"/>
        <v>0</v>
      </c>
      <c r="F56" s="66">
        <f>D56+'2025 Ιούλιος'!F56</f>
        <v>1678.29</v>
      </c>
      <c r="G56" s="76">
        <f t="shared" si="28"/>
        <v>6.8039984597566003E-3</v>
      </c>
      <c r="H56" s="56"/>
      <c r="I56" s="77" t="e">
        <f t="shared" si="29"/>
        <v>#DIV/0!</v>
      </c>
      <c r="J56" s="66"/>
      <c r="K56" s="78" t="e">
        <f t="shared" si="30"/>
        <v>#DIV/0!</v>
      </c>
      <c r="L56" s="56">
        <f>'2024_60-69 ΕΞΟΔΑ+ΟΜ 2'!K16</f>
        <v>357.93</v>
      </c>
      <c r="M56" s="76">
        <f t="shared" si="31"/>
        <v>6.5077282568459065E-3</v>
      </c>
      <c r="N56" s="66">
        <f>L56+'2025 Ιούλιος'!N56</f>
        <v>2551.3299999999995</v>
      </c>
      <c r="O56" s="76">
        <f t="shared" si="32"/>
        <v>6.6029338819769507E-3</v>
      </c>
      <c r="P56" s="66"/>
      <c r="Q56" s="76"/>
      <c r="T56"/>
      <c r="U56"/>
      <c r="V56"/>
      <c r="W56"/>
    </row>
    <row r="57" spans="1:23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2'!K17</f>
        <v>0</v>
      </c>
      <c r="E57" s="76">
        <f t="shared" si="27"/>
        <v>0</v>
      </c>
      <c r="F57" s="66">
        <f>D57+'2025 Ιούλιος'!F57</f>
        <v>287.06</v>
      </c>
      <c r="G57" s="76">
        <f t="shared" si="28"/>
        <v>1.1637772958533565E-3</v>
      </c>
      <c r="H57" s="56"/>
      <c r="I57" s="77" t="e">
        <f t="shared" si="29"/>
        <v>#DIV/0!</v>
      </c>
      <c r="J57" s="66">
        <f t="shared" si="33"/>
        <v>0</v>
      </c>
      <c r="K57" s="78" t="e">
        <f t="shared" si="30"/>
        <v>#DIV/0!</v>
      </c>
      <c r="L57" s="56">
        <f>'2024_60-69 ΕΞΟΔΑ+ΟΜ 2'!K17</f>
        <v>486.81</v>
      </c>
      <c r="M57" s="76">
        <f t="shared" si="31"/>
        <v>8.8509686047974611E-3</v>
      </c>
      <c r="N57" s="66">
        <f>L57+'2025 Ιούλιος'!N57</f>
        <v>805.81000000000006</v>
      </c>
      <c r="O57" s="76">
        <f t="shared" si="32"/>
        <v>2.0854652872955865E-3</v>
      </c>
      <c r="P57" s="66"/>
      <c r="Q57" s="76">
        <f t="shared" si="34"/>
        <v>2.8071134954364942</v>
      </c>
      <c r="T57"/>
      <c r="U57"/>
      <c r="V57"/>
      <c r="W57"/>
    </row>
    <row r="58" spans="1:23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2'!K18</f>
        <v>0</v>
      </c>
      <c r="E58" s="76">
        <f t="shared" si="27"/>
        <v>0</v>
      </c>
      <c r="F58" s="66">
        <f>D58+'2025 Ιούλιος'!F58</f>
        <v>3780.7</v>
      </c>
      <c r="G58" s="76">
        <f t="shared" si="28"/>
        <v>1.5327432670636052E-2</v>
      </c>
      <c r="H58" s="56"/>
      <c r="I58" s="77" t="e">
        <f t="shared" si="29"/>
        <v>#DIV/0!</v>
      </c>
      <c r="J58" s="66">
        <f t="shared" si="33"/>
        <v>0</v>
      </c>
      <c r="K58" s="78" t="e">
        <f t="shared" si="30"/>
        <v>#DIV/0!</v>
      </c>
      <c r="L58" s="56">
        <f>'2024_60-69 ΕΞΟΔΑ+ΟΜ 2'!K18</f>
        <v>383.39000000000004</v>
      </c>
      <c r="M58" s="76">
        <f t="shared" si="31"/>
        <v>6.970630951281402E-3</v>
      </c>
      <c r="N58" s="66">
        <f>L58+'2025 Ιούλιος'!N58</f>
        <v>1443.0800000000002</v>
      </c>
      <c r="O58" s="76">
        <f t="shared" si="32"/>
        <v>3.7347429875411262E-3</v>
      </c>
      <c r="P58" s="66"/>
      <c r="Q58" s="76">
        <f t="shared" si="34"/>
        <v>0.38169651122807952</v>
      </c>
      <c r="T58"/>
      <c r="U58"/>
      <c r="V58"/>
      <c r="W58"/>
    </row>
    <row r="59" spans="1:23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2'!K19</f>
        <v>0</v>
      </c>
      <c r="E59" s="76">
        <f t="shared" si="27"/>
        <v>0</v>
      </c>
      <c r="F59" s="66">
        <f>D59+'2025 Ιούλιος'!F59</f>
        <v>363.25000000000006</v>
      </c>
      <c r="G59" s="76">
        <f t="shared" si="28"/>
        <v>1.47266112561392E-3</v>
      </c>
      <c r="H59" s="56"/>
      <c r="I59" s="77" t="e">
        <f t="shared" si="29"/>
        <v>#DIV/0!</v>
      </c>
      <c r="J59" s="66">
        <f t="shared" si="33"/>
        <v>0</v>
      </c>
      <c r="K59" s="78" t="e">
        <f t="shared" si="30"/>
        <v>#DIV/0!</v>
      </c>
      <c r="L59" s="56">
        <f>'2024_60-69 ΕΞΟΔΑ+ΟΜ 2'!K19</f>
        <v>0</v>
      </c>
      <c r="M59" s="76">
        <f t="shared" si="31"/>
        <v>0</v>
      </c>
      <c r="N59" s="66">
        <f>L59+'2025 Ιούλιος'!N59</f>
        <v>1009.04</v>
      </c>
      <c r="O59" s="76">
        <f t="shared" si="32"/>
        <v>2.6114318431053698E-3</v>
      </c>
      <c r="P59" s="66"/>
      <c r="Q59" s="76">
        <f t="shared" si="34"/>
        <v>2.7778114246386783</v>
      </c>
      <c r="T59"/>
      <c r="U59"/>
      <c r="V59"/>
      <c r="W59"/>
    </row>
    <row r="60" spans="1:23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2'!K20</f>
        <v>0</v>
      </c>
      <c r="E60" s="76">
        <f t="shared" si="27"/>
        <v>0</v>
      </c>
      <c r="F60" s="66">
        <f>D60+'2025 Ιούλιος'!F60</f>
        <v>0</v>
      </c>
      <c r="G60" s="76">
        <f t="shared" si="28"/>
        <v>0</v>
      </c>
      <c r="H60" s="56"/>
      <c r="I60" s="77" t="e">
        <f t="shared" si="29"/>
        <v>#DIV/0!</v>
      </c>
      <c r="J60" s="66">
        <f t="shared" si="33"/>
        <v>0</v>
      </c>
      <c r="K60" s="78" t="e">
        <f t="shared" si="30"/>
        <v>#DIV/0!</v>
      </c>
      <c r="L60" s="56">
        <f>'2024_60-69 ΕΞΟΔΑ+ΟΜ 2'!K20</f>
        <v>0</v>
      </c>
      <c r="M60" s="76">
        <f t="shared" si="31"/>
        <v>0</v>
      </c>
      <c r="N60" s="66">
        <f>L60+'2025 Ιούλιος'!N60</f>
        <v>0</v>
      </c>
      <c r="O60" s="76">
        <f t="shared" si="32"/>
        <v>0</v>
      </c>
      <c r="P60" s="66"/>
      <c r="Q60" s="76" t="e">
        <f t="shared" si="34"/>
        <v>#DIV/0!</v>
      </c>
      <c r="T60"/>
      <c r="U60"/>
      <c r="V60"/>
      <c r="W60"/>
    </row>
    <row r="61" spans="1:23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2'!K21</f>
        <v>0</v>
      </c>
      <c r="E61" s="76">
        <f t="shared" si="27"/>
        <v>0</v>
      </c>
      <c r="F61" s="66">
        <f>D61+'2025 Ιούλιος'!F61</f>
        <v>0</v>
      </c>
      <c r="G61" s="76">
        <f t="shared" si="28"/>
        <v>0</v>
      </c>
      <c r="H61" s="56"/>
      <c r="I61" s="77" t="e">
        <f t="shared" si="29"/>
        <v>#DIV/0!</v>
      </c>
      <c r="J61" s="66">
        <f t="shared" si="33"/>
        <v>0</v>
      </c>
      <c r="K61" s="78" t="e">
        <f t="shared" si="30"/>
        <v>#DIV/0!</v>
      </c>
      <c r="L61" s="56">
        <f>'2024_60-69 ΕΞΟΔΑ+ΟΜ 2'!K21</f>
        <v>9.35</v>
      </c>
      <c r="M61" s="76">
        <f t="shared" si="31"/>
        <v>1.6999765094155063E-4</v>
      </c>
      <c r="N61" s="66">
        <f>L61+'2025 Ιούλιος'!N61</f>
        <v>27.33</v>
      </c>
      <c r="O61" s="76">
        <f t="shared" si="32"/>
        <v>7.0731023816766197E-5</v>
      </c>
      <c r="P61" s="66"/>
      <c r="Q61" s="76" t="e">
        <f t="shared" si="34"/>
        <v>#DIV/0!</v>
      </c>
      <c r="T61"/>
      <c r="U61"/>
      <c r="V61"/>
      <c r="W61"/>
    </row>
    <row r="62" spans="1:23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2'!K22</f>
        <v>0</v>
      </c>
      <c r="E62" s="76">
        <f t="shared" si="27"/>
        <v>0</v>
      </c>
      <c r="F62" s="66">
        <f>D62+'2025 Ιούλιος'!F62</f>
        <v>0</v>
      </c>
      <c r="G62" s="76">
        <f t="shared" si="28"/>
        <v>0</v>
      </c>
      <c r="H62" s="56"/>
      <c r="I62" s="77" t="e">
        <f t="shared" si="29"/>
        <v>#DIV/0!</v>
      </c>
      <c r="J62" s="66">
        <f t="shared" si="33"/>
        <v>0</v>
      </c>
      <c r="K62" s="78" t="e">
        <f t="shared" si="30"/>
        <v>#DIV/0!</v>
      </c>
      <c r="L62" s="56">
        <f>'2024_60-69 ΕΞΟΔΑ+ΟΜ 2'!K22</f>
        <v>0</v>
      </c>
      <c r="M62" s="76">
        <f t="shared" si="31"/>
        <v>0</v>
      </c>
      <c r="N62" s="66">
        <f>L62+'2025 Ιούλιος'!N62</f>
        <v>101.1</v>
      </c>
      <c r="O62" s="76">
        <f t="shared" si="32"/>
        <v>2.6165043936608349E-4</v>
      </c>
      <c r="P62" s="66"/>
      <c r="Q62" s="76" t="e">
        <f t="shared" si="34"/>
        <v>#DIV/0!</v>
      </c>
      <c r="T62"/>
      <c r="U62"/>
      <c r="V62"/>
      <c r="W62"/>
    </row>
    <row r="63" spans="1:23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2'!K23</f>
        <v>0</v>
      </c>
      <c r="E63" s="76">
        <f t="shared" si="27"/>
        <v>0</v>
      </c>
      <c r="F63" s="66">
        <f>D63+'2025 Ιούλιος'!F63</f>
        <v>188.71</v>
      </c>
      <c r="G63" s="76">
        <f t="shared" si="28"/>
        <v>7.6505404271053762E-4</v>
      </c>
      <c r="H63" s="56"/>
      <c r="I63" s="77" t="e">
        <f t="shared" si="29"/>
        <v>#DIV/0!</v>
      </c>
      <c r="J63" s="66">
        <f t="shared" si="33"/>
        <v>0</v>
      </c>
      <c r="K63" s="78" t="e">
        <f t="shared" si="30"/>
        <v>#DIV/0!</v>
      </c>
      <c r="L63" s="56">
        <f>'2024_60-69 ΕΞΟΔΑ+ΟΜ 2'!K23</f>
        <v>24.03</v>
      </c>
      <c r="M63" s="76">
        <f t="shared" si="31"/>
        <v>4.3690305370325797E-4</v>
      </c>
      <c r="N63" s="66">
        <f>L63+'2025 Ιούλιος'!N63</f>
        <v>486.51</v>
      </c>
      <c r="O63" s="76">
        <f t="shared" si="32"/>
        <v>1.259105393234355E-3</v>
      </c>
      <c r="P63" s="66"/>
      <c r="Q63" s="76">
        <f t="shared" si="34"/>
        <v>2.5780827725080808</v>
      </c>
      <c r="T63"/>
      <c r="U63"/>
      <c r="V63"/>
      <c r="W63"/>
    </row>
    <row r="64" spans="1:23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2'!K24</f>
        <v>0</v>
      </c>
      <c r="E64" s="76">
        <f t="shared" si="27"/>
        <v>0</v>
      </c>
      <c r="F64" s="66">
        <f>D64+'2025 Ιούλιος'!F64</f>
        <v>36346.14</v>
      </c>
      <c r="G64" s="76">
        <f t="shared" si="28"/>
        <v>0.14735181677665826</v>
      </c>
      <c r="H64" s="56"/>
      <c r="I64" s="77" t="e">
        <f t="shared" si="29"/>
        <v>#DIV/0!</v>
      </c>
      <c r="J64" s="66">
        <f t="shared" si="33"/>
        <v>0</v>
      </c>
      <c r="K64" s="78" t="e">
        <f t="shared" si="30"/>
        <v>#DIV/0!</v>
      </c>
      <c r="L64" s="56">
        <f>'2024_60-69 ΕΞΟΔΑ+ΟΜ 2'!K24</f>
        <v>9089.7099999999991</v>
      </c>
      <c r="M64" s="76">
        <f t="shared" si="31"/>
        <v>0.1652651708812751</v>
      </c>
      <c r="N64" s="66">
        <f>L64+'2025 Ιούλιος'!N64</f>
        <v>62071.79</v>
      </c>
      <c r="O64" s="76">
        <f t="shared" si="32"/>
        <v>0.16064402696082364</v>
      </c>
      <c r="P64" s="66"/>
      <c r="Q64" s="76">
        <f t="shared" si="34"/>
        <v>1.7077959310122066</v>
      </c>
      <c r="T64"/>
      <c r="U64"/>
      <c r="V64"/>
      <c r="W64"/>
    </row>
    <row r="65" spans="1:23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2'!K25</f>
        <v>0</v>
      </c>
      <c r="E65" s="76">
        <f t="shared" si="27"/>
        <v>0</v>
      </c>
      <c r="F65" s="66">
        <f>D65+'2025 Ιούλιος'!F65</f>
        <v>2900.09</v>
      </c>
      <c r="G65" s="76">
        <f t="shared" si="28"/>
        <v>1.1757329122592353E-2</v>
      </c>
      <c r="H65" s="56"/>
      <c r="I65" s="77" t="e">
        <f t="shared" si="29"/>
        <v>#DIV/0!</v>
      </c>
      <c r="J65" s="66">
        <f t="shared" si="33"/>
        <v>0</v>
      </c>
      <c r="K65" s="78" t="e">
        <f t="shared" si="30"/>
        <v>#DIV/0!</v>
      </c>
      <c r="L65" s="56">
        <f>'2024_60-69 ΕΞΟΔΑ+ΟΜ 2'!K25</f>
        <v>711.5</v>
      </c>
      <c r="M65" s="76">
        <f t="shared" si="31"/>
        <v>1.2936184881808907E-2</v>
      </c>
      <c r="N65" s="66">
        <f>L65+'2025 Ιούλιος'!N65</f>
        <v>1463.88</v>
      </c>
      <c r="O65" s="76">
        <f t="shared" si="32"/>
        <v>3.7885741362930006E-3</v>
      </c>
      <c r="P65" s="66"/>
      <c r="Q65" s="76">
        <f t="shared" si="34"/>
        <v>0.50477054160388124</v>
      </c>
      <c r="T65"/>
      <c r="U65"/>
      <c r="V65"/>
      <c r="W65"/>
    </row>
    <row r="66" spans="1:23" ht="15" customHeight="1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2'!K26</f>
        <v>0</v>
      </c>
      <c r="E66" s="76">
        <f t="shared" ref="E66:E73" si="35">D66/$D$43</f>
        <v>0</v>
      </c>
      <c r="F66" s="66">
        <f>D66+'2025 Ιούλιος'!F66</f>
        <v>0</v>
      </c>
      <c r="G66" s="76">
        <f t="shared" ref="G66:G73" si="36">F66/$F$43</f>
        <v>0</v>
      </c>
      <c r="H66" s="56"/>
      <c r="I66" s="77" t="e">
        <f t="shared" si="29"/>
        <v>#DIV/0!</v>
      </c>
      <c r="J66" s="66">
        <f t="shared" si="33"/>
        <v>0</v>
      </c>
      <c r="K66" s="78" t="e">
        <f t="shared" si="30"/>
        <v>#DIV/0!</v>
      </c>
      <c r="L66" s="56">
        <f>'2024_60-69 ΕΞΟΔΑ+ΟΜ 2'!K26</f>
        <v>0</v>
      </c>
      <c r="M66" s="76">
        <f t="shared" si="31"/>
        <v>0</v>
      </c>
      <c r="N66" s="66">
        <f>L66+'2025 Ιούλιος'!N66</f>
        <v>228.5</v>
      </c>
      <c r="O66" s="76">
        <f t="shared" si="32"/>
        <v>5.9136622547131638E-4</v>
      </c>
      <c r="P66" s="66"/>
      <c r="Q66" s="76" t="e">
        <f t="shared" si="34"/>
        <v>#DIV/0!</v>
      </c>
      <c r="T66"/>
      <c r="U66"/>
      <c r="V66"/>
      <c r="W66"/>
    </row>
    <row r="67" spans="1:23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2'!K27</f>
        <v>0</v>
      </c>
      <c r="E67" s="76">
        <f t="shared" si="35"/>
        <v>0</v>
      </c>
      <c r="F67" s="66">
        <f>D67+'2025 Ιούλιος'!F67</f>
        <v>399.06</v>
      </c>
      <c r="G67" s="76">
        <f t="shared" si="36"/>
        <v>1.6178393634893071E-3</v>
      </c>
      <c r="H67" s="56"/>
      <c r="I67" s="77" t="e">
        <f t="shared" si="29"/>
        <v>#DIV/0!</v>
      </c>
      <c r="J67" s="66">
        <f t="shared" si="33"/>
        <v>0</v>
      </c>
      <c r="K67" s="78" t="e">
        <f t="shared" si="30"/>
        <v>#DIV/0!</v>
      </c>
      <c r="L67" s="56">
        <f>'2024_60-69 ΕΞΟΔΑ+ΟΜ 2'!K27</f>
        <v>157.55000000000001</v>
      </c>
      <c r="M67" s="76">
        <f t="shared" si="31"/>
        <v>2.8645058722824926E-3</v>
      </c>
      <c r="N67" s="66">
        <f>L67+'2025 Ιούλιος'!N67</f>
        <v>157.55000000000001</v>
      </c>
      <c r="O67" s="76">
        <f t="shared" si="32"/>
        <v>4.0774507143547439E-4</v>
      </c>
      <c r="P67" s="66"/>
      <c r="Q67" s="76">
        <f t="shared" si="34"/>
        <v>0.39480278654838874</v>
      </c>
      <c r="T67"/>
      <c r="U67"/>
      <c r="V67"/>
      <c r="W67"/>
    </row>
    <row r="68" spans="1:23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2'!K28</f>
        <v>0</v>
      </c>
      <c r="E68" s="76">
        <f t="shared" si="35"/>
        <v>0</v>
      </c>
      <c r="F68" s="66">
        <f>D68+'2025 Ιούλιος'!F68</f>
        <v>5994.46</v>
      </c>
      <c r="G68" s="76">
        <f t="shared" si="36"/>
        <v>2.4302293767508924E-2</v>
      </c>
      <c r="H68" s="56"/>
      <c r="I68" s="77" t="e">
        <f t="shared" si="29"/>
        <v>#DIV/0!</v>
      </c>
      <c r="J68" s="66">
        <f t="shared" si="33"/>
        <v>0</v>
      </c>
      <c r="K68" s="78" t="e">
        <f t="shared" si="30"/>
        <v>#DIV/0!</v>
      </c>
      <c r="L68" s="56">
        <f>'2024_60-69 ΕΞΟΔΑ+ΟΜ 2'!K28</f>
        <v>2185.81</v>
      </c>
      <c r="M68" s="76">
        <f t="shared" si="31"/>
        <v>3.9741450845406499E-2</v>
      </c>
      <c r="N68" s="66">
        <f>L68+'2025 Ιούλιος'!N68</f>
        <v>13309.429999999998</v>
      </c>
      <c r="O68" s="76">
        <f t="shared" si="32"/>
        <v>3.4445283948685783E-2</v>
      </c>
      <c r="P68" s="66"/>
      <c r="Q68" s="76">
        <f t="shared" si="34"/>
        <v>2.2202883996223175</v>
      </c>
      <c r="T68"/>
      <c r="U68"/>
      <c r="V68"/>
      <c r="W68"/>
    </row>
    <row r="69" spans="1:23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2'!K29</f>
        <v>0</v>
      </c>
      <c r="E69" s="76">
        <f t="shared" si="35"/>
        <v>0</v>
      </c>
      <c r="F69" s="66">
        <f>D69+'2025 Ιούλιος'!F69</f>
        <v>1811.8300000000002</v>
      </c>
      <c r="G69" s="76">
        <f t="shared" si="36"/>
        <v>7.3453863929003943E-3</v>
      </c>
      <c r="H69" s="56"/>
      <c r="I69" s="77" t="e">
        <f t="shared" si="29"/>
        <v>#DIV/0!</v>
      </c>
      <c r="J69" s="66">
        <f t="shared" si="33"/>
        <v>0</v>
      </c>
      <c r="K69" s="78" t="e">
        <f t="shared" si="30"/>
        <v>#DIV/0!</v>
      </c>
      <c r="L69" s="56">
        <f>'2024_60-69 ΕΞΟΔΑ+ΟΜ 2'!K29</f>
        <v>0</v>
      </c>
      <c r="M69" s="76">
        <f t="shared" si="31"/>
        <v>0</v>
      </c>
      <c r="N69" s="66">
        <f>L69+'2025 Ιούλιος'!N69</f>
        <v>4352.18</v>
      </c>
      <c r="O69" s="76">
        <f t="shared" si="32"/>
        <v>1.1263598508410301E-2</v>
      </c>
      <c r="P69" s="66"/>
      <c r="Q69" s="76">
        <f t="shared" si="34"/>
        <v>2.4020907038739838</v>
      </c>
      <c r="T69"/>
      <c r="U69"/>
      <c r="V69"/>
      <c r="W69"/>
    </row>
    <row r="70" spans="1:23" ht="21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2'!K30</f>
        <v>0</v>
      </c>
      <c r="E70" s="76">
        <f t="shared" si="35"/>
        <v>0</v>
      </c>
      <c r="F70" s="66">
        <f>D70+'2025 Ιούλιος'!F70</f>
        <v>0</v>
      </c>
      <c r="G70" s="76">
        <f t="shared" si="36"/>
        <v>0</v>
      </c>
      <c r="H70" s="56"/>
      <c r="I70" s="77" t="e">
        <f t="shared" si="29"/>
        <v>#DIV/0!</v>
      </c>
      <c r="J70" s="66">
        <f t="shared" si="33"/>
        <v>0</v>
      </c>
      <c r="K70" s="78" t="e">
        <f t="shared" si="30"/>
        <v>#DIV/0!</v>
      </c>
      <c r="L70" s="56">
        <f>'2024_60-69 ΕΞΟΔΑ+ΟΜ 2'!K30</f>
        <v>331.8</v>
      </c>
      <c r="M70" s="76">
        <f t="shared" si="31"/>
        <v>6.0326439125568451E-3</v>
      </c>
      <c r="N70" s="66">
        <f>L70+'2025 Ιούλιος'!N70</f>
        <v>2071.15</v>
      </c>
      <c r="O70" s="76">
        <f t="shared" si="32"/>
        <v>5.3602107566079514E-3</v>
      </c>
      <c r="P70" s="66"/>
      <c r="Q70" s="76" t="e">
        <f t="shared" si="34"/>
        <v>#DIV/0!</v>
      </c>
      <c r="T70"/>
      <c r="U70"/>
      <c r="V70"/>
      <c r="W70"/>
    </row>
    <row r="71" spans="1:23" ht="30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2'!K31</f>
        <v>7839.9766666666674</v>
      </c>
      <c r="E71" s="76">
        <f t="shared" si="35"/>
        <v>1</v>
      </c>
      <c r="F71" s="66">
        <f>D71+'2025 Ιούλιος'!F71</f>
        <v>62719.813333333346</v>
      </c>
      <c r="G71" s="76">
        <f t="shared" si="36"/>
        <v>0.25427400110601955</v>
      </c>
      <c r="H71" s="56"/>
      <c r="I71" s="77" t="e">
        <f t="shared" si="29"/>
        <v>#DIV/0!</v>
      </c>
      <c r="J71" s="66">
        <f t="shared" si="33"/>
        <v>0</v>
      </c>
      <c r="K71" s="78" t="e">
        <f t="shared" si="30"/>
        <v>#DIV/0!</v>
      </c>
      <c r="L71" s="56">
        <f>'2024_60-69 ΕΞΟΔΑ+ΟΜ 2'!K31</f>
        <v>7839.98</v>
      </c>
      <c r="M71" s="76">
        <f t="shared" si="31"/>
        <v>0.14254312122232493</v>
      </c>
      <c r="N71" s="66">
        <f>L71+'2025 Ιούλιος'!N71</f>
        <v>62719.839999999982</v>
      </c>
      <c r="O71" s="76">
        <f t="shared" si="32"/>
        <v>0.1623212036891242</v>
      </c>
      <c r="P71" s="66"/>
      <c r="Q71" s="76">
        <f t="shared" si="34"/>
        <v>1.000000425171333</v>
      </c>
      <c r="T71"/>
      <c r="U71"/>
      <c r="V71"/>
      <c r="W71"/>
    </row>
    <row r="72" spans="1:23" ht="30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2'!K32</f>
        <v>0</v>
      </c>
      <c r="E72" s="76">
        <f t="shared" si="35"/>
        <v>0</v>
      </c>
      <c r="F72" s="66">
        <f>D72+'2025 Ιούλιος'!F72</f>
        <v>5806.2300000000005</v>
      </c>
      <c r="G72" s="76">
        <f t="shared" si="36"/>
        <v>2.3539185705088256E-2</v>
      </c>
      <c r="H72" s="56"/>
      <c r="I72" s="77" t="e">
        <f t="shared" si="29"/>
        <v>#DIV/0!</v>
      </c>
      <c r="J72" s="66">
        <f t="shared" si="33"/>
        <v>0</v>
      </c>
      <c r="K72" s="78" t="e">
        <f t="shared" ref="K72:K73" si="37">J72/$J$43</f>
        <v>#DIV/0!</v>
      </c>
      <c r="L72" s="56">
        <f>'2024_60-69 ΕΞΟΔΑ+ΟΜ 2'!K32</f>
        <v>2918.7</v>
      </c>
      <c r="M72" s="76">
        <f t="shared" ref="M72:M73" si="38">L72/$L$43</f>
        <v>5.3066539444182229E-2</v>
      </c>
      <c r="N72" s="66">
        <f>L72+'2025 Ιούλιος'!N72</f>
        <v>19643.420000000002</v>
      </c>
      <c r="O72" s="76">
        <f t="shared" ref="O72:O73" si="39">N72/$N$43</f>
        <v>5.0837878077670748E-2</v>
      </c>
      <c r="P72" s="66"/>
      <c r="Q72" s="76">
        <f t="shared" si="34"/>
        <v>3.3831625684824749</v>
      </c>
      <c r="T72"/>
      <c r="U72"/>
      <c r="V72"/>
      <c r="W72"/>
    </row>
    <row r="73" spans="1:23" ht="30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2'!K33</f>
        <v>0</v>
      </c>
      <c r="E73" s="76">
        <f t="shared" si="35"/>
        <v>0</v>
      </c>
      <c r="F73" s="66">
        <f>D73+'2025 Ιούλιος'!F73</f>
        <v>1179.54</v>
      </c>
      <c r="G73" s="76">
        <f t="shared" si="36"/>
        <v>4.7820033148152589E-3</v>
      </c>
      <c r="H73" s="56"/>
      <c r="I73" s="77" t="e">
        <f t="shared" si="29"/>
        <v>#DIV/0!</v>
      </c>
      <c r="J73" s="66">
        <f t="shared" si="33"/>
        <v>0</v>
      </c>
      <c r="K73" s="78" t="e">
        <f t="shared" si="37"/>
        <v>#DIV/0!</v>
      </c>
      <c r="L73" s="56">
        <f>'2024_60-69 ΕΞΟΔΑ+ΟΜ 2'!K33</f>
        <v>0</v>
      </c>
      <c r="M73" s="76">
        <f t="shared" si="38"/>
        <v>0</v>
      </c>
      <c r="N73" s="66">
        <f>L73+'2025 Ιούλιος'!N73</f>
        <v>0</v>
      </c>
      <c r="O73" s="76">
        <f t="shared" si="39"/>
        <v>0</v>
      </c>
      <c r="P73" s="66"/>
      <c r="Q73" s="76">
        <f t="shared" si="34"/>
        <v>0</v>
      </c>
      <c r="T73"/>
      <c r="U73"/>
      <c r="V73"/>
      <c r="W73"/>
    </row>
    <row r="74" spans="1:23" ht="36" customHeight="1">
      <c r="A74" s="175">
        <v>73</v>
      </c>
      <c r="B74" s="175"/>
      <c r="C74" s="188" t="s">
        <v>404</v>
      </c>
      <c r="D74" s="65">
        <f>'2025_60-69 ΕΞΟΔΑ+ΟΜ 2'!K3</f>
        <v>7839.9766666666674</v>
      </c>
      <c r="E74" s="300"/>
      <c r="F74" s="65">
        <f>'2025_60-69 ΕΞΟΔΑ+ΟΜ 2'!X3</f>
        <v>247944.17333333331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55000.759999999995</v>
      </c>
      <c r="M74" s="300"/>
      <c r="N74" s="65"/>
      <c r="O74" s="300"/>
      <c r="P74" s="65">
        <f>SUM(P44:P73)</f>
        <v>0</v>
      </c>
      <c r="Q74" s="300"/>
      <c r="T74"/>
      <c r="U74"/>
      <c r="V74"/>
      <c r="W74"/>
    </row>
    <row r="75" spans="1:23" ht="22.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/>
      <c r="O75" s="300"/>
      <c r="P75" s="65">
        <f>P43-P74</f>
        <v>0</v>
      </c>
      <c r="Q75" s="300"/>
      <c r="T75"/>
      <c r="U75"/>
      <c r="V75"/>
      <c r="W75"/>
    </row>
    <row r="76" spans="1:23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-32104.607492625335</v>
      </c>
      <c r="G76" s="301"/>
      <c r="H76" s="80">
        <f>H38-H74</f>
        <v>0</v>
      </c>
      <c r="I76" s="301" t="e">
        <f t="shared" ref="I76" si="40">H76/$I$39</f>
        <v>#DIV/0!</v>
      </c>
      <c r="J76" s="80">
        <f>J38-J74</f>
        <v>0</v>
      </c>
      <c r="K76" s="301"/>
      <c r="L76" s="93">
        <f>L38-L74</f>
        <v>15656.070000000007</v>
      </c>
      <c r="M76" s="301"/>
      <c r="N76" s="79">
        <f>N38-N74</f>
        <v>441589.26805309736</v>
      </c>
      <c r="O76" s="301"/>
      <c r="P76" s="79">
        <f>P38-P74</f>
        <v>-225749.70221238938</v>
      </c>
      <c r="Q76" s="301"/>
      <c r="T76"/>
      <c r="U76"/>
      <c r="V76"/>
      <c r="W76"/>
    </row>
    <row r="77" spans="1:23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T77"/>
      <c r="U77"/>
      <c r="V77"/>
      <c r="W77"/>
    </row>
    <row r="78" spans="1:23" ht="15.75" customHeight="1">
      <c r="A78" s="74">
        <v>77</v>
      </c>
      <c r="B78" s="74"/>
      <c r="C78" s="52" t="s">
        <v>300</v>
      </c>
      <c r="D78" s="302" t="str">
        <f>ΑΝΤΙΣΤΟΙΧΙΣΗ!$F$113</f>
        <v xml:space="preserve">ΑΥΓΟΥΣΤΟΣ ΤΡΕΧΟΝ ΕΤΟΣ </v>
      </c>
      <c r="E78" s="302"/>
      <c r="F78" s="302"/>
      <c r="G78" s="110">
        <f>ΑΝΤΙΣΤΟΙΧΙΣΗ!$D$34</f>
        <v>2025</v>
      </c>
      <c r="H78" s="302" t="str">
        <f>ΑΝΤΙΣΤΟΙΧΙΣΗ!$F$113</f>
        <v xml:space="preserve">ΑΥΓΟΥΣΤΟΣ ΤΡΕΧΟΝ ΕΤΟΣ </v>
      </c>
      <c r="I78" s="302"/>
      <c r="J78" s="302"/>
      <c r="K78" s="110">
        <f>ΑΝΤΙΣΤΟΙΧΙΣΗ!$D$34</f>
        <v>2025</v>
      </c>
      <c r="L78" s="302" t="str">
        <f>ΑΝΤΙΣΤΟΙΧΙΣΗ!$F$127</f>
        <v>ΑΥΓΟΥΣΤΟΣ ΠΡΟΗΓΟΥΜΕΝΟΥ ΕΤΟΥΣ</v>
      </c>
      <c r="M78" s="302"/>
      <c r="N78" s="302"/>
      <c r="O78" s="110">
        <f>ΑΝΤΙΣΤΟΙΧΙΣΗ!$D$33</f>
        <v>2024</v>
      </c>
      <c r="P78" s="302"/>
      <c r="Q78" s="302"/>
      <c r="T78"/>
      <c r="U78"/>
      <c r="V78"/>
      <c r="W78"/>
    </row>
    <row r="79" spans="1:23" ht="55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T79"/>
      <c r="U79"/>
      <c r="V79"/>
      <c r="W79"/>
    </row>
    <row r="80" spans="1:23" ht="30">
      <c r="A80" s="74">
        <v>79</v>
      </c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9594.7999999999993</v>
      </c>
      <c r="M80" s="83"/>
      <c r="N80" s="65">
        <f t="shared" si="41"/>
        <v>54516.37000000001</v>
      </c>
      <c r="O80" s="83"/>
      <c r="P80" s="65">
        <f>SUM(P81:P110)</f>
        <v>0</v>
      </c>
      <c r="Q80" s="83"/>
      <c r="T80"/>
      <c r="U80"/>
      <c r="V80"/>
      <c r="W80"/>
    </row>
    <row r="81" spans="1:23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2'!K37</f>
        <v>0</v>
      </c>
      <c r="E81" s="76" t="e">
        <f>D81/$D$80</f>
        <v>#DIV/0!</v>
      </c>
      <c r="F81" s="117">
        <f>'2025 Ιούλιος'!F81+'2025 Αύγουστος'!D81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2'!K35</f>
        <v>2460.9700000000003</v>
      </c>
      <c r="M81" s="76">
        <f>L81/$L$80</f>
        <v>0.25648997373577359</v>
      </c>
      <c r="N81" s="66">
        <f>L81+'2025 Ιούλιος'!N81</f>
        <v>14289.689999999999</v>
      </c>
      <c r="O81" s="76">
        <f>N81/$N$80</f>
        <v>0.26211741537450123</v>
      </c>
      <c r="P81" s="58"/>
      <c r="Q81" s="59"/>
      <c r="T81"/>
      <c r="U81"/>
      <c r="V81"/>
      <c r="W81"/>
    </row>
    <row r="82" spans="1:23" ht="33.7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2'!K38</f>
        <v>0</v>
      </c>
      <c r="E82" s="76" t="e">
        <f t="shared" ref="E82:E105" si="42">D82/$D$80</f>
        <v>#DIV/0!</v>
      </c>
      <c r="F82" s="117">
        <f>'2025 Ιούλιος'!F82+'2025 Αύγουστος'!D82</f>
        <v>10153.07</v>
      </c>
      <c r="G82" s="76">
        <f t="shared" ref="G82:G105" si="43">F82/$F$80</f>
        <v>0.21930136806995823</v>
      </c>
      <c r="H82" s="56"/>
      <c r="I82" s="57" t="e">
        <f t="shared" ref="I82:I105" si="44">H82/$H$80</f>
        <v>#DIV/0!</v>
      </c>
      <c r="J82" s="58"/>
      <c r="K82" s="58" t="e">
        <f t="shared" ref="K82:K105" si="45">J82/$J$80</f>
        <v>#DIV/0!</v>
      </c>
      <c r="L82" s="117">
        <f>'2024_60-69 ΕΞΟΔΑ+ΟΜ 2'!K36</f>
        <v>1718.77</v>
      </c>
      <c r="M82" s="76">
        <f t="shared" ref="M82:M105" si="46">L82/$L$80</f>
        <v>0.17913557343561096</v>
      </c>
      <c r="N82" s="66">
        <f>L82+'2025 Ιούλιος'!N82</f>
        <v>8311.7800000000007</v>
      </c>
      <c r="O82" s="76">
        <f t="shared" ref="O82:O105" si="47">N82/$N$80</f>
        <v>0.15246392964168376</v>
      </c>
      <c r="P82" s="58"/>
      <c r="Q82" s="59" t="e">
        <f>SUM(D82:P82)</f>
        <v>#DIV/0!</v>
      </c>
      <c r="T82"/>
      <c r="U82"/>
      <c r="V82"/>
      <c r="W82"/>
    </row>
    <row r="83" spans="1:23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2'!K39</f>
        <v>0</v>
      </c>
      <c r="E83" s="76" t="e">
        <f t="shared" si="42"/>
        <v>#DIV/0!</v>
      </c>
      <c r="F83" s="117">
        <f>'2025 Ιούλιος'!F83+'2025 Αύγουστος'!D83</f>
        <v>5921.02</v>
      </c>
      <c r="G83" s="76">
        <f t="shared" si="43"/>
        <v>0.12789114882194097</v>
      </c>
      <c r="H83" s="56"/>
      <c r="I83" s="57" t="e">
        <f t="shared" si="44"/>
        <v>#DIV/0!</v>
      </c>
      <c r="J83" s="58"/>
      <c r="K83" s="58" t="e">
        <f t="shared" si="45"/>
        <v>#DIV/0!</v>
      </c>
      <c r="L83" s="117">
        <f>'2024_60-69 ΕΞΟΔΑ+ΟΜ 2'!K37</f>
        <v>2797.9100000000003</v>
      </c>
      <c r="M83" s="76">
        <f t="shared" si="46"/>
        <v>0.29160691207737532</v>
      </c>
      <c r="N83" s="66">
        <f>L83+'2025 Ιούλιος'!N83</f>
        <v>13275.41</v>
      </c>
      <c r="O83" s="76">
        <f t="shared" si="47"/>
        <v>0.24351236151636652</v>
      </c>
      <c r="P83" s="58"/>
      <c r="Q83" s="59" t="e">
        <f t="shared" ref="Q83:Q105" si="48">SUM(D83:P83)</f>
        <v>#DIV/0!</v>
      </c>
      <c r="T83"/>
      <c r="U83"/>
      <c r="V83"/>
      <c r="W83"/>
    </row>
    <row r="84" spans="1:23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2'!K40</f>
        <v>0</v>
      </c>
      <c r="E84" s="76" t="e">
        <f t="shared" si="42"/>
        <v>#DIV/0!</v>
      </c>
      <c r="F84" s="117">
        <f>'2025 Ιούλιος'!F84+'2025 Αύγουστος'!D84</f>
        <v>6270.86</v>
      </c>
      <c r="G84" s="76">
        <f t="shared" si="43"/>
        <v>0.13544752247105341</v>
      </c>
      <c r="H84" s="56"/>
      <c r="I84" s="57" t="e">
        <f t="shared" si="44"/>
        <v>#DIV/0!</v>
      </c>
      <c r="J84" s="58"/>
      <c r="K84" s="58" t="e">
        <f t="shared" si="45"/>
        <v>#DIV/0!</v>
      </c>
      <c r="L84" s="117">
        <f>'2024_60-69 ΕΞΟΔΑ+ΟΜ 2'!K38</f>
        <v>0</v>
      </c>
      <c r="M84" s="76">
        <f t="shared" si="46"/>
        <v>0</v>
      </c>
      <c r="N84" s="66">
        <f>L84+'2025 Ιούλιος'!N84</f>
        <v>0</v>
      </c>
      <c r="O84" s="76">
        <f t="shared" si="47"/>
        <v>0</v>
      </c>
      <c r="P84" s="58"/>
      <c r="Q84" s="59" t="e">
        <f t="shared" si="48"/>
        <v>#DIV/0!</v>
      </c>
      <c r="T84"/>
      <c r="U84"/>
      <c r="V84"/>
      <c r="W84"/>
    </row>
    <row r="85" spans="1:23" ht="28.5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2'!K41</f>
        <v>0</v>
      </c>
      <c r="E85" s="76" t="e">
        <f t="shared" si="42"/>
        <v>#DIV/0!</v>
      </c>
      <c r="F85" s="117">
        <f>'2025 Ιούλιος'!F85+'2025 Αύγουστος'!D85</f>
        <v>1913.23</v>
      </c>
      <c r="G85" s="76">
        <f t="shared" si="43"/>
        <v>4.1324836372888814E-2</v>
      </c>
      <c r="H85" s="56"/>
      <c r="I85" s="57" t="e">
        <f t="shared" si="44"/>
        <v>#DIV/0!</v>
      </c>
      <c r="J85" s="58"/>
      <c r="K85" s="58" t="e">
        <f t="shared" si="45"/>
        <v>#DIV/0!</v>
      </c>
      <c r="L85" s="117">
        <f>'2024_60-69 ΕΞΟΔΑ+ΟΜ 2'!K39</f>
        <v>568.54999999999995</v>
      </c>
      <c r="M85" s="76">
        <f t="shared" si="46"/>
        <v>5.9256055363321798E-2</v>
      </c>
      <c r="N85" s="66">
        <f>L85+'2025 Ιούλιος'!N85</f>
        <v>2912.34</v>
      </c>
      <c r="O85" s="76">
        <f t="shared" si="47"/>
        <v>5.3421385172930616E-2</v>
      </c>
      <c r="P85" s="58"/>
      <c r="Q85" s="59" t="e">
        <f t="shared" si="48"/>
        <v>#DIV/0!</v>
      </c>
      <c r="T85"/>
      <c r="U85"/>
      <c r="V85"/>
      <c r="W85"/>
    </row>
    <row r="86" spans="1:23" ht="27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2'!K42</f>
        <v>0</v>
      </c>
      <c r="E86" s="76" t="e">
        <f t="shared" si="42"/>
        <v>#DIV/0!</v>
      </c>
      <c r="F86" s="117">
        <f>'2025 Ιούλιος'!F86+'2025 Αύγουστος'!D86</f>
        <v>2080.4</v>
      </c>
      <c r="G86" s="76">
        <f t="shared" si="43"/>
        <v>4.4935626971225565E-2</v>
      </c>
      <c r="H86" s="56"/>
      <c r="I86" s="57" t="e">
        <f t="shared" si="44"/>
        <v>#DIV/0!</v>
      </c>
      <c r="J86" s="58"/>
      <c r="K86" s="58" t="e">
        <f t="shared" si="45"/>
        <v>#DIV/0!</v>
      </c>
      <c r="L86" s="117">
        <f>'2024_60-69 ΕΞΟΔΑ+ΟΜ 2'!K40</f>
        <v>403.12</v>
      </c>
      <c r="M86" s="76">
        <f t="shared" si="46"/>
        <v>4.2014424479926628E-2</v>
      </c>
      <c r="N86" s="66">
        <f>L86+'2025 Ιούλιος'!N86</f>
        <v>2091.46</v>
      </c>
      <c r="O86" s="76">
        <f t="shared" si="47"/>
        <v>3.8363889598665497E-2</v>
      </c>
      <c r="P86" s="58"/>
      <c r="Q86" s="59" t="e">
        <f t="shared" si="48"/>
        <v>#DIV/0!</v>
      </c>
      <c r="T86"/>
      <c r="U86"/>
      <c r="V86"/>
      <c r="W86" s="238"/>
    </row>
    <row r="87" spans="1:23" ht="33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2'!K43</f>
        <v>0</v>
      </c>
      <c r="E87" s="76" t="e">
        <f t="shared" si="42"/>
        <v>#DIV/0!</v>
      </c>
      <c r="F87" s="117">
        <f>'2025 Ιούλιος'!F87+'2025 Αύγουστος'!D87</f>
        <v>901.2</v>
      </c>
      <c r="G87" s="76">
        <f t="shared" si="43"/>
        <v>1.9465481170192502E-2</v>
      </c>
      <c r="H87" s="56"/>
      <c r="I87" s="57" t="e">
        <f t="shared" si="44"/>
        <v>#DIV/0!</v>
      </c>
      <c r="J87" s="58"/>
      <c r="K87" s="58" t="e">
        <f t="shared" si="45"/>
        <v>#DIV/0!</v>
      </c>
      <c r="L87" s="117">
        <f>'2024_60-69 ΕΞΟΔΑ+ΟΜ 2'!K41</f>
        <v>477.31999999999994</v>
      </c>
      <c r="M87" s="76">
        <f t="shared" si="46"/>
        <v>4.9747780047525739E-2</v>
      </c>
      <c r="N87" s="66">
        <f>L87+'2025 Ιούλιος'!N87</f>
        <v>2448.23</v>
      </c>
      <c r="O87" s="76">
        <f t="shared" si="47"/>
        <v>4.4908162447352962E-2</v>
      </c>
      <c r="P87" s="58"/>
      <c r="Q87" s="59" t="e">
        <f t="shared" si="48"/>
        <v>#DIV/0!</v>
      </c>
      <c r="T87"/>
      <c r="U87"/>
      <c r="V87"/>
      <c r="W87" s="238"/>
    </row>
    <row r="88" spans="1:23" ht="29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2'!K44</f>
        <v>0</v>
      </c>
      <c r="E88" s="76" t="e">
        <f t="shared" si="42"/>
        <v>#DIV/0!</v>
      </c>
      <c r="F88" s="117">
        <f>'2025 Ιούλιος'!F88+'2025 Αύγουστος'!D88</f>
        <v>880.69999999999993</v>
      </c>
      <c r="G88" s="76">
        <f t="shared" si="43"/>
        <v>1.9022691152450658E-2</v>
      </c>
      <c r="H88" s="56"/>
      <c r="I88" s="57" t="e">
        <f t="shared" si="44"/>
        <v>#DIV/0!</v>
      </c>
      <c r="J88" s="58"/>
      <c r="K88" s="58" t="e">
        <f t="shared" si="45"/>
        <v>#DIV/0!</v>
      </c>
      <c r="L88" s="117">
        <f>'2024_60-69 ΕΞΟΔΑ+ΟΜ 2'!K42</f>
        <v>0</v>
      </c>
      <c r="M88" s="76">
        <f t="shared" si="46"/>
        <v>0</v>
      </c>
      <c r="N88" s="66">
        <f>L88+'2025 Ιούλιος'!N88</f>
        <v>0</v>
      </c>
      <c r="O88" s="76">
        <f t="shared" si="47"/>
        <v>0</v>
      </c>
      <c r="P88" s="58"/>
      <c r="Q88" s="59" t="e">
        <f t="shared" si="48"/>
        <v>#DIV/0!</v>
      </c>
      <c r="T88"/>
      <c r="U88"/>
      <c r="V88"/>
      <c r="W88" s="238"/>
    </row>
    <row r="89" spans="1:23" ht="27.7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2'!K45</f>
        <v>0</v>
      </c>
      <c r="E89" s="76" t="e">
        <f t="shared" si="42"/>
        <v>#DIV/0!</v>
      </c>
      <c r="F89" s="117">
        <f>'2025 Ιούλιος'!F89+'2025 Αύγουστος'!D89</f>
        <v>0</v>
      </c>
      <c r="G89" s="76">
        <f t="shared" si="43"/>
        <v>0</v>
      </c>
      <c r="H89" s="120"/>
      <c r="I89" s="57" t="e">
        <f t="shared" si="44"/>
        <v>#DIV/0!</v>
      </c>
      <c r="J89" s="120"/>
      <c r="K89" s="58" t="e">
        <f t="shared" si="45"/>
        <v>#DIV/0!</v>
      </c>
      <c r="L89" s="117">
        <f>'2024_60-69 ΕΞΟΔΑ+ΟΜ 2'!K43</f>
        <v>0</v>
      </c>
      <c r="M89" s="76">
        <f t="shared" si="46"/>
        <v>0</v>
      </c>
      <c r="N89" s="66">
        <f>L89+'2025 Ιούλιος'!N89</f>
        <v>0</v>
      </c>
      <c r="O89" s="76">
        <f t="shared" si="47"/>
        <v>0</v>
      </c>
      <c r="P89" s="120"/>
      <c r="Q89" s="59" t="e">
        <f t="shared" si="48"/>
        <v>#DIV/0!</v>
      </c>
      <c r="T89"/>
      <c r="U89"/>
      <c r="V89"/>
      <c r="W89"/>
    </row>
    <row r="90" spans="1:23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2'!K46</f>
        <v>0</v>
      </c>
      <c r="E90" s="76" t="e">
        <f t="shared" si="42"/>
        <v>#DIV/0!</v>
      </c>
      <c r="F90" s="117">
        <f>'2025 Ιούλιος'!F90+'2025 Αύγουστος'!D90</f>
        <v>0</v>
      </c>
      <c r="G90" s="76">
        <f t="shared" si="43"/>
        <v>0</v>
      </c>
      <c r="H90" s="120"/>
      <c r="I90" s="57" t="e">
        <f t="shared" si="44"/>
        <v>#DIV/0!</v>
      </c>
      <c r="J90" s="120"/>
      <c r="K90" s="58" t="e">
        <f t="shared" si="45"/>
        <v>#DIV/0!</v>
      </c>
      <c r="L90" s="117">
        <f>'2024_60-69 ΕΞΟΔΑ+ΟΜ 2'!K44</f>
        <v>0</v>
      </c>
      <c r="M90" s="76">
        <f t="shared" si="46"/>
        <v>0</v>
      </c>
      <c r="N90" s="66">
        <f>L90+'2025 Ιούλιος'!N90</f>
        <v>0</v>
      </c>
      <c r="O90" s="76">
        <f t="shared" si="47"/>
        <v>0</v>
      </c>
      <c r="P90" s="120"/>
      <c r="Q90" s="59" t="e">
        <f t="shared" si="48"/>
        <v>#DIV/0!</v>
      </c>
      <c r="T90"/>
      <c r="U90"/>
      <c r="V90"/>
      <c r="W90"/>
    </row>
    <row r="91" spans="1:23" ht="1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2'!K47</f>
        <v>0</v>
      </c>
      <c r="E91" s="76" t="e">
        <f t="shared" si="42"/>
        <v>#DIV/0!</v>
      </c>
      <c r="F91" s="117">
        <f>'2025 Ιούλιος'!F91+'2025 Αύγουστος'!D91</f>
        <v>0</v>
      </c>
      <c r="G91" s="76">
        <f t="shared" si="43"/>
        <v>0</v>
      </c>
      <c r="H91" s="120"/>
      <c r="I91" s="57" t="e">
        <f t="shared" si="44"/>
        <v>#DIV/0!</v>
      </c>
      <c r="J91" s="120"/>
      <c r="K91" s="58" t="e">
        <f t="shared" si="45"/>
        <v>#DIV/0!</v>
      </c>
      <c r="L91" s="117">
        <f>'2024_60-69 ΕΞΟΔΑ+ΟΜ 2'!K45</f>
        <v>0</v>
      </c>
      <c r="M91" s="76">
        <f t="shared" si="46"/>
        <v>0</v>
      </c>
      <c r="N91" s="66">
        <f>L91+'2025 Ιούλιος'!N91</f>
        <v>0</v>
      </c>
      <c r="O91" s="76">
        <f t="shared" si="47"/>
        <v>0</v>
      </c>
      <c r="P91" s="120"/>
      <c r="Q91" s="59" t="e">
        <f t="shared" si="48"/>
        <v>#DIV/0!</v>
      </c>
      <c r="T91"/>
      <c r="U91"/>
      <c r="V91"/>
      <c r="W91"/>
    </row>
    <row r="92" spans="1:23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2'!K48</f>
        <v>0</v>
      </c>
      <c r="E92" s="76" t="e">
        <f t="shared" si="42"/>
        <v>#DIV/0!</v>
      </c>
      <c r="F92" s="117">
        <f>'2025 Ιούλιος'!F92+'2025 Αύγουστος'!D92</f>
        <v>0</v>
      </c>
      <c r="G92" s="76">
        <f t="shared" si="43"/>
        <v>0</v>
      </c>
      <c r="H92" s="56"/>
      <c r="I92" s="57" t="e">
        <f t="shared" si="44"/>
        <v>#DIV/0!</v>
      </c>
      <c r="J92" s="58"/>
      <c r="K92" s="58" t="e">
        <f t="shared" si="45"/>
        <v>#DIV/0!</v>
      </c>
      <c r="L92" s="117">
        <f>'2024_60-69 ΕΞΟΔΑ+ΟΜ 2'!K46</f>
        <v>0</v>
      </c>
      <c r="M92" s="76">
        <f t="shared" si="46"/>
        <v>0</v>
      </c>
      <c r="N92" s="66">
        <f>L92+'2025 Ιούλιος'!N92</f>
        <v>0</v>
      </c>
      <c r="O92" s="76">
        <f t="shared" si="47"/>
        <v>0</v>
      </c>
      <c r="P92" s="58"/>
      <c r="Q92" s="59" t="e">
        <f t="shared" si="48"/>
        <v>#DIV/0!</v>
      </c>
      <c r="T92"/>
      <c r="U92"/>
      <c r="V92"/>
      <c r="W92" s="238"/>
    </row>
    <row r="93" spans="1:23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2'!K49</f>
        <v>0</v>
      </c>
      <c r="E93" s="76" t="e">
        <f t="shared" si="42"/>
        <v>#DIV/0!</v>
      </c>
      <c r="F93" s="117">
        <f>'2025 Ιούλιος'!F93+'2025 Αύγουστος'!D93</f>
        <v>0</v>
      </c>
      <c r="G93" s="76">
        <f t="shared" si="43"/>
        <v>0</v>
      </c>
      <c r="H93" s="56"/>
      <c r="I93" s="57" t="e">
        <f t="shared" si="44"/>
        <v>#DIV/0!</v>
      </c>
      <c r="J93" s="58"/>
      <c r="K93" s="58" t="e">
        <f t="shared" si="45"/>
        <v>#DIV/0!</v>
      </c>
      <c r="L93" s="117">
        <f>'2024_60-69 ΕΞΟΔΑ+ΟΜ 2'!K47</f>
        <v>0</v>
      </c>
      <c r="M93" s="76">
        <f t="shared" si="46"/>
        <v>0</v>
      </c>
      <c r="N93" s="66">
        <f>L93+'2025 Ιούλιος'!N93</f>
        <v>0</v>
      </c>
      <c r="O93" s="76">
        <f t="shared" si="47"/>
        <v>0</v>
      </c>
      <c r="P93" s="58"/>
      <c r="Q93" s="59" t="e">
        <f t="shared" si="48"/>
        <v>#DIV/0!</v>
      </c>
      <c r="T93"/>
      <c r="U93"/>
      <c r="V93"/>
      <c r="W93"/>
    </row>
    <row r="94" spans="1:23" ht="31.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2'!K50</f>
        <v>0</v>
      </c>
      <c r="E94" s="76" t="e">
        <f t="shared" si="42"/>
        <v>#DIV/0!</v>
      </c>
      <c r="F94" s="117">
        <f>'2025 Ιούλιος'!F94+'2025 Αύγουστος'!D94</f>
        <v>0</v>
      </c>
      <c r="G94" s="76">
        <f t="shared" si="43"/>
        <v>0</v>
      </c>
      <c r="H94" s="121"/>
      <c r="I94" s="57" t="e">
        <f t="shared" si="44"/>
        <v>#DIV/0!</v>
      </c>
      <c r="J94" s="121"/>
      <c r="K94" s="58" t="e">
        <f t="shared" si="45"/>
        <v>#DIV/0!</v>
      </c>
      <c r="L94" s="117">
        <f>'2024_60-69 ΕΞΟΔΑ+ΟΜ 2'!K48</f>
        <v>0</v>
      </c>
      <c r="M94" s="76">
        <f t="shared" si="46"/>
        <v>0</v>
      </c>
      <c r="N94" s="66">
        <f>L94+'2025 Ιούλιος'!N94</f>
        <v>0</v>
      </c>
      <c r="O94" s="76">
        <f t="shared" si="47"/>
        <v>0</v>
      </c>
      <c r="P94" s="121"/>
      <c r="Q94" s="59" t="e">
        <f t="shared" si="48"/>
        <v>#DIV/0!</v>
      </c>
      <c r="T94"/>
      <c r="U94"/>
      <c r="V94"/>
      <c r="W94"/>
    </row>
    <row r="95" spans="1:23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2'!K51</f>
        <v>0</v>
      </c>
      <c r="E95" s="76" t="e">
        <f t="shared" si="42"/>
        <v>#DIV/0!</v>
      </c>
      <c r="F95" s="117">
        <f>'2025 Ιούλιος'!F95+'2025 Αύγουστος'!D95</f>
        <v>0</v>
      </c>
      <c r="G95" s="76">
        <f t="shared" si="43"/>
        <v>0</v>
      </c>
      <c r="H95" s="56"/>
      <c r="I95" s="57" t="e">
        <f t="shared" si="44"/>
        <v>#DIV/0!</v>
      </c>
      <c r="J95" s="58"/>
      <c r="K95" s="58" t="e">
        <f t="shared" si="45"/>
        <v>#DIV/0!</v>
      </c>
      <c r="L95" s="117">
        <f>'2024_60-69 ΕΞΟΔΑ+ΟΜ 2'!K49</f>
        <v>0</v>
      </c>
      <c r="M95" s="76">
        <f t="shared" si="46"/>
        <v>0</v>
      </c>
      <c r="N95" s="66">
        <f>L95+'2025 Ιούλιος'!N95</f>
        <v>246.76</v>
      </c>
      <c r="O95" s="76">
        <f t="shared" si="47"/>
        <v>4.5263468569165547E-3</v>
      </c>
      <c r="P95" s="58"/>
      <c r="Q95" s="59" t="e">
        <f t="shared" si="48"/>
        <v>#DIV/0!</v>
      </c>
      <c r="T95"/>
      <c r="U95"/>
      <c r="V95"/>
      <c r="W95"/>
    </row>
    <row r="96" spans="1:23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2'!K52</f>
        <v>0</v>
      </c>
      <c r="E96" s="76" t="e">
        <f t="shared" si="42"/>
        <v>#DIV/0!</v>
      </c>
      <c r="F96" s="117">
        <f>'2025 Ιούλιος'!F96+'2025 Αύγουστος'!D96</f>
        <v>554.78</v>
      </c>
      <c r="G96" s="76">
        <f t="shared" si="43"/>
        <v>1.198297785574722E-2</v>
      </c>
      <c r="H96" s="56"/>
      <c r="I96" s="57" t="e">
        <f t="shared" si="44"/>
        <v>#DIV/0!</v>
      </c>
      <c r="J96" s="58"/>
      <c r="K96" s="58" t="e">
        <f t="shared" si="45"/>
        <v>#DIV/0!</v>
      </c>
      <c r="L96" s="117">
        <f>'2024_60-69 ΕΞΟΔΑ+ΟΜ 2'!K50</f>
        <v>0</v>
      </c>
      <c r="M96" s="76">
        <f t="shared" si="46"/>
        <v>0</v>
      </c>
      <c r="N96" s="66">
        <f>L96+'2025 Ιούλιος'!N96</f>
        <v>311.78999999999996</v>
      </c>
      <c r="O96" s="76">
        <f t="shared" si="47"/>
        <v>5.7191995725320655E-3</v>
      </c>
      <c r="P96" s="58"/>
      <c r="Q96" s="59" t="e">
        <f t="shared" si="48"/>
        <v>#DIV/0!</v>
      </c>
      <c r="T96"/>
      <c r="U96"/>
      <c r="V96"/>
      <c r="W96"/>
    </row>
    <row r="97" spans="1:23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2'!K53</f>
        <v>0</v>
      </c>
      <c r="E97" s="76" t="e">
        <f t="shared" si="42"/>
        <v>#DIV/0!</v>
      </c>
      <c r="F97" s="117">
        <f>'2025 Ιούλιος'!F97+'2025 Αύγουστος'!D97</f>
        <v>0</v>
      </c>
      <c r="G97" s="76">
        <f t="shared" si="43"/>
        <v>0</v>
      </c>
      <c r="H97" s="56"/>
      <c r="I97" s="57" t="e">
        <f t="shared" si="44"/>
        <v>#DIV/0!</v>
      </c>
      <c r="J97" s="58"/>
      <c r="K97" s="58" t="e">
        <f t="shared" si="45"/>
        <v>#DIV/0!</v>
      </c>
      <c r="L97" s="117">
        <f>'2024_60-69 ΕΞΟΔΑ+ΟΜ 2'!K51</f>
        <v>0</v>
      </c>
      <c r="M97" s="76">
        <f t="shared" si="46"/>
        <v>0</v>
      </c>
      <c r="N97" s="66">
        <f>L97+'2025 Ιούλιος'!N97</f>
        <v>0</v>
      </c>
      <c r="O97" s="76">
        <f t="shared" si="47"/>
        <v>0</v>
      </c>
      <c r="P97" s="58"/>
      <c r="Q97" s="59" t="e">
        <f t="shared" si="48"/>
        <v>#DIV/0!</v>
      </c>
      <c r="T97"/>
      <c r="U97"/>
      <c r="V97"/>
      <c r="W97"/>
    </row>
    <row r="98" spans="1:23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2'!K54</f>
        <v>0</v>
      </c>
      <c r="E98" s="76" t="e">
        <f t="shared" si="42"/>
        <v>#DIV/0!</v>
      </c>
      <c r="F98" s="117">
        <f>'2025 Ιούλιος'!F98+'2025 Αύγουστος'!D98</f>
        <v>0</v>
      </c>
      <c r="G98" s="76">
        <f t="shared" si="43"/>
        <v>0</v>
      </c>
      <c r="H98" s="56"/>
      <c r="I98" s="57" t="e">
        <f t="shared" si="44"/>
        <v>#DIV/0!</v>
      </c>
      <c r="J98" s="58"/>
      <c r="K98" s="58" t="e">
        <f t="shared" si="45"/>
        <v>#DIV/0!</v>
      </c>
      <c r="L98" s="117">
        <f>'2024_60-69 ΕΞΟΔΑ+ΟΜ 2'!K52</f>
        <v>0</v>
      </c>
      <c r="M98" s="76">
        <f t="shared" si="46"/>
        <v>0</v>
      </c>
      <c r="N98" s="66">
        <f>L98+'2025 Ιούλιος'!N98</f>
        <v>0</v>
      </c>
      <c r="O98" s="76">
        <f t="shared" si="47"/>
        <v>0</v>
      </c>
      <c r="P98" s="58"/>
      <c r="Q98" s="59" t="e">
        <f t="shared" si="48"/>
        <v>#DIV/0!</v>
      </c>
      <c r="T98"/>
      <c r="U98"/>
      <c r="V98"/>
      <c r="W98"/>
    </row>
    <row r="99" spans="1:23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2'!K55</f>
        <v>0</v>
      </c>
      <c r="E99" s="76" t="e">
        <f t="shared" si="42"/>
        <v>#DIV/0!</v>
      </c>
      <c r="F99" s="117">
        <f>'2025 Ιούλιος'!F99+'2025 Αύγουστος'!D99</f>
        <v>4747.45</v>
      </c>
      <c r="G99" s="76">
        <f t="shared" si="43"/>
        <v>0.10254260827943895</v>
      </c>
      <c r="H99" s="56"/>
      <c r="I99" s="57" t="e">
        <f t="shared" si="44"/>
        <v>#DIV/0!</v>
      </c>
      <c r="J99" s="58"/>
      <c r="K99" s="58" t="e">
        <f t="shared" si="45"/>
        <v>#DIV/0!</v>
      </c>
      <c r="L99" s="117">
        <f>'2024_60-69 ΕΞΟΔΑ+ΟΜ 2'!K53</f>
        <v>0</v>
      </c>
      <c r="M99" s="76">
        <f t="shared" si="46"/>
        <v>0</v>
      </c>
      <c r="N99" s="66">
        <f>L99+'2025 Ιούλιος'!N99</f>
        <v>119.88</v>
      </c>
      <c r="O99" s="76">
        <f t="shared" si="47"/>
        <v>2.198972528801899E-3</v>
      </c>
      <c r="P99" s="58"/>
      <c r="Q99" s="59" t="e">
        <f t="shared" si="48"/>
        <v>#DIV/0!</v>
      </c>
      <c r="T99"/>
      <c r="U99"/>
      <c r="V99"/>
      <c r="W99"/>
    </row>
    <row r="100" spans="1:23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2'!K56</f>
        <v>0</v>
      </c>
      <c r="E100" s="76" t="e">
        <f t="shared" si="42"/>
        <v>#DIV/0!</v>
      </c>
      <c r="F100" s="117">
        <f>'2025 Ιούλιος'!F100+'2025 Αύγουστος'!D100</f>
        <v>878.12</v>
      </c>
      <c r="G100" s="76">
        <f t="shared" si="43"/>
        <v>1.896696440875437E-2</v>
      </c>
      <c r="H100" s="56"/>
      <c r="I100" s="57" t="e">
        <f t="shared" si="44"/>
        <v>#DIV/0!</v>
      </c>
      <c r="J100" s="58"/>
      <c r="K100" s="58" t="e">
        <f t="shared" si="45"/>
        <v>#DIV/0!</v>
      </c>
      <c r="L100" s="117">
        <f>'2024_60-69 ΕΞΟΔΑ+ΟΜ 2'!K54</f>
        <v>168.16</v>
      </c>
      <c r="M100" s="76">
        <f t="shared" si="46"/>
        <v>1.752616000333514E-2</v>
      </c>
      <c r="N100" s="66">
        <f>L100+'2025 Ιούλιος'!N100</f>
        <v>1878.2300000000002</v>
      </c>
      <c r="O100" s="76">
        <f t="shared" si="47"/>
        <v>3.4452587360457053E-2</v>
      </c>
      <c r="P100" s="58"/>
      <c r="Q100" s="59" t="e">
        <f t="shared" si="48"/>
        <v>#DIV/0!</v>
      </c>
      <c r="T100"/>
      <c r="U100"/>
      <c r="V100"/>
      <c r="W100"/>
    </row>
    <row r="101" spans="1:23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2'!K57</f>
        <v>0</v>
      </c>
      <c r="E101" s="76" t="e">
        <f t="shared" si="42"/>
        <v>#DIV/0!</v>
      </c>
      <c r="F101" s="117">
        <f>'2025 Ιούλιος'!F101+'2025 Αύγουστος'!D101</f>
        <v>0</v>
      </c>
      <c r="G101" s="76">
        <f t="shared" si="43"/>
        <v>0</v>
      </c>
      <c r="H101" s="56"/>
      <c r="I101" s="57" t="e">
        <f t="shared" si="44"/>
        <v>#DIV/0!</v>
      </c>
      <c r="J101" s="58"/>
      <c r="K101" s="58" t="e">
        <f t="shared" si="45"/>
        <v>#DIV/0!</v>
      </c>
      <c r="L101" s="117">
        <f>'2024_60-69 ΕΞΟΔΑ+ΟΜ 2'!K55</f>
        <v>0</v>
      </c>
      <c r="M101" s="76">
        <f t="shared" si="46"/>
        <v>0</v>
      </c>
      <c r="N101" s="66">
        <f>L101+'2025 Ιούλιος'!N101</f>
        <v>0</v>
      </c>
      <c r="O101" s="76">
        <f t="shared" si="47"/>
        <v>0</v>
      </c>
      <c r="P101" s="58"/>
      <c r="Q101" s="59" t="e">
        <f t="shared" si="48"/>
        <v>#DIV/0!</v>
      </c>
      <c r="T101"/>
      <c r="U101"/>
      <c r="V101"/>
      <c r="W101"/>
    </row>
    <row r="102" spans="1:23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2'!K58</f>
        <v>0</v>
      </c>
      <c r="E102" s="76" t="e">
        <f t="shared" si="42"/>
        <v>#DIV/0!</v>
      </c>
      <c r="F102" s="117">
        <f>'2025 Ιούλιος'!F102+'2025 Αύγουστος'!D102</f>
        <v>0</v>
      </c>
      <c r="G102" s="76">
        <f t="shared" si="43"/>
        <v>0</v>
      </c>
      <c r="H102" s="56"/>
      <c r="I102" s="57" t="e">
        <f t="shared" si="44"/>
        <v>#DIV/0!</v>
      </c>
      <c r="J102" s="58"/>
      <c r="K102" s="58" t="e">
        <f t="shared" si="45"/>
        <v>#DIV/0!</v>
      </c>
      <c r="L102" s="117">
        <f>'2024_60-69 ΕΞΟΔΑ+ΟΜ 2'!K56</f>
        <v>0</v>
      </c>
      <c r="M102" s="76">
        <f t="shared" si="46"/>
        <v>0</v>
      </c>
      <c r="N102" s="66">
        <f>L102+'2025 Ιούλιος'!N102</f>
        <v>1396.23</v>
      </c>
      <c r="O102" s="76">
        <f t="shared" si="47"/>
        <v>2.5611206322064359E-2</v>
      </c>
      <c r="P102" s="58"/>
      <c r="Q102" s="59" t="e">
        <f t="shared" si="48"/>
        <v>#DIV/0!</v>
      </c>
      <c r="T102"/>
      <c r="U102"/>
      <c r="V102"/>
      <c r="W102"/>
    </row>
    <row r="103" spans="1:23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2'!K59</f>
        <v>0</v>
      </c>
      <c r="E103" s="76" t="e">
        <f t="shared" si="42"/>
        <v>#DIV/0!</v>
      </c>
      <c r="F103" s="117">
        <f>'2025 Ιούλιος'!F103+'2025 Αύγουστος'!D103</f>
        <v>2545.4699999999998</v>
      </c>
      <c r="G103" s="76">
        <f t="shared" si="43"/>
        <v>5.4980912510308365E-2</v>
      </c>
      <c r="H103" s="56"/>
      <c r="I103" s="57" t="e">
        <f t="shared" si="44"/>
        <v>#DIV/0!</v>
      </c>
      <c r="J103" s="58"/>
      <c r="K103" s="58" t="e">
        <f t="shared" si="45"/>
        <v>#DIV/0!</v>
      </c>
      <c r="L103" s="117">
        <f>'2024_60-69 ΕΞΟΔΑ+ΟΜ 2'!K57</f>
        <v>1000</v>
      </c>
      <c r="M103" s="76">
        <f t="shared" si="46"/>
        <v>0.10422312085713095</v>
      </c>
      <c r="N103" s="66">
        <f>L103+'2025 Ιούλιος'!N103</f>
        <v>7234.57</v>
      </c>
      <c r="O103" s="76">
        <f t="shared" si="47"/>
        <v>0.13270454360772735</v>
      </c>
      <c r="P103" s="58"/>
      <c r="Q103" s="59" t="e">
        <f t="shared" si="48"/>
        <v>#DIV/0!</v>
      </c>
      <c r="T103"/>
      <c r="U103"/>
      <c r="V103"/>
      <c r="W103"/>
    </row>
    <row r="104" spans="1:23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2'!K60</f>
        <v>0</v>
      </c>
      <c r="E104" s="76" t="e">
        <f t="shared" si="42"/>
        <v>#DIV/0!</v>
      </c>
      <c r="F104" s="117">
        <f>'2025 Ιούλιος'!F104+'2025 Αύγουστος'!D104</f>
        <v>0</v>
      </c>
      <c r="G104" s="76">
        <f t="shared" si="43"/>
        <v>0</v>
      </c>
      <c r="H104" s="56"/>
      <c r="I104" s="57" t="e">
        <f t="shared" si="44"/>
        <v>#DIV/0!</v>
      </c>
      <c r="J104" s="58"/>
      <c r="K104" s="58" t="e">
        <f t="shared" si="45"/>
        <v>#DIV/0!</v>
      </c>
      <c r="L104" s="117">
        <f>'2024_60-69 ΕΞΟΔΑ+ΟΜ 2'!K58</f>
        <v>0</v>
      </c>
      <c r="M104" s="76">
        <f t="shared" si="46"/>
        <v>0</v>
      </c>
      <c r="N104" s="66">
        <f>L104+'2025 Ιούλιος'!N104</f>
        <v>0</v>
      </c>
      <c r="O104" s="76">
        <f t="shared" si="47"/>
        <v>0</v>
      </c>
      <c r="P104" s="58"/>
      <c r="Q104" s="59" t="e">
        <f t="shared" si="48"/>
        <v>#DIV/0!</v>
      </c>
      <c r="T104"/>
      <c r="U104"/>
      <c r="V104"/>
      <c r="W104"/>
    </row>
    <row r="105" spans="1:23" ht="29.2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2'!K61</f>
        <v>0</v>
      </c>
      <c r="E105" s="76" t="e">
        <f t="shared" si="42"/>
        <v>#DIV/0!</v>
      </c>
      <c r="F105" s="117">
        <f>'2025 Ιούλιος'!F105+'2025 Αύγουστος'!D105</f>
        <v>0</v>
      </c>
      <c r="G105" s="76">
        <f t="shared" si="43"/>
        <v>0</v>
      </c>
      <c r="H105" s="56"/>
      <c r="I105" s="57" t="e">
        <f t="shared" si="44"/>
        <v>#DIV/0!</v>
      </c>
      <c r="J105" s="58"/>
      <c r="K105" s="58" t="e">
        <f t="shared" si="45"/>
        <v>#DIV/0!</v>
      </c>
      <c r="L105" s="117">
        <f>'2024_60-69 ΕΞΟΔΑ+ΟΜ 2'!K59</f>
        <v>0</v>
      </c>
      <c r="M105" s="76">
        <f t="shared" si="46"/>
        <v>0</v>
      </c>
      <c r="N105" s="66">
        <f>L105+'2025 Ιούλιος'!N105</f>
        <v>0</v>
      </c>
      <c r="O105" s="76">
        <f t="shared" si="47"/>
        <v>0</v>
      </c>
      <c r="P105" s="58"/>
      <c r="Q105" s="59" t="e">
        <f t="shared" si="48"/>
        <v>#DIV/0!</v>
      </c>
      <c r="T105"/>
      <c r="U105"/>
      <c r="V105"/>
      <c r="W105"/>
    </row>
    <row r="106" spans="1:23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T106"/>
      <c r="U106"/>
      <c r="V106"/>
      <c r="W106"/>
    </row>
    <row r="107" spans="1:23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T107"/>
      <c r="U107"/>
      <c r="V107"/>
      <c r="W107"/>
    </row>
    <row r="108" spans="1:23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T108"/>
      <c r="U108"/>
      <c r="V108"/>
      <c r="W108"/>
    </row>
    <row r="109" spans="1:23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T109"/>
      <c r="U109"/>
      <c r="V109"/>
      <c r="W109"/>
    </row>
    <row r="110" spans="1:23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T110"/>
      <c r="U110"/>
      <c r="V110"/>
      <c r="W110"/>
    </row>
    <row r="111" spans="1:23" ht="31.5">
      <c r="A111" s="175">
        <v>110</v>
      </c>
      <c r="B111" s="175"/>
      <c r="C111" s="75" t="s">
        <v>370</v>
      </c>
      <c r="D111" s="65">
        <f>'2025_60-69 ΕΞΟΔΑ+ΟΜ 2'!K36</f>
        <v>0</v>
      </c>
      <c r="E111" s="83"/>
      <c r="F111" s="65">
        <f>'2025_60-69 ΕΞΟΔΑ+ΟΜ 2'!X36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9594.7999999999993</v>
      </c>
      <c r="M111" s="83"/>
      <c r="N111" s="65">
        <f>SUM(N81:N110)</f>
        <v>54516.37000000001</v>
      </c>
      <c r="O111" s="83"/>
      <c r="P111" s="65">
        <f>SUM(P81:P110)</f>
        <v>0</v>
      </c>
      <c r="Q111" s="83"/>
      <c r="T111"/>
      <c r="U111"/>
      <c r="V111"/>
      <c r="W111"/>
    </row>
    <row r="112" spans="1:23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T112"/>
      <c r="U112"/>
      <c r="V112"/>
      <c r="W112"/>
    </row>
    <row r="113" spans="1:23" ht="21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T113"/>
      <c r="U113"/>
      <c r="V113"/>
      <c r="W113"/>
    </row>
    <row r="114" spans="1:23" ht="36.75" customHeight="1">
      <c r="A114" s="175"/>
      <c r="B114" s="74"/>
      <c r="C114" s="52" t="s">
        <v>413</v>
      </c>
      <c r="D114" s="302" t="str">
        <f>ΑΝΤΙΣΤΟΙΧΙΣΗ!$F$113</f>
        <v xml:space="preserve">ΑΥΓΟΥΣΤΟΣ ΤΡΕΧΟΝ ΕΤΟΣ </v>
      </c>
      <c r="E114" s="302"/>
      <c r="F114" s="302"/>
      <c r="G114" s="110">
        <f>ΑΝΤΙΣΤΟΙΧΙΣΗ!$D$34</f>
        <v>2025</v>
      </c>
      <c r="H114" s="302" t="str">
        <f>ΑΝΤΙΣΤΟΙΧΙΣΗ!$F$113</f>
        <v xml:space="preserve">ΑΥΓΟΥΣΤΟΣ ΤΡΕΧΟΝ ΕΤΟΣ </v>
      </c>
      <c r="I114" s="302"/>
      <c r="J114" s="302"/>
      <c r="K114" s="110">
        <f>ΑΝΤΙΣΤΟΙΧΙΣΗ!$D$34</f>
        <v>2025</v>
      </c>
      <c r="L114" s="302" t="str">
        <f>ΑΝΤΙΣΤΟΙΧΙΣΗ!$F$127</f>
        <v>ΑΥΓΟΥΣΤΟΣ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T114"/>
      <c r="U114"/>
      <c r="V114"/>
      <c r="W114"/>
    </row>
    <row r="115" spans="1:23" ht="76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T115"/>
      <c r="U115"/>
      <c r="V115"/>
      <c r="W115"/>
    </row>
    <row r="116" spans="1:23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49678.5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7984.8899999999994</v>
      </c>
      <c r="M116" s="83"/>
      <c r="N116" s="65">
        <f>SUM(N117:N156)</f>
        <v>65064.630000000012</v>
      </c>
      <c r="O116" s="83"/>
      <c r="P116" s="65">
        <f>SUM(P117:P156)</f>
        <v>0</v>
      </c>
      <c r="Q116" s="83"/>
      <c r="T116"/>
      <c r="U116"/>
      <c r="V116"/>
      <c r="W116"/>
    </row>
    <row r="117" spans="1:23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2'!K74</f>
        <v>0</v>
      </c>
      <c r="E117" s="76">
        <f>D117/$D$116</f>
        <v>0</v>
      </c>
      <c r="F117" s="66">
        <f>D117+'2025 Ιούλιος'!F117</f>
        <v>6449.25</v>
      </c>
      <c r="G117" s="76">
        <f>F117/$F$116</f>
        <v>0.12981974093420695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2'!K66</f>
        <v>1618.5</v>
      </c>
      <c r="M117" s="76">
        <f>L117/$L$116</f>
        <v>0.20269534082498319</v>
      </c>
      <c r="N117" s="66">
        <f>L117+'2025 Ιούλιος'!N117</f>
        <v>10297.27</v>
      </c>
      <c r="O117" s="76">
        <f>N117/$N$116</f>
        <v>0.15826217716138552</v>
      </c>
      <c r="P117" s="66"/>
      <c r="Q117" s="81" t="e">
        <f t="shared" ref="Q117:Q153" si="49">SUM(D117:P117)</f>
        <v>#DIV/0!</v>
      </c>
      <c r="T117"/>
      <c r="U117"/>
      <c r="V117"/>
      <c r="W117"/>
    </row>
    <row r="118" spans="1:23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2'!K75</f>
        <v>0</v>
      </c>
      <c r="E118" s="76">
        <f t="shared" ref="E118:E153" si="50">D118/$D$116</f>
        <v>0</v>
      </c>
      <c r="F118" s="66">
        <f>D118+'2025 Ιούλιος'!F118</f>
        <v>1329.02</v>
      </c>
      <c r="G118" s="76">
        <f t="shared" ref="G118:G153" si="51">F118/$F$116</f>
        <v>2.6752418048048954E-2</v>
      </c>
      <c r="H118" s="56"/>
      <c r="I118" s="82" t="e">
        <f t="shared" ref="I118:I153" si="52">H118/$H$116</f>
        <v>#DIV/0!</v>
      </c>
      <c r="J118" s="66"/>
      <c r="K118" s="66" t="e">
        <f t="shared" ref="K118:K153" si="53">J118/$J$116</f>
        <v>#DIV/0!</v>
      </c>
      <c r="L118" s="56">
        <f>'2024_60-69 ΕΞΟΔΑ+ΟΜ 2'!K67</f>
        <v>380.76</v>
      </c>
      <c r="M118" s="76">
        <f t="shared" ref="M118:M153" si="54">L118/$L$116</f>
        <v>4.7685065166833858E-2</v>
      </c>
      <c r="N118" s="66">
        <f>L118+'2025 Ιούλιος'!N118</f>
        <v>2207.91</v>
      </c>
      <c r="O118" s="76">
        <f t="shared" ref="O118:O153" si="55">N118/$N$116</f>
        <v>3.3934105212002276E-2</v>
      </c>
      <c r="P118" s="66"/>
      <c r="Q118" s="81" t="e">
        <f t="shared" si="49"/>
        <v>#DIV/0!</v>
      </c>
      <c r="T118"/>
      <c r="U118"/>
      <c r="V118"/>
      <c r="W118" s="238"/>
    </row>
    <row r="119" spans="1:23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2'!K76</f>
        <v>0</v>
      </c>
      <c r="E119" s="76">
        <f t="shared" si="50"/>
        <v>0</v>
      </c>
      <c r="F119" s="66">
        <f>D119+'2025 Ιούλιος'!F119</f>
        <v>4377.5</v>
      </c>
      <c r="G119" s="76">
        <f t="shared" si="51"/>
        <v>8.8116589671588308E-2</v>
      </c>
      <c r="H119" s="56"/>
      <c r="I119" s="82" t="e">
        <f t="shared" si="52"/>
        <v>#DIV/0!</v>
      </c>
      <c r="J119" s="66"/>
      <c r="K119" s="66" t="e">
        <f t="shared" si="53"/>
        <v>#DIV/0!</v>
      </c>
      <c r="L119" s="56">
        <f>'2024_60-69 ΕΞΟΔΑ+ΟΜ 2'!K68</f>
        <v>875.5</v>
      </c>
      <c r="M119" s="76">
        <f t="shared" si="54"/>
        <v>0.10964459122166993</v>
      </c>
      <c r="N119" s="66">
        <f>L119+'2025 Ιούλιος'!N119</f>
        <v>6851</v>
      </c>
      <c r="O119" s="76">
        <f t="shared" si="55"/>
        <v>0.1052953040692001</v>
      </c>
      <c r="P119" s="66"/>
      <c r="Q119" s="81" t="e">
        <f t="shared" si="49"/>
        <v>#DIV/0!</v>
      </c>
      <c r="T119"/>
      <c r="U119"/>
      <c r="V119"/>
      <c r="W119"/>
    </row>
    <row r="120" spans="1:23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2'!K77</f>
        <v>0</v>
      </c>
      <c r="E120" s="76">
        <f t="shared" si="50"/>
        <v>0</v>
      </c>
      <c r="F120" s="66">
        <f>D120+'2025 Ιούλιος'!F120</f>
        <v>0</v>
      </c>
      <c r="G120" s="76">
        <f t="shared" si="51"/>
        <v>0</v>
      </c>
      <c r="H120" s="56"/>
      <c r="I120" s="82" t="e">
        <f t="shared" si="52"/>
        <v>#DIV/0!</v>
      </c>
      <c r="J120" s="66"/>
      <c r="K120" s="66" t="e">
        <f t="shared" si="53"/>
        <v>#DIV/0!</v>
      </c>
      <c r="L120" s="56">
        <f>'2024_60-69 ΕΞΟΔΑ+ΟΜ 2'!K69</f>
        <v>0</v>
      </c>
      <c r="M120" s="76">
        <f t="shared" si="54"/>
        <v>0</v>
      </c>
      <c r="N120" s="66">
        <f>L120+'2025 Ιούλιος'!N120</f>
        <v>0</v>
      </c>
      <c r="O120" s="76">
        <f t="shared" si="55"/>
        <v>0</v>
      </c>
      <c r="P120" s="66"/>
      <c r="Q120" s="81" t="e">
        <f t="shared" si="49"/>
        <v>#DIV/0!</v>
      </c>
      <c r="T120"/>
      <c r="U120"/>
      <c r="V120"/>
      <c r="W120"/>
    </row>
    <row r="121" spans="1:23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2'!K78</f>
        <v>0</v>
      </c>
      <c r="E121" s="76">
        <f t="shared" si="50"/>
        <v>0</v>
      </c>
      <c r="F121" s="66">
        <f>D121+'2025 Ιούλιος'!F121</f>
        <v>1242.75</v>
      </c>
      <c r="G121" s="76">
        <f t="shared" si="51"/>
        <v>2.5015851927896373E-2</v>
      </c>
      <c r="H121" s="56"/>
      <c r="I121" s="82" t="e">
        <f t="shared" si="52"/>
        <v>#DIV/0!</v>
      </c>
      <c r="J121" s="66"/>
      <c r="K121" s="66" t="e">
        <f t="shared" si="53"/>
        <v>#DIV/0!</v>
      </c>
      <c r="L121" s="56">
        <f>'2024_60-69 ΕΞΟΔΑ+ΟΜ 2'!K70</f>
        <v>241.31</v>
      </c>
      <c r="M121" s="76">
        <f t="shared" si="54"/>
        <v>3.022082959189169E-2</v>
      </c>
      <c r="N121" s="66">
        <f>L121+'2025 Ιούλιος'!N121</f>
        <v>1930.4799999999998</v>
      </c>
      <c r="O121" s="76">
        <f t="shared" si="55"/>
        <v>2.9670191008540268E-2</v>
      </c>
      <c r="P121" s="66"/>
      <c r="Q121" s="81" t="e">
        <f t="shared" si="49"/>
        <v>#DIV/0!</v>
      </c>
      <c r="T121"/>
      <c r="U121"/>
      <c r="V121"/>
      <c r="W121"/>
    </row>
    <row r="122" spans="1:23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2'!K79</f>
        <v>0</v>
      </c>
      <c r="E122" s="76">
        <f t="shared" si="50"/>
        <v>0</v>
      </c>
      <c r="F122" s="66">
        <f>D122+'2025 Ιούλιος'!F122</f>
        <v>4826.25</v>
      </c>
      <c r="G122" s="76">
        <f t="shared" si="51"/>
        <v>9.7149672393490136E-2</v>
      </c>
      <c r="H122" s="56"/>
      <c r="I122" s="82" t="e">
        <f t="shared" si="52"/>
        <v>#DIV/0!</v>
      </c>
      <c r="J122" s="66"/>
      <c r="K122" s="66" t="e">
        <f t="shared" si="53"/>
        <v>#DIV/0!</v>
      </c>
      <c r="L122" s="56">
        <f>'2024_60-69 ΕΞΟΔΑ+ΟΜ 2'!K71</f>
        <v>965.25</v>
      </c>
      <c r="M122" s="76">
        <f t="shared" si="54"/>
        <v>0.12088457073297192</v>
      </c>
      <c r="N122" s="66">
        <f>L122+'2025 Ιούλιος'!N122</f>
        <v>7722</v>
      </c>
      <c r="O122" s="76">
        <f t="shared" si="55"/>
        <v>0.11868199358084414</v>
      </c>
      <c r="P122" s="66"/>
      <c r="Q122" s="81" t="e">
        <f t="shared" si="49"/>
        <v>#DIV/0!</v>
      </c>
      <c r="T122"/>
      <c r="U122"/>
      <c r="V122"/>
      <c r="W122"/>
    </row>
    <row r="123" spans="1:23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2'!K80</f>
        <v>0</v>
      </c>
      <c r="E123" s="76">
        <f t="shared" si="50"/>
        <v>0</v>
      </c>
      <c r="F123" s="66">
        <f>D123+'2025 Ιούλιος'!F123</f>
        <v>157.6</v>
      </c>
      <c r="G123" s="76">
        <f t="shared" si="51"/>
        <v>3.1723985224996728E-3</v>
      </c>
      <c r="H123" s="56"/>
      <c r="I123" s="82" t="e">
        <f t="shared" si="52"/>
        <v>#DIV/0!</v>
      </c>
      <c r="J123" s="66"/>
      <c r="K123" s="66" t="e">
        <f t="shared" si="53"/>
        <v>#DIV/0!</v>
      </c>
      <c r="L123" s="56">
        <f>'2024_60-69 ΕΞΟΔΑ+ΟΜ 2'!K72</f>
        <v>31.52</v>
      </c>
      <c r="M123" s="76">
        <f t="shared" si="54"/>
        <v>3.9474557570611498E-3</v>
      </c>
      <c r="N123" s="66">
        <f>L123+'2025 Ιούλιος'!N123</f>
        <v>246.64000000000001</v>
      </c>
      <c r="O123" s="76">
        <f t="shared" si="55"/>
        <v>3.7906924238253559E-3</v>
      </c>
      <c r="P123" s="66"/>
      <c r="Q123" s="81" t="e">
        <f t="shared" si="49"/>
        <v>#DIV/0!</v>
      </c>
      <c r="T123"/>
      <c r="U123"/>
      <c r="V123"/>
      <c r="W123"/>
    </row>
    <row r="124" spans="1:23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2'!K81</f>
        <v>0</v>
      </c>
      <c r="E124" s="76">
        <f t="shared" si="50"/>
        <v>0</v>
      </c>
      <c r="F124" s="66">
        <f>D124+'2025 Ιούλιος'!F124</f>
        <v>44.75</v>
      </c>
      <c r="G124" s="76">
        <f t="shared" si="51"/>
        <v>9.0079209315901249E-4</v>
      </c>
      <c r="H124" s="56"/>
      <c r="I124" s="82" t="e">
        <f t="shared" si="52"/>
        <v>#DIV/0!</v>
      </c>
      <c r="J124" s="66"/>
      <c r="K124" s="66" t="e">
        <f t="shared" si="53"/>
        <v>#DIV/0!</v>
      </c>
      <c r="L124" s="56">
        <f>'2024_60-69 ΕΞΟΔΑ+ΟΜ 2'!K73</f>
        <v>8.69</v>
      </c>
      <c r="M124" s="76">
        <f t="shared" si="54"/>
        <v>1.0883055370831658E-3</v>
      </c>
      <c r="N124" s="66">
        <f>L124+'2025 Ιούλιος'!N124</f>
        <v>69.52</v>
      </c>
      <c r="O124" s="76">
        <f t="shared" si="55"/>
        <v>1.0684760675654342E-3</v>
      </c>
      <c r="P124" s="66"/>
      <c r="Q124" s="81" t="e">
        <f t="shared" si="49"/>
        <v>#DIV/0!</v>
      </c>
      <c r="T124"/>
      <c r="U124"/>
      <c r="V124"/>
      <c r="W124"/>
    </row>
    <row r="125" spans="1:23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2'!K82</f>
        <v>0</v>
      </c>
      <c r="E125" s="76">
        <f t="shared" si="50"/>
        <v>0</v>
      </c>
      <c r="F125" s="66">
        <f>D125+'2025 Ιούλιος'!F125</f>
        <v>0</v>
      </c>
      <c r="G125" s="76">
        <f t="shared" si="51"/>
        <v>0</v>
      </c>
      <c r="H125" s="56"/>
      <c r="I125" s="82" t="e">
        <f t="shared" si="52"/>
        <v>#DIV/0!</v>
      </c>
      <c r="J125" s="66"/>
      <c r="K125" s="66" t="e">
        <f t="shared" si="53"/>
        <v>#DIV/0!</v>
      </c>
      <c r="L125" s="56">
        <f>'2024_60-69 ΕΞΟΔΑ+ΟΜ 2'!K74</f>
        <v>0</v>
      </c>
      <c r="M125" s="76">
        <f t="shared" si="54"/>
        <v>0</v>
      </c>
      <c r="N125" s="66">
        <f>L125+'2025 Ιούλιος'!N125</f>
        <v>0</v>
      </c>
      <c r="O125" s="76">
        <f t="shared" si="55"/>
        <v>0</v>
      </c>
      <c r="P125" s="66"/>
      <c r="Q125" s="81" t="e">
        <f t="shared" si="49"/>
        <v>#DIV/0!</v>
      </c>
      <c r="T125"/>
      <c r="U125"/>
      <c r="V125"/>
      <c r="W125"/>
    </row>
    <row r="126" spans="1:23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2'!K83</f>
        <v>0</v>
      </c>
      <c r="E126" s="76">
        <f t="shared" si="50"/>
        <v>0</v>
      </c>
      <c r="F126" s="66">
        <f>D126+'2025 Ιούλιος'!F126</f>
        <v>173.75</v>
      </c>
      <c r="G126" s="76">
        <f t="shared" si="51"/>
        <v>3.4974888533268918E-3</v>
      </c>
      <c r="H126" s="56"/>
      <c r="I126" s="82" t="e">
        <f t="shared" si="52"/>
        <v>#DIV/0!</v>
      </c>
      <c r="J126" s="66"/>
      <c r="K126" s="66" t="e">
        <f t="shared" si="53"/>
        <v>#DIV/0!</v>
      </c>
      <c r="L126" s="56">
        <f>'2024_60-69 ΕΞΟΔΑ+ΟΜ 2'!K75</f>
        <v>34.75</v>
      </c>
      <c r="M126" s="76">
        <f t="shared" si="54"/>
        <v>4.3519697829275047E-3</v>
      </c>
      <c r="N126" s="66">
        <f>L126+'2025 Ιούλιος'!N126</f>
        <v>278</v>
      </c>
      <c r="O126" s="76">
        <f t="shared" si="55"/>
        <v>4.2726747235786932E-3</v>
      </c>
      <c r="P126" s="66"/>
      <c r="Q126" s="81" t="e">
        <f t="shared" si="49"/>
        <v>#DIV/0!</v>
      </c>
      <c r="T126"/>
      <c r="U126"/>
      <c r="V126"/>
      <c r="W126"/>
    </row>
    <row r="127" spans="1:23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2'!K84</f>
        <v>0</v>
      </c>
      <c r="E127" s="76">
        <f t="shared" si="50"/>
        <v>0</v>
      </c>
      <c r="F127" s="66">
        <f>D127+'2025 Ιούλιος'!F127</f>
        <v>0</v>
      </c>
      <c r="G127" s="76">
        <f t="shared" si="51"/>
        <v>0</v>
      </c>
      <c r="H127" s="56"/>
      <c r="I127" s="82" t="e">
        <f t="shared" si="52"/>
        <v>#DIV/0!</v>
      </c>
      <c r="J127" s="66"/>
      <c r="K127" s="66" t="e">
        <f t="shared" si="53"/>
        <v>#DIV/0!</v>
      </c>
      <c r="L127" s="56">
        <f>'2024_60-69 ΕΞΟΔΑ+ΟΜ 2'!K76</f>
        <v>0</v>
      </c>
      <c r="M127" s="76">
        <f t="shared" si="54"/>
        <v>0</v>
      </c>
      <c r="N127" s="66">
        <f>L127+'2025 Ιούλιος'!N127</f>
        <v>0</v>
      </c>
      <c r="O127" s="76">
        <f t="shared" si="55"/>
        <v>0</v>
      </c>
      <c r="P127" s="66"/>
      <c r="Q127" s="81" t="e">
        <f t="shared" si="49"/>
        <v>#DIV/0!</v>
      </c>
      <c r="T127"/>
      <c r="U127"/>
      <c r="V127"/>
      <c r="W127"/>
    </row>
    <row r="128" spans="1:23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2'!K85</f>
        <v>0</v>
      </c>
      <c r="E128" s="76">
        <f t="shared" si="50"/>
        <v>0</v>
      </c>
      <c r="F128" s="66">
        <f>D128+'2025 Ιούλιος'!F128</f>
        <v>0</v>
      </c>
      <c r="G128" s="76">
        <f t="shared" si="51"/>
        <v>0</v>
      </c>
      <c r="H128" s="56"/>
      <c r="I128" s="82" t="e">
        <f t="shared" si="52"/>
        <v>#DIV/0!</v>
      </c>
      <c r="J128" s="66"/>
      <c r="K128" s="66" t="e">
        <f t="shared" si="53"/>
        <v>#DIV/0!</v>
      </c>
      <c r="L128" s="56">
        <f>'2024_60-69 ΕΞΟΔΑ+ΟΜ 2'!K77</f>
        <v>0</v>
      </c>
      <c r="M128" s="76">
        <f t="shared" si="54"/>
        <v>0</v>
      </c>
      <c r="N128" s="66">
        <f>L128+'2025 Ιούλιος'!N128</f>
        <v>0</v>
      </c>
      <c r="O128" s="76">
        <f t="shared" si="55"/>
        <v>0</v>
      </c>
      <c r="P128" s="66"/>
      <c r="Q128" s="81" t="e">
        <f t="shared" si="49"/>
        <v>#DIV/0!</v>
      </c>
      <c r="T128"/>
      <c r="U128"/>
      <c r="V128"/>
      <c r="W128"/>
    </row>
    <row r="129" spans="1:23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2'!K86</f>
        <v>0</v>
      </c>
      <c r="E129" s="76">
        <f t="shared" si="50"/>
        <v>0</v>
      </c>
      <c r="F129" s="66">
        <f>D129+'2025 Ιούλιος'!F129</f>
        <v>0</v>
      </c>
      <c r="G129" s="76">
        <f t="shared" si="51"/>
        <v>0</v>
      </c>
      <c r="H129" s="56"/>
      <c r="I129" s="82" t="e">
        <f t="shared" si="52"/>
        <v>#DIV/0!</v>
      </c>
      <c r="J129" s="66"/>
      <c r="K129" s="66" t="e">
        <f t="shared" si="53"/>
        <v>#DIV/0!</v>
      </c>
      <c r="L129" s="56">
        <f>'2024_60-69 ΕΞΟΔΑ+ΟΜ 2'!K78</f>
        <v>0</v>
      </c>
      <c r="M129" s="76">
        <f t="shared" si="54"/>
        <v>0</v>
      </c>
      <c r="N129" s="66">
        <f>L129+'2025 Ιούλιος'!N129</f>
        <v>0</v>
      </c>
      <c r="O129" s="76">
        <f t="shared" si="55"/>
        <v>0</v>
      </c>
      <c r="P129" s="66"/>
      <c r="Q129" s="81" t="e">
        <f t="shared" si="49"/>
        <v>#DIV/0!</v>
      </c>
      <c r="T129"/>
      <c r="U129"/>
      <c r="V129"/>
      <c r="W129"/>
    </row>
    <row r="130" spans="1:23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2'!K87</f>
        <v>0</v>
      </c>
      <c r="E130" s="76">
        <f t="shared" si="50"/>
        <v>0</v>
      </c>
      <c r="F130" s="66">
        <f>D130+'2025 Ιούλιος'!F130</f>
        <v>172.5</v>
      </c>
      <c r="G130" s="76">
        <f t="shared" si="51"/>
        <v>3.4723270630151876E-3</v>
      </c>
      <c r="H130" s="56"/>
      <c r="I130" s="82" t="e">
        <f t="shared" si="52"/>
        <v>#DIV/0!</v>
      </c>
      <c r="J130" s="66"/>
      <c r="K130" s="66" t="e">
        <f t="shared" si="53"/>
        <v>#DIV/0!</v>
      </c>
      <c r="L130" s="56">
        <f>'2024_60-69 ΕΞΟΔΑ+ΟΜ 2'!K79</f>
        <v>61</v>
      </c>
      <c r="M130" s="76">
        <f t="shared" si="54"/>
        <v>7.6394289714698639E-3</v>
      </c>
      <c r="N130" s="66">
        <f>L130+'2025 Ιούλιος'!N130</f>
        <v>309.5</v>
      </c>
      <c r="O130" s="76">
        <f t="shared" si="55"/>
        <v>4.7568087300273584E-3</v>
      </c>
      <c r="P130" s="66"/>
      <c r="Q130" s="81" t="e">
        <f t="shared" si="49"/>
        <v>#DIV/0!</v>
      </c>
      <c r="T130"/>
      <c r="U130"/>
      <c r="V130"/>
      <c r="W130"/>
    </row>
    <row r="131" spans="1:23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2'!K88</f>
        <v>0</v>
      </c>
      <c r="E131" s="76">
        <f t="shared" si="50"/>
        <v>0</v>
      </c>
      <c r="F131" s="66">
        <f>D131+'2025 Ιούλιος'!F131</f>
        <v>751.64</v>
      </c>
      <c r="G131" s="76">
        <f t="shared" si="51"/>
        <v>1.5130086455911511E-2</v>
      </c>
      <c r="H131" s="56"/>
      <c r="I131" s="82" t="e">
        <f t="shared" si="52"/>
        <v>#DIV/0!</v>
      </c>
      <c r="J131" s="66"/>
      <c r="K131" s="66" t="e">
        <f t="shared" si="53"/>
        <v>#DIV/0!</v>
      </c>
      <c r="L131" s="56">
        <f>'2024_60-69 ΕΞΟΔΑ+ΟΜ 2'!K80</f>
        <v>290.24</v>
      </c>
      <c r="M131" s="76">
        <f t="shared" si="54"/>
        <v>3.6348653519334646E-2</v>
      </c>
      <c r="N131" s="66">
        <f>L131+'2025 Ιούλιος'!N131</f>
        <v>1234.57</v>
      </c>
      <c r="O131" s="76">
        <f t="shared" si="55"/>
        <v>1.8974518106073909E-2</v>
      </c>
      <c r="P131" s="66"/>
      <c r="Q131" s="81" t="e">
        <f t="shared" si="49"/>
        <v>#DIV/0!</v>
      </c>
      <c r="T131"/>
      <c r="U131"/>
      <c r="V131"/>
      <c r="W131" s="238"/>
    </row>
    <row r="132" spans="1:23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2'!K89</f>
        <v>0</v>
      </c>
      <c r="E132" s="76">
        <f t="shared" si="50"/>
        <v>0</v>
      </c>
      <c r="F132" s="66">
        <f>D132+'2025 Ιούλιος'!F132</f>
        <v>88.68</v>
      </c>
      <c r="G132" s="76">
        <f t="shared" si="51"/>
        <v>1.785078051873547E-3</v>
      </c>
      <c r="H132" s="56"/>
      <c r="I132" s="82" t="e">
        <f t="shared" si="52"/>
        <v>#DIV/0!</v>
      </c>
      <c r="J132" s="66"/>
      <c r="K132" s="66" t="e">
        <f t="shared" si="53"/>
        <v>#DIV/0!</v>
      </c>
      <c r="L132" s="56">
        <f>'2024_60-69 ΕΞΟΔΑ+ΟΜ 2'!K81</f>
        <v>31.01</v>
      </c>
      <c r="M132" s="76">
        <f t="shared" si="54"/>
        <v>3.8835851213980411E-3</v>
      </c>
      <c r="N132" s="66">
        <f>L132+'2025 Ιούλιος'!N132</f>
        <v>112.54000000000002</v>
      </c>
      <c r="O132" s="76">
        <f t="shared" si="55"/>
        <v>1.7296647963724685E-3</v>
      </c>
      <c r="P132" s="66"/>
      <c r="Q132" s="81" t="e">
        <f t="shared" si="49"/>
        <v>#DIV/0!</v>
      </c>
      <c r="T132"/>
      <c r="U132"/>
      <c r="V132"/>
      <c r="W132" s="238"/>
    </row>
    <row r="133" spans="1:23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2'!K90</f>
        <v>0</v>
      </c>
      <c r="E133" s="76">
        <f t="shared" si="50"/>
        <v>0</v>
      </c>
      <c r="F133" s="66">
        <f>D133+'2025 Ιούλιος'!F133</f>
        <v>46.31</v>
      </c>
      <c r="G133" s="76">
        <f t="shared" si="51"/>
        <v>9.3219400746801938E-4</v>
      </c>
      <c r="H133" s="56"/>
      <c r="I133" s="82" t="e">
        <f t="shared" si="52"/>
        <v>#DIV/0!</v>
      </c>
      <c r="J133" s="66"/>
      <c r="K133" s="66" t="e">
        <f t="shared" si="53"/>
        <v>#DIV/0!</v>
      </c>
      <c r="L133" s="56">
        <f>'2024_60-69 ΕΞΟΔΑ+ΟΜ 2'!K82</f>
        <v>-3.07</v>
      </c>
      <c r="M133" s="76">
        <f t="shared" si="54"/>
        <v>-3.8447617938381116E-4</v>
      </c>
      <c r="N133" s="66">
        <f>L133+'2025 Ιούλιος'!N133</f>
        <v>31.120000000000005</v>
      </c>
      <c r="O133" s="76">
        <f t="shared" si="55"/>
        <v>4.7829365970420486E-4</v>
      </c>
      <c r="P133" s="66"/>
      <c r="Q133" s="81" t="e">
        <f t="shared" si="49"/>
        <v>#DIV/0!</v>
      </c>
      <c r="T133"/>
      <c r="U133"/>
      <c r="V133"/>
      <c r="W133" s="238"/>
    </row>
    <row r="134" spans="1:23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2'!K91</f>
        <v>0</v>
      </c>
      <c r="E134" s="76">
        <f t="shared" si="50"/>
        <v>0</v>
      </c>
      <c r="F134" s="66">
        <f>D134+'2025 Ιούλιος'!F134</f>
        <v>62.370000000000005</v>
      </c>
      <c r="G134" s="76">
        <f t="shared" si="51"/>
        <v>1.2554726893927958E-3</v>
      </c>
      <c r="H134" s="56"/>
      <c r="I134" s="82" t="e">
        <f t="shared" si="52"/>
        <v>#DIV/0!</v>
      </c>
      <c r="J134" s="66"/>
      <c r="K134" s="66" t="e">
        <f t="shared" si="53"/>
        <v>#DIV/0!</v>
      </c>
      <c r="L134" s="56">
        <f>'2024_60-69 ΕΞΟΔΑ+ΟΜ 2'!K83</f>
        <v>-227.12</v>
      </c>
      <c r="M134" s="76">
        <f t="shared" si="54"/>
        <v>-2.8443723081971076E-2</v>
      </c>
      <c r="N134" s="66">
        <f>L134+'2025 Ιούλιος'!N134</f>
        <v>45.100000000000023</v>
      </c>
      <c r="O134" s="76">
        <f t="shared" si="55"/>
        <v>6.9315694256618407E-4</v>
      </c>
      <c r="P134" s="66"/>
      <c r="Q134" s="81" t="e">
        <f t="shared" si="49"/>
        <v>#DIV/0!</v>
      </c>
      <c r="T134"/>
      <c r="U134"/>
      <c r="V134"/>
      <c r="W134" s="238"/>
    </row>
    <row r="135" spans="1:23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2'!K92</f>
        <v>0</v>
      </c>
      <c r="E135" s="76">
        <f t="shared" si="50"/>
        <v>0</v>
      </c>
      <c r="F135" s="66">
        <f>D135+'2025 Ιούλιος'!F135</f>
        <v>1482.8000000000002</v>
      </c>
      <c r="G135" s="76">
        <f t="shared" si="51"/>
        <v>2.9847922139356064E-2</v>
      </c>
      <c r="H135" s="56"/>
      <c r="I135" s="82" t="e">
        <f t="shared" si="52"/>
        <v>#DIV/0!</v>
      </c>
      <c r="J135" s="66"/>
      <c r="K135" s="66" t="e">
        <f t="shared" si="53"/>
        <v>#DIV/0!</v>
      </c>
      <c r="L135" s="56">
        <f>'2024_60-69 ΕΞΟΔΑ+ΟΜ 2'!K84</f>
        <v>528.74</v>
      </c>
      <c r="M135" s="76">
        <f t="shared" si="54"/>
        <v>6.6217568432376653E-2</v>
      </c>
      <c r="N135" s="66">
        <f>L135+'2025 Ιούλιος'!N135</f>
        <v>2616.9899999999998</v>
      </c>
      <c r="O135" s="76">
        <f t="shared" si="55"/>
        <v>4.0221392175748931E-2</v>
      </c>
      <c r="P135" s="66"/>
      <c r="Q135" s="81" t="e">
        <f t="shared" si="49"/>
        <v>#DIV/0!</v>
      </c>
      <c r="T135"/>
      <c r="U135"/>
      <c r="V135"/>
      <c r="W135"/>
    </row>
    <row r="136" spans="1:23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2'!K93</f>
        <v>0</v>
      </c>
      <c r="E136" s="76">
        <f t="shared" si="50"/>
        <v>0</v>
      </c>
      <c r="F136" s="66">
        <f>D136+'2025 Ιούλιος'!F136</f>
        <v>25.62</v>
      </c>
      <c r="G136" s="76">
        <f t="shared" si="51"/>
        <v>5.1571605422869049E-4</v>
      </c>
      <c r="H136" s="56"/>
      <c r="I136" s="82" t="e">
        <f t="shared" si="52"/>
        <v>#DIV/0!</v>
      </c>
      <c r="J136" s="66"/>
      <c r="K136" s="66" t="e">
        <f t="shared" si="53"/>
        <v>#DIV/0!</v>
      </c>
      <c r="L136" s="56">
        <f>'2024_60-69 ΕΞΟΔΑ+ΟΜ 2'!K85</f>
        <v>21.62</v>
      </c>
      <c r="M136" s="76">
        <f t="shared" si="54"/>
        <v>2.7076140059537454E-3</v>
      </c>
      <c r="N136" s="66">
        <f>L136+'2025 Ιούλιος'!N136</f>
        <v>71.930000000000007</v>
      </c>
      <c r="O136" s="76">
        <f t="shared" si="55"/>
        <v>1.1055161613921418E-3</v>
      </c>
      <c r="P136" s="66"/>
      <c r="Q136" s="81" t="e">
        <f t="shared" si="49"/>
        <v>#DIV/0!</v>
      </c>
      <c r="T136"/>
      <c r="U136"/>
      <c r="V136"/>
      <c r="W136"/>
    </row>
    <row r="137" spans="1:23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2'!K94</f>
        <v>0</v>
      </c>
      <c r="E137" s="76">
        <f t="shared" si="50"/>
        <v>0</v>
      </c>
      <c r="F137" s="66">
        <f>D137+'2025 Ιούλιος'!F137</f>
        <v>299.25</v>
      </c>
      <c r="G137" s="76">
        <f t="shared" si="51"/>
        <v>6.0237326006219996E-3</v>
      </c>
      <c r="H137" s="56"/>
      <c r="I137" s="82" t="e">
        <f t="shared" si="52"/>
        <v>#DIV/0!</v>
      </c>
      <c r="J137" s="66"/>
      <c r="K137" s="66" t="e">
        <f t="shared" si="53"/>
        <v>#DIV/0!</v>
      </c>
      <c r="L137" s="56">
        <f>'2024_60-69 ΕΞΟΔΑ+ΟΜ 2'!K86</f>
        <v>0</v>
      </c>
      <c r="M137" s="76">
        <f t="shared" si="54"/>
        <v>0</v>
      </c>
      <c r="N137" s="66">
        <f>L137+'2025 Ιούλιος'!N137</f>
        <v>469.58000000000004</v>
      </c>
      <c r="O137" s="76">
        <f t="shared" si="55"/>
        <v>7.2171316427988592E-3</v>
      </c>
      <c r="P137" s="66"/>
      <c r="Q137" s="81" t="e">
        <f t="shared" si="49"/>
        <v>#DIV/0!</v>
      </c>
      <c r="T137"/>
      <c r="U137"/>
      <c r="V137"/>
      <c r="W137"/>
    </row>
    <row r="138" spans="1:23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2'!K95</f>
        <v>0</v>
      </c>
      <c r="E138" s="76">
        <f t="shared" si="50"/>
        <v>0</v>
      </c>
      <c r="F138" s="66">
        <f>D138+'2025 Ιούλιος'!F138</f>
        <v>0</v>
      </c>
      <c r="G138" s="76">
        <f t="shared" si="51"/>
        <v>0</v>
      </c>
      <c r="H138" s="56"/>
      <c r="I138" s="82" t="e">
        <f t="shared" si="52"/>
        <v>#DIV/0!</v>
      </c>
      <c r="J138" s="66"/>
      <c r="K138" s="66" t="e">
        <f t="shared" si="53"/>
        <v>#DIV/0!</v>
      </c>
      <c r="L138" s="56">
        <f>'2024_60-69 ΕΞΟΔΑ+ΟΜ 2'!K87</f>
        <v>0</v>
      </c>
      <c r="M138" s="76">
        <f t="shared" si="54"/>
        <v>0</v>
      </c>
      <c r="N138" s="66">
        <f>L138+'2025 Ιούλιος'!N138</f>
        <v>0</v>
      </c>
      <c r="O138" s="76">
        <f t="shared" si="55"/>
        <v>0</v>
      </c>
      <c r="P138" s="66"/>
      <c r="Q138" s="81" t="e">
        <f t="shared" si="49"/>
        <v>#DIV/0!</v>
      </c>
      <c r="T138"/>
      <c r="U138"/>
      <c r="V138"/>
      <c r="W138"/>
    </row>
    <row r="139" spans="1:23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2'!K96</f>
        <v>0</v>
      </c>
      <c r="E139" s="76">
        <f t="shared" si="50"/>
        <v>0</v>
      </c>
      <c r="F139" s="66">
        <f>D139+'2025 Ιούλιος'!F139</f>
        <v>0</v>
      </c>
      <c r="G139" s="76">
        <f t="shared" si="51"/>
        <v>0</v>
      </c>
      <c r="H139" s="56"/>
      <c r="I139" s="82" t="e">
        <f t="shared" si="52"/>
        <v>#DIV/0!</v>
      </c>
      <c r="J139" s="66"/>
      <c r="K139" s="66" t="e">
        <f t="shared" si="53"/>
        <v>#DIV/0!</v>
      </c>
      <c r="L139" s="56">
        <f>'2024_60-69 ΕΞΟΔΑ+ΟΜ 2'!K88</f>
        <v>0</v>
      </c>
      <c r="M139" s="76">
        <f t="shared" si="54"/>
        <v>0</v>
      </c>
      <c r="N139" s="66">
        <f>L139+'2025 Ιούλιος'!N139</f>
        <v>0</v>
      </c>
      <c r="O139" s="76">
        <f t="shared" si="55"/>
        <v>0</v>
      </c>
      <c r="P139" s="66"/>
      <c r="Q139" s="81" t="e">
        <f t="shared" si="49"/>
        <v>#DIV/0!</v>
      </c>
      <c r="T139"/>
      <c r="U139"/>
      <c r="V139"/>
      <c r="W139"/>
    </row>
    <row r="140" spans="1:23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2'!K97</f>
        <v>0</v>
      </c>
      <c r="E140" s="76">
        <f t="shared" si="50"/>
        <v>0</v>
      </c>
      <c r="F140" s="66">
        <f>D140+'2025 Ιούλιος'!F140</f>
        <v>0</v>
      </c>
      <c r="G140" s="76">
        <f t="shared" si="51"/>
        <v>0</v>
      </c>
      <c r="H140" s="56"/>
      <c r="I140" s="82" t="e">
        <f t="shared" si="52"/>
        <v>#DIV/0!</v>
      </c>
      <c r="J140" s="66"/>
      <c r="K140" s="66" t="e">
        <f t="shared" si="53"/>
        <v>#DIV/0!</v>
      </c>
      <c r="L140" s="56">
        <f>'2024_60-69 ΕΞΟΔΑ+ΟΜ 2'!K89</f>
        <v>0</v>
      </c>
      <c r="M140" s="76">
        <f t="shared" si="54"/>
        <v>0</v>
      </c>
      <c r="N140" s="66">
        <f>L140+'2025 Ιούλιος'!N140</f>
        <v>0</v>
      </c>
      <c r="O140" s="76">
        <f t="shared" si="55"/>
        <v>0</v>
      </c>
      <c r="P140" s="66"/>
      <c r="Q140" s="81" t="e">
        <f t="shared" si="49"/>
        <v>#DIV/0!</v>
      </c>
      <c r="T140"/>
      <c r="U140"/>
      <c r="V140"/>
      <c r="W140"/>
    </row>
    <row r="141" spans="1:23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2'!K98</f>
        <v>0</v>
      </c>
      <c r="E141" s="76">
        <f t="shared" si="50"/>
        <v>0</v>
      </c>
      <c r="F141" s="66">
        <f>D141+'2025 Ιούλιος'!F141</f>
        <v>1086.5899999999999</v>
      </c>
      <c r="G141" s="76">
        <f t="shared" si="51"/>
        <v>2.1872439787835783E-2</v>
      </c>
      <c r="H141" s="56"/>
      <c r="I141" s="82" t="e">
        <f t="shared" si="52"/>
        <v>#DIV/0!</v>
      </c>
      <c r="J141" s="66"/>
      <c r="K141" s="66" t="e">
        <f t="shared" si="53"/>
        <v>#DIV/0!</v>
      </c>
      <c r="L141" s="56">
        <f>'2024_60-69 ΕΞΟΔΑ+ΟΜ 2'!K90</f>
        <v>0</v>
      </c>
      <c r="M141" s="76">
        <f t="shared" si="54"/>
        <v>0</v>
      </c>
      <c r="N141" s="66">
        <f>L141+'2025 Ιούλιος'!N141</f>
        <v>1145.46</v>
      </c>
      <c r="O141" s="76">
        <f t="shared" si="55"/>
        <v>1.7604956794498021E-2</v>
      </c>
      <c r="P141" s="66"/>
      <c r="Q141" s="81" t="e">
        <f t="shared" si="49"/>
        <v>#DIV/0!</v>
      </c>
      <c r="T141"/>
      <c r="U141"/>
      <c r="V141"/>
      <c r="W141"/>
    </row>
    <row r="142" spans="1:23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2'!K99</f>
        <v>0</v>
      </c>
      <c r="E142" s="76">
        <f t="shared" si="50"/>
        <v>0</v>
      </c>
      <c r="F142" s="66">
        <f>D142+'2025 Ιούλιος'!F142</f>
        <v>5242.7299999999996</v>
      </c>
      <c r="G142" s="76">
        <f t="shared" si="51"/>
        <v>0.105533178336705</v>
      </c>
      <c r="H142" s="56"/>
      <c r="I142" s="82" t="e">
        <f t="shared" si="52"/>
        <v>#DIV/0!</v>
      </c>
      <c r="J142" s="66"/>
      <c r="K142" s="66" t="e">
        <f t="shared" si="53"/>
        <v>#DIV/0!</v>
      </c>
      <c r="L142" s="56">
        <f>'2024_60-69 ΕΞΟΔΑ+ΟΜ 2'!K91</f>
        <v>1740</v>
      </c>
      <c r="M142" s="76">
        <f t="shared" si="54"/>
        <v>0.21791158049766499</v>
      </c>
      <c r="N142" s="66">
        <f>L142+'2025 Ιούλιος'!N142</f>
        <v>7790</v>
      </c>
      <c r="O142" s="76">
        <f t="shared" si="55"/>
        <v>0.11972710826143172</v>
      </c>
      <c r="P142" s="66"/>
      <c r="Q142" s="81" t="e">
        <f t="shared" si="49"/>
        <v>#DIV/0!</v>
      </c>
      <c r="T142"/>
      <c r="U142"/>
      <c r="V142"/>
      <c r="W142"/>
    </row>
    <row r="143" spans="1:23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2'!K100</f>
        <v>0</v>
      </c>
      <c r="E143" s="76">
        <f t="shared" si="50"/>
        <v>0</v>
      </c>
      <c r="F143" s="66">
        <f>D143+'2025 Ιούλιος'!F143</f>
        <v>4600.62</v>
      </c>
      <c r="G143" s="76">
        <f t="shared" si="51"/>
        <v>9.260786859506627E-2</v>
      </c>
      <c r="H143" s="56"/>
      <c r="I143" s="82" t="e">
        <f t="shared" si="52"/>
        <v>#DIV/0!</v>
      </c>
      <c r="J143" s="66"/>
      <c r="K143" s="66" t="e">
        <f t="shared" si="53"/>
        <v>#DIV/0!</v>
      </c>
      <c r="L143" s="56">
        <f>'2024_60-69 ΕΞΟΔΑ+ΟΜ 2'!K92</f>
        <v>38.24</v>
      </c>
      <c r="M143" s="76">
        <f t="shared" si="54"/>
        <v>4.7890453093279942E-3</v>
      </c>
      <c r="N143" s="66">
        <f>L143+'2025 Ιούλιος'!N143</f>
        <v>3045.54</v>
      </c>
      <c r="O143" s="76">
        <f t="shared" si="55"/>
        <v>4.6807920063481487E-2</v>
      </c>
      <c r="P143" s="66"/>
      <c r="Q143" s="81" t="e">
        <f t="shared" si="49"/>
        <v>#DIV/0!</v>
      </c>
      <c r="T143"/>
      <c r="U143"/>
      <c r="V143"/>
      <c r="W143"/>
    </row>
    <row r="144" spans="1:23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2'!K101</f>
        <v>0</v>
      </c>
      <c r="E144" s="76">
        <f t="shared" si="50"/>
        <v>0</v>
      </c>
      <c r="F144" s="66">
        <f>D144+'2025 Ιούλιος'!F144</f>
        <v>2050.08</v>
      </c>
      <c r="G144" s="76">
        <f t="shared" si="51"/>
        <v>4.1266946465774931E-2</v>
      </c>
      <c r="H144" s="56"/>
      <c r="I144" s="82" t="e">
        <f t="shared" si="52"/>
        <v>#DIV/0!</v>
      </c>
      <c r="J144" s="66"/>
      <c r="K144" s="66" t="e">
        <f t="shared" si="53"/>
        <v>#DIV/0!</v>
      </c>
      <c r="L144" s="56">
        <f>'2024_60-69 ΕΞΟΔΑ+ΟΜ 2'!K93</f>
        <v>194.97</v>
      </c>
      <c r="M144" s="76">
        <f t="shared" si="54"/>
        <v>2.4417368304384908E-2</v>
      </c>
      <c r="N144" s="66">
        <f>L144+'2025 Ιούλιος'!N144</f>
        <v>1797.3300000000002</v>
      </c>
      <c r="O144" s="76">
        <f t="shared" si="55"/>
        <v>2.7623764247948539E-2</v>
      </c>
      <c r="P144" s="66"/>
      <c r="Q144" s="81" t="e">
        <f t="shared" si="49"/>
        <v>#DIV/0!</v>
      </c>
      <c r="T144"/>
      <c r="U144"/>
      <c r="V144"/>
      <c r="W144"/>
    </row>
    <row r="145" spans="1:23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2'!K102</f>
        <v>0</v>
      </c>
      <c r="E145" s="76">
        <f t="shared" si="50"/>
        <v>0</v>
      </c>
      <c r="F145" s="66">
        <f>D145+'2025 Ιούλιος'!F145</f>
        <v>345.75</v>
      </c>
      <c r="G145" s="76">
        <f t="shared" si="51"/>
        <v>6.9597512002173975E-3</v>
      </c>
      <c r="H145" s="56"/>
      <c r="I145" s="82" t="e">
        <f t="shared" si="52"/>
        <v>#DIV/0!</v>
      </c>
      <c r="J145" s="66"/>
      <c r="K145" s="66" t="e">
        <f t="shared" si="53"/>
        <v>#DIV/0!</v>
      </c>
      <c r="L145" s="56">
        <f>'2024_60-69 ΕΞΟΔΑ+ΟΜ 2'!K94</f>
        <v>89.28</v>
      </c>
      <c r="M145" s="76">
        <f t="shared" si="54"/>
        <v>1.11811183372595E-2</v>
      </c>
      <c r="N145" s="66">
        <f>L145+'2025 Ιούλιος'!N145</f>
        <v>899.9</v>
      </c>
      <c r="O145" s="76">
        <f t="shared" si="55"/>
        <v>1.3830863250893763E-2</v>
      </c>
      <c r="P145" s="66"/>
      <c r="Q145" s="81" t="e">
        <f t="shared" si="49"/>
        <v>#DIV/0!</v>
      </c>
      <c r="T145"/>
      <c r="U145"/>
      <c r="V145"/>
      <c r="W145"/>
    </row>
    <row r="146" spans="1:23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2'!K103</f>
        <v>0</v>
      </c>
      <c r="E146" s="76">
        <f t="shared" si="50"/>
        <v>0</v>
      </c>
      <c r="F146" s="66">
        <f>D146+'2025 Ιούλιος'!F146</f>
        <v>0</v>
      </c>
      <c r="G146" s="76">
        <f t="shared" si="51"/>
        <v>0</v>
      </c>
      <c r="H146" s="56"/>
      <c r="I146" s="82" t="e">
        <f t="shared" si="52"/>
        <v>#DIV/0!</v>
      </c>
      <c r="J146" s="66"/>
      <c r="K146" s="66" t="e">
        <f t="shared" si="53"/>
        <v>#DIV/0!</v>
      </c>
      <c r="L146" s="56">
        <f>'2024_60-69 ΕΞΟΔΑ+ΟΜ 2'!K95</f>
        <v>0</v>
      </c>
      <c r="M146" s="76">
        <f t="shared" si="54"/>
        <v>0</v>
      </c>
      <c r="N146" s="66">
        <f>L146+'2025 Ιούλιος'!N146</f>
        <v>0</v>
      </c>
      <c r="O146" s="76">
        <f t="shared" si="55"/>
        <v>0</v>
      </c>
      <c r="P146" s="66"/>
      <c r="Q146" s="81" t="e">
        <f t="shared" si="49"/>
        <v>#DIV/0!</v>
      </c>
      <c r="T146"/>
      <c r="U146"/>
      <c r="V146"/>
      <c r="W146"/>
    </row>
    <row r="147" spans="1:23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2'!K104</f>
        <v>0</v>
      </c>
      <c r="E147" s="76">
        <f t="shared" si="50"/>
        <v>0</v>
      </c>
      <c r="F147" s="66">
        <f>D147+'2025 Ιούλιος'!F147</f>
        <v>0</v>
      </c>
      <c r="G147" s="76">
        <f t="shared" si="51"/>
        <v>0</v>
      </c>
      <c r="H147" s="56"/>
      <c r="I147" s="82" t="e">
        <f t="shared" si="52"/>
        <v>#DIV/0!</v>
      </c>
      <c r="J147" s="66"/>
      <c r="K147" s="66" t="e">
        <f t="shared" si="53"/>
        <v>#DIV/0!</v>
      </c>
      <c r="L147" s="56">
        <f>'2024_60-69 ΕΞΟΔΑ+ΟΜ 2'!K96</f>
        <v>0</v>
      </c>
      <c r="M147" s="76">
        <f t="shared" si="54"/>
        <v>0</v>
      </c>
      <c r="N147" s="66">
        <f>L147+'2025 Ιούλιος'!N147</f>
        <v>0</v>
      </c>
      <c r="O147" s="76">
        <f t="shared" si="55"/>
        <v>0</v>
      </c>
      <c r="P147" s="66"/>
      <c r="Q147" s="81" t="e">
        <f t="shared" si="49"/>
        <v>#DIV/0!</v>
      </c>
      <c r="T147"/>
      <c r="U147"/>
      <c r="V147"/>
      <c r="W147"/>
    </row>
    <row r="148" spans="1:23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2'!K105</f>
        <v>0</v>
      </c>
      <c r="E148" s="76">
        <f t="shared" si="50"/>
        <v>0</v>
      </c>
      <c r="F148" s="66">
        <f>D148+'2025 Ιούλιος'!F148</f>
        <v>4137.37</v>
      </c>
      <c r="G148" s="76">
        <f t="shared" si="51"/>
        <v>8.3282909105548669E-2</v>
      </c>
      <c r="H148" s="56"/>
      <c r="I148" s="82" t="e">
        <f t="shared" si="52"/>
        <v>#DIV/0!</v>
      </c>
      <c r="J148" s="66"/>
      <c r="K148" s="66" t="e">
        <f t="shared" si="53"/>
        <v>#DIV/0!</v>
      </c>
      <c r="L148" s="56">
        <f>'2024_60-69 ΕΞΟΔΑ+ΟΜ 2'!K97</f>
        <v>387.49999999999994</v>
      </c>
      <c r="M148" s="76">
        <f t="shared" si="54"/>
        <v>4.8529159449911013E-2</v>
      </c>
      <c r="N148" s="66">
        <f>L148+'2025 Ιούλιος'!N148</f>
        <v>3748.7200000000003</v>
      </c>
      <c r="O148" s="76">
        <f t="shared" si="55"/>
        <v>5.7615328020769498E-2</v>
      </c>
      <c r="P148" s="66"/>
      <c r="Q148" s="81" t="e">
        <f t="shared" si="49"/>
        <v>#DIV/0!</v>
      </c>
      <c r="T148"/>
      <c r="U148"/>
      <c r="V148"/>
      <c r="W148"/>
    </row>
    <row r="149" spans="1:23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2'!K106</f>
        <v>0</v>
      </c>
      <c r="E149" s="76">
        <f t="shared" si="50"/>
        <v>0</v>
      </c>
      <c r="F149" s="66">
        <f>D149+'2025 Ιούλιος'!F149</f>
        <v>0</v>
      </c>
      <c r="G149" s="76">
        <f t="shared" si="51"/>
        <v>0</v>
      </c>
      <c r="H149" s="56"/>
      <c r="I149" s="82" t="e">
        <f t="shared" si="52"/>
        <v>#DIV/0!</v>
      </c>
      <c r="J149" s="66"/>
      <c r="K149" s="66" t="e">
        <f t="shared" si="53"/>
        <v>#DIV/0!</v>
      </c>
      <c r="L149" s="56">
        <f>'2024_60-69 ΕΞΟΔΑ+ΟΜ 2'!K98</f>
        <v>0</v>
      </c>
      <c r="M149" s="76">
        <f t="shared" si="54"/>
        <v>0</v>
      </c>
      <c r="N149" s="66">
        <f>L149+'2025 Ιούλιος'!N149</f>
        <v>0</v>
      </c>
      <c r="O149" s="76">
        <f t="shared" si="55"/>
        <v>0</v>
      </c>
      <c r="P149" s="66"/>
      <c r="Q149" s="81" t="e">
        <f t="shared" si="49"/>
        <v>#DIV/0!</v>
      </c>
      <c r="T149"/>
      <c r="U149"/>
      <c r="V149"/>
      <c r="W149"/>
    </row>
    <row r="150" spans="1:23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2'!K107</f>
        <v>0</v>
      </c>
      <c r="E150" s="76">
        <f t="shared" si="50"/>
        <v>0</v>
      </c>
      <c r="F150" s="66">
        <f>D150+'2025 Ιούλιος'!F150</f>
        <v>2393.4199999999996</v>
      </c>
      <c r="G150" s="76">
        <f t="shared" si="51"/>
        <v>4.8178185734271357E-2</v>
      </c>
      <c r="H150" s="56"/>
      <c r="I150" s="82" t="e">
        <f t="shared" si="52"/>
        <v>#DIV/0!</v>
      </c>
      <c r="J150" s="66"/>
      <c r="K150" s="66" t="e">
        <f t="shared" si="53"/>
        <v>#DIV/0!</v>
      </c>
      <c r="L150" s="56">
        <f>'2024_60-69 ΕΞΟΔΑ+ΟΜ 2'!K99</f>
        <v>0</v>
      </c>
      <c r="M150" s="76">
        <f t="shared" si="54"/>
        <v>0</v>
      </c>
      <c r="N150" s="66">
        <f>L150+'2025 Ιούλιος'!N150</f>
        <v>929.62</v>
      </c>
      <c r="O150" s="76">
        <f t="shared" si="55"/>
        <v>1.4287639843644694E-2</v>
      </c>
      <c r="P150" s="66"/>
      <c r="Q150" s="81" t="e">
        <f t="shared" si="49"/>
        <v>#DIV/0!</v>
      </c>
      <c r="T150"/>
      <c r="U150"/>
      <c r="V150"/>
      <c r="W150"/>
    </row>
    <row r="151" spans="1:23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2'!K108</f>
        <v>0</v>
      </c>
      <c r="E151" s="76">
        <f t="shared" si="50"/>
        <v>0</v>
      </c>
      <c r="F151" s="66">
        <f>D151+'2025 Ιούλιος'!F151</f>
        <v>0</v>
      </c>
      <c r="G151" s="76">
        <f t="shared" si="51"/>
        <v>0</v>
      </c>
      <c r="H151" s="56"/>
      <c r="I151" s="82" t="e">
        <f t="shared" si="52"/>
        <v>#DIV/0!</v>
      </c>
      <c r="J151" s="66"/>
      <c r="K151" s="66" t="e">
        <f t="shared" si="53"/>
        <v>#DIV/0!</v>
      </c>
      <c r="L151" s="56">
        <f>'2024_60-69 ΕΞΟΔΑ+ΟΜ 2'!K100</f>
        <v>422.99</v>
      </c>
      <c r="M151" s="76">
        <f t="shared" si="54"/>
        <v>5.2973804272820293E-2</v>
      </c>
      <c r="N151" s="66">
        <f>L151+'2025 Ιούλιος'!N151</f>
        <v>5237.62</v>
      </c>
      <c r="O151" s="76">
        <f t="shared" si="55"/>
        <v>8.0498728725576382E-2</v>
      </c>
      <c r="P151" s="66"/>
      <c r="Q151" s="81" t="e">
        <f t="shared" si="49"/>
        <v>#DIV/0!</v>
      </c>
      <c r="T151"/>
      <c r="U151"/>
      <c r="V151"/>
      <c r="W151"/>
    </row>
    <row r="152" spans="1:23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2'!K109</f>
        <v>777.67000000000007</v>
      </c>
      <c r="E152" s="76">
        <f t="shared" si="50"/>
        <v>1</v>
      </c>
      <c r="F152" s="66">
        <f>D152+'2025 Ιούλιος'!F152</f>
        <v>6221.3600000000006</v>
      </c>
      <c r="G152" s="76">
        <f t="shared" si="51"/>
        <v>0.12523244461889954</v>
      </c>
      <c r="H152" s="56"/>
      <c r="I152" s="82" t="e">
        <f t="shared" si="52"/>
        <v>#DIV/0!</v>
      </c>
      <c r="J152" s="66"/>
      <c r="K152" s="66" t="e">
        <f t="shared" si="53"/>
        <v>#DIV/0!</v>
      </c>
      <c r="L152" s="56">
        <f>'2024_60-69 ΕΞΟΔΑ+ΟΜ 2'!K101</f>
        <v>0</v>
      </c>
      <c r="M152" s="76">
        <f t="shared" si="54"/>
        <v>0</v>
      </c>
      <c r="N152" s="66">
        <f>L152+'2025 Ιούλιος'!N152</f>
        <v>0</v>
      </c>
      <c r="O152" s="76">
        <f t="shared" si="55"/>
        <v>0</v>
      </c>
      <c r="P152" s="66"/>
      <c r="Q152" s="81" t="e">
        <f t="shared" si="49"/>
        <v>#DIV/0!</v>
      </c>
      <c r="T152"/>
      <c r="U152"/>
      <c r="V152"/>
      <c r="W152"/>
    </row>
    <row r="153" spans="1:23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2'!K110</f>
        <v>0</v>
      </c>
      <c r="E153" s="76">
        <f t="shared" si="50"/>
        <v>0</v>
      </c>
      <c r="F153" s="66">
        <f>D153+'2025 Ιούλιος'!F153</f>
        <v>2070.54</v>
      </c>
      <c r="G153" s="76">
        <f t="shared" si="51"/>
        <v>4.1678794649596909E-2</v>
      </c>
      <c r="H153" s="56"/>
      <c r="I153" s="82" t="e">
        <f t="shared" si="52"/>
        <v>#DIV/0!</v>
      </c>
      <c r="J153" s="66"/>
      <c r="K153" s="66" t="e">
        <f t="shared" si="53"/>
        <v>#DIV/0!</v>
      </c>
      <c r="L153" s="56">
        <f>'2024_60-69 ΕΞΟΔΑ+ΟΜ 2'!K102</f>
        <v>253.21</v>
      </c>
      <c r="M153" s="76">
        <f t="shared" si="54"/>
        <v>3.171114442403089E-2</v>
      </c>
      <c r="N153" s="66">
        <f>L153+'2025 Ιούλιος'!N153</f>
        <v>5976.2900000000009</v>
      </c>
      <c r="O153" s="76">
        <f t="shared" si="55"/>
        <v>9.1851594330129904E-2</v>
      </c>
      <c r="P153" s="66"/>
      <c r="Q153" s="81" t="e">
        <f t="shared" si="49"/>
        <v>#DIV/0!</v>
      </c>
      <c r="T153"/>
      <c r="U153"/>
      <c r="V153"/>
      <c r="W153"/>
    </row>
    <row r="154" spans="1:23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T154"/>
      <c r="U154"/>
      <c r="V154"/>
      <c r="W154"/>
    </row>
    <row r="155" spans="1:23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T155"/>
      <c r="U155"/>
      <c r="V155"/>
      <c r="W155"/>
    </row>
    <row r="156" spans="1:23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T156"/>
      <c r="U156"/>
      <c r="V156"/>
      <c r="W156"/>
    </row>
    <row r="157" spans="1:23" ht="30">
      <c r="A157" s="178"/>
      <c r="B157" s="178"/>
      <c r="C157" s="84" t="s">
        <v>371</v>
      </c>
      <c r="D157" s="65">
        <f>'2025_60-69 ΕΞΟΔΑ+ΟΜ 2'!K73</f>
        <v>777.67000000000007</v>
      </c>
      <c r="E157" s="83"/>
      <c r="F157" s="65">
        <f>'2025_60-69 ΕΞΟΔΑ+ΟΜ 2'!X73</f>
        <v>49678.499999999993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7984.8899999999994</v>
      </c>
      <c r="M157" s="83"/>
      <c r="N157" s="65">
        <f>SUM(N117:N156)</f>
        <v>65064.630000000012</v>
      </c>
      <c r="O157" s="83"/>
      <c r="P157" s="65">
        <f>SUM(P117:P156)</f>
        <v>0</v>
      </c>
      <c r="Q157" s="83"/>
      <c r="T157"/>
      <c r="U157"/>
      <c r="V157"/>
      <c r="W157"/>
    </row>
    <row r="158" spans="1:23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T158"/>
      <c r="U158"/>
      <c r="V158"/>
      <c r="W158"/>
    </row>
    <row r="159" spans="1:23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-128080.44749262533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-1923.6199999999917</v>
      </c>
      <c r="M159" s="299"/>
      <c r="N159" s="88">
        <f>N7-N74-N111-N157</f>
        <v>322008.26805309736</v>
      </c>
      <c r="O159" s="299"/>
      <c r="P159" s="88"/>
      <c r="Q159" s="299"/>
      <c r="T159"/>
      <c r="U159"/>
      <c r="V159"/>
      <c r="W159"/>
    </row>
  </sheetData>
  <mergeCells count="33">
    <mergeCell ref="D114:F114"/>
    <mergeCell ref="H114:J114"/>
    <mergeCell ref="L114:N114"/>
    <mergeCell ref="P114:Q114"/>
    <mergeCell ref="P40:Q40"/>
    <mergeCell ref="D41:F41"/>
    <mergeCell ref="H41:J41"/>
    <mergeCell ref="L41:N41"/>
    <mergeCell ref="D113:G113"/>
    <mergeCell ref="H113:K113"/>
    <mergeCell ref="L113:O113"/>
    <mergeCell ref="P113:Q113"/>
    <mergeCell ref="H3:J3"/>
    <mergeCell ref="L3:N3"/>
    <mergeCell ref="D40:G40"/>
    <mergeCell ref="H40:K40"/>
    <mergeCell ref="L40:O40"/>
    <mergeCell ref="A1:Q1"/>
    <mergeCell ref="P41:Q41"/>
    <mergeCell ref="P3:Q3"/>
    <mergeCell ref="P78:Q78"/>
    <mergeCell ref="D77:G77"/>
    <mergeCell ref="H77:K77"/>
    <mergeCell ref="L77:O77"/>
    <mergeCell ref="P77:Q77"/>
    <mergeCell ref="D78:F78"/>
    <mergeCell ref="H78:J78"/>
    <mergeCell ref="L78:N78"/>
    <mergeCell ref="D2:G2"/>
    <mergeCell ref="H2:K2"/>
    <mergeCell ref="L2:O2"/>
    <mergeCell ref="P2:Q2"/>
    <mergeCell ref="D3:F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748B-51EB-4AFA-8C73-E9A83F7B5D09}">
  <dimension ref="A1:V160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6.140625" style="61" customWidth="1"/>
    <col min="13" max="13" width="11.7109375" style="61" customWidth="1"/>
    <col min="14" max="14" width="16.42578125" style="61" customWidth="1"/>
    <col min="15" max="16" width="13.28515625" style="61" customWidth="1"/>
    <col min="17" max="17" width="11.42578125" style="51" customWidth="1"/>
    <col min="18" max="21" width="9.140625" style="51"/>
    <col min="22" max="22" width="48.5703125" style="51" customWidth="1"/>
    <col min="23" max="16384" width="9.140625" style="51"/>
  </cols>
  <sheetData>
    <row r="1" spans="1:22" ht="15" customHeight="1">
      <c r="A1" s="306" t="s">
        <v>299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ΑΝΤΙΣΤΟΙΧΙΣΗ!$F$114</f>
        <v xml:space="preserve">ΣΕΠΤΕΜΒΡΙΟΣ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ΑΝΤΙΣΤΟΙΧΙΣΗ!$F$114</f>
        <v xml:space="preserve">ΣΕΠΤΕΜΒΡΙΟΣ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ΑΝΤΙΣΤΟΙΧΙΣΗ!$F$128</f>
        <v>ΣΕΠΤΕΜΒΡΙΟΣ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-90400.754159291973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4873.2269026548893</v>
      </c>
      <c r="M5" s="299"/>
      <c r="N5" s="86">
        <f>N7-N6</f>
        <v>-59511.894044247689</v>
      </c>
      <c r="O5" s="299"/>
      <c r="P5" s="86">
        <f>P159-P6</f>
        <v>0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306240.31999999995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72283.490000000005</v>
      </c>
      <c r="M6" s="299"/>
      <c r="N6" s="87">
        <f>N74+N111+N157</f>
        <v>578257.87899999996</v>
      </c>
      <c r="O6" s="299"/>
      <c r="P6" s="86">
        <f>P38-P43-P80</f>
        <v>0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77156.716902654895</v>
      </c>
      <c r="M7" s="83"/>
      <c r="N7" s="65">
        <f>L7+'2025 Αύγουστος'!N7</f>
        <v>518745.98495575227</v>
      </c>
      <c r="O7" s="83"/>
      <c r="P7" s="65">
        <f>SUM(P8:P31)</f>
        <v>-302906.41911504423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'2025_ΕΣΟΔΑ'!K2</f>
        <v>0</v>
      </c>
      <c r="E8" s="53" t="e">
        <f>D8/$D$7</f>
        <v>#DIV/0!</v>
      </c>
      <c r="F8" s="54">
        <f>D8+'2025 Αύγουστος'!F8</f>
        <v>191311.33176991151</v>
      </c>
      <c r="G8" s="53">
        <f>F8/$F$7</f>
        <v>0.88635895381248786</v>
      </c>
      <c r="H8" s="54"/>
      <c r="I8" s="53" t="e">
        <f t="shared" ref="I8:I30" si="0">H8/$H$39</f>
        <v>#DIV/0!</v>
      </c>
      <c r="J8" s="54">
        <f>H8+'2025 Αύγουστος'!J8</f>
        <v>0</v>
      </c>
      <c r="K8" s="53" t="e">
        <f>J8/$J$7</f>
        <v>#DIV/0!</v>
      </c>
      <c r="L8" s="92">
        <f>'2024_60-69 ΕΞΟΔΑ+ΟΜ 2'!K114</f>
        <v>66655.538672566399</v>
      </c>
      <c r="M8" s="53">
        <f>L8/$L$7</f>
        <v>0.86389806809253755</v>
      </c>
      <c r="N8" s="54">
        <f>L8+'2025 Αύγουστος'!N8</f>
        <v>455281.11150442483</v>
      </c>
      <c r="O8" s="53">
        <f>N8/$N$7</f>
        <v>0.87765712835976772</v>
      </c>
      <c r="P8" s="54">
        <f t="shared" ref="P8:P26" si="1">F8-N8</f>
        <v>-263969.77973451331</v>
      </c>
      <c r="Q8" s="53">
        <f t="shared" ref="Q8:Q26" si="2">N8/F8</f>
        <v>2.3797916584051984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'2025_ΕΣΟΔΑ'!K3</f>
        <v>0</v>
      </c>
      <c r="E9" s="53" t="e">
        <f t="shared" ref="E9:E28" si="3">D9/$D$7</f>
        <v>#DIV/0!</v>
      </c>
      <c r="F9" s="54">
        <f>D9+'2025 Αύγουστος'!F9</f>
        <v>44.25</v>
      </c>
      <c r="G9" s="53">
        <f t="shared" ref="G9:G28" si="4">F9/$F$7</f>
        <v>2.0501338495397547E-4</v>
      </c>
      <c r="H9" s="54"/>
      <c r="I9" s="53" t="e">
        <f t="shared" si="0"/>
        <v>#DIV/0!</v>
      </c>
      <c r="J9" s="54">
        <f>H9+'2025 Αύγουστος'!J9</f>
        <v>0</v>
      </c>
      <c r="K9" s="53" t="e">
        <f t="shared" ref="K9:K29" si="5">J9/$J$7</f>
        <v>#DIV/0!</v>
      </c>
      <c r="L9" s="92">
        <f>'2024_60-69 ΕΞΟΔΑ+ΟΜ 2'!K115</f>
        <v>0</v>
      </c>
      <c r="M9" s="53">
        <f t="shared" ref="M9:M29" si="6">L9/$L$7</f>
        <v>0</v>
      </c>
      <c r="N9" s="54">
        <f>L9+'2025 Αύγουστος'!N9</f>
        <v>0</v>
      </c>
      <c r="O9" s="53">
        <f t="shared" ref="O9:O29" si="7">N9/$N$7</f>
        <v>0</v>
      </c>
      <c r="P9" s="54">
        <f t="shared" si="1"/>
        <v>44.25</v>
      </c>
      <c r="Q9" s="53">
        <f t="shared" si="2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'2025_ΕΣΟΔΑ'!K4</f>
        <v>0</v>
      </c>
      <c r="E10" s="53" t="e">
        <f t="shared" si="3"/>
        <v>#DIV/0!</v>
      </c>
      <c r="F10" s="54">
        <f>D10+'2025 Αύγουστος'!F10</f>
        <v>0</v>
      </c>
      <c r="G10" s="53">
        <f t="shared" si="4"/>
        <v>0</v>
      </c>
      <c r="H10" s="54"/>
      <c r="I10" s="53" t="e">
        <f t="shared" si="0"/>
        <v>#DIV/0!</v>
      </c>
      <c r="J10" s="54">
        <f>H10+'2025 Αύγουστος'!J10</f>
        <v>0</v>
      </c>
      <c r="K10" s="53" t="e">
        <f t="shared" si="5"/>
        <v>#DIV/0!</v>
      </c>
      <c r="L10" s="92">
        <f>'2024_60-69 ΕΞΟΔΑ+ΟΜ 2'!K116</f>
        <v>0</v>
      </c>
      <c r="M10" s="53">
        <f t="shared" si="6"/>
        <v>0</v>
      </c>
      <c r="N10" s="54">
        <f>L10+'2025 Αύγουστος'!N10</f>
        <v>0</v>
      </c>
      <c r="O10" s="53">
        <f t="shared" si="7"/>
        <v>0</v>
      </c>
      <c r="P10" s="54">
        <f t="shared" si="1"/>
        <v>0</v>
      </c>
      <c r="Q10" s="53" t="e">
        <f t="shared" si="2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'2025_ΕΣΟΔΑ'!K5</f>
        <v>0</v>
      </c>
      <c r="E11" s="53" t="e">
        <f t="shared" si="3"/>
        <v>#DIV/0!</v>
      </c>
      <c r="F11" s="54">
        <f>D11+'2025 Αύγουστος'!F11</f>
        <v>13159.754070796458</v>
      </c>
      <c r="G11" s="53">
        <f t="shared" si="4"/>
        <v>6.0970072931431418E-2</v>
      </c>
      <c r="H11" s="54"/>
      <c r="I11" s="53" t="e">
        <f t="shared" si="0"/>
        <v>#DIV/0!</v>
      </c>
      <c r="J11" s="54">
        <f>H11+'2025 Αύγουστος'!J11</f>
        <v>0</v>
      </c>
      <c r="K11" s="53" t="e">
        <f t="shared" si="5"/>
        <v>#DIV/0!</v>
      </c>
      <c r="L11" s="92">
        <f>'2024_60-69 ΕΞΟΔΑ+ΟΜ 2'!K117</f>
        <v>5935.3982300884963</v>
      </c>
      <c r="M11" s="53">
        <f t="shared" si="6"/>
        <v>7.6926526534001144E-2</v>
      </c>
      <c r="N11" s="54">
        <f>L11+'2025 Αύγουστος'!N11</f>
        <v>34084.48345132744</v>
      </c>
      <c r="O11" s="53">
        <f t="shared" si="7"/>
        <v>6.5705536890535668E-2</v>
      </c>
      <c r="P11" s="54">
        <f t="shared" si="1"/>
        <v>-20924.729380530982</v>
      </c>
      <c r="Q11" s="53">
        <f t="shared" si="2"/>
        <v>2.5900547432695733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'2025_ΕΣΟΔΑ'!K6</f>
        <v>0</v>
      </c>
      <c r="E12" s="53" t="e">
        <f t="shared" si="3"/>
        <v>#DIV/0!</v>
      </c>
      <c r="F12" s="54">
        <f>D12+'2025 Αύγουστος'!F12</f>
        <v>2225.63</v>
      </c>
      <c r="G12" s="53">
        <f t="shared" si="4"/>
        <v>1.0311501467912236E-2</v>
      </c>
      <c r="H12" s="54"/>
      <c r="I12" s="53" t="e">
        <f t="shared" si="0"/>
        <v>#DIV/0!</v>
      </c>
      <c r="J12" s="54">
        <f>H12+'2025 Αύγουστος'!J12</f>
        <v>0</v>
      </c>
      <c r="K12" s="53" t="e">
        <f t="shared" si="5"/>
        <v>#DIV/0!</v>
      </c>
      <c r="L12" s="92">
        <f>'2024_60-69 ΕΞΟΔΑ+ΟΜ 2'!K118</f>
        <v>278.14</v>
      </c>
      <c r="M12" s="53">
        <f t="shared" si="6"/>
        <v>3.6048708546129109E-3</v>
      </c>
      <c r="N12" s="54">
        <f>L12+'2025 Αύγουστος'!N12</f>
        <v>2684.7299999999996</v>
      </c>
      <c r="O12" s="53">
        <f t="shared" si="7"/>
        <v>5.1754231894999636E-3</v>
      </c>
      <c r="P12" s="54">
        <f t="shared" si="1"/>
        <v>-459.09999999999945</v>
      </c>
      <c r="Q12" s="53">
        <f t="shared" si="2"/>
        <v>1.2062786716570137</v>
      </c>
      <c r="S12"/>
      <c r="T12"/>
      <c r="U12"/>
      <c r="V12"/>
    </row>
    <row r="13" spans="1:22" ht="24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'2025_ΕΣΟΔΑ'!K7</f>
        <v>0</v>
      </c>
      <c r="E13" s="53" t="e">
        <f t="shared" si="3"/>
        <v>#DIV/0!</v>
      </c>
      <c r="F13" s="54">
        <f>D13+'2025 Αύγουστος'!F13</f>
        <v>3326.71</v>
      </c>
      <c r="G13" s="53">
        <f t="shared" si="4"/>
        <v>1.5412883115485644E-2</v>
      </c>
      <c r="H13" s="54"/>
      <c r="I13" s="53" t="e">
        <f t="shared" si="0"/>
        <v>#DIV/0!</v>
      </c>
      <c r="J13" s="54">
        <f>H13+'2025 Αύγουστος'!J13</f>
        <v>0</v>
      </c>
      <c r="K13" s="53" t="e">
        <f t="shared" si="5"/>
        <v>#DIV/0!</v>
      </c>
      <c r="L13" s="92">
        <f>'2024_60-69 ΕΞΟΔΑ+ΟΜ 2'!K119</f>
        <v>2499.94</v>
      </c>
      <c r="M13" s="53">
        <f t="shared" si="6"/>
        <v>3.2400808385277202E-2</v>
      </c>
      <c r="N13" s="54">
        <f>L13+'2025 Αύγουστος'!N13</f>
        <v>14112.16</v>
      </c>
      <c r="O13" s="53">
        <f t="shared" si="7"/>
        <v>2.720437441304482E-2</v>
      </c>
      <c r="P13" s="54">
        <f t="shared" si="1"/>
        <v>-10785.45</v>
      </c>
      <c r="Q13" s="53">
        <f t="shared" si="2"/>
        <v>4.2420770070129343</v>
      </c>
      <c r="S13"/>
      <c r="T13"/>
      <c r="U13"/>
      <c r="V13"/>
    </row>
    <row r="14" spans="1:22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'2025_ΕΣΟΔΑ'!K8</f>
        <v>0</v>
      </c>
      <c r="E14" s="53" t="e">
        <f t="shared" si="3"/>
        <v>#DIV/0!</v>
      </c>
      <c r="F14" s="54">
        <f>D14+'2025 Αύγουστος'!F14</f>
        <v>500</v>
      </c>
      <c r="G14" s="53">
        <f t="shared" si="4"/>
        <v>2.3165354232087625E-3</v>
      </c>
      <c r="H14" s="54"/>
      <c r="I14" s="53" t="e">
        <f t="shared" si="0"/>
        <v>#DIV/0!</v>
      </c>
      <c r="J14" s="54">
        <f>H14+'2025 Αύγουστος'!J14</f>
        <v>0</v>
      </c>
      <c r="K14" s="53" t="e">
        <f t="shared" si="5"/>
        <v>#DIV/0!</v>
      </c>
      <c r="L14" s="92">
        <f>'2024_60-69 ΕΞΟΔΑ+ΟΜ 2'!K120</f>
        <v>100</v>
      </c>
      <c r="M14" s="53">
        <f t="shared" si="6"/>
        <v>1.2960634409336705E-3</v>
      </c>
      <c r="N14" s="54">
        <f>L14+'2025 Αύγουστος'!N14</f>
        <v>900</v>
      </c>
      <c r="O14" s="53">
        <f t="shared" si="7"/>
        <v>1.7349531873037394E-3</v>
      </c>
      <c r="P14" s="54">
        <f t="shared" si="1"/>
        <v>-400</v>
      </c>
      <c r="Q14" s="53">
        <f t="shared" si="2"/>
        <v>1.8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'2025_ΕΣΟΔΑ'!K9</f>
        <v>0</v>
      </c>
      <c r="E15" s="53" t="e">
        <f t="shared" si="3"/>
        <v>#DIV/0!</v>
      </c>
      <c r="F15" s="54">
        <f>D15+'2025 Αύγουστος'!F15</f>
        <v>1175.0900000000001</v>
      </c>
      <c r="G15" s="53">
        <f t="shared" si="4"/>
        <v>5.4442752209167703E-3</v>
      </c>
      <c r="H15" s="54"/>
      <c r="I15" s="53" t="e">
        <f t="shared" si="0"/>
        <v>#DIV/0!</v>
      </c>
      <c r="J15" s="54">
        <f>H15+'2025 Αύγουστος'!J15</f>
        <v>0</v>
      </c>
      <c r="K15" s="53" t="e">
        <f t="shared" si="5"/>
        <v>#DIV/0!</v>
      </c>
      <c r="L15" s="92">
        <f>'2024_60-69 ΕΞΟΔΑ+ΟΜ 2'!K121</f>
        <v>618.54</v>
      </c>
      <c r="M15" s="53">
        <f t="shared" si="6"/>
        <v>8.016670807551125E-3</v>
      </c>
      <c r="N15" s="54">
        <f>L15+'2025 Αύγουστος'!N15</f>
        <v>1726.25</v>
      </c>
      <c r="O15" s="53">
        <f t="shared" si="7"/>
        <v>3.3277365995367557E-3</v>
      </c>
      <c r="P15" s="54">
        <f t="shared" si="1"/>
        <v>-551.15999999999985</v>
      </c>
      <c r="Q15" s="53">
        <f t="shared" si="2"/>
        <v>1.4690364142321013</v>
      </c>
      <c r="S15"/>
      <c r="T15"/>
      <c r="U15"/>
      <c r="V15"/>
    </row>
    <row r="16" spans="1:22" ht="33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'2025_ΕΣΟΔΑ'!K10</f>
        <v>0</v>
      </c>
      <c r="E16" s="53" t="e">
        <f t="shared" si="3"/>
        <v>#DIV/0!</v>
      </c>
      <c r="F16" s="54">
        <f>D16+'2025 Αύγουστος'!F16</f>
        <v>673.29</v>
      </c>
      <c r="G16" s="53">
        <f t="shared" si="4"/>
        <v>3.1194002701844551E-3</v>
      </c>
      <c r="H16" s="54"/>
      <c r="I16" s="53" t="e">
        <f t="shared" si="0"/>
        <v>#DIV/0!</v>
      </c>
      <c r="J16" s="54">
        <f>H16+'2025 Αύγουστος'!J16</f>
        <v>0</v>
      </c>
      <c r="K16" s="53" t="e">
        <f t="shared" si="5"/>
        <v>#DIV/0!</v>
      </c>
      <c r="L16" s="92">
        <f>'2024_60-69 ΕΞΟΔΑ+ΟΜ 2'!K122</f>
        <v>0</v>
      </c>
      <c r="M16" s="53">
        <f t="shared" si="6"/>
        <v>0</v>
      </c>
      <c r="N16" s="54">
        <f>L16+'2025 Αύγουστος'!N16</f>
        <v>0</v>
      </c>
      <c r="O16" s="53">
        <f t="shared" si="7"/>
        <v>0</v>
      </c>
      <c r="P16" s="54">
        <f t="shared" si="1"/>
        <v>673.29</v>
      </c>
      <c r="Q16" s="53">
        <f t="shared" si="2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'2025_ΕΣΟΔΑ'!K11</f>
        <v>0</v>
      </c>
      <c r="E17" s="53" t="e">
        <f t="shared" si="3"/>
        <v>#DIV/0!</v>
      </c>
      <c r="F17" s="54">
        <f>D17+'2025 Αύγουστος'!F17</f>
        <v>464.6</v>
      </c>
      <c r="G17" s="53">
        <f t="shared" si="4"/>
        <v>2.1525247152455822E-3</v>
      </c>
      <c r="H17" s="54"/>
      <c r="I17" s="53" t="e">
        <f t="shared" si="0"/>
        <v>#DIV/0!</v>
      </c>
      <c r="J17" s="54">
        <f>H17+'2025 Αύγουστος'!J17</f>
        <v>0</v>
      </c>
      <c r="K17" s="53" t="e">
        <f t="shared" si="5"/>
        <v>#DIV/0!</v>
      </c>
      <c r="L17" s="92">
        <f>'2024_60-69 ΕΞΟΔΑ+ΟΜ 2'!K123</f>
        <v>281.62</v>
      </c>
      <c r="M17" s="53">
        <f t="shared" si="6"/>
        <v>3.6499738623574029E-3</v>
      </c>
      <c r="N17" s="54">
        <f>L17+'2025 Αύγουστος'!N17</f>
        <v>538.27</v>
      </c>
      <c r="O17" s="53">
        <f t="shared" si="7"/>
        <v>1.0376369468110931E-3</v>
      </c>
      <c r="P17" s="54">
        <f t="shared" si="1"/>
        <v>-73.669999999999959</v>
      </c>
      <c r="Q17" s="53">
        <f t="shared" si="2"/>
        <v>1.1585665088247954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'2025_ΕΣΟΔΑ'!K12</f>
        <v>0</v>
      </c>
      <c r="E18" s="53" t="e">
        <f t="shared" si="3"/>
        <v>#DIV/0!</v>
      </c>
      <c r="F18" s="54">
        <f>D18+'2025 Αύγουστος'!F18</f>
        <v>0</v>
      </c>
      <c r="G18" s="53">
        <f t="shared" si="4"/>
        <v>0</v>
      </c>
      <c r="H18" s="54"/>
      <c r="I18" s="53" t="e">
        <f t="shared" si="0"/>
        <v>#DIV/0!</v>
      </c>
      <c r="J18" s="54">
        <f>H18+'2025 Αύγουστος'!J18</f>
        <v>0</v>
      </c>
      <c r="K18" s="53" t="e">
        <f t="shared" si="5"/>
        <v>#DIV/0!</v>
      </c>
      <c r="L18" s="92">
        <f>'2024_60-69 ΕΞΟΔΑ+ΟΜ 2'!K124</f>
        <v>0</v>
      </c>
      <c r="M18" s="53">
        <f t="shared" si="6"/>
        <v>0</v>
      </c>
      <c r="N18" s="54">
        <f>L18+'2025 Αύγουστος'!N18</f>
        <v>0</v>
      </c>
      <c r="O18" s="53">
        <f t="shared" si="7"/>
        <v>0</v>
      </c>
      <c r="P18" s="54">
        <f t="shared" si="1"/>
        <v>0</v>
      </c>
      <c r="Q18" s="53" t="e">
        <f t="shared" si="2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'2025_ΕΣΟΔΑ'!K13</f>
        <v>0</v>
      </c>
      <c r="E19" s="53" t="e">
        <f t="shared" si="3"/>
        <v>#DIV/0!</v>
      </c>
      <c r="F19" s="54">
        <f>D19+'2025 Αύγουστος'!F19</f>
        <v>0</v>
      </c>
      <c r="G19" s="53">
        <f t="shared" si="4"/>
        <v>0</v>
      </c>
      <c r="H19" s="54"/>
      <c r="I19" s="53" t="e">
        <f t="shared" si="0"/>
        <v>#DIV/0!</v>
      </c>
      <c r="J19" s="54">
        <f>H19+'2025 Αύγουστος'!J19</f>
        <v>0</v>
      </c>
      <c r="K19" s="53" t="e">
        <f t="shared" si="5"/>
        <v>#DIV/0!</v>
      </c>
      <c r="L19" s="92">
        <f>'2024_60-69 ΕΞΟΔΑ+ΟΜ 2'!K125</f>
        <v>0</v>
      </c>
      <c r="M19" s="53">
        <f t="shared" si="6"/>
        <v>0</v>
      </c>
      <c r="N19" s="54">
        <f>L19+'2025 Αύγουστος'!N19</f>
        <v>0</v>
      </c>
      <c r="O19" s="53">
        <f t="shared" si="7"/>
        <v>0</v>
      </c>
      <c r="P19" s="54">
        <f t="shared" si="1"/>
        <v>0</v>
      </c>
      <c r="Q19" s="53" t="e">
        <f t="shared" si="2"/>
        <v>#DIV/0!</v>
      </c>
      <c r="S19"/>
      <c r="T19"/>
      <c r="U19"/>
      <c r="V19"/>
    </row>
    <row r="20" spans="1:22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'2025_ΕΣΟΔΑ'!K14</f>
        <v>0</v>
      </c>
      <c r="E20" s="53" t="e">
        <f t="shared" si="3"/>
        <v>#DIV/0!</v>
      </c>
      <c r="F20" s="54">
        <f>D20+'2025 Αύγουστος'!F20</f>
        <v>0</v>
      </c>
      <c r="G20" s="53">
        <f t="shared" si="4"/>
        <v>0</v>
      </c>
      <c r="H20" s="54"/>
      <c r="I20" s="53" t="e">
        <f t="shared" si="0"/>
        <v>#DIV/0!</v>
      </c>
      <c r="J20" s="54">
        <f>H20+'2025 Αύγουστος'!J20</f>
        <v>0</v>
      </c>
      <c r="K20" s="53" t="e">
        <f t="shared" si="5"/>
        <v>#DIV/0!</v>
      </c>
      <c r="L20" s="92">
        <f>'2024_60-69 ΕΞΟΔΑ+ΟΜ 2'!K126</f>
        <v>0</v>
      </c>
      <c r="M20" s="53">
        <f t="shared" si="6"/>
        <v>0</v>
      </c>
      <c r="N20" s="54">
        <f>L20+'2025 Αύγουστος'!N20</f>
        <v>0</v>
      </c>
      <c r="O20" s="53">
        <f t="shared" si="7"/>
        <v>0</v>
      </c>
      <c r="P20" s="54">
        <f t="shared" si="1"/>
        <v>0</v>
      </c>
      <c r="Q20" s="53" t="e">
        <f t="shared" si="2"/>
        <v>#DIV/0!</v>
      </c>
      <c r="S20"/>
      <c r="T20"/>
      <c r="U20"/>
      <c r="V20"/>
    </row>
    <row r="21" spans="1:22" ht="27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'2025_ΕΣΟΔΑ'!K15</f>
        <v>0</v>
      </c>
      <c r="E21" s="53" t="e">
        <f t="shared" si="3"/>
        <v>#DIV/0!</v>
      </c>
      <c r="F21" s="54">
        <f>D21+'2025 Αύγουστος'!F21</f>
        <v>3230.0599999999995</v>
      </c>
      <c r="G21" s="53">
        <f t="shared" si="4"/>
        <v>1.4965096818179388E-2</v>
      </c>
      <c r="H21" s="54"/>
      <c r="I21" s="53" t="e">
        <f t="shared" si="0"/>
        <v>#DIV/0!</v>
      </c>
      <c r="J21" s="54">
        <f>H21+'2025 Αύγουστος'!J21</f>
        <v>0</v>
      </c>
      <c r="K21" s="53" t="e">
        <f t="shared" si="5"/>
        <v>#DIV/0!</v>
      </c>
      <c r="L21" s="92">
        <f>'2024_60-69 ΕΞΟΔΑ+ΟΜ 2'!K127</f>
        <v>460.18</v>
      </c>
      <c r="M21" s="53">
        <f t="shared" si="6"/>
        <v>5.9642247424885652E-3</v>
      </c>
      <c r="N21" s="54">
        <f>L21+'2025 Αύγουστος'!N21</f>
        <v>2382.2999999999997</v>
      </c>
      <c r="O21" s="53">
        <f t="shared" si="7"/>
        <v>4.5924210867929974E-3</v>
      </c>
      <c r="P21" s="54">
        <f t="shared" si="1"/>
        <v>847.75999999999976</v>
      </c>
      <c r="Q21" s="53">
        <f t="shared" si="2"/>
        <v>0.73754047912422682</v>
      </c>
      <c r="S21"/>
      <c r="T21"/>
      <c r="U21"/>
      <c r="V21"/>
    </row>
    <row r="22" spans="1:22" ht="22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'2025_ΕΣΟΔΑ'!K16</f>
        <v>0</v>
      </c>
      <c r="E22" s="53" t="e">
        <f t="shared" si="3"/>
        <v>#DIV/0!</v>
      </c>
      <c r="F22" s="54">
        <f>D22+'2025 Αύγουστος'!F22</f>
        <v>0</v>
      </c>
      <c r="G22" s="53">
        <f t="shared" si="4"/>
        <v>0</v>
      </c>
      <c r="H22" s="54"/>
      <c r="I22" s="53" t="e">
        <f t="shared" si="0"/>
        <v>#DIV/0!</v>
      </c>
      <c r="J22" s="54">
        <f>H22+'2025 Αύγουστος'!J22</f>
        <v>0</v>
      </c>
      <c r="K22" s="53" t="e">
        <f t="shared" si="5"/>
        <v>#DIV/0!</v>
      </c>
      <c r="L22" s="92">
        <f>'2024_60-69 ΕΞΟΔΑ+ΟΜ 2'!K128</f>
        <v>0</v>
      </c>
      <c r="M22" s="53">
        <f t="shared" si="6"/>
        <v>0</v>
      </c>
      <c r="N22" s="54">
        <f>L22+'2025 Αύγουστος'!N22</f>
        <v>0</v>
      </c>
      <c r="O22" s="53">
        <f t="shared" si="7"/>
        <v>0</v>
      </c>
      <c r="P22" s="54">
        <f t="shared" si="1"/>
        <v>0</v>
      </c>
      <c r="Q22" s="53" t="e">
        <f t="shared" si="2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'2025_ΕΣΟΔΑ'!K17</f>
        <v>0</v>
      </c>
      <c r="E23" s="53" t="e">
        <f t="shared" si="3"/>
        <v>#DIV/0!</v>
      </c>
      <c r="F23" s="54">
        <f>D23+'2025 Αύγουστος'!F23</f>
        <v>495.58</v>
      </c>
      <c r="G23" s="53">
        <f t="shared" si="4"/>
        <v>2.2960572500675971E-3</v>
      </c>
      <c r="H23" s="54"/>
      <c r="I23" s="53" t="e">
        <f t="shared" si="0"/>
        <v>#DIV/0!</v>
      </c>
      <c r="J23" s="54">
        <f>H23+'2025 Αύγουστος'!J23</f>
        <v>0</v>
      </c>
      <c r="K23" s="53" t="e">
        <f t="shared" si="5"/>
        <v>#DIV/0!</v>
      </c>
      <c r="L23" s="92">
        <f>'2024_60-69 ΕΞΟΔΑ+ΟΜ 2'!K129</f>
        <v>0</v>
      </c>
      <c r="M23" s="53">
        <f t="shared" si="6"/>
        <v>0</v>
      </c>
      <c r="N23" s="54">
        <f>L23+'2025 Αύγουστος'!N23</f>
        <v>524.05999999999995</v>
      </c>
      <c r="O23" s="53">
        <f t="shared" si="7"/>
        <v>1.0102439637093305E-3</v>
      </c>
      <c r="P23" s="54">
        <f t="shared" si="1"/>
        <v>-28.479999999999961</v>
      </c>
      <c r="Q23" s="53">
        <f t="shared" si="2"/>
        <v>1.0574680172726905</v>
      </c>
      <c r="S23"/>
      <c r="T23"/>
      <c r="U23"/>
      <c r="V23"/>
    </row>
    <row r="24" spans="1:22" ht="22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'2025_ΕΣΟΔΑ'!K18</f>
        <v>0</v>
      </c>
      <c r="E24" s="53" t="e">
        <f t="shared" si="3"/>
        <v>#DIV/0!</v>
      </c>
      <c r="F24" s="54">
        <f>D24+'2025 Αύγουστος'!F24</f>
        <v>0</v>
      </c>
      <c r="G24" s="53">
        <f t="shared" si="4"/>
        <v>0</v>
      </c>
      <c r="H24" s="54"/>
      <c r="I24" s="53" t="e">
        <f t="shared" si="0"/>
        <v>#DIV/0!</v>
      </c>
      <c r="J24" s="54">
        <f>H24+'2025 Αύγουστος'!J24</f>
        <v>0</v>
      </c>
      <c r="K24" s="53" t="e">
        <f t="shared" si="5"/>
        <v>#DIV/0!</v>
      </c>
      <c r="L24" s="92">
        <f>'2024_60-69 ΕΞΟΔΑ+ΟΜ 2'!K130</f>
        <v>287.85000000000002</v>
      </c>
      <c r="M24" s="53">
        <f t="shared" si="6"/>
        <v>3.730718614727571E-3</v>
      </c>
      <c r="N24" s="54">
        <f>L24+'2025 Αύγουστος'!N24</f>
        <v>2344.9499999999998</v>
      </c>
      <c r="O24" s="53">
        <f t="shared" si="7"/>
        <v>4.5204205295198922E-3</v>
      </c>
      <c r="P24" s="54">
        <f t="shared" si="1"/>
        <v>-2344.9499999999998</v>
      </c>
      <c r="Q24" s="53" t="e">
        <f t="shared" si="2"/>
        <v>#DIV/0!</v>
      </c>
      <c r="S24"/>
      <c r="T24"/>
      <c r="U24"/>
      <c r="V24"/>
    </row>
    <row r="25" spans="1:22" ht="22.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'2025_ΕΣΟΔΑ'!K19</f>
        <v>0</v>
      </c>
      <c r="E25" s="53" t="e">
        <f t="shared" si="3"/>
        <v>#DIV/0!</v>
      </c>
      <c r="F25" s="54">
        <f>D25+'2025 Αύγουστος'!F25</f>
        <v>0</v>
      </c>
      <c r="G25" s="53">
        <f t="shared" si="4"/>
        <v>0</v>
      </c>
      <c r="H25" s="54"/>
      <c r="I25" s="53" t="e">
        <f t="shared" si="0"/>
        <v>#DIV/0!</v>
      </c>
      <c r="J25" s="54">
        <f>H25+'2025 Αύγουστος'!J25</f>
        <v>0</v>
      </c>
      <c r="K25" s="53" t="e">
        <f t="shared" si="5"/>
        <v>#DIV/0!</v>
      </c>
      <c r="L25" s="92">
        <f>'2024_60-69 ΕΞΟΔΑ+ΟΜ 2'!K131</f>
        <v>0</v>
      </c>
      <c r="M25" s="53">
        <f t="shared" si="6"/>
        <v>0</v>
      </c>
      <c r="N25" s="54">
        <f>L25+'2025 Αύγουστος'!N25</f>
        <v>0</v>
      </c>
      <c r="O25" s="53">
        <f t="shared" si="7"/>
        <v>0</v>
      </c>
      <c r="P25" s="54">
        <f t="shared" si="1"/>
        <v>0</v>
      </c>
      <c r="Q25" s="53" t="e">
        <f t="shared" si="2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'2025_ΕΣΟΔΑ'!K20</f>
        <v>0</v>
      </c>
      <c r="E26" s="53" t="e">
        <f t="shared" si="3"/>
        <v>#DIV/0!</v>
      </c>
      <c r="F26" s="54">
        <f>D26+'2025 Αύγουστος'!F26</f>
        <v>0</v>
      </c>
      <c r="G26" s="53">
        <f t="shared" si="4"/>
        <v>0</v>
      </c>
      <c r="H26" s="54"/>
      <c r="I26" s="53" t="e">
        <f t="shared" si="0"/>
        <v>#DIV/0!</v>
      </c>
      <c r="J26" s="54">
        <f>H26+'2025 Αύγουστος'!J26</f>
        <v>0</v>
      </c>
      <c r="K26" s="53" t="e">
        <f t="shared" si="5"/>
        <v>#DIV/0!</v>
      </c>
      <c r="L26" s="92">
        <f>'2024_60-69 ΕΞΟΔΑ+ΟΜ 2'!K132</f>
        <v>0</v>
      </c>
      <c r="M26" s="53">
        <f t="shared" si="6"/>
        <v>0</v>
      </c>
      <c r="N26" s="54">
        <f>L26+'2025 Αύγουστος'!N26</f>
        <v>0</v>
      </c>
      <c r="O26" s="53">
        <f t="shared" si="7"/>
        <v>0</v>
      </c>
      <c r="P26" s="54">
        <f t="shared" si="1"/>
        <v>0</v>
      </c>
      <c r="Q26" s="53" t="e">
        <f t="shared" si="2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'2025_ΕΣΟΔΑ'!K21</f>
        <v>0</v>
      </c>
      <c r="E27" s="53" t="e">
        <f t="shared" si="3"/>
        <v>#DIV/0!</v>
      </c>
      <c r="F27" s="54">
        <f>D27+'2025 Αύγουστος'!F27</f>
        <v>250.7</v>
      </c>
      <c r="G27" s="53">
        <f t="shared" si="4"/>
        <v>1.1615108611968735E-3</v>
      </c>
      <c r="H27" s="54"/>
      <c r="I27" s="53" t="e">
        <f t="shared" si="0"/>
        <v>#DIV/0!</v>
      </c>
      <c r="J27" s="54">
        <f>H27+'2025 Αύγουστος'!J27</f>
        <v>0</v>
      </c>
      <c r="K27" s="53" t="e">
        <f t="shared" si="5"/>
        <v>#DIV/0!</v>
      </c>
      <c r="L27" s="92">
        <f>'2024_60-69 ΕΞΟΔΑ+ΟΜ 2'!K133</f>
        <v>275.08</v>
      </c>
      <c r="M27" s="53">
        <f t="shared" si="6"/>
        <v>3.5652113133203406E-3</v>
      </c>
      <c r="N27" s="54">
        <f>L27+'2025 Αύγουστος'!N27</f>
        <v>749.75</v>
      </c>
      <c r="O27" s="53">
        <f t="shared" si="7"/>
        <v>1.4453123913121984E-3</v>
      </c>
      <c r="P27" s="54">
        <f t="shared" ref="P27:P29" si="8">F27-N27</f>
        <v>-499.05</v>
      </c>
      <c r="Q27" s="53">
        <f t="shared" ref="Q27:Q29" si="9">N27/F27</f>
        <v>2.9906262465097728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'2025_ΕΣΟΔΑ'!K22</f>
        <v>0</v>
      </c>
      <c r="E28" s="53" t="e">
        <f t="shared" si="3"/>
        <v>#DIV/0!</v>
      </c>
      <c r="F28" s="54">
        <f>D28+'2025 Αύγουστος'!F28</f>
        <v>0</v>
      </c>
      <c r="G28" s="53">
        <f t="shared" si="4"/>
        <v>0</v>
      </c>
      <c r="H28" s="54"/>
      <c r="I28" s="53" t="e">
        <f t="shared" si="0"/>
        <v>#DIV/0!</v>
      </c>
      <c r="J28" s="54">
        <f>H28+'2025 Αύγουστος'!J28</f>
        <v>0</v>
      </c>
      <c r="K28" s="53" t="e">
        <f t="shared" si="5"/>
        <v>#DIV/0!</v>
      </c>
      <c r="L28" s="92">
        <f>'2024_60-69 ΕΞΟΔΑ+ΟΜ 2'!K134</f>
        <v>0</v>
      </c>
      <c r="M28" s="53">
        <f t="shared" si="6"/>
        <v>0</v>
      </c>
      <c r="N28" s="54">
        <f>L28+'2025 Αύγουστος'!N28</f>
        <v>120.16</v>
      </c>
      <c r="O28" s="53">
        <f t="shared" si="7"/>
        <v>2.316355277626859E-4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'2025_ΕΣΟΔΑ'!K23</f>
        <v>0</v>
      </c>
      <c r="E29" s="53" t="e">
        <f t="shared" ref="E29:E37" si="10">D29/$D$7</f>
        <v>#DIV/0!</v>
      </c>
      <c r="F29" s="54">
        <f>D29+'2025 Αύγουστος'!F29</f>
        <v>264.43</v>
      </c>
      <c r="G29" s="53">
        <f t="shared" ref="G29:G37" si="11">F29/$F$7</f>
        <v>1.2251229239181862E-3</v>
      </c>
      <c r="H29" s="54"/>
      <c r="I29" s="53" t="e">
        <f t="shared" si="0"/>
        <v>#DIV/0!</v>
      </c>
      <c r="J29" s="54">
        <f>H29+'2025 Αύγουστος'!J29</f>
        <v>0</v>
      </c>
      <c r="K29" s="53" t="e">
        <f t="shared" si="5"/>
        <v>#DIV/0!</v>
      </c>
      <c r="L29" s="92">
        <f>'2024_60-69 ΕΞΟΔΑ+ΟΜ 2'!K135</f>
        <v>126.27</v>
      </c>
      <c r="M29" s="53">
        <f t="shared" si="6"/>
        <v>1.6365393068669457E-3</v>
      </c>
      <c r="N29" s="54">
        <f>L29+'2025 Αύγουστος'!N29</f>
        <v>5730.77</v>
      </c>
      <c r="O29" s="53">
        <f t="shared" si="7"/>
        <v>1.1047352974671834E-2</v>
      </c>
      <c r="P29" s="54">
        <f t="shared" si="8"/>
        <v>-5466.34</v>
      </c>
      <c r="Q29" s="53">
        <f t="shared" si="9"/>
        <v>21.672162765193058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'2025_ΕΣΟΔΑ'!K24</f>
        <v>0</v>
      </c>
      <c r="E30" s="53" t="e">
        <f t="shared" si="10"/>
        <v>#DIV/0!</v>
      </c>
      <c r="F30" s="54">
        <f>D30+'2025 Αύγουστος'!F30</f>
        <v>-1281.8600000000001</v>
      </c>
      <c r="G30" s="53">
        <f t="shared" si="11"/>
        <v>-5.9389481951887691E-3</v>
      </c>
      <c r="H30" s="54"/>
      <c r="I30" s="53" t="e">
        <f t="shared" si="0"/>
        <v>#DIV/0!</v>
      </c>
      <c r="J30" s="54">
        <f>H30+'2025 Αύγουστος'!J30</f>
        <v>0</v>
      </c>
      <c r="K30" s="53" t="e">
        <f t="shared" ref="K30" si="12">J30/$J$7</f>
        <v>#DIV/0!</v>
      </c>
      <c r="L30" s="92">
        <f>'2024_60-69 ΕΞΟΔΑ+ΟΜ 2'!K136</f>
        <v>-361.84</v>
      </c>
      <c r="M30" s="53">
        <f t="shared" ref="M30" si="13">L30/$L$7</f>
        <v>-4.6896759546743933E-3</v>
      </c>
      <c r="N30" s="54">
        <f>L30+'2025 Αύγουστος'!N30</f>
        <v>-2433.0100000000002</v>
      </c>
      <c r="O30" s="53">
        <f t="shared" ref="O30" si="14">N30/$N$7</f>
        <v>-4.6901760602687456E-3</v>
      </c>
      <c r="P30" s="54">
        <f t="shared" ref="P30" si="15">F30-N30</f>
        <v>1151.1500000000001</v>
      </c>
      <c r="Q30" s="53">
        <f t="shared" ref="Q30" si="16">N30/F30</f>
        <v>1.8980309862231444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'2025_ΕΣΟΔΑ'!K25</f>
        <v>0</v>
      </c>
      <c r="E31" s="53" t="e">
        <f t="shared" si="10"/>
        <v>#DIV/0!</v>
      </c>
      <c r="F31" s="54">
        <f>D31+'2025 Αύγουστος'!F31</f>
        <v>0</v>
      </c>
      <c r="G31" s="53">
        <f t="shared" si="11"/>
        <v>0</v>
      </c>
      <c r="H31" s="54"/>
      <c r="I31" s="53" t="e">
        <f t="shared" ref="I31:I37" si="17">H31/$H$39</f>
        <v>#DIV/0!</v>
      </c>
      <c r="J31" s="54">
        <f>H31+'2025 Αύγουστος'!J31</f>
        <v>0</v>
      </c>
      <c r="K31" s="53" t="e">
        <f t="shared" ref="K31:K37" si="18">J31/$J$7</f>
        <v>#DIV/0!</v>
      </c>
      <c r="L31" s="92">
        <f>'2024_60-69 ΕΞΟΔΑ+ΟΜ 2'!K137</f>
        <v>0</v>
      </c>
      <c r="M31" s="53">
        <f t="shared" ref="M31:M37" si="19">L31/$L$7</f>
        <v>0</v>
      </c>
      <c r="N31" s="54">
        <f>L31+'2025 Αύγουστος'!N31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'2025_ΕΣΟΔΑ'!K26</f>
        <v>0</v>
      </c>
      <c r="E32" s="53" t="e">
        <f t="shared" si="10"/>
        <v>#DIV/0!</v>
      </c>
      <c r="F32" s="54">
        <f>D32+'2025 Αύγουστος'!F32</f>
        <v>0</v>
      </c>
      <c r="G32" s="53">
        <f t="shared" si="11"/>
        <v>0</v>
      </c>
      <c r="H32" s="54"/>
      <c r="I32" s="53" t="e">
        <f t="shared" si="17"/>
        <v>#DIV/0!</v>
      </c>
      <c r="J32" s="54">
        <f>H32+'2025 Αύγουστος'!J32</f>
        <v>0</v>
      </c>
      <c r="K32" s="53" t="e">
        <f t="shared" si="18"/>
        <v>#DIV/0!</v>
      </c>
      <c r="L32" s="92">
        <f>'2024_60-69 ΕΞΟΔΑ+ΟΜ 2'!K138</f>
        <v>0</v>
      </c>
      <c r="M32" s="53">
        <f t="shared" si="19"/>
        <v>0</v>
      </c>
      <c r="N32" s="54">
        <f>L32+'2025 Αύγουστος'!N32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'2025_ΕΣΟΔΑ'!K27</f>
        <v>0</v>
      </c>
      <c r="E33" s="53" t="e">
        <f t="shared" si="10"/>
        <v>#DIV/0!</v>
      </c>
      <c r="F33" s="54">
        <f>D33+'2025 Αύγουστος'!F33</f>
        <v>0</v>
      </c>
      <c r="G33" s="53">
        <f t="shared" si="11"/>
        <v>0</v>
      </c>
      <c r="H33" s="54"/>
      <c r="I33" s="53" t="e">
        <f t="shared" si="17"/>
        <v>#DIV/0!</v>
      </c>
      <c r="J33" s="54">
        <f>H33+'2025 Αύγουστος'!J33</f>
        <v>0</v>
      </c>
      <c r="K33" s="53" t="e">
        <f t="shared" si="18"/>
        <v>#DIV/0!</v>
      </c>
      <c r="L33" s="92">
        <f>'2024_60-69 ΕΞΟΔΑ+ΟΜ 2'!K139</f>
        <v>0</v>
      </c>
      <c r="M33" s="53">
        <f t="shared" si="19"/>
        <v>0</v>
      </c>
      <c r="N33" s="54">
        <f>L33+'2025 Αύγουστος'!N33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'2025_ΕΣΟΔΑ'!K28</f>
        <v>0</v>
      </c>
      <c r="E34" s="53" t="e">
        <f t="shared" si="10"/>
        <v>#DIV/0!</v>
      </c>
      <c r="F34" s="54">
        <f>D34+'2025 Αύγουστος'!F34</f>
        <v>0</v>
      </c>
      <c r="G34" s="53">
        <f t="shared" si="11"/>
        <v>0</v>
      </c>
      <c r="H34" s="54"/>
      <c r="I34" s="53" t="e">
        <f t="shared" si="17"/>
        <v>#DIV/0!</v>
      </c>
      <c r="J34" s="54">
        <f>H34+'2025 Αύγουστος'!J34</f>
        <v>0</v>
      </c>
      <c r="K34" s="53" t="e">
        <f t="shared" si="18"/>
        <v>#DIV/0!</v>
      </c>
      <c r="L34" s="92">
        <f>'2024_60-69 ΕΞΟΔΑ+ΟΜ 2'!K140</f>
        <v>0</v>
      </c>
      <c r="M34" s="53">
        <f t="shared" si="19"/>
        <v>0</v>
      </c>
      <c r="N34" s="54">
        <f>L34+'2025 Αύγουστος'!N34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'2025_ΕΣΟΔΑ'!K29</f>
        <v>0</v>
      </c>
      <c r="E35" s="53" t="e">
        <f t="shared" si="10"/>
        <v>#DIV/0!</v>
      </c>
      <c r="F35" s="54">
        <f>D35+'2025 Αύγουστος'!F35</f>
        <v>0</v>
      </c>
      <c r="G35" s="53">
        <f t="shared" si="11"/>
        <v>0</v>
      </c>
      <c r="H35" s="54"/>
      <c r="I35" s="53" t="e">
        <f t="shared" si="17"/>
        <v>#DIV/0!</v>
      </c>
      <c r="J35" s="54">
        <f>H35+'2025 Αύγουστος'!J35</f>
        <v>0</v>
      </c>
      <c r="K35" s="53" t="e">
        <f t="shared" si="18"/>
        <v>#DIV/0!</v>
      </c>
      <c r="L35" s="92">
        <f>'2024_60-69 ΕΞΟΔΑ+ΟΜ 2'!K141</f>
        <v>0</v>
      </c>
      <c r="M35" s="53">
        <f t="shared" si="19"/>
        <v>0</v>
      </c>
      <c r="N35" s="54">
        <f>L35+'2025 Αύγουστος'!N35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'2025_ΕΣΟΔΑ'!K30</f>
        <v>0</v>
      </c>
      <c r="E36" s="53" t="e">
        <f t="shared" si="10"/>
        <v>#DIV/0!</v>
      </c>
      <c r="F36" s="54">
        <f>D36+'2025 Αύγουστος'!F36</f>
        <v>0</v>
      </c>
      <c r="G36" s="53">
        <f t="shared" si="11"/>
        <v>0</v>
      </c>
      <c r="H36" s="54"/>
      <c r="I36" s="53" t="e">
        <f t="shared" si="17"/>
        <v>#DIV/0!</v>
      </c>
      <c r="J36" s="54">
        <f>H36+'2025 Αύγουστος'!J36</f>
        <v>0</v>
      </c>
      <c r="K36" s="53" t="e">
        <f t="shared" si="18"/>
        <v>#DIV/0!</v>
      </c>
      <c r="L36" s="92">
        <f>'2024_60-69 ΕΞΟΔΑ+ΟΜ 2'!K142</f>
        <v>0</v>
      </c>
      <c r="M36" s="53">
        <f t="shared" si="19"/>
        <v>0</v>
      </c>
      <c r="N36" s="54">
        <f>L36+'2025 Αύγουστος'!N36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'2025_ΕΣΟΔΑ'!K31</f>
        <v>0</v>
      </c>
      <c r="E37" s="53" t="e">
        <f t="shared" si="10"/>
        <v>#DIV/0!</v>
      </c>
      <c r="F37" s="54">
        <f>D37+'2025 Αύγουστος'!F37</f>
        <v>0</v>
      </c>
      <c r="G37" s="53">
        <f t="shared" si="11"/>
        <v>0</v>
      </c>
      <c r="H37" s="54"/>
      <c r="I37" s="53" t="e">
        <f t="shared" si="17"/>
        <v>#DIV/0!</v>
      </c>
      <c r="J37" s="54">
        <f>H37+'2025 Αύγουστος'!J37</f>
        <v>0</v>
      </c>
      <c r="K37" s="53" t="e">
        <f t="shared" si="18"/>
        <v>#DIV/0!</v>
      </c>
      <c r="L37" s="92">
        <f>'2024_60-69 ΕΞΟΔΑ+ΟΜ 2'!K143</f>
        <v>0</v>
      </c>
      <c r="M37" s="53">
        <f t="shared" si="19"/>
        <v>0</v>
      </c>
      <c r="N37" s="54">
        <f>L37+'2025 Αύγουστος'!N37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'2025_ΕΣΟΔΑ'!K32</f>
        <v>0</v>
      </c>
      <c r="E38" s="83"/>
      <c r="F38" s="65">
        <f>'2025_ΕΣΟΔΑ'!K34</f>
        <v>215839.56584070798</v>
      </c>
      <c r="G38" s="83"/>
      <c r="H38" s="65">
        <f>SUM(H8:H37)</f>
        <v>0</v>
      </c>
      <c r="I38" s="83"/>
      <c r="J38" s="65">
        <f>SUM(J8:J37)</f>
        <v>0</v>
      </c>
      <c r="K38" s="83"/>
      <c r="L38" s="65">
        <f>SUM(L8:L37)</f>
        <v>77156.716902654895</v>
      </c>
      <c r="M38" s="83"/>
      <c r="N38" s="65">
        <f>SUM(N8:N37)</f>
        <v>518745.98495575221</v>
      </c>
      <c r="O38" s="83"/>
      <c r="P38" s="65"/>
      <c r="Q38" s="83"/>
      <c r="S38"/>
      <c r="T38"/>
      <c r="U38"/>
      <c r="V38"/>
    </row>
    <row r="39" spans="1:22" ht="26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/>
      <c r="Q39" s="83"/>
      <c r="S39"/>
      <c r="T39"/>
      <c r="U39"/>
      <c r="V39"/>
    </row>
    <row r="40" spans="1:22" ht="26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ΑΝΤΙΣΤΟΙΧΙΣΗ!$F$114</f>
        <v xml:space="preserve">ΣΕΠΤΕΜΒΡΙΟΣ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ΑΝΤΙΣΤΟΙΧΙΣΗ!$F$114</f>
        <v xml:space="preserve">ΣΕΠΤΕΜΒΡΙΟΣ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ΑΝΤΙΣΤΟΙΧΙΣΗ!$F$128</f>
        <v>ΣΕΠΤΕΜΒΡΙΟΣ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254502.28999999998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53841.04</v>
      </c>
      <c r="M43" s="83"/>
      <c r="N43" s="65">
        <f>SUM(N44:N73)</f>
        <v>440234.429</v>
      </c>
      <c r="O43" s="83"/>
      <c r="P43" s="65">
        <f>SUM(P44:P73)</f>
        <v>0</v>
      </c>
      <c r="Q43" s="83"/>
      <c r="S43"/>
      <c r="T43"/>
      <c r="U43"/>
      <c r="V43"/>
    </row>
    <row r="44" spans="1:22" ht="29.2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2'!L4</f>
        <v>0</v>
      </c>
      <c r="E44" s="76">
        <f>D44/$D$43</f>
        <v>0</v>
      </c>
      <c r="F44" s="66">
        <f>D44+'2025 Αύγουστος'!F44</f>
        <v>17090.260000000002</v>
      </c>
      <c r="G44" s="76">
        <f>F44/$F$43</f>
        <v>6.7151694391433578E-2</v>
      </c>
      <c r="H44" s="56"/>
      <c r="I44" s="77" t="e">
        <f>H44/$H$43</f>
        <v>#DIV/0!</v>
      </c>
      <c r="J44" s="66"/>
      <c r="K44" s="78" t="e">
        <f>J44/$J$43</f>
        <v>#DIV/0!</v>
      </c>
      <c r="L44" s="56">
        <f>'2024_60-69 ΕΞΟΔΑ+ΟΜ 2'!L4</f>
        <v>5002.6099999999997</v>
      </c>
      <c r="M44" s="76">
        <f>L44/$L$43</f>
        <v>9.2914438502673793E-2</v>
      </c>
      <c r="N44" s="66">
        <f>L44+'2025 Αύγουστος'!N44</f>
        <v>40234.730000000003</v>
      </c>
      <c r="O44" s="76">
        <f>N44/$N$43</f>
        <v>9.1393874148811755E-2</v>
      </c>
      <c r="P44" s="66"/>
      <c r="Q44" s="76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2'!L5</f>
        <v>0</v>
      </c>
      <c r="E45" s="76">
        <f t="shared" ref="E45:E71" si="23">D45/$D$43</f>
        <v>0</v>
      </c>
      <c r="F45" s="66">
        <f>D45+'2025 Αύγουστος'!F45</f>
        <v>24880</v>
      </c>
      <c r="G45" s="76">
        <f t="shared" ref="G45:G71" si="24">F45/$F$43</f>
        <v>9.7759434698996228E-2</v>
      </c>
      <c r="H45" s="56"/>
      <c r="I45" s="77" t="e">
        <f t="shared" ref="I45:I71" si="25">H45/$H$43</f>
        <v>#DIV/0!</v>
      </c>
      <c r="J45" s="66">
        <f>H45</f>
        <v>0</v>
      </c>
      <c r="K45" s="78" t="e">
        <f t="shared" ref="K45:K71" si="26">J45/$J$43</f>
        <v>#DIV/0!</v>
      </c>
      <c r="L45" s="56">
        <f>'2024_60-69 ΕΞΟΔΑ+ΟΜ 2'!L5</f>
        <v>5054.9400000000005</v>
      </c>
      <c r="M45" s="76">
        <f t="shared" ref="M45:M71" si="27">L45/$L$43</f>
        <v>9.388637366588759E-2</v>
      </c>
      <c r="N45" s="66">
        <f>L45+'2025 Αύγουστος'!N45</f>
        <v>47963.62000000001</v>
      </c>
      <c r="O45" s="76">
        <f t="shared" ref="O45:O71" si="28">N45/$N$43</f>
        <v>0.10895017936000642</v>
      </c>
      <c r="P45" s="66"/>
      <c r="Q45" s="76">
        <f>N45/F45</f>
        <v>1.9277982315112545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2'!L6</f>
        <v>0</v>
      </c>
      <c r="E46" s="76">
        <f t="shared" si="23"/>
        <v>0</v>
      </c>
      <c r="F46" s="66">
        <f>D46+'2025 Αύγουστος'!F46</f>
        <v>14200.8</v>
      </c>
      <c r="G46" s="76">
        <f t="shared" si="24"/>
        <v>5.5798319142825792E-2</v>
      </c>
      <c r="H46" s="56"/>
      <c r="I46" s="77" t="e">
        <f t="shared" si="25"/>
        <v>#DIV/0!</v>
      </c>
      <c r="J46" s="66">
        <f t="shared" ref="J46:J71" si="29">H46</f>
        <v>0</v>
      </c>
      <c r="K46" s="78" t="e">
        <f t="shared" si="26"/>
        <v>#DIV/0!</v>
      </c>
      <c r="L46" s="56">
        <f>'2024_60-69 ΕΞΟΔΑ+ΟΜ 2'!L6</f>
        <v>1933.8</v>
      </c>
      <c r="M46" s="76">
        <f t="shared" si="27"/>
        <v>3.5916839644999428E-2</v>
      </c>
      <c r="N46" s="66">
        <f>L46+'2025 Αύγουστος'!N46</f>
        <v>25119.319999999996</v>
      </c>
      <c r="O46" s="76">
        <f t="shared" si="28"/>
        <v>5.7058963009910334E-2</v>
      </c>
      <c r="P46" s="66"/>
      <c r="Q46" s="76">
        <f t="shared" ref="Q46:Q71" si="30">N46/F46</f>
        <v>1.7688665427299868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2'!L7</f>
        <v>0</v>
      </c>
      <c r="E47" s="76">
        <f t="shared" si="23"/>
        <v>0</v>
      </c>
      <c r="F47" s="66">
        <f>D47+'2025 Αύγουστος'!F47</f>
        <v>3672.9500000000003</v>
      </c>
      <c r="G47" s="76">
        <f t="shared" si="24"/>
        <v>1.4431893716948483E-2</v>
      </c>
      <c r="H47" s="56"/>
      <c r="I47" s="77" t="e">
        <f t="shared" si="25"/>
        <v>#DIV/0!</v>
      </c>
      <c r="J47" s="66">
        <f t="shared" si="29"/>
        <v>0</v>
      </c>
      <c r="K47" s="78" t="e">
        <f t="shared" si="26"/>
        <v>#DIV/0!</v>
      </c>
      <c r="L47" s="56">
        <f>'2024_60-69 ΕΞΟΔΑ+ΟΜ 2'!L7</f>
        <v>1156.06</v>
      </c>
      <c r="M47" s="76">
        <f t="shared" si="27"/>
        <v>2.1471724914674754E-2</v>
      </c>
      <c r="N47" s="66">
        <f>L47+'2025 Αύγουστος'!N47</f>
        <v>9676.4</v>
      </c>
      <c r="O47" s="76">
        <f t="shared" si="28"/>
        <v>2.1980107330496861E-2</v>
      </c>
      <c r="P47" s="66"/>
      <c r="Q47" s="76">
        <f t="shared" si="30"/>
        <v>2.6345036006479803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2'!L8</f>
        <v>0</v>
      </c>
      <c r="E48" s="76">
        <f t="shared" si="23"/>
        <v>0</v>
      </c>
      <c r="F48" s="66">
        <f>D48+'2025 Αύγουστος'!F48</f>
        <v>4508.5199999999995</v>
      </c>
      <c r="G48" s="76">
        <f t="shared" si="24"/>
        <v>1.7715046886218586E-2</v>
      </c>
      <c r="H48" s="56"/>
      <c r="I48" s="77" t="e">
        <f t="shared" si="25"/>
        <v>#DIV/0!</v>
      </c>
      <c r="J48" s="66">
        <f t="shared" si="29"/>
        <v>0</v>
      </c>
      <c r="K48" s="78" t="e">
        <f t="shared" si="26"/>
        <v>#DIV/0!</v>
      </c>
      <c r="L48" s="56">
        <f>'2024_60-69 ΕΞΟΔΑ+ΟΜ 2'!L8</f>
        <v>1005.9300000000001</v>
      </c>
      <c r="M48" s="76">
        <f t="shared" si="27"/>
        <v>1.8683331525542596E-2</v>
      </c>
      <c r="N48" s="66">
        <f>L48+'2025 Αύγουστος'!N48</f>
        <v>9693.16</v>
      </c>
      <c r="O48" s="76">
        <f t="shared" si="28"/>
        <v>2.2018177955818171E-2</v>
      </c>
      <c r="P48" s="66"/>
      <c r="Q48" s="76">
        <f t="shared" si="30"/>
        <v>2.1499649552403008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2'!L9</f>
        <v>0</v>
      </c>
      <c r="E49" s="76">
        <f t="shared" si="23"/>
        <v>0</v>
      </c>
      <c r="F49" s="66">
        <f>D49+'2025 Αύγουστος'!F49</f>
        <v>3032.88</v>
      </c>
      <c r="G49" s="76">
        <f t="shared" si="24"/>
        <v>1.1916906523709473E-2</v>
      </c>
      <c r="H49" s="56"/>
      <c r="I49" s="77" t="e">
        <f t="shared" si="25"/>
        <v>#DIV/0!</v>
      </c>
      <c r="J49" s="66">
        <f t="shared" si="29"/>
        <v>0</v>
      </c>
      <c r="K49" s="78" t="e">
        <f t="shared" si="26"/>
        <v>#DIV/0!</v>
      </c>
      <c r="L49" s="56">
        <f>'2024_60-69 ΕΞΟΔΑ+ΟΜ 2'!L9</f>
        <v>484.86</v>
      </c>
      <c r="M49" s="76">
        <f t="shared" si="27"/>
        <v>9.0053981126664712E-3</v>
      </c>
      <c r="N49" s="66">
        <f>L49+'2025 Αύγουστος'!N49</f>
        <v>6486.67</v>
      </c>
      <c r="O49" s="76">
        <f t="shared" si="28"/>
        <v>1.4734581333710271E-2</v>
      </c>
      <c r="P49" s="66"/>
      <c r="Q49" s="76">
        <f t="shared" si="30"/>
        <v>2.1387822795494711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2'!L10</f>
        <v>0</v>
      </c>
      <c r="E50" s="76">
        <f t="shared" si="23"/>
        <v>0</v>
      </c>
      <c r="F50" s="66">
        <f>D50+'2025 Αύγουστος'!F50</f>
        <v>47267</v>
      </c>
      <c r="G50" s="76">
        <f t="shared" si="24"/>
        <v>0.18572327973944755</v>
      </c>
      <c r="H50" s="56"/>
      <c r="I50" s="77" t="e">
        <f t="shared" si="25"/>
        <v>#DIV/0!</v>
      </c>
      <c r="J50" s="66">
        <f t="shared" si="29"/>
        <v>0</v>
      </c>
      <c r="K50" s="78" t="e">
        <f t="shared" si="26"/>
        <v>#DIV/0!</v>
      </c>
      <c r="L50" s="56">
        <f>'2024_60-69 ΕΞΟΔΑ+ΟΜ 2'!L10</f>
        <v>9799.739999999998</v>
      </c>
      <c r="M50" s="76">
        <f t="shared" si="27"/>
        <v>0.18201245741166958</v>
      </c>
      <c r="N50" s="66">
        <f>L50+'2025 Αύγουστος'!N50</f>
        <v>84351.919999999984</v>
      </c>
      <c r="O50" s="76">
        <f t="shared" si="28"/>
        <v>0.19160682228240714</v>
      </c>
      <c r="P50" s="66"/>
      <c r="Q50" s="76">
        <f t="shared" si="30"/>
        <v>1.7845837476463491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2'!L11</f>
        <v>0</v>
      </c>
      <c r="E51" s="76">
        <f t="shared" si="23"/>
        <v>0</v>
      </c>
      <c r="F51" s="66">
        <f>D51+'2025 Αύγουστος'!F51</f>
        <v>0</v>
      </c>
      <c r="G51" s="76">
        <f t="shared" si="24"/>
        <v>0</v>
      </c>
      <c r="H51" s="56"/>
      <c r="I51" s="77" t="e">
        <f t="shared" si="25"/>
        <v>#DIV/0!</v>
      </c>
      <c r="J51" s="66">
        <f t="shared" si="29"/>
        <v>0</v>
      </c>
      <c r="K51" s="78" t="e">
        <f t="shared" si="26"/>
        <v>#DIV/0!</v>
      </c>
      <c r="L51" s="56">
        <f>'2024_60-69 ΕΞΟΔΑ+ΟΜ 2'!L11</f>
        <v>0</v>
      </c>
      <c r="M51" s="76">
        <f t="shared" si="27"/>
        <v>0</v>
      </c>
      <c r="N51" s="66">
        <f>L51+'2025 Αύγουστος'!N51</f>
        <v>0</v>
      </c>
      <c r="O51" s="76">
        <f t="shared" si="28"/>
        <v>0</v>
      </c>
      <c r="P51" s="66"/>
      <c r="Q51" s="76" t="e">
        <f t="shared" si="30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2'!L12</f>
        <v>0</v>
      </c>
      <c r="E52" s="76">
        <f t="shared" si="23"/>
        <v>0</v>
      </c>
      <c r="F52" s="66">
        <f>D52+'2025 Αύγουστος'!F52</f>
        <v>1664.65</v>
      </c>
      <c r="G52" s="76">
        <f t="shared" si="24"/>
        <v>6.5408055856786213E-3</v>
      </c>
      <c r="H52" s="56"/>
      <c r="I52" s="77" t="e">
        <f t="shared" si="25"/>
        <v>#DIV/0!</v>
      </c>
      <c r="J52" s="66">
        <f t="shared" si="29"/>
        <v>0</v>
      </c>
      <c r="K52" s="78" t="e">
        <f t="shared" si="26"/>
        <v>#DIV/0!</v>
      </c>
      <c r="L52" s="56">
        <f>'2024_60-69 ΕΞΟΔΑ+ΟΜ 2'!L12</f>
        <v>328.34999999999997</v>
      </c>
      <c r="M52" s="76">
        <f t="shared" si="27"/>
        <v>6.0985077554222573E-3</v>
      </c>
      <c r="N52" s="66">
        <f>L52+'2025 Αύγουστος'!N52</f>
        <v>2959.17</v>
      </c>
      <c r="O52" s="76">
        <f t="shared" si="28"/>
        <v>6.7218050317459383E-3</v>
      </c>
      <c r="P52" s="66"/>
      <c r="Q52" s="76">
        <f t="shared" si="30"/>
        <v>1.7776529600816988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2'!L13</f>
        <v>0</v>
      </c>
      <c r="E53" s="76">
        <f t="shared" si="23"/>
        <v>0</v>
      </c>
      <c r="F53" s="66">
        <f>D53+'2025 Αύγουστος'!F53</f>
        <v>2427.5000000000005</v>
      </c>
      <c r="G53" s="76">
        <f t="shared" si="24"/>
        <v>9.5382245872915362E-3</v>
      </c>
      <c r="H53" s="56"/>
      <c r="I53" s="77" t="e">
        <f t="shared" si="25"/>
        <v>#DIV/0!</v>
      </c>
      <c r="J53" s="66">
        <f t="shared" si="29"/>
        <v>0</v>
      </c>
      <c r="K53" s="78" t="e">
        <f t="shared" si="26"/>
        <v>#DIV/0!</v>
      </c>
      <c r="L53" s="56">
        <f>'2024_60-69 ΕΞΟΔΑ+ΟΜ 2'!L13</f>
        <v>865.06</v>
      </c>
      <c r="M53" s="76">
        <f t="shared" si="27"/>
        <v>1.606692589890537E-2</v>
      </c>
      <c r="N53" s="66">
        <f>L53+'2025 Αύγουστος'!N53</f>
        <v>5043.5499999999993</v>
      </c>
      <c r="O53" s="76">
        <f t="shared" si="28"/>
        <v>1.1456509686115439E-2</v>
      </c>
      <c r="P53" s="66"/>
      <c r="Q53" s="76">
        <f t="shared" si="30"/>
        <v>2.0776725025746647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2'!L14</f>
        <v>0</v>
      </c>
      <c r="E54" s="76">
        <f t="shared" si="23"/>
        <v>0</v>
      </c>
      <c r="F54" s="66">
        <f>D54+'2025 Αύγουστος'!F54</f>
        <v>3383.5</v>
      </c>
      <c r="G54" s="76">
        <f t="shared" si="24"/>
        <v>1.3294575856272257E-2</v>
      </c>
      <c r="H54" s="56"/>
      <c r="I54" s="77" t="e">
        <f t="shared" si="25"/>
        <v>#DIV/0!</v>
      </c>
      <c r="J54" s="66">
        <f t="shared" si="29"/>
        <v>0</v>
      </c>
      <c r="K54" s="78" t="e">
        <f t="shared" si="26"/>
        <v>#DIV/0!</v>
      </c>
      <c r="L54" s="56">
        <f>'2024_60-69 ΕΞΟΔΑ+ΟΜ 2'!L14</f>
        <v>2343.33</v>
      </c>
      <c r="M54" s="76">
        <f t="shared" si="27"/>
        <v>4.3523119167088897E-2</v>
      </c>
      <c r="N54" s="66">
        <f>L54+'2025 Αύγουστος'!N54</f>
        <v>10397.589</v>
      </c>
      <c r="O54" s="76">
        <f t="shared" si="28"/>
        <v>2.3618300421478392E-2</v>
      </c>
      <c r="P54" s="66"/>
      <c r="Q54" s="76">
        <f t="shared" si="30"/>
        <v>3.0730276341066944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2'!L15</f>
        <v>0</v>
      </c>
      <c r="E55" s="76">
        <f t="shared" si="23"/>
        <v>0</v>
      </c>
      <c r="F55" s="66">
        <f>D55+'2025 Αύγουστος'!F55</f>
        <v>1079.08</v>
      </c>
      <c r="G55" s="76">
        <f t="shared" si="24"/>
        <v>4.2399618486733456E-3</v>
      </c>
      <c r="H55" s="56"/>
      <c r="I55" s="77" t="e">
        <f t="shared" si="25"/>
        <v>#DIV/0!</v>
      </c>
      <c r="J55" s="66">
        <f t="shared" si="29"/>
        <v>0</v>
      </c>
      <c r="K55" s="78" t="e">
        <f t="shared" si="26"/>
        <v>#DIV/0!</v>
      </c>
      <c r="L55" s="56">
        <f>'2024_60-69 ΕΞΟΔΑ+ΟΜ 2'!L15</f>
        <v>0</v>
      </c>
      <c r="M55" s="76">
        <f t="shared" si="27"/>
        <v>0</v>
      </c>
      <c r="N55" s="66">
        <f>L55+'2025 Αύγουστος'!N55</f>
        <v>0</v>
      </c>
      <c r="O55" s="76">
        <f t="shared" si="28"/>
        <v>0</v>
      </c>
      <c r="P55" s="66"/>
      <c r="Q55" s="76">
        <f t="shared" si="30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2'!L16</f>
        <v>0</v>
      </c>
      <c r="E56" s="76">
        <f t="shared" si="23"/>
        <v>0</v>
      </c>
      <c r="F56" s="66">
        <f>D56+'2025 Αύγουστος'!F56</f>
        <v>1678.29</v>
      </c>
      <c r="G56" s="76">
        <f t="shared" si="24"/>
        <v>6.5944003883029899E-3</v>
      </c>
      <c r="H56" s="56"/>
      <c r="I56" s="77" t="e">
        <f t="shared" si="25"/>
        <v>#DIV/0!</v>
      </c>
      <c r="J56" s="66"/>
      <c r="K56" s="78" t="e">
        <f t="shared" si="26"/>
        <v>#DIV/0!</v>
      </c>
      <c r="L56" s="56">
        <f>'2024_60-69 ΕΞΟΔΑ+ΟΜ 2'!L16</f>
        <v>360.39</v>
      </c>
      <c r="M56" s="76">
        <f t="shared" si="27"/>
        <v>6.6935928429317114E-3</v>
      </c>
      <c r="N56" s="66">
        <f>L56+'2025 Αύγουστος'!N56</f>
        <v>2911.7199999999993</v>
      </c>
      <c r="O56" s="76">
        <f t="shared" si="28"/>
        <v>6.6140215489597686E-3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2'!L17</f>
        <v>0</v>
      </c>
      <c r="E57" s="76">
        <f t="shared" si="23"/>
        <v>0</v>
      </c>
      <c r="F57" s="66">
        <f>D57+'2025 Αύγουστος'!F57</f>
        <v>287.06</v>
      </c>
      <c r="G57" s="76">
        <f t="shared" si="24"/>
        <v>1.1279269825037724E-3</v>
      </c>
      <c r="H57" s="56"/>
      <c r="I57" s="77" t="e">
        <f t="shared" si="25"/>
        <v>#DIV/0!</v>
      </c>
      <c r="J57" s="66">
        <f t="shared" si="29"/>
        <v>0</v>
      </c>
      <c r="K57" s="78" t="e">
        <f t="shared" si="26"/>
        <v>#DIV/0!</v>
      </c>
      <c r="L57" s="56">
        <f>'2024_60-69 ΕΞΟΔΑ+ΟΜ 2'!L17</f>
        <v>0</v>
      </c>
      <c r="M57" s="76">
        <f t="shared" si="27"/>
        <v>0</v>
      </c>
      <c r="N57" s="66">
        <f>L57+'2025 Αύγουστος'!N57</f>
        <v>805.81000000000006</v>
      </c>
      <c r="O57" s="76">
        <f t="shared" si="28"/>
        <v>1.8304111330647427E-3</v>
      </c>
      <c r="P57" s="66"/>
      <c r="Q57" s="76">
        <f t="shared" si="30"/>
        <v>2.8071134954364942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2'!L18</f>
        <v>0</v>
      </c>
      <c r="E58" s="76">
        <f t="shared" si="23"/>
        <v>0</v>
      </c>
      <c r="F58" s="66">
        <f>D58+'2025 Αύγουστος'!F58</f>
        <v>3780.7</v>
      </c>
      <c r="G58" s="76">
        <f t="shared" si="24"/>
        <v>1.4855269082254624E-2</v>
      </c>
      <c r="H58" s="56"/>
      <c r="I58" s="77" t="e">
        <f t="shared" si="25"/>
        <v>#DIV/0!</v>
      </c>
      <c r="J58" s="66">
        <f t="shared" si="29"/>
        <v>0</v>
      </c>
      <c r="K58" s="78" t="e">
        <f t="shared" si="26"/>
        <v>#DIV/0!</v>
      </c>
      <c r="L58" s="56">
        <f>'2024_60-69 ΕΞΟΔΑ+ΟΜ 2'!L18</f>
        <v>0</v>
      </c>
      <c r="M58" s="76">
        <f t="shared" si="27"/>
        <v>0</v>
      </c>
      <c r="N58" s="66">
        <f>L58+'2025 Αύγουστος'!N58</f>
        <v>1443.0800000000002</v>
      </c>
      <c r="O58" s="76">
        <f t="shared" si="28"/>
        <v>3.2779807869138746E-3</v>
      </c>
      <c r="P58" s="66"/>
      <c r="Q58" s="76">
        <f t="shared" si="30"/>
        <v>0.38169651122807952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2'!L19</f>
        <v>0</v>
      </c>
      <c r="E59" s="76">
        <f t="shared" si="23"/>
        <v>0</v>
      </c>
      <c r="F59" s="66">
        <f>D59+'2025 Αύγουστος'!F59</f>
        <v>363.25000000000006</v>
      </c>
      <c r="G59" s="76">
        <f t="shared" si="24"/>
        <v>1.4272956050808033E-3</v>
      </c>
      <c r="H59" s="56"/>
      <c r="I59" s="77" t="e">
        <f t="shared" si="25"/>
        <v>#DIV/0!</v>
      </c>
      <c r="J59" s="66">
        <f t="shared" si="29"/>
        <v>0</v>
      </c>
      <c r="K59" s="78" t="e">
        <f t="shared" si="26"/>
        <v>#DIV/0!</v>
      </c>
      <c r="L59" s="56">
        <f>'2024_60-69 ΕΞΟΔΑ+ΟΜ 2'!L19</f>
        <v>0</v>
      </c>
      <c r="M59" s="76">
        <f t="shared" si="27"/>
        <v>0</v>
      </c>
      <c r="N59" s="66">
        <f>L59+'2025 Αύγουστος'!N59</f>
        <v>1009.04</v>
      </c>
      <c r="O59" s="76">
        <f t="shared" si="28"/>
        <v>2.2920515378409894E-3</v>
      </c>
      <c r="P59" s="66"/>
      <c r="Q59" s="76">
        <f t="shared" si="30"/>
        <v>2.7778114246386783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2'!L20</f>
        <v>0</v>
      </c>
      <c r="E60" s="76">
        <f t="shared" si="23"/>
        <v>0</v>
      </c>
      <c r="F60" s="66">
        <f>D60+'2025 Αύγουστος'!F60</f>
        <v>0</v>
      </c>
      <c r="G60" s="76">
        <f t="shared" si="24"/>
        <v>0</v>
      </c>
      <c r="H60" s="56"/>
      <c r="I60" s="77" t="e">
        <f t="shared" si="25"/>
        <v>#DIV/0!</v>
      </c>
      <c r="J60" s="66">
        <f t="shared" si="29"/>
        <v>0</v>
      </c>
      <c r="K60" s="78" t="e">
        <f t="shared" si="26"/>
        <v>#DIV/0!</v>
      </c>
      <c r="L60" s="56">
        <f>'2024_60-69 ΕΞΟΔΑ+ΟΜ 2'!L20</f>
        <v>0</v>
      </c>
      <c r="M60" s="76">
        <f t="shared" si="27"/>
        <v>0</v>
      </c>
      <c r="N60" s="66">
        <f>L60+'2025 Αύγουστος'!N60</f>
        <v>0</v>
      </c>
      <c r="O60" s="76">
        <f t="shared" si="28"/>
        <v>0</v>
      </c>
      <c r="P60" s="66"/>
      <c r="Q60" s="76" t="e">
        <f t="shared" si="30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2'!L21</f>
        <v>0</v>
      </c>
      <c r="E61" s="76">
        <f t="shared" si="23"/>
        <v>0</v>
      </c>
      <c r="F61" s="66">
        <f>D61+'2025 Αύγουστος'!F61</f>
        <v>0</v>
      </c>
      <c r="G61" s="76">
        <f t="shared" si="24"/>
        <v>0</v>
      </c>
      <c r="H61" s="56"/>
      <c r="I61" s="77" t="e">
        <f t="shared" si="25"/>
        <v>#DIV/0!</v>
      </c>
      <c r="J61" s="66">
        <f t="shared" si="29"/>
        <v>0</v>
      </c>
      <c r="K61" s="78" t="e">
        <f t="shared" si="26"/>
        <v>#DIV/0!</v>
      </c>
      <c r="L61" s="56">
        <f>'2024_60-69 ΕΞΟΔΑ+ΟΜ 2'!L21</f>
        <v>9.35</v>
      </c>
      <c r="M61" s="76">
        <f t="shared" si="27"/>
        <v>1.7365934981939426E-4</v>
      </c>
      <c r="N61" s="66">
        <f>L61+'2025 Αύγουστος'!N61</f>
        <v>36.68</v>
      </c>
      <c r="O61" s="76">
        <f t="shared" si="28"/>
        <v>8.3319244438285402E-5</v>
      </c>
      <c r="P61" s="66"/>
      <c r="Q61" s="76" t="e">
        <f t="shared" si="30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2'!L22</f>
        <v>0</v>
      </c>
      <c r="E62" s="76">
        <f t="shared" si="23"/>
        <v>0</v>
      </c>
      <c r="F62" s="66">
        <f>D62+'2025 Αύγουστος'!F62</f>
        <v>0</v>
      </c>
      <c r="G62" s="76">
        <f t="shared" si="24"/>
        <v>0</v>
      </c>
      <c r="H62" s="56"/>
      <c r="I62" s="77" t="e">
        <f t="shared" si="25"/>
        <v>#DIV/0!</v>
      </c>
      <c r="J62" s="66">
        <f t="shared" si="29"/>
        <v>0</v>
      </c>
      <c r="K62" s="78" t="e">
        <f t="shared" si="26"/>
        <v>#DIV/0!</v>
      </c>
      <c r="L62" s="56">
        <f>'2024_60-69 ΕΞΟΔΑ+ΟΜ 2'!L22</f>
        <v>0</v>
      </c>
      <c r="M62" s="76">
        <f t="shared" si="27"/>
        <v>0</v>
      </c>
      <c r="N62" s="66">
        <f>L62+'2025 Αύγουστος'!N62</f>
        <v>101.1</v>
      </c>
      <c r="O62" s="76">
        <f t="shared" si="28"/>
        <v>2.2965037112079208E-4</v>
      </c>
      <c r="P62" s="66"/>
      <c r="Q62" s="76" t="e">
        <f t="shared" si="30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2'!L23</f>
        <v>0</v>
      </c>
      <c r="E63" s="76">
        <f t="shared" si="23"/>
        <v>0</v>
      </c>
      <c r="F63" s="66">
        <f>D63+'2025 Αύγουστος'!F63</f>
        <v>188.71</v>
      </c>
      <c r="G63" s="76">
        <f t="shared" si="24"/>
        <v>7.4148645185078701E-4</v>
      </c>
      <c r="H63" s="56"/>
      <c r="I63" s="77" t="e">
        <f t="shared" si="25"/>
        <v>#DIV/0!</v>
      </c>
      <c r="J63" s="66">
        <f t="shared" si="29"/>
        <v>0</v>
      </c>
      <c r="K63" s="78" t="e">
        <f t="shared" si="26"/>
        <v>#DIV/0!</v>
      </c>
      <c r="L63" s="56">
        <f>'2024_60-69 ΕΞΟΔΑ+ΟΜ 2'!L23</f>
        <v>37.83</v>
      </c>
      <c r="M63" s="76">
        <f t="shared" si="27"/>
        <v>7.0262387205001975E-4</v>
      </c>
      <c r="N63" s="66">
        <f>L63+'2025 Αύγουστος'!N63</f>
        <v>524.34</v>
      </c>
      <c r="O63" s="76">
        <f t="shared" si="28"/>
        <v>1.1910472363350756E-3</v>
      </c>
      <c r="P63" s="66"/>
      <c r="Q63" s="76">
        <f t="shared" si="30"/>
        <v>2.778549096497271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2'!L24</f>
        <v>0</v>
      </c>
      <c r="E64" s="76">
        <f t="shared" si="23"/>
        <v>0</v>
      </c>
      <c r="F64" s="66">
        <f>D64+'2025 Αύγουστος'!F64</f>
        <v>36346.14</v>
      </c>
      <c r="G64" s="76">
        <f t="shared" si="24"/>
        <v>0.14281262459367264</v>
      </c>
      <c r="H64" s="56"/>
      <c r="I64" s="77" t="e">
        <f t="shared" si="25"/>
        <v>#DIV/0!</v>
      </c>
      <c r="J64" s="66">
        <f t="shared" si="29"/>
        <v>0</v>
      </c>
      <c r="K64" s="78" t="e">
        <f t="shared" si="26"/>
        <v>#DIV/0!</v>
      </c>
      <c r="L64" s="56">
        <f>'2024_60-69 ΕΞΟΔΑ+ΟΜ 2'!L24</f>
        <v>8795.36</v>
      </c>
      <c r="M64" s="76">
        <f t="shared" si="27"/>
        <v>0.16335791433449282</v>
      </c>
      <c r="N64" s="66">
        <f>L64+'2025 Αύγουστος'!N64</f>
        <v>70867.149999999994</v>
      </c>
      <c r="O64" s="76">
        <f t="shared" si="28"/>
        <v>0.16097593766343066</v>
      </c>
      <c r="P64" s="66"/>
      <c r="Q64" s="76">
        <f t="shared" si="30"/>
        <v>1.9497847639391692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2'!L25</f>
        <v>0</v>
      </c>
      <c r="E65" s="76">
        <f t="shared" si="23"/>
        <v>0</v>
      </c>
      <c r="F65" s="66">
        <f>D65+'2025 Αύγουστος'!F65</f>
        <v>2900.09</v>
      </c>
      <c r="G65" s="76">
        <f t="shared" si="24"/>
        <v>1.1395143045667685E-2</v>
      </c>
      <c r="H65" s="56"/>
      <c r="I65" s="77" t="e">
        <f t="shared" si="25"/>
        <v>#DIV/0!</v>
      </c>
      <c r="J65" s="66">
        <f t="shared" si="29"/>
        <v>0</v>
      </c>
      <c r="K65" s="78" t="e">
        <f t="shared" si="26"/>
        <v>#DIV/0!</v>
      </c>
      <c r="L65" s="56">
        <f>'2024_60-69 ΕΞΟΔΑ+ΟΜ 2'!L25</f>
        <v>-21.24</v>
      </c>
      <c r="M65" s="76">
        <f t="shared" si="27"/>
        <v>-3.9449460857368277E-4</v>
      </c>
      <c r="N65" s="66">
        <f>L65+'2025 Αύγουστος'!N65</f>
        <v>1442.64</v>
      </c>
      <c r="O65" s="76">
        <f t="shared" si="28"/>
        <v>3.2769813194233385E-3</v>
      </c>
      <c r="P65" s="66"/>
      <c r="Q65" s="76">
        <f t="shared" si="30"/>
        <v>0.49744663096662517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2'!L26</f>
        <v>0</v>
      </c>
      <c r="E66" s="76">
        <f t="shared" si="23"/>
        <v>0</v>
      </c>
      <c r="F66" s="66">
        <f>D66+'2025 Αύγουστος'!F66</f>
        <v>0</v>
      </c>
      <c r="G66" s="76">
        <f t="shared" si="24"/>
        <v>0</v>
      </c>
      <c r="H66" s="56"/>
      <c r="I66" s="77" t="e">
        <f t="shared" si="25"/>
        <v>#DIV/0!</v>
      </c>
      <c r="J66" s="66">
        <f t="shared" si="29"/>
        <v>0</v>
      </c>
      <c r="K66" s="78" t="e">
        <f t="shared" si="26"/>
        <v>#DIV/0!</v>
      </c>
      <c r="L66" s="56">
        <f>'2024_60-69 ΕΞΟΔΑ+ΟΜ 2'!L26</f>
        <v>0</v>
      </c>
      <c r="M66" s="76">
        <f t="shared" si="27"/>
        <v>0</v>
      </c>
      <c r="N66" s="66">
        <f>L66+'2025 Αύγουστος'!N66</f>
        <v>228.5</v>
      </c>
      <c r="O66" s="76">
        <f t="shared" si="28"/>
        <v>5.1904163997132532E-4</v>
      </c>
      <c r="P66" s="66"/>
      <c r="Q66" s="76" t="e">
        <f t="shared" si="30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2'!L27</f>
        <v>0</v>
      </c>
      <c r="E67" s="76">
        <f t="shared" si="23"/>
        <v>0</v>
      </c>
      <c r="F67" s="66">
        <f>D67+'2025 Αύγουστος'!F67</f>
        <v>399.06</v>
      </c>
      <c r="G67" s="76">
        <f t="shared" si="24"/>
        <v>1.5680016081584178E-3</v>
      </c>
      <c r="H67" s="56"/>
      <c r="I67" s="77" t="e">
        <f t="shared" si="25"/>
        <v>#DIV/0!</v>
      </c>
      <c r="J67" s="66">
        <f t="shared" si="29"/>
        <v>0</v>
      </c>
      <c r="K67" s="78" t="e">
        <f t="shared" si="26"/>
        <v>#DIV/0!</v>
      </c>
      <c r="L67" s="56">
        <f>'2024_60-69 ΕΞΟΔΑ+ΟΜ 2'!L27</f>
        <v>186.25</v>
      </c>
      <c r="M67" s="76">
        <f t="shared" si="27"/>
        <v>3.4592571020173458E-3</v>
      </c>
      <c r="N67" s="66">
        <f>L67+'2025 Αύγουστος'!N67</f>
        <v>343.8</v>
      </c>
      <c r="O67" s="76">
        <f t="shared" si="28"/>
        <v>7.8094755283212984E-4</v>
      </c>
      <c r="P67" s="66"/>
      <c r="Q67" s="76">
        <f t="shared" si="30"/>
        <v>0.86152458276950838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2'!L28</f>
        <v>0</v>
      </c>
      <c r="E68" s="76">
        <f t="shared" si="23"/>
        <v>0</v>
      </c>
      <c r="F68" s="66">
        <f>D68+'2025 Αύγουστος'!F68</f>
        <v>5994.46</v>
      </c>
      <c r="G68" s="76">
        <f t="shared" si="24"/>
        <v>2.3553658397337016E-2</v>
      </c>
      <c r="H68" s="56"/>
      <c r="I68" s="77" t="e">
        <f t="shared" si="25"/>
        <v>#DIV/0!</v>
      </c>
      <c r="J68" s="66">
        <f t="shared" si="29"/>
        <v>0</v>
      </c>
      <c r="K68" s="78" t="e">
        <f t="shared" si="26"/>
        <v>#DIV/0!</v>
      </c>
      <c r="L68" s="56">
        <f>'2024_60-69 ΕΞΟΔΑ+ΟΜ 2'!L28</f>
        <v>1837.94</v>
      </c>
      <c r="M68" s="76">
        <f t="shared" si="27"/>
        <v>3.4136413412519523E-2</v>
      </c>
      <c r="N68" s="66">
        <f>L68+'2025 Αύγουστος'!N68</f>
        <v>15147.369999999999</v>
      </c>
      <c r="O68" s="76">
        <f t="shared" si="28"/>
        <v>3.4407508822986668E-2</v>
      </c>
      <c r="P68" s="66"/>
      <c r="Q68" s="76">
        <f t="shared" si="30"/>
        <v>2.526894832895707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2'!L29</f>
        <v>0</v>
      </c>
      <c r="E69" s="76">
        <f t="shared" si="23"/>
        <v>0</v>
      </c>
      <c r="F69" s="66">
        <f>D69+'2025 Αύγουστος'!F69</f>
        <v>1811.8300000000002</v>
      </c>
      <c r="G69" s="76">
        <f t="shared" si="24"/>
        <v>7.1191107946415736E-3</v>
      </c>
      <c r="H69" s="56"/>
      <c r="I69" s="77" t="e">
        <f t="shared" si="25"/>
        <v>#DIV/0!</v>
      </c>
      <c r="J69" s="66">
        <f t="shared" si="29"/>
        <v>0</v>
      </c>
      <c r="K69" s="78" t="e">
        <f t="shared" si="26"/>
        <v>#DIV/0!</v>
      </c>
      <c r="L69" s="56">
        <f>'2024_60-69 ΕΞΟΔΑ+ΟΜ 2'!L29</f>
        <v>3513.93</v>
      </c>
      <c r="M69" s="76">
        <f t="shared" si="27"/>
        <v>6.5264898300627178E-2</v>
      </c>
      <c r="N69" s="66">
        <f>L69+'2025 Αύγουστος'!N69</f>
        <v>7866.1100000000006</v>
      </c>
      <c r="O69" s="76">
        <f t="shared" si="28"/>
        <v>1.7868002777220317E-2</v>
      </c>
      <c r="P69" s="66"/>
      <c r="Q69" s="76">
        <f t="shared" si="30"/>
        <v>4.3415276267641003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3"/>
        <v>0</v>
      </c>
      <c r="F70" s="66">
        <f>D70+'2025 Αύγουστος'!F70</f>
        <v>0</v>
      </c>
      <c r="G70" s="76">
        <f t="shared" si="24"/>
        <v>0</v>
      </c>
      <c r="H70" s="56"/>
      <c r="I70" s="77" t="e">
        <f t="shared" si="25"/>
        <v>#DIV/0!</v>
      </c>
      <c r="J70" s="66">
        <f t="shared" si="29"/>
        <v>0</v>
      </c>
      <c r="K70" s="78" t="e">
        <f t="shared" si="26"/>
        <v>#DIV/0!</v>
      </c>
      <c r="L70" s="56">
        <f>'2024_60-69 ΕΞΟΔΑ+ΟΜ 2'!L30</f>
        <v>361.84</v>
      </c>
      <c r="M70" s="76">
        <f t="shared" si="27"/>
        <v>6.7205239720480878E-3</v>
      </c>
      <c r="N70" s="66">
        <f>L70+'2025 Αύγουστος'!N70</f>
        <v>2432.9900000000002</v>
      </c>
      <c r="O70" s="76">
        <f t="shared" si="28"/>
        <v>5.5265782040868055E-3</v>
      </c>
      <c r="P70" s="66"/>
      <c r="Q70" s="76" t="e">
        <f t="shared" si="30"/>
        <v>#DIV/0!</v>
      </c>
      <c r="S70"/>
      <c r="T70"/>
      <c r="U70"/>
      <c r="V70"/>
    </row>
    <row r="71" spans="1:22" ht="33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2'!L31</f>
        <v>7839.9766666666674</v>
      </c>
      <c r="E71" s="76">
        <f t="shared" si="23"/>
        <v>1</v>
      </c>
      <c r="F71" s="66">
        <f>D71+'2025 Αύγουστος'!F71</f>
        <v>70559.790000000008</v>
      </c>
      <c r="G71" s="76">
        <f t="shared" si="24"/>
        <v>0.27724618902250353</v>
      </c>
      <c r="H71" s="56"/>
      <c r="I71" s="77" t="e">
        <f t="shared" si="25"/>
        <v>#DIV/0!</v>
      </c>
      <c r="J71" s="66">
        <f t="shared" si="29"/>
        <v>0</v>
      </c>
      <c r="K71" s="78" t="e">
        <f t="shared" si="26"/>
        <v>#DIV/0!</v>
      </c>
      <c r="L71" s="56">
        <f>'2024_60-69 ΕΞΟΔΑ+ΟΜ 2'!L31</f>
        <v>7839.98</v>
      </c>
      <c r="M71" s="76">
        <f t="shared" si="27"/>
        <v>0.14561345768952455</v>
      </c>
      <c r="N71" s="66">
        <f>L71+'2025 Αύγουστος'!N71</f>
        <v>70559.819999999978</v>
      </c>
      <c r="O71" s="76">
        <f t="shared" si="28"/>
        <v>0.16027783233646176</v>
      </c>
      <c r="P71" s="66"/>
      <c r="Q71" s="76">
        <f t="shared" si="30"/>
        <v>1.000000425171333</v>
      </c>
      <c r="S71"/>
      <c r="T71"/>
      <c r="U71"/>
      <c r="V71"/>
    </row>
    <row r="72" spans="1:22" ht="33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2'!L32</f>
        <v>0</v>
      </c>
      <c r="E72" s="76">
        <f t="shared" ref="E72:E73" si="31">D72/$D$43</f>
        <v>0</v>
      </c>
      <c r="F72" s="66">
        <f>D72+'2025 Αύγουστος'!F72</f>
        <v>5806.2300000000005</v>
      </c>
      <c r="G72" s="76">
        <f t="shared" ref="G72:G73" si="32">F72/$F$43</f>
        <v>2.2814057979596181E-2</v>
      </c>
      <c r="H72" s="56"/>
      <c r="I72" s="77" t="e">
        <f t="shared" ref="I72:I73" si="33">H72/$H$43</f>
        <v>#DIV/0!</v>
      </c>
      <c r="J72" s="66">
        <f t="shared" ref="J72:J73" si="34">H72</f>
        <v>0</v>
      </c>
      <c r="K72" s="78" t="e">
        <f t="shared" ref="K72:K73" si="35">J72/$J$43</f>
        <v>#DIV/0!</v>
      </c>
      <c r="L72" s="56">
        <f>'2024_60-69 ΕΞΟΔΑ+ΟΜ 2'!L32</f>
        <v>2944.73</v>
      </c>
      <c r="M72" s="76">
        <f t="shared" ref="M72:M73" si="36">L72/$L$43</f>
        <v>5.4693037133012289E-2</v>
      </c>
      <c r="N72" s="66">
        <f>L72+'2025 Αύγουστος'!N72</f>
        <v>22588.15</v>
      </c>
      <c r="O72" s="76">
        <f t="shared" ref="O72:O73" si="37">N72/$N$43</f>
        <v>5.1309367264412667E-2</v>
      </c>
      <c r="P72" s="66"/>
      <c r="Q72" s="76"/>
      <c r="S72"/>
      <c r="T72"/>
      <c r="U72"/>
      <c r="V72"/>
    </row>
    <row r="73" spans="1:22" ht="33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2'!L33</f>
        <v>0</v>
      </c>
      <c r="E73" s="76">
        <f t="shared" si="31"/>
        <v>0</v>
      </c>
      <c r="F73" s="66">
        <f>D73+'2025 Αύγουστος'!F73</f>
        <v>1179.54</v>
      </c>
      <c r="G73" s="76">
        <f t="shared" si="32"/>
        <v>4.6346930709346467E-3</v>
      </c>
      <c r="H73" s="56"/>
      <c r="I73" s="77" t="e">
        <f t="shared" si="33"/>
        <v>#DIV/0!</v>
      </c>
      <c r="J73" s="66">
        <f t="shared" si="34"/>
        <v>0</v>
      </c>
      <c r="K73" s="78" t="e">
        <f t="shared" si="35"/>
        <v>#DIV/0!</v>
      </c>
      <c r="L73" s="56">
        <f>'2024_60-69 ΕΞΟΔΑ+ΟΜ 2'!L33</f>
        <v>0</v>
      </c>
      <c r="M73" s="76">
        <f t="shared" si="36"/>
        <v>0</v>
      </c>
      <c r="N73" s="66">
        <f>L73+'2025 Αύγουστος'!N73</f>
        <v>0</v>
      </c>
      <c r="O73" s="76">
        <f t="shared" si="37"/>
        <v>0</v>
      </c>
      <c r="P73" s="66"/>
      <c r="Q73" s="76"/>
      <c r="S73"/>
      <c r="T73"/>
      <c r="U73"/>
      <c r="V73"/>
    </row>
    <row r="74" spans="1:22" ht="33.75" customHeight="1">
      <c r="A74" s="175">
        <v>73</v>
      </c>
      <c r="B74" s="175"/>
      <c r="C74" s="188" t="s">
        <v>404</v>
      </c>
      <c r="D74" s="65">
        <f>'2025_60-69 ΕΞΟΔΑ+ΟΜ 2'!L3</f>
        <v>7839.9766666666674</v>
      </c>
      <c r="E74" s="300"/>
      <c r="F74" s="65">
        <f>'2025_60-69 ΕΞΟΔΑ+ΟΜ 2'!Y3</f>
        <v>255784.14999999997</v>
      </c>
      <c r="G74" s="300"/>
      <c r="H74" s="65">
        <f>SUM(H44:H71)</f>
        <v>0</v>
      </c>
      <c r="I74" s="300"/>
      <c r="J74" s="65">
        <f>SUM(J44:J73)</f>
        <v>0</v>
      </c>
      <c r="K74" s="300"/>
      <c r="L74" s="65">
        <f>SUM(L44:L73)</f>
        <v>53841.04</v>
      </c>
      <c r="M74" s="300"/>
      <c r="N74" s="65">
        <f>SUM(N44:N73)</f>
        <v>440234.429</v>
      </c>
      <c r="O74" s="300"/>
      <c r="P74" s="65">
        <f>SUM(P44:P73)</f>
        <v>0</v>
      </c>
      <c r="Q74" s="300"/>
      <c r="S74"/>
      <c r="T74"/>
      <c r="U74"/>
      <c r="V74"/>
    </row>
    <row r="75" spans="1:22" ht="33.7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-39944.58415929199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23315.676902654894</v>
      </c>
      <c r="M76" s="301"/>
      <c r="N76" s="79">
        <f>N38-N74</f>
        <v>78511.555955752207</v>
      </c>
      <c r="O76" s="301"/>
      <c r="P76" s="79">
        <f>P38-P74</f>
        <v>0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302" t="str">
        <f>ΑΝΤΙΣΤΟΙΧΙΣΗ!$F$114</f>
        <v xml:space="preserve">ΣΕΠΤΕΜΒΡΙΟΣ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ΑΝΤΙΣΤΟΙΧΙΣΗ!$F$114</f>
        <v xml:space="preserve">ΣΕΠΤΕΜΒΡΙΟΣ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ΑΝΤΙΣΤΟΙΧΙΣΗ!$F$128</f>
        <v>ΣΕΠΤΕΜΒΡΙΟΣ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3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30">
      <c r="A80" s="74"/>
      <c r="B80" s="74" t="s">
        <v>1</v>
      </c>
      <c r="C80" s="188" t="s">
        <v>405</v>
      </c>
      <c r="D80" s="65">
        <f t="shared" ref="D80:N80" si="38">SUM(D81:D110)</f>
        <v>0</v>
      </c>
      <c r="E80" s="83"/>
      <c r="F80" s="65">
        <f t="shared" si="38"/>
        <v>46297.34</v>
      </c>
      <c r="G80" s="83"/>
      <c r="H80" s="65">
        <f t="shared" si="38"/>
        <v>0</v>
      </c>
      <c r="I80" s="83"/>
      <c r="J80" s="65">
        <f t="shared" si="38"/>
        <v>0</v>
      </c>
      <c r="K80" s="83"/>
      <c r="L80" s="65">
        <f t="shared" si="38"/>
        <v>7836.51</v>
      </c>
      <c r="M80" s="83"/>
      <c r="N80" s="65">
        <f t="shared" si="38"/>
        <v>62352.88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2'!L37</f>
        <v>0</v>
      </c>
      <c r="E81" s="76" t="e">
        <f>D81/$D$80</f>
        <v>#DIV/0!</v>
      </c>
      <c r="F81" s="117">
        <f>D81+'2025 Αύγουστος'!F81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2'!L35</f>
        <v>1739.8</v>
      </c>
      <c r="M81" s="76">
        <f>L81/$L$80</f>
        <v>0.22201209466969352</v>
      </c>
      <c r="N81" s="66">
        <f>L81+'2025 Αύγουστος'!N81</f>
        <v>16029.489999999998</v>
      </c>
      <c r="O81" s="76">
        <f>N81/$N$80</f>
        <v>0.25707697864156392</v>
      </c>
      <c r="P81" s="58"/>
      <c r="Q81" s="59" t="e">
        <f t="shared" ref="Q81" si="39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2'!L38</f>
        <v>0</v>
      </c>
      <c r="E82" s="76" t="e">
        <f t="shared" ref="E82:E105" si="40">D82/$D$80</f>
        <v>#DIV/0!</v>
      </c>
      <c r="F82" s="117">
        <f>D82+'2025 Αύγουστος'!F82</f>
        <v>10153.07</v>
      </c>
      <c r="G82" s="76">
        <f t="shared" ref="G82:G105" si="41">F82/$F$80</f>
        <v>0.21930136806995823</v>
      </c>
      <c r="H82" s="56"/>
      <c r="I82" s="57" t="e">
        <f t="shared" ref="I82:I105" si="42">H82/$H$80</f>
        <v>#DIV/0!</v>
      </c>
      <c r="J82" s="58"/>
      <c r="K82" s="58" t="e">
        <f t="shared" ref="K82:K105" si="43">J82/$J$80</f>
        <v>#DIV/0!</v>
      </c>
      <c r="L82" s="117">
        <f>'2024_60-69 ΕΞΟΔΑ+ΟΜ 2'!L36</f>
        <v>1756.79</v>
      </c>
      <c r="M82" s="76">
        <f t="shared" ref="M82:M105" si="44">L82/$L$80</f>
        <v>0.22418015162361815</v>
      </c>
      <c r="N82" s="66">
        <f>L82+'2025 Αύγουστος'!N82</f>
        <v>10068.57</v>
      </c>
      <c r="O82" s="76">
        <f t="shared" ref="O82:O105" si="45">N82/$N$80</f>
        <v>0.16147722446822024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2'!L39</f>
        <v>0</v>
      </c>
      <c r="E83" s="76" t="e">
        <f t="shared" si="40"/>
        <v>#DIV/0!</v>
      </c>
      <c r="F83" s="117">
        <f>D83+'2025 Αύγουστος'!F83</f>
        <v>5921.02</v>
      </c>
      <c r="G83" s="76">
        <f t="shared" si="41"/>
        <v>0.12789114882194097</v>
      </c>
      <c r="H83" s="56"/>
      <c r="I83" s="57" t="e">
        <f t="shared" si="42"/>
        <v>#DIV/0!</v>
      </c>
      <c r="J83" s="58"/>
      <c r="K83" s="58" t="e">
        <f t="shared" si="43"/>
        <v>#DIV/0!</v>
      </c>
      <c r="L83" s="117">
        <f>'2024_60-69 ΕΞΟΔΑ+ΟΜ 2'!L37</f>
        <v>2091.4</v>
      </c>
      <c r="M83" s="76">
        <f t="shared" si="44"/>
        <v>0.26687900608816933</v>
      </c>
      <c r="N83" s="66">
        <f>L83+'2025 Αύγουστος'!N83</f>
        <v>15366.81</v>
      </c>
      <c r="O83" s="76">
        <f t="shared" si="45"/>
        <v>0.24644908142174027</v>
      </c>
      <c r="P83" s="58"/>
      <c r="Q83" s="59" t="e">
        <f t="shared" ref="Q83:Q106" si="46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2'!L40</f>
        <v>0</v>
      </c>
      <c r="E84" s="76" t="e">
        <f t="shared" si="40"/>
        <v>#DIV/0!</v>
      </c>
      <c r="F84" s="117">
        <f>D84+'2025 Αύγουστος'!F84</f>
        <v>6270.86</v>
      </c>
      <c r="G84" s="76">
        <f t="shared" si="41"/>
        <v>0.13544752247105341</v>
      </c>
      <c r="H84" s="56"/>
      <c r="I84" s="57" t="e">
        <f t="shared" si="42"/>
        <v>#DIV/0!</v>
      </c>
      <c r="J84" s="58"/>
      <c r="K84" s="58" t="e">
        <f t="shared" si="43"/>
        <v>#DIV/0!</v>
      </c>
      <c r="L84" s="117">
        <f>'2024_60-69 ΕΞΟΔΑ+ΟΜ 2'!L38</f>
        <v>0</v>
      </c>
      <c r="M84" s="76">
        <f t="shared" si="44"/>
        <v>0</v>
      </c>
      <c r="N84" s="66">
        <f>L84+'2025 Αύγουστος'!N84</f>
        <v>0</v>
      </c>
      <c r="O84" s="76">
        <f t="shared" si="45"/>
        <v>0</v>
      </c>
      <c r="P84" s="58"/>
      <c r="Q84" s="59" t="e">
        <f t="shared" si="46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2'!L41</f>
        <v>0</v>
      </c>
      <c r="E85" s="76" t="e">
        <f t="shared" si="40"/>
        <v>#DIV/0!</v>
      </c>
      <c r="F85" s="117">
        <f>D85+'2025 Αύγουστος'!F85</f>
        <v>1913.23</v>
      </c>
      <c r="G85" s="76">
        <f t="shared" si="41"/>
        <v>4.1324836372888814E-2</v>
      </c>
      <c r="H85" s="56"/>
      <c r="I85" s="57" t="e">
        <f t="shared" si="42"/>
        <v>#DIV/0!</v>
      </c>
      <c r="J85" s="58"/>
      <c r="K85" s="58" t="e">
        <f t="shared" si="43"/>
        <v>#DIV/0!</v>
      </c>
      <c r="L85" s="117">
        <f>'2024_60-69 ΕΞΟΔΑ+ΟΜ 2'!L39</f>
        <v>365.51</v>
      </c>
      <c r="M85" s="76">
        <f t="shared" si="44"/>
        <v>4.6641936270099826E-2</v>
      </c>
      <c r="N85" s="66">
        <f>L85+'2025 Αύγουστος'!N85</f>
        <v>3277.8500000000004</v>
      </c>
      <c r="O85" s="76">
        <f t="shared" si="45"/>
        <v>5.2569344030299808E-2</v>
      </c>
      <c r="P85" s="58"/>
      <c r="Q85" s="59" t="e">
        <f t="shared" si="46"/>
        <v>#DIV/0!</v>
      </c>
      <c r="S85"/>
      <c r="T85"/>
      <c r="U85"/>
      <c r="V85"/>
    </row>
    <row r="86" spans="1:22" ht="28.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2'!L42</f>
        <v>0</v>
      </c>
      <c r="E86" s="76" t="e">
        <f t="shared" si="40"/>
        <v>#DIV/0!</v>
      </c>
      <c r="F86" s="117">
        <f>D86+'2025 Αύγουστος'!F86</f>
        <v>2080.4</v>
      </c>
      <c r="G86" s="76">
        <f t="shared" si="41"/>
        <v>4.4935626971225565E-2</v>
      </c>
      <c r="H86" s="56"/>
      <c r="I86" s="57" t="e">
        <f t="shared" si="42"/>
        <v>#DIV/0!</v>
      </c>
      <c r="J86" s="58"/>
      <c r="K86" s="58" t="e">
        <f t="shared" si="43"/>
        <v>#DIV/0!</v>
      </c>
      <c r="L86" s="117">
        <f>'2024_60-69 ΕΞΟΔΑ+ΟΜ 2'!L40</f>
        <v>369.3</v>
      </c>
      <c r="M86" s="76">
        <f t="shared" si="44"/>
        <v>4.7125569928450295E-2</v>
      </c>
      <c r="N86" s="66">
        <f>L86+'2025 Αύγουστος'!N86</f>
        <v>2460.7600000000002</v>
      </c>
      <c r="O86" s="76">
        <f t="shared" si="45"/>
        <v>3.9465057588358395E-2</v>
      </c>
      <c r="P86" s="58"/>
      <c r="Q86" s="59" t="e">
        <f t="shared" si="46"/>
        <v>#DIV/0!</v>
      </c>
      <c r="S86"/>
      <c r="T86"/>
      <c r="U86"/>
      <c r="V86" s="238"/>
    </row>
    <row r="87" spans="1:22" ht="27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2'!L43</f>
        <v>0</v>
      </c>
      <c r="E87" s="76" t="e">
        <f t="shared" si="40"/>
        <v>#DIV/0!</v>
      </c>
      <c r="F87" s="117">
        <f>D87+'2025 Αύγουστος'!F87</f>
        <v>901.2</v>
      </c>
      <c r="G87" s="76">
        <f t="shared" si="41"/>
        <v>1.9465481170192502E-2</v>
      </c>
      <c r="H87" s="56"/>
      <c r="I87" s="57" t="e">
        <f t="shared" si="42"/>
        <v>#DIV/0!</v>
      </c>
      <c r="J87" s="58"/>
      <c r="K87" s="58" t="e">
        <f t="shared" si="43"/>
        <v>#DIV/0!</v>
      </c>
      <c r="L87" s="117">
        <f>'2024_60-69 ΕΞΟΔΑ+ΟΜ 2'!L41</f>
        <v>326.89999999999998</v>
      </c>
      <c r="M87" s="76">
        <f t="shared" si="44"/>
        <v>4.1714998130545355E-2</v>
      </c>
      <c r="N87" s="66">
        <f>L87+'2025 Αύγουστος'!N87</f>
        <v>2775.13</v>
      </c>
      <c r="O87" s="76">
        <f t="shared" si="45"/>
        <v>4.4506845553886204E-2</v>
      </c>
      <c r="P87" s="58"/>
      <c r="Q87" s="59" t="e">
        <f t="shared" si="46"/>
        <v>#DIV/0!</v>
      </c>
      <c r="S87"/>
      <c r="T87"/>
      <c r="U87"/>
      <c r="V87" s="238"/>
    </row>
    <row r="88" spans="1:22" ht="30.7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2'!L44</f>
        <v>0</v>
      </c>
      <c r="E88" s="76" t="e">
        <f t="shared" si="40"/>
        <v>#DIV/0!</v>
      </c>
      <c r="F88" s="117">
        <f>D88+'2025 Αύγουστος'!F88</f>
        <v>880.69999999999993</v>
      </c>
      <c r="G88" s="76">
        <f t="shared" si="41"/>
        <v>1.9022691152450658E-2</v>
      </c>
      <c r="H88" s="56"/>
      <c r="I88" s="57" t="e">
        <f t="shared" si="42"/>
        <v>#DIV/0!</v>
      </c>
      <c r="J88" s="58"/>
      <c r="K88" s="58" t="e">
        <f t="shared" si="43"/>
        <v>#DIV/0!</v>
      </c>
      <c r="L88" s="117">
        <f>'2024_60-69 ΕΞΟΔΑ+ΟΜ 2'!L42</f>
        <v>0</v>
      </c>
      <c r="M88" s="76">
        <f t="shared" si="44"/>
        <v>0</v>
      </c>
      <c r="N88" s="66">
        <f>L88+'2025 Αύγουστος'!N88</f>
        <v>0</v>
      </c>
      <c r="O88" s="76">
        <f t="shared" si="45"/>
        <v>0</v>
      </c>
      <c r="P88" s="58"/>
      <c r="Q88" s="59" t="e">
        <f t="shared" si="46"/>
        <v>#DIV/0!</v>
      </c>
      <c r="S88"/>
      <c r="T88"/>
      <c r="U88"/>
      <c r="V88" s="238"/>
    </row>
    <row r="89" spans="1:22" ht="36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2'!L45</f>
        <v>0</v>
      </c>
      <c r="E89" s="76" t="e">
        <f t="shared" si="40"/>
        <v>#DIV/0!</v>
      </c>
      <c r="F89" s="117">
        <f>D89+'2025 Αύγουστος'!F89</f>
        <v>0</v>
      </c>
      <c r="G89" s="76">
        <f t="shared" si="41"/>
        <v>0</v>
      </c>
      <c r="H89" s="120"/>
      <c r="I89" s="57" t="e">
        <f t="shared" si="42"/>
        <v>#DIV/0!</v>
      </c>
      <c r="J89" s="120"/>
      <c r="K89" s="58" t="e">
        <f t="shared" si="43"/>
        <v>#DIV/0!</v>
      </c>
      <c r="L89" s="117">
        <f>'2024_60-69 ΕΞΟΔΑ+ΟΜ 2'!L43</f>
        <v>0</v>
      </c>
      <c r="M89" s="76">
        <f t="shared" si="44"/>
        <v>0</v>
      </c>
      <c r="N89" s="66">
        <f>L89+'2025 Αύγουστος'!N89</f>
        <v>0</v>
      </c>
      <c r="O89" s="76">
        <f t="shared" si="45"/>
        <v>0</v>
      </c>
      <c r="P89" s="120"/>
      <c r="Q89" s="59" t="e">
        <f t="shared" si="46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2'!L46</f>
        <v>0</v>
      </c>
      <c r="E90" s="76" t="e">
        <f t="shared" si="40"/>
        <v>#DIV/0!</v>
      </c>
      <c r="F90" s="117">
        <f>D90+'2025 Αύγουστος'!F90</f>
        <v>0</v>
      </c>
      <c r="G90" s="76">
        <f t="shared" si="41"/>
        <v>0</v>
      </c>
      <c r="H90" s="120"/>
      <c r="I90" s="57" t="e">
        <f t="shared" si="42"/>
        <v>#DIV/0!</v>
      </c>
      <c r="J90" s="120"/>
      <c r="K90" s="58" t="e">
        <f t="shared" si="43"/>
        <v>#DIV/0!</v>
      </c>
      <c r="L90" s="117">
        <f>'2024_60-69 ΕΞΟΔΑ+ΟΜ 2'!L44</f>
        <v>0</v>
      </c>
      <c r="M90" s="76">
        <f t="shared" si="44"/>
        <v>0</v>
      </c>
      <c r="N90" s="66">
        <f>L90+'2025 Αύγουστος'!N90</f>
        <v>0</v>
      </c>
      <c r="O90" s="76">
        <f t="shared" si="45"/>
        <v>0</v>
      </c>
      <c r="P90" s="120"/>
      <c r="Q90" s="59" t="e">
        <f t="shared" si="46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2'!L47</f>
        <v>0</v>
      </c>
      <c r="E91" s="76" t="e">
        <f t="shared" si="40"/>
        <v>#DIV/0!</v>
      </c>
      <c r="F91" s="117">
        <f>D91+'2025 Αύγουστος'!F91</f>
        <v>0</v>
      </c>
      <c r="G91" s="76">
        <f t="shared" si="41"/>
        <v>0</v>
      </c>
      <c r="H91" s="120"/>
      <c r="I91" s="57" t="e">
        <f t="shared" si="42"/>
        <v>#DIV/0!</v>
      </c>
      <c r="J91" s="120"/>
      <c r="K91" s="58" t="e">
        <f t="shared" si="43"/>
        <v>#DIV/0!</v>
      </c>
      <c r="L91" s="117">
        <f>'2024_60-69 ΕΞΟΔΑ+ΟΜ 2'!L45</f>
        <v>0</v>
      </c>
      <c r="M91" s="76">
        <f t="shared" si="44"/>
        <v>0</v>
      </c>
      <c r="N91" s="66">
        <f>L91+'2025 Αύγουστος'!N91</f>
        <v>0</v>
      </c>
      <c r="O91" s="76">
        <f t="shared" si="45"/>
        <v>0</v>
      </c>
      <c r="P91" s="120"/>
      <c r="Q91" s="59" t="e">
        <f t="shared" si="46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2'!L48</f>
        <v>0</v>
      </c>
      <c r="E92" s="76" t="e">
        <f t="shared" si="40"/>
        <v>#DIV/0!</v>
      </c>
      <c r="F92" s="117">
        <f>D92+'2025 Αύγουστος'!F92</f>
        <v>0</v>
      </c>
      <c r="G92" s="76">
        <f t="shared" si="41"/>
        <v>0</v>
      </c>
      <c r="H92" s="56"/>
      <c r="I92" s="57" t="e">
        <f t="shared" si="42"/>
        <v>#DIV/0!</v>
      </c>
      <c r="J92" s="58"/>
      <c r="K92" s="58" t="e">
        <f t="shared" si="43"/>
        <v>#DIV/0!</v>
      </c>
      <c r="L92" s="117">
        <f>'2024_60-69 ΕΞΟΔΑ+ΟΜ 2'!L46</f>
        <v>0</v>
      </c>
      <c r="M92" s="76">
        <f t="shared" si="44"/>
        <v>0</v>
      </c>
      <c r="N92" s="66">
        <f>L92+'2025 Αύγουστος'!N92</f>
        <v>0</v>
      </c>
      <c r="O92" s="76">
        <f t="shared" si="45"/>
        <v>0</v>
      </c>
      <c r="P92" s="58"/>
      <c r="Q92" s="59" t="e">
        <f t="shared" si="46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2'!L49</f>
        <v>0</v>
      </c>
      <c r="E93" s="76" t="e">
        <f t="shared" si="40"/>
        <v>#DIV/0!</v>
      </c>
      <c r="F93" s="117">
        <f>D93+'2025 Αύγουστος'!F93</f>
        <v>0</v>
      </c>
      <c r="G93" s="76">
        <f t="shared" si="41"/>
        <v>0</v>
      </c>
      <c r="H93" s="56"/>
      <c r="I93" s="57" t="e">
        <f t="shared" si="42"/>
        <v>#DIV/0!</v>
      </c>
      <c r="J93" s="58"/>
      <c r="K93" s="58" t="e">
        <f t="shared" si="43"/>
        <v>#DIV/0!</v>
      </c>
      <c r="L93" s="117">
        <f>'2024_60-69 ΕΞΟΔΑ+ΟΜ 2'!L47</f>
        <v>0</v>
      </c>
      <c r="M93" s="76">
        <f t="shared" si="44"/>
        <v>0</v>
      </c>
      <c r="N93" s="66">
        <f>L93+'2025 Αύγουστος'!N93</f>
        <v>0</v>
      </c>
      <c r="O93" s="76">
        <f t="shared" si="45"/>
        <v>0</v>
      </c>
      <c r="P93" s="58"/>
      <c r="Q93" s="59" t="e">
        <f t="shared" si="46"/>
        <v>#DIV/0!</v>
      </c>
      <c r="S93"/>
      <c r="T93"/>
      <c r="U93"/>
      <c r="V93"/>
    </row>
    <row r="94" spans="1:22" ht="36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2'!L50</f>
        <v>0</v>
      </c>
      <c r="E94" s="76" t="e">
        <f t="shared" si="40"/>
        <v>#DIV/0!</v>
      </c>
      <c r="F94" s="117">
        <f>D94+'2025 Αύγουστος'!F94</f>
        <v>0</v>
      </c>
      <c r="G94" s="76">
        <f t="shared" si="41"/>
        <v>0</v>
      </c>
      <c r="H94" s="121"/>
      <c r="I94" s="57" t="e">
        <f t="shared" si="42"/>
        <v>#DIV/0!</v>
      </c>
      <c r="J94" s="121"/>
      <c r="K94" s="58" t="e">
        <f t="shared" si="43"/>
        <v>#DIV/0!</v>
      </c>
      <c r="L94" s="117">
        <f>'2024_60-69 ΕΞΟΔΑ+ΟΜ 2'!L48</f>
        <v>0</v>
      </c>
      <c r="M94" s="76">
        <f t="shared" si="44"/>
        <v>0</v>
      </c>
      <c r="N94" s="66">
        <f>L94+'2025 Αύγουστος'!N94</f>
        <v>0</v>
      </c>
      <c r="O94" s="76">
        <f t="shared" si="45"/>
        <v>0</v>
      </c>
      <c r="P94" s="121"/>
      <c r="Q94" s="59" t="e">
        <f t="shared" si="46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2'!L51</f>
        <v>0</v>
      </c>
      <c r="E95" s="76" t="e">
        <f t="shared" si="40"/>
        <v>#DIV/0!</v>
      </c>
      <c r="F95" s="117">
        <f>D95+'2025 Αύγουστος'!F95</f>
        <v>0</v>
      </c>
      <c r="G95" s="76">
        <f t="shared" si="41"/>
        <v>0</v>
      </c>
      <c r="H95" s="56"/>
      <c r="I95" s="57" t="e">
        <f t="shared" si="42"/>
        <v>#DIV/0!</v>
      </c>
      <c r="J95" s="58"/>
      <c r="K95" s="58" t="e">
        <f t="shared" si="43"/>
        <v>#DIV/0!</v>
      </c>
      <c r="L95" s="117">
        <f>'2024_60-69 ΕΞΟΔΑ+ΟΜ 2'!L49</f>
        <v>0</v>
      </c>
      <c r="M95" s="76">
        <f t="shared" si="44"/>
        <v>0</v>
      </c>
      <c r="N95" s="66">
        <f>L95+'2025 Αύγουστος'!N95</f>
        <v>246.76</v>
      </c>
      <c r="O95" s="76">
        <f t="shared" si="45"/>
        <v>3.9574755809194378E-3</v>
      </c>
      <c r="P95" s="58"/>
      <c r="Q95" s="59" t="e">
        <f t="shared" si="46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2'!L52</f>
        <v>0</v>
      </c>
      <c r="E96" s="76" t="e">
        <f t="shared" si="40"/>
        <v>#DIV/0!</v>
      </c>
      <c r="F96" s="117">
        <f>D96+'2025 Αύγουστος'!F96</f>
        <v>554.78</v>
      </c>
      <c r="G96" s="76">
        <f t="shared" si="41"/>
        <v>1.198297785574722E-2</v>
      </c>
      <c r="H96" s="56"/>
      <c r="I96" s="57" t="e">
        <f t="shared" si="42"/>
        <v>#DIV/0!</v>
      </c>
      <c r="J96" s="58"/>
      <c r="K96" s="58" t="e">
        <f t="shared" si="43"/>
        <v>#DIV/0!</v>
      </c>
      <c r="L96" s="117">
        <f>'2024_60-69 ΕΞΟΔΑ+ΟΜ 2'!L50</f>
        <v>57.97</v>
      </c>
      <c r="M96" s="76">
        <f t="shared" si="44"/>
        <v>7.3974256397299305E-3</v>
      </c>
      <c r="N96" s="66">
        <f>L96+'2025 Αύγουστος'!N96</f>
        <v>369.76</v>
      </c>
      <c r="O96" s="76">
        <f t="shared" si="45"/>
        <v>5.9301190257771575E-3</v>
      </c>
      <c r="P96" s="58"/>
      <c r="Q96" s="59" t="e">
        <f t="shared" si="46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2'!L53</f>
        <v>0</v>
      </c>
      <c r="E97" s="76" t="e">
        <f t="shared" si="40"/>
        <v>#DIV/0!</v>
      </c>
      <c r="F97" s="117">
        <f>D97+'2025 Αύγουστος'!F97</f>
        <v>0</v>
      </c>
      <c r="G97" s="76">
        <f t="shared" si="41"/>
        <v>0</v>
      </c>
      <c r="H97" s="56"/>
      <c r="I97" s="57" t="e">
        <f t="shared" si="42"/>
        <v>#DIV/0!</v>
      </c>
      <c r="J97" s="58"/>
      <c r="K97" s="58" t="e">
        <f t="shared" si="43"/>
        <v>#DIV/0!</v>
      </c>
      <c r="L97" s="117">
        <f>'2024_60-69 ΕΞΟΔΑ+ΟΜ 2'!L51</f>
        <v>0</v>
      </c>
      <c r="M97" s="76">
        <f t="shared" si="44"/>
        <v>0</v>
      </c>
      <c r="N97" s="66">
        <f>L97+'2025 Αύγουστος'!N97</f>
        <v>0</v>
      </c>
      <c r="O97" s="76">
        <f t="shared" si="45"/>
        <v>0</v>
      </c>
      <c r="P97" s="58"/>
      <c r="Q97" s="59" t="e">
        <f t="shared" si="46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2'!L54</f>
        <v>0</v>
      </c>
      <c r="E98" s="76" t="e">
        <f t="shared" si="40"/>
        <v>#DIV/0!</v>
      </c>
      <c r="F98" s="117">
        <f>D98+'2025 Αύγουστος'!F98</f>
        <v>0</v>
      </c>
      <c r="G98" s="76">
        <f t="shared" si="41"/>
        <v>0</v>
      </c>
      <c r="H98" s="56"/>
      <c r="I98" s="57" t="e">
        <f t="shared" si="42"/>
        <v>#DIV/0!</v>
      </c>
      <c r="J98" s="58"/>
      <c r="K98" s="58" t="e">
        <f t="shared" si="43"/>
        <v>#DIV/0!</v>
      </c>
      <c r="L98" s="117">
        <f>'2024_60-69 ΕΞΟΔΑ+ΟΜ 2'!L52</f>
        <v>0</v>
      </c>
      <c r="M98" s="76">
        <f t="shared" si="44"/>
        <v>0</v>
      </c>
      <c r="N98" s="66">
        <f>L98+'2025 Αύγουστος'!N98</f>
        <v>0</v>
      </c>
      <c r="O98" s="76">
        <f t="shared" si="45"/>
        <v>0</v>
      </c>
      <c r="P98" s="58"/>
      <c r="Q98" s="59" t="e">
        <f t="shared" si="46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2'!L55</f>
        <v>0</v>
      </c>
      <c r="E99" s="76" t="e">
        <f t="shared" si="40"/>
        <v>#DIV/0!</v>
      </c>
      <c r="F99" s="117">
        <f>D99+'2025 Αύγουστος'!F99</f>
        <v>4747.45</v>
      </c>
      <c r="G99" s="76">
        <f t="shared" si="41"/>
        <v>0.10254260827943895</v>
      </c>
      <c r="H99" s="56"/>
      <c r="I99" s="57" t="e">
        <f t="shared" si="42"/>
        <v>#DIV/0!</v>
      </c>
      <c r="J99" s="58"/>
      <c r="K99" s="58" t="e">
        <f t="shared" si="43"/>
        <v>#DIV/0!</v>
      </c>
      <c r="L99" s="117">
        <f>'2024_60-69 ΕΞΟΔΑ+ΟΜ 2'!L53</f>
        <v>0</v>
      </c>
      <c r="M99" s="76">
        <f t="shared" si="44"/>
        <v>0</v>
      </c>
      <c r="N99" s="66">
        <f>L99+'2025 Αύγουστος'!N99</f>
        <v>119.88</v>
      </c>
      <c r="O99" s="76">
        <f t="shared" si="45"/>
        <v>1.922605659914987E-3</v>
      </c>
      <c r="P99" s="58"/>
      <c r="Q99" s="59" t="e">
        <f t="shared" si="46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2'!L56</f>
        <v>0</v>
      </c>
      <c r="E100" s="76" t="e">
        <f t="shared" si="40"/>
        <v>#DIV/0!</v>
      </c>
      <c r="F100" s="117">
        <f>D100+'2025 Αύγουστος'!F100</f>
        <v>878.12</v>
      </c>
      <c r="G100" s="76">
        <f t="shared" si="41"/>
        <v>1.896696440875437E-2</v>
      </c>
      <c r="H100" s="56"/>
      <c r="I100" s="57" t="e">
        <f t="shared" si="42"/>
        <v>#DIV/0!</v>
      </c>
      <c r="J100" s="58"/>
      <c r="K100" s="58" t="e">
        <f t="shared" si="43"/>
        <v>#DIV/0!</v>
      </c>
      <c r="L100" s="117">
        <f>'2024_60-69 ΕΞΟΔΑ+ΟΜ 2'!L54</f>
        <v>128.84</v>
      </c>
      <c r="M100" s="76">
        <f t="shared" si="44"/>
        <v>1.6440992227407355E-2</v>
      </c>
      <c r="N100" s="66">
        <f>L100+'2025 Αύγουστος'!N100</f>
        <v>2007.0700000000002</v>
      </c>
      <c r="O100" s="76">
        <f t="shared" si="45"/>
        <v>3.2188890072118566E-2</v>
      </c>
      <c r="P100" s="58"/>
      <c r="Q100" s="59" t="e">
        <f t="shared" si="46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2'!L57</f>
        <v>0</v>
      </c>
      <c r="E101" s="76" t="e">
        <f t="shared" si="40"/>
        <v>#DIV/0!</v>
      </c>
      <c r="F101" s="117">
        <f>D101+'2025 Αύγουστος'!F101</f>
        <v>0</v>
      </c>
      <c r="G101" s="76">
        <f t="shared" si="41"/>
        <v>0</v>
      </c>
      <c r="H101" s="56"/>
      <c r="I101" s="57" t="e">
        <f t="shared" si="42"/>
        <v>#DIV/0!</v>
      </c>
      <c r="J101" s="58"/>
      <c r="K101" s="58" t="e">
        <f t="shared" si="43"/>
        <v>#DIV/0!</v>
      </c>
      <c r="L101" s="117">
        <f>'2024_60-69 ΕΞΟΔΑ+ΟΜ 2'!L55</f>
        <v>0</v>
      </c>
      <c r="M101" s="76">
        <f t="shared" si="44"/>
        <v>0</v>
      </c>
      <c r="N101" s="66">
        <f>L101+'2025 Αύγουστος'!N101</f>
        <v>0</v>
      </c>
      <c r="O101" s="76">
        <f t="shared" si="45"/>
        <v>0</v>
      </c>
      <c r="P101" s="58"/>
      <c r="Q101" s="59" t="e">
        <f t="shared" si="46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2'!L58</f>
        <v>0</v>
      </c>
      <c r="E102" s="76" t="e">
        <f t="shared" si="40"/>
        <v>#DIV/0!</v>
      </c>
      <c r="F102" s="117">
        <f>D102+'2025 Αύγουστος'!F102</f>
        <v>0</v>
      </c>
      <c r="G102" s="76">
        <f t="shared" si="41"/>
        <v>0</v>
      </c>
      <c r="H102" s="56"/>
      <c r="I102" s="57" t="e">
        <f t="shared" si="42"/>
        <v>#DIV/0!</v>
      </c>
      <c r="J102" s="58"/>
      <c r="K102" s="58" t="e">
        <f t="shared" si="43"/>
        <v>#DIV/0!</v>
      </c>
      <c r="L102" s="117">
        <f>'2024_60-69 ΕΞΟΔΑ+ΟΜ 2'!L56</f>
        <v>0</v>
      </c>
      <c r="M102" s="76">
        <f t="shared" si="44"/>
        <v>0</v>
      </c>
      <c r="N102" s="66">
        <f>L102+'2025 Αύγουστος'!N102</f>
        <v>1396.23</v>
      </c>
      <c r="O102" s="76">
        <f t="shared" si="45"/>
        <v>2.2392389894420276E-2</v>
      </c>
      <c r="P102" s="58"/>
      <c r="Q102" s="59" t="e">
        <f t="shared" si="46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2'!L59</f>
        <v>0</v>
      </c>
      <c r="E103" s="76" t="e">
        <f t="shared" si="40"/>
        <v>#DIV/0!</v>
      </c>
      <c r="F103" s="117">
        <f>D103+'2025 Αύγουστος'!F103</f>
        <v>2545.4699999999998</v>
      </c>
      <c r="G103" s="76">
        <f t="shared" si="41"/>
        <v>5.4980912510308365E-2</v>
      </c>
      <c r="H103" s="56"/>
      <c r="I103" s="57" t="e">
        <f t="shared" si="42"/>
        <v>#DIV/0!</v>
      </c>
      <c r="J103" s="58"/>
      <c r="K103" s="58" t="e">
        <f t="shared" si="43"/>
        <v>#DIV/0!</v>
      </c>
      <c r="L103" s="117">
        <f>'2024_60-69 ΕΞΟΔΑ+ΟΜ 2'!L57</f>
        <v>1000</v>
      </c>
      <c r="M103" s="76">
        <f t="shared" si="44"/>
        <v>0.12760782542228619</v>
      </c>
      <c r="N103" s="66">
        <f>L103+'2025 Αύγουστος'!N103</f>
        <v>8234.57</v>
      </c>
      <c r="O103" s="76">
        <f t="shared" si="45"/>
        <v>0.13206398806278075</v>
      </c>
      <c r="P103" s="58"/>
      <c r="Q103" s="59" t="e">
        <f t="shared" si="46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2'!L60</f>
        <v>0</v>
      </c>
      <c r="E104" s="76" t="e">
        <f t="shared" si="40"/>
        <v>#DIV/0!</v>
      </c>
      <c r="F104" s="117">
        <f>D104+'2025 Αύγουστος'!F104</f>
        <v>0</v>
      </c>
      <c r="G104" s="76">
        <f t="shared" si="41"/>
        <v>0</v>
      </c>
      <c r="H104" s="56"/>
      <c r="I104" s="57" t="e">
        <f t="shared" si="42"/>
        <v>#DIV/0!</v>
      </c>
      <c r="J104" s="58"/>
      <c r="K104" s="58" t="e">
        <f t="shared" si="43"/>
        <v>#DIV/0!</v>
      </c>
      <c r="L104" s="117">
        <f>'2024_60-69 ΕΞΟΔΑ+ΟΜ 2'!L58</f>
        <v>0</v>
      </c>
      <c r="M104" s="76">
        <f t="shared" si="44"/>
        <v>0</v>
      </c>
      <c r="N104" s="66">
        <f>L104+'2025 Αύγουστος'!N104</f>
        <v>0</v>
      </c>
      <c r="O104" s="76">
        <f t="shared" si="45"/>
        <v>0</v>
      </c>
      <c r="P104" s="58"/>
      <c r="Q104" s="59" t="e">
        <f t="shared" si="46"/>
        <v>#DIV/0!</v>
      </c>
      <c r="S104"/>
      <c r="T104"/>
      <c r="U104"/>
      <c r="V104"/>
    </row>
    <row r="105" spans="1:22" ht="22.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2'!L61</f>
        <v>0</v>
      </c>
      <c r="E105" s="76" t="e">
        <f t="shared" si="40"/>
        <v>#DIV/0!</v>
      </c>
      <c r="F105" s="117">
        <f>D105+'2025 Αύγουστος'!F105</f>
        <v>0</v>
      </c>
      <c r="G105" s="76">
        <f t="shared" si="41"/>
        <v>0</v>
      </c>
      <c r="H105" s="56"/>
      <c r="I105" s="57" t="e">
        <f t="shared" si="42"/>
        <v>#DIV/0!</v>
      </c>
      <c r="J105" s="58"/>
      <c r="K105" s="58" t="e">
        <f t="shared" si="43"/>
        <v>#DIV/0!</v>
      </c>
      <c r="L105" s="117">
        <f>'2024_60-69 ΕΞΟΔΑ+ΟΜ 2'!L59</f>
        <v>0</v>
      </c>
      <c r="M105" s="76">
        <f t="shared" si="44"/>
        <v>0</v>
      </c>
      <c r="N105" s="66">
        <f>L105+'2025 Αύγουστος'!N105</f>
        <v>0</v>
      </c>
      <c r="O105" s="76">
        <f t="shared" si="45"/>
        <v>0</v>
      </c>
      <c r="P105" s="58"/>
      <c r="Q105" s="59" t="e">
        <f t="shared" si="46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>
        <f t="shared" si="46"/>
        <v>0</v>
      </c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2'!L36</f>
        <v>0</v>
      </c>
      <c r="E111" s="83"/>
      <c r="F111" s="65"/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7836.51</v>
      </c>
      <c r="M111" s="83"/>
      <c r="N111" s="65">
        <f>SUM(N81:N110)</f>
        <v>62352.88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46297.34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ΑΝΤΙΣΤΟΙΧΙΣΗ!$F$114</f>
        <v xml:space="preserve">ΣΕΠΤΕΜΒΡΙΟΣ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ΑΝΤΙΣΤΟΙΧΙΣΗ!$F$114</f>
        <v xml:space="preserve">ΣΕΠΤΕΜΒΡΙΟΣ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ΑΝΤΙΣΤΟΙΧΙΣΗ!$F$128</f>
        <v>ΣΕΠΤΕΜΒΡΙΟΣ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50456.17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10605.939999999999</v>
      </c>
      <c r="M116" s="83"/>
      <c r="N116" s="65">
        <f>SUM(N117:N156)</f>
        <v>75670.570000000007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2'!L74</f>
        <v>0</v>
      </c>
      <c r="E117" s="76">
        <f>D117/$D$116</f>
        <v>0</v>
      </c>
      <c r="F117" s="66">
        <f>D117+'2025 Αύγουστος'!F117</f>
        <v>6449.25</v>
      </c>
      <c r="G117" s="76">
        <f>F117/$F$116</f>
        <v>0.12781885743606777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2'!L66</f>
        <v>1079</v>
      </c>
      <c r="M117" s="76">
        <f>L117/$L$116</f>
        <v>0.10173544259160434</v>
      </c>
      <c r="N117" s="66">
        <f>L117+'2025 Αύγουστος'!N117</f>
        <v>11376.27</v>
      </c>
      <c r="O117" s="76">
        <f>N117/$N$116</f>
        <v>0.15033942522172095</v>
      </c>
      <c r="P117" s="66"/>
      <c r="Q117" s="81" t="e">
        <f t="shared" ref="Q117:Q153" si="47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2'!L75</f>
        <v>0</v>
      </c>
      <c r="E118" s="76">
        <f t="shared" ref="E118:E153" si="48">D118/$D$116</f>
        <v>0</v>
      </c>
      <c r="F118" s="66">
        <f>D118+'2025 Αύγουστος'!F118</f>
        <v>1329.02</v>
      </c>
      <c r="G118" s="76">
        <f t="shared" ref="G118:G153" si="49">F118/$F$116</f>
        <v>2.6340088833536116E-2</v>
      </c>
      <c r="H118" s="56"/>
      <c r="I118" s="82" t="e">
        <f t="shared" ref="I118:I153" si="50">H118/$H$116</f>
        <v>#DIV/0!</v>
      </c>
      <c r="J118" s="66"/>
      <c r="K118" s="66" t="e">
        <f t="shared" ref="K118:K153" si="51">J118/$J$116</f>
        <v>#DIV/0!</v>
      </c>
      <c r="L118" s="56">
        <f>'2024_60-69 ΕΞΟΔΑ+ΟΜ 2'!L67</f>
        <v>240.51</v>
      </c>
      <c r="M118" s="76">
        <f t="shared" ref="M118:M153" si="52">L118/$L$116</f>
        <v>2.2676915011776422E-2</v>
      </c>
      <c r="N118" s="66">
        <f>L118+'2025 Αύγουστος'!N118</f>
        <v>2448.42</v>
      </c>
      <c r="O118" s="76">
        <f t="shared" ref="O118:O153" si="53">N118/$N$116</f>
        <v>3.2356304439096997E-2</v>
      </c>
      <c r="P118" s="66"/>
      <c r="Q118" s="81" t="e">
        <f t="shared" si="47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2'!L76</f>
        <v>0</v>
      </c>
      <c r="E119" s="76">
        <f t="shared" si="48"/>
        <v>0</v>
      </c>
      <c r="F119" s="66">
        <f>D119+'2025 Αύγουστος'!F119</f>
        <v>4377.5</v>
      </c>
      <c r="G119" s="76">
        <f t="shared" si="49"/>
        <v>8.675846779491983E-2</v>
      </c>
      <c r="H119" s="56"/>
      <c r="I119" s="82" t="e">
        <f t="shared" si="50"/>
        <v>#DIV/0!</v>
      </c>
      <c r="J119" s="66"/>
      <c r="K119" s="66" t="e">
        <f t="shared" si="51"/>
        <v>#DIV/0!</v>
      </c>
      <c r="L119" s="56">
        <f>'2024_60-69 ΕΞΟΔΑ+ΟΜ 2'!L68</f>
        <v>875.5</v>
      </c>
      <c r="M119" s="76">
        <f t="shared" si="52"/>
        <v>8.2548081546755886E-2</v>
      </c>
      <c r="N119" s="66">
        <f>L119+'2025 Αύγουστος'!N119</f>
        <v>7726.5</v>
      </c>
      <c r="O119" s="76">
        <f t="shared" si="53"/>
        <v>0.10210706751647304</v>
      </c>
      <c r="P119" s="66"/>
      <c r="Q119" s="81" t="e">
        <f t="shared" si="47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2'!L77</f>
        <v>0</v>
      </c>
      <c r="E120" s="76">
        <f t="shared" si="48"/>
        <v>0</v>
      </c>
      <c r="F120" s="66">
        <f>D120+'2025 Αύγουστος'!F120</f>
        <v>0</v>
      </c>
      <c r="G120" s="76">
        <f t="shared" si="49"/>
        <v>0</v>
      </c>
      <c r="H120" s="56"/>
      <c r="I120" s="82" t="e">
        <f t="shared" si="50"/>
        <v>#DIV/0!</v>
      </c>
      <c r="J120" s="66"/>
      <c r="K120" s="66" t="e">
        <f t="shared" si="51"/>
        <v>#DIV/0!</v>
      </c>
      <c r="L120" s="56">
        <f>'2024_60-69 ΕΞΟΔΑ+ΟΜ 2'!L69</f>
        <v>0</v>
      </c>
      <c r="M120" s="76">
        <f t="shared" si="52"/>
        <v>0</v>
      </c>
      <c r="N120" s="66">
        <f>L120+'2025 Αύγουστος'!N120</f>
        <v>0</v>
      </c>
      <c r="O120" s="76">
        <f t="shared" si="53"/>
        <v>0</v>
      </c>
      <c r="P120" s="66"/>
      <c r="Q120" s="81" t="e">
        <f t="shared" si="47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2'!L78</f>
        <v>0</v>
      </c>
      <c r="E121" s="76">
        <f t="shared" si="48"/>
        <v>0</v>
      </c>
      <c r="F121" s="66">
        <f>D121+'2025 Αύγουστος'!F121</f>
        <v>1242.75</v>
      </c>
      <c r="G121" s="76">
        <f t="shared" si="49"/>
        <v>2.4630288030185406E-2</v>
      </c>
      <c r="H121" s="56"/>
      <c r="I121" s="82" t="e">
        <f t="shared" si="50"/>
        <v>#DIV/0!</v>
      </c>
      <c r="J121" s="66"/>
      <c r="K121" s="66" t="e">
        <f t="shared" si="51"/>
        <v>#DIV/0!</v>
      </c>
      <c r="L121" s="56">
        <f>'2024_60-69 ΕΞΟΔΑ+ΟΜ 2'!L70</f>
        <v>241.31</v>
      </c>
      <c r="M121" s="76">
        <f t="shared" si="52"/>
        <v>2.2752344440945361E-2</v>
      </c>
      <c r="N121" s="66">
        <f>L121+'2025 Αύγουστος'!N121</f>
        <v>2171.79</v>
      </c>
      <c r="O121" s="76">
        <f t="shared" si="53"/>
        <v>2.870058993873047E-2</v>
      </c>
      <c r="P121" s="66"/>
      <c r="Q121" s="81" t="e">
        <f t="shared" si="47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2'!L79</f>
        <v>0</v>
      </c>
      <c r="E122" s="76">
        <f t="shared" si="48"/>
        <v>0</v>
      </c>
      <c r="F122" s="66">
        <f>D122+'2025 Αύγουστος'!F122</f>
        <v>4826.25</v>
      </c>
      <c r="G122" s="76">
        <f t="shared" si="49"/>
        <v>9.5652325572868499E-2</v>
      </c>
      <c r="H122" s="56"/>
      <c r="I122" s="82" t="e">
        <f t="shared" si="50"/>
        <v>#DIV/0!</v>
      </c>
      <c r="J122" s="66"/>
      <c r="K122" s="66" t="e">
        <f t="shared" si="51"/>
        <v>#DIV/0!</v>
      </c>
      <c r="L122" s="56">
        <f>'2024_60-69 ΕΞΟΔΑ+ΟΜ 2'!L71</f>
        <v>965.25</v>
      </c>
      <c r="M122" s="76">
        <f t="shared" si="52"/>
        <v>9.1010320631646047E-2</v>
      </c>
      <c r="N122" s="66">
        <f>L122+'2025 Αύγουστος'!N122</f>
        <v>8687.25</v>
      </c>
      <c r="O122" s="76">
        <f t="shared" si="53"/>
        <v>0.11480354912088014</v>
      </c>
      <c r="P122" s="66"/>
      <c r="Q122" s="81" t="e">
        <f t="shared" si="47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2'!L80</f>
        <v>0</v>
      </c>
      <c r="E123" s="76">
        <f t="shared" si="48"/>
        <v>0</v>
      </c>
      <c r="F123" s="66">
        <f>D123+'2025 Αύγουστος'!F123</f>
        <v>157.6</v>
      </c>
      <c r="G123" s="76">
        <f t="shared" si="49"/>
        <v>3.1235030324338925E-3</v>
      </c>
      <c r="H123" s="56"/>
      <c r="I123" s="82" t="e">
        <f t="shared" si="50"/>
        <v>#DIV/0!</v>
      </c>
      <c r="J123" s="66"/>
      <c r="K123" s="66" t="e">
        <f t="shared" si="51"/>
        <v>#DIV/0!</v>
      </c>
      <c r="L123" s="56">
        <f>'2024_60-69 ΕΞΟΔΑ+ΟΜ 2'!L72</f>
        <v>31.52</v>
      </c>
      <c r="M123" s="76">
        <f t="shared" si="52"/>
        <v>2.9719195092561342E-3</v>
      </c>
      <c r="N123" s="66">
        <f>L123+'2025 Αύγουστος'!N123</f>
        <v>278.16000000000003</v>
      </c>
      <c r="O123" s="76">
        <f t="shared" si="53"/>
        <v>3.6759337216569136E-3</v>
      </c>
      <c r="P123" s="66"/>
      <c r="Q123" s="81" t="e">
        <f t="shared" si="47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2'!L81</f>
        <v>0</v>
      </c>
      <c r="E124" s="76">
        <f t="shared" si="48"/>
        <v>0</v>
      </c>
      <c r="F124" s="66">
        <f>D124+'2025 Αύγουστος'!F124</f>
        <v>44.75</v>
      </c>
      <c r="G124" s="76">
        <f t="shared" si="49"/>
        <v>8.8690838008513139E-4</v>
      </c>
      <c r="H124" s="56"/>
      <c r="I124" s="82" t="e">
        <f t="shared" si="50"/>
        <v>#DIV/0!</v>
      </c>
      <c r="J124" s="66"/>
      <c r="K124" s="66" t="e">
        <f t="shared" si="51"/>
        <v>#DIV/0!</v>
      </c>
      <c r="L124" s="56">
        <f>'2024_60-69 ΕΞΟΔΑ+ΟΜ 2'!L73</f>
        <v>25.560000000000002</v>
      </c>
      <c r="M124" s="76">
        <f t="shared" si="52"/>
        <v>2.4099702619475505E-3</v>
      </c>
      <c r="N124" s="66">
        <f>L124+'2025 Αύγουστος'!N124</f>
        <v>95.08</v>
      </c>
      <c r="O124" s="76">
        <f t="shared" si="53"/>
        <v>1.2564990590132991E-3</v>
      </c>
      <c r="P124" s="66"/>
      <c r="Q124" s="81" t="e">
        <f t="shared" si="47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2'!L82</f>
        <v>0</v>
      </c>
      <c r="E125" s="76">
        <f t="shared" si="48"/>
        <v>0</v>
      </c>
      <c r="F125" s="66">
        <f>D125+'2025 Αύγουστος'!F125</f>
        <v>0</v>
      </c>
      <c r="G125" s="76">
        <f t="shared" si="49"/>
        <v>0</v>
      </c>
      <c r="H125" s="56"/>
      <c r="I125" s="82" t="e">
        <f t="shared" si="50"/>
        <v>#DIV/0!</v>
      </c>
      <c r="J125" s="66"/>
      <c r="K125" s="66" t="e">
        <f t="shared" si="51"/>
        <v>#DIV/0!</v>
      </c>
      <c r="L125" s="56">
        <f>'2024_60-69 ΕΞΟΔΑ+ΟΜ 2'!L74</f>
        <v>0</v>
      </c>
      <c r="M125" s="76">
        <f t="shared" si="52"/>
        <v>0</v>
      </c>
      <c r="N125" s="66">
        <f>L125+'2025 Αύγουστος'!N125</f>
        <v>0</v>
      </c>
      <c r="O125" s="76">
        <f t="shared" si="53"/>
        <v>0</v>
      </c>
      <c r="P125" s="66"/>
      <c r="Q125" s="81" t="e">
        <f t="shared" si="47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2'!L83</f>
        <v>0</v>
      </c>
      <c r="E126" s="76">
        <f t="shared" si="48"/>
        <v>0</v>
      </c>
      <c r="F126" s="66">
        <f>D126+'2025 Αύγουστος'!F126</f>
        <v>173.75</v>
      </c>
      <c r="G126" s="76">
        <f t="shared" si="49"/>
        <v>3.4435828165316554E-3</v>
      </c>
      <c r="H126" s="56"/>
      <c r="I126" s="82" t="e">
        <f t="shared" si="50"/>
        <v>#DIV/0!</v>
      </c>
      <c r="J126" s="66"/>
      <c r="K126" s="66" t="e">
        <f t="shared" si="51"/>
        <v>#DIV/0!</v>
      </c>
      <c r="L126" s="56">
        <f>'2024_60-69 ΕΞΟΔΑ+ΟΜ 2'!L75</f>
        <v>34.75</v>
      </c>
      <c r="M126" s="76">
        <f t="shared" si="52"/>
        <v>3.2764658295257191E-3</v>
      </c>
      <c r="N126" s="66">
        <f>L126+'2025 Αύγουστος'!N126</f>
        <v>312.75</v>
      </c>
      <c r="O126" s="76">
        <f t="shared" si="53"/>
        <v>4.1330467049475106E-3</v>
      </c>
      <c r="P126" s="66"/>
      <c r="Q126" s="81" t="e">
        <f t="shared" si="47"/>
        <v>#DIV/0!</v>
      </c>
      <c r="S126"/>
      <c r="T126"/>
      <c r="U126"/>
      <c r="V126"/>
    </row>
    <row r="127" spans="1:22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2'!L84</f>
        <v>0</v>
      </c>
      <c r="E127" s="76">
        <f t="shared" si="48"/>
        <v>0</v>
      </c>
      <c r="F127" s="66">
        <f>D127+'2025 Αύγουστος'!F127</f>
        <v>0</v>
      </c>
      <c r="G127" s="76">
        <f t="shared" si="49"/>
        <v>0</v>
      </c>
      <c r="H127" s="56"/>
      <c r="I127" s="82" t="e">
        <f t="shared" si="50"/>
        <v>#DIV/0!</v>
      </c>
      <c r="J127" s="66"/>
      <c r="K127" s="66" t="e">
        <f t="shared" si="51"/>
        <v>#DIV/0!</v>
      </c>
      <c r="L127" s="56">
        <f>'2024_60-69 ΕΞΟΔΑ+ΟΜ 2'!L76</f>
        <v>0</v>
      </c>
      <c r="M127" s="76">
        <f t="shared" si="52"/>
        <v>0</v>
      </c>
      <c r="N127" s="66">
        <f>L127+'2025 Αύγουστος'!N127</f>
        <v>0</v>
      </c>
      <c r="O127" s="76">
        <f t="shared" si="53"/>
        <v>0</v>
      </c>
      <c r="P127" s="66"/>
      <c r="Q127" s="81" t="e">
        <f t="shared" si="47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2'!L85</f>
        <v>0</v>
      </c>
      <c r="E128" s="76">
        <f t="shared" si="48"/>
        <v>0</v>
      </c>
      <c r="F128" s="66">
        <f>D128+'2025 Αύγουστος'!F128</f>
        <v>0</v>
      </c>
      <c r="G128" s="76">
        <f t="shared" si="49"/>
        <v>0</v>
      </c>
      <c r="H128" s="56"/>
      <c r="I128" s="82" t="e">
        <f t="shared" si="50"/>
        <v>#DIV/0!</v>
      </c>
      <c r="J128" s="66"/>
      <c r="K128" s="66" t="e">
        <f t="shared" si="51"/>
        <v>#DIV/0!</v>
      </c>
      <c r="L128" s="56">
        <f>'2024_60-69 ΕΞΟΔΑ+ΟΜ 2'!L77</f>
        <v>0</v>
      </c>
      <c r="M128" s="76">
        <f t="shared" si="52"/>
        <v>0</v>
      </c>
      <c r="N128" s="66">
        <f>L128+'2025 Αύγουστος'!N128</f>
        <v>0</v>
      </c>
      <c r="O128" s="76">
        <f t="shared" si="53"/>
        <v>0</v>
      </c>
      <c r="P128" s="66"/>
      <c r="Q128" s="81" t="e">
        <f t="shared" si="47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2'!L86</f>
        <v>0</v>
      </c>
      <c r="E129" s="76">
        <f t="shared" si="48"/>
        <v>0</v>
      </c>
      <c r="F129" s="66">
        <f>D129+'2025 Αύγουστος'!F129</f>
        <v>0</v>
      </c>
      <c r="G129" s="76">
        <f t="shared" si="49"/>
        <v>0</v>
      </c>
      <c r="H129" s="56"/>
      <c r="I129" s="82" t="e">
        <f t="shared" si="50"/>
        <v>#DIV/0!</v>
      </c>
      <c r="J129" s="66"/>
      <c r="K129" s="66" t="e">
        <f t="shared" si="51"/>
        <v>#DIV/0!</v>
      </c>
      <c r="L129" s="56">
        <f>'2024_60-69 ΕΞΟΔΑ+ΟΜ 2'!L78</f>
        <v>0</v>
      </c>
      <c r="M129" s="76">
        <f t="shared" si="52"/>
        <v>0</v>
      </c>
      <c r="N129" s="66">
        <f>L129+'2025 Αύγουστος'!N129</f>
        <v>0</v>
      </c>
      <c r="O129" s="76">
        <f t="shared" si="53"/>
        <v>0</v>
      </c>
      <c r="P129" s="66"/>
      <c r="Q129" s="81" t="e">
        <f t="shared" si="47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2'!L87</f>
        <v>0</v>
      </c>
      <c r="E130" s="76">
        <f t="shared" si="48"/>
        <v>0</v>
      </c>
      <c r="F130" s="66">
        <f>D130+'2025 Αύγουστος'!F130</f>
        <v>172.5</v>
      </c>
      <c r="G130" s="76">
        <f t="shared" si="49"/>
        <v>3.4188088394343052E-3</v>
      </c>
      <c r="H130" s="56"/>
      <c r="I130" s="82" t="e">
        <f t="shared" si="50"/>
        <v>#DIV/0!</v>
      </c>
      <c r="J130" s="66"/>
      <c r="K130" s="66" t="e">
        <f t="shared" si="51"/>
        <v>#DIV/0!</v>
      </c>
      <c r="L130" s="56">
        <f>'2024_60-69 ΕΞΟΔΑ+ΟΜ 2'!L79</f>
        <v>32</v>
      </c>
      <c r="M130" s="76">
        <f t="shared" si="52"/>
        <v>3.0171771667574965E-3</v>
      </c>
      <c r="N130" s="66">
        <f>L130+'2025 Αύγουστος'!N130</f>
        <v>341.5</v>
      </c>
      <c r="O130" s="76">
        <f t="shared" si="53"/>
        <v>4.5129830527244601E-3</v>
      </c>
      <c r="P130" s="66"/>
      <c r="Q130" s="81" t="e">
        <f t="shared" si="47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2'!L88</f>
        <v>0</v>
      </c>
      <c r="E131" s="76">
        <f t="shared" si="48"/>
        <v>0</v>
      </c>
      <c r="F131" s="66">
        <f>D131+'2025 Αύγουστος'!F131</f>
        <v>751.64</v>
      </c>
      <c r="G131" s="76">
        <f t="shared" si="49"/>
        <v>1.4896889716361746E-2</v>
      </c>
      <c r="H131" s="56"/>
      <c r="I131" s="82" t="e">
        <f t="shared" si="50"/>
        <v>#DIV/0!</v>
      </c>
      <c r="J131" s="66"/>
      <c r="K131" s="66" t="e">
        <f t="shared" si="51"/>
        <v>#DIV/0!</v>
      </c>
      <c r="L131" s="56">
        <f>'2024_60-69 ΕΞΟΔΑ+ΟΜ 2'!L80</f>
        <v>271.26</v>
      </c>
      <c r="M131" s="76">
        <f t="shared" si="52"/>
        <v>2.5576233695457452E-2</v>
      </c>
      <c r="N131" s="66">
        <f>L131+'2025 Αύγουστος'!N131</f>
        <v>1505.83</v>
      </c>
      <c r="O131" s="76">
        <f t="shared" si="53"/>
        <v>1.9899810454711783E-2</v>
      </c>
      <c r="P131" s="66"/>
      <c r="Q131" s="81" t="e">
        <f t="shared" si="47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2'!L89</f>
        <v>0</v>
      </c>
      <c r="E132" s="76">
        <f t="shared" si="48"/>
        <v>0</v>
      </c>
      <c r="F132" s="66">
        <f>D132+'2025 Αύγουστος'!F132</f>
        <v>88.68</v>
      </c>
      <c r="G132" s="76">
        <f t="shared" si="49"/>
        <v>1.7575650311944012E-3</v>
      </c>
      <c r="H132" s="56"/>
      <c r="I132" s="82" t="e">
        <f t="shared" si="50"/>
        <v>#DIV/0!</v>
      </c>
      <c r="J132" s="66"/>
      <c r="K132" s="66" t="e">
        <f t="shared" si="51"/>
        <v>#DIV/0!</v>
      </c>
      <c r="L132" s="56">
        <f>'2024_60-69 ΕΞΟΔΑ+ΟΜ 2'!L81</f>
        <v>12.73</v>
      </c>
      <c r="M132" s="76">
        <f t="shared" si="52"/>
        <v>1.2002707916507166E-3</v>
      </c>
      <c r="N132" s="66">
        <f>L132+'2025 Αύγουστος'!N132</f>
        <v>125.27000000000002</v>
      </c>
      <c r="O132" s="76">
        <f t="shared" si="53"/>
        <v>1.6554652621223814E-3</v>
      </c>
      <c r="P132" s="66"/>
      <c r="Q132" s="81" t="e">
        <f t="shared" si="47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2'!L90</f>
        <v>0</v>
      </c>
      <c r="E133" s="76">
        <f t="shared" si="48"/>
        <v>0</v>
      </c>
      <c r="F133" s="66">
        <f>D133+'2025 Αύγουστος'!F133</f>
        <v>46.31</v>
      </c>
      <c r="G133" s="76">
        <f t="shared" si="49"/>
        <v>9.1782630350262424E-4</v>
      </c>
      <c r="H133" s="56"/>
      <c r="I133" s="82" t="e">
        <f t="shared" si="50"/>
        <v>#DIV/0!</v>
      </c>
      <c r="J133" s="66"/>
      <c r="K133" s="66" t="e">
        <f t="shared" si="51"/>
        <v>#DIV/0!</v>
      </c>
      <c r="L133" s="56">
        <f>'2024_60-69 ΕΞΟΔΑ+ΟΜ 2'!L82</f>
        <v>4.4400000000000004</v>
      </c>
      <c r="M133" s="76">
        <f t="shared" si="52"/>
        <v>4.186333318876027E-4</v>
      </c>
      <c r="N133" s="66">
        <f>L133+'2025 Αύγουστος'!N133</f>
        <v>35.56</v>
      </c>
      <c r="O133" s="76">
        <f t="shared" si="53"/>
        <v>4.6993170528515909E-4</v>
      </c>
      <c r="P133" s="66"/>
      <c r="Q133" s="81" t="e">
        <f t="shared" si="47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2'!L91</f>
        <v>0</v>
      </c>
      <c r="E134" s="76">
        <f t="shared" si="48"/>
        <v>0</v>
      </c>
      <c r="F134" s="66">
        <f>D134+'2025 Αύγουστος'!F134</f>
        <v>62.370000000000005</v>
      </c>
      <c r="G134" s="76">
        <f t="shared" si="49"/>
        <v>1.2361223612493775E-3</v>
      </c>
      <c r="H134" s="56"/>
      <c r="I134" s="82" t="e">
        <f t="shared" si="50"/>
        <v>#DIV/0!</v>
      </c>
      <c r="J134" s="66"/>
      <c r="K134" s="66" t="e">
        <f t="shared" si="51"/>
        <v>#DIV/0!</v>
      </c>
      <c r="L134" s="56">
        <f>'2024_60-69 ΕΞΟΔΑ+ΟΜ 2'!L83</f>
        <v>0.27</v>
      </c>
      <c r="M134" s="76">
        <f t="shared" si="52"/>
        <v>2.5457432344516379E-5</v>
      </c>
      <c r="N134" s="66">
        <f>L134+'2025 Αύγουστος'!N134</f>
        <v>45.370000000000026</v>
      </c>
      <c r="O134" s="76">
        <f t="shared" si="53"/>
        <v>5.9957259473531149E-4</v>
      </c>
      <c r="P134" s="66"/>
      <c r="Q134" s="81" t="e">
        <f t="shared" si="47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2'!L92</f>
        <v>0</v>
      </c>
      <c r="E135" s="76">
        <f t="shared" si="48"/>
        <v>0</v>
      </c>
      <c r="F135" s="66">
        <f>D135+'2025 Αύγουστος'!F135</f>
        <v>1482.8000000000002</v>
      </c>
      <c r="G135" s="76">
        <f t="shared" si="49"/>
        <v>2.9387882591960512E-2</v>
      </c>
      <c r="H135" s="56"/>
      <c r="I135" s="82" t="e">
        <f t="shared" si="50"/>
        <v>#DIV/0!</v>
      </c>
      <c r="J135" s="66"/>
      <c r="K135" s="66" t="e">
        <f t="shared" si="51"/>
        <v>#DIV/0!</v>
      </c>
      <c r="L135" s="56">
        <f>'2024_60-69 ΕΞΟΔΑ+ΟΜ 2'!L84</f>
        <v>337.7</v>
      </c>
      <c r="M135" s="76">
        <f t="shared" si="52"/>
        <v>3.1840647787937708E-2</v>
      </c>
      <c r="N135" s="66">
        <f>L135+'2025 Αύγουστος'!N135</f>
        <v>2954.6899999999996</v>
      </c>
      <c r="O135" s="76">
        <f t="shared" si="53"/>
        <v>3.9046752257846075E-2</v>
      </c>
      <c r="P135" s="66"/>
      <c r="Q135" s="81" t="e">
        <f t="shared" si="47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2'!L93</f>
        <v>0</v>
      </c>
      <c r="E136" s="76">
        <f t="shared" si="48"/>
        <v>0</v>
      </c>
      <c r="F136" s="66">
        <f>D136+'2025 Αύγουστος'!F136</f>
        <v>25.62</v>
      </c>
      <c r="G136" s="76">
        <f t="shared" si="49"/>
        <v>5.0776743458728641E-4</v>
      </c>
      <c r="H136" s="56"/>
      <c r="I136" s="82" t="e">
        <f t="shared" si="50"/>
        <v>#DIV/0!</v>
      </c>
      <c r="J136" s="66"/>
      <c r="K136" s="66" t="e">
        <f t="shared" si="51"/>
        <v>#DIV/0!</v>
      </c>
      <c r="L136" s="56">
        <f>'2024_60-69 ΕΞΟΔΑ+ΟΜ 2'!L85</f>
        <v>0</v>
      </c>
      <c r="M136" s="76">
        <f t="shared" si="52"/>
        <v>0</v>
      </c>
      <c r="N136" s="66">
        <f>L136+'2025 Αύγουστος'!N136</f>
        <v>71.930000000000007</v>
      </c>
      <c r="O136" s="76">
        <f t="shared" si="53"/>
        <v>9.5056770419464263E-4</v>
      </c>
      <c r="P136" s="66"/>
      <c r="Q136" s="81" t="e">
        <f t="shared" si="47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2'!L94</f>
        <v>0</v>
      </c>
      <c r="E137" s="76">
        <f t="shared" si="48"/>
        <v>0</v>
      </c>
      <c r="F137" s="66">
        <f>D137+'2025 Αύγουστος'!F137</f>
        <v>299.25</v>
      </c>
      <c r="G137" s="76">
        <f t="shared" si="49"/>
        <v>5.9308901171055989E-3</v>
      </c>
      <c r="H137" s="56"/>
      <c r="I137" s="82" t="e">
        <f t="shared" si="50"/>
        <v>#DIV/0!</v>
      </c>
      <c r="J137" s="66"/>
      <c r="K137" s="66" t="e">
        <f t="shared" si="51"/>
        <v>#DIV/0!</v>
      </c>
      <c r="L137" s="56">
        <f>'2024_60-69 ΕΞΟΔΑ+ΟΜ 2'!L86</f>
        <v>45.42</v>
      </c>
      <c r="M137" s="76">
        <f t="shared" si="52"/>
        <v>4.2825058410664221E-3</v>
      </c>
      <c r="N137" s="66">
        <f>L137+'2025 Αύγουστος'!N137</f>
        <v>515</v>
      </c>
      <c r="O137" s="76">
        <f t="shared" si="53"/>
        <v>6.8058163167001376E-3</v>
      </c>
      <c r="P137" s="66"/>
      <c r="Q137" s="81" t="e">
        <f t="shared" si="47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2'!L95</f>
        <v>0</v>
      </c>
      <c r="E138" s="76">
        <f t="shared" si="48"/>
        <v>0</v>
      </c>
      <c r="F138" s="66">
        <f>D138+'2025 Αύγουστος'!F138</f>
        <v>0</v>
      </c>
      <c r="G138" s="76">
        <f t="shared" si="49"/>
        <v>0</v>
      </c>
      <c r="H138" s="56"/>
      <c r="I138" s="82" t="e">
        <f t="shared" si="50"/>
        <v>#DIV/0!</v>
      </c>
      <c r="J138" s="66"/>
      <c r="K138" s="66" t="e">
        <f t="shared" si="51"/>
        <v>#DIV/0!</v>
      </c>
      <c r="L138" s="56">
        <f>'2024_60-69 ΕΞΟΔΑ+ΟΜ 2'!L87</f>
        <v>0</v>
      </c>
      <c r="M138" s="76">
        <f t="shared" si="52"/>
        <v>0</v>
      </c>
      <c r="N138" s="66">
        <f>L138+'2025 Αύγουστος'!N138</f>
        <v>0</v>
      </c>
      <c r="O138" s="76">
        <f t="shared" si="53"/>
        <v>0</v>
      </c>
      <c r="P138" s="66"/>
      <c r="Q138" s="81" t="e">
        <f t="shared" si="47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2'!L96</f>
        <v>0</v>
      </c>
      <c r="E139" s="76">
        <f t="shared" si="48"/>
        <v>0</v>
      </c>
      <c r="F139" s="66">
        <f>D139+'2025 Αύγουστος'!F139</f>
        <v>0</v>
      </c>
      <c r="G139" s="76">
        <f t="shared" si="49"/>
        <v>0</v>
      </c>
      <c r="H139" s="56"/>
      <c r="I139" s="82" t="e">
        <f t="shared" si="50"/>
        <v>#DIV/0!</v>
      </c>
      <c r="J139" s="66"/>
      <c r="K139" s="66" t="e">
        <f t="shared" si="51"/>
        <v>#DIV/0!</v>
      </c>
      <c r="L139" s="56">
        <f>'2024_60-69 ΕΞΟΔΑ+ΟΜ 2'!L88</f>
        <v>0</v>
      </c>
      <c r="M139" s="76">
        <f t="shared" si="52"/>
        <v>0</v>
      </c>
      <c r="N139" s="66">
        <f>L139+'2025 Αύγουστος'!N139</f>
        <v>0</v>
      </c>
      <c r="O139" s="76">
        <f t="shared" si="53"/>
        <v>0</v>
      </c>
      <c r="P139" s="66"/>
      <c r="Q139" s="81" t="e">
        <f t="shared" si="47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2'!L97</f>
        <v>0</v>
      </c>
      <c r="E140" s="76">
        <f t="shared" si="48"/>
        <v>0</v>
      </c>
      <c r="F140" s="66">
        <f>D140+'2025 Αύγουστος'!F140</f>
        <v>0</v>
      </c>
      <c r="G140" s="76">
        <f t="shared" si="49"/>
        <v>0</v>
      </c>
      <c r="H140" s="56"/>
      <c r="I140" s="82" t="e">
        <f t="shared" si="50"/>
        <v>#DIV/0!</v>
      </c>
      <c r="J140" s="66"/>
      <c r="K140" s="66" t="e">
        <f t="shared" si="51"/>
        <v>#DIV/0!</v>
      </c>
      <c r="L140" s="56">
        <f>'2024_60-69 ΕΞΟΔΑ+ΟΜ 2'!L89</f>
        <v>0</v>
      </c>
      <c r="M140" s="76">
        <f t="shared" si="52"/>
        <v>0</v>
      </c>
      <c r="N140" s="66">
        <f>L140+'2025 Αύγουστος'!N140</f>
        <v>0</v>
      </c>
      <c r="O140" s="76">
        <f t="shared" si="53"/>
        <v>0</v>
      </c>
      <c r="P140" s="66"/>
      <c r="Q140" s="81" t="e">
        <f t="shared" si="47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2'!L98</f>
        <v>0</v>
      </c>
      <c r="E141" s="76">
        <f t="shared" si="48"/>
        <v>0</v>
      </c>
      <c r="F141" s="66">
        <f>D141+'2025 Αύγουστος'!F141</f>
        <v>1086.5899999999999</v>
      </c>
      <c r="G141" s="76">
        <f t="shared" si="49"/>
        <v>2.1535324619367659E-2</v>
      </c>
      <c r="H141" s="56"/>
      <c r="I141" s="82" t="e">
        <f t="shared" si="50"/>
        <v>#DIV/0!</v>
      </c>
      <c r="J141" s="66"/>
      <c r="K141" s="66" t="e">
        <f t="shared" si="51"/>
        <v>#DIV/0!</v>
      </c>
      <c r="L141" s="56">
        <f>'2024_60-69 ΕΞΟΔΑ+ΟΜ 2'!L90</f>
        <v>0</v>
      </c>
      <c r="M141" s="76">
        <f t="shared" si="52"/>
        <v>0</v>
      </c>
      <c r="N141" s="66">
        <f>L141+'2025 Αύγουστος'!N141</f>
        <v>1145.46</v>
      </c>
      <c r="O141" s="76">
        <f t="shared" si="53"/>
        <v>1.5137457006072505E-2</v>
      </c>
      <c r="P141" s="66"/>
      <c r="Q141" s="81" t="e">
        <f t="shared" si="47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2'!L99</f>
        <v>0</v>
      </c>
      <c r="E142" s="76">
        <f t="shared" si="48"/>
        <v>0</v>
      </c>
      <c r="F142" s="66">
        <f>D142+'2025 Αύγουστος'!F142</f>
        <v>5242.7299999999996</v>
      </c>
      <c r="G142" s="76">
        <f t="shared" si="49"/>
        <v>0.10390661835807197</v>
      </c>
      <c r="H142" s="56"/>
      <c r="I142" s="82" t="e">
        <f t="shared" si="50"/>
        <v>#DIV/0!</v>
      </c>
      <c r="J142" s="66"/>
      <c r="K142" s="66" t="e">
        <f t="shared" si="51"/>
        <v>#DIV/0!</v>
      </c>
      <c r="L142" s="56">
        <f>'2024_60-69 ΕΞΟΔΑ+ΟΜ 2'!L91</f>
        <v>900</v>
      </c>
      <c r="M142" s="76">
        <f t="shared" si="52"/>
        <v>8.4858107815054595E-2</v>
      </c>
      <c r="N142" s="66">
        <f>L142+'2025 Αύγουστος'!N142</f>
        <v>8690</v>
      </c>
      <c r="O142" s="76">
        <f t="shared" si="53"/>
        <v>0.11483989085849358</v>
      </c>
      <c r="P142" s="66"/>
      <c r="Q142" s="81" t="e">
        <f t="shared" si="47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2'!L100</f>
        <v>0</v>
      </c>
      <c r="E143" s="76">
        <f t="shared" si="48"/>
        <v>0</v>
      </c>
      <c r="F143" s="66">
        <f>D143+'2025 Αύγουστος'!F143</f>
        <v>4600.62</v>
      </c>
      <c r="G143" s="76">
        <f t="shared" si="49"/>
        <v>9.1180523610888423E-2</v>
      </c>
      <c r="H143" s="56"/>
      <c r="I143" s="82" t="e">
        <f t="shared" si="50"/>
        <v>#DIV/0!</v>
      </c>
      <c r="J143" s="66"/>
      <c r="K143" s="66" t="e">
        <f t="shared" si="51"/>
        <v>#DIV/0!</v>
      </c>
      <c r="L143" s="56">
        <f>'2024_60-69 ΕΞΟΔΑ+ΟΜ 2'!L92</f>
        <v>34.44</v>
      </c>
      <c r="M143" s="76">
        <f t="shared" si="52"/>
        <v>3.2472369257227555E-3</v>
      </c>
      <c r="N143" s="66">
        <f>L143+'2025 Αύγουστος'!N143</f>
        <v>3079.98</v>
      </c>
      <c r="O143" s="76">
        <f t="shared" si="53"/>
        <v>4.0702481823514741E-2</v>
      </c>
      <c r="P143" s="66"/>
      <c r="Q143" s="81" t="e">
        <f t="shared" si="47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2'!L101</f>
        <v>0</v>
      </c>
      <c r="E144" s="76">
        <f t="shared" si="48"/>
        <v>0</v>
      </c>
      <c r="F144" s="66">
        <f>D144+'2025 Αύγουστος'!F144</f>
        <v>2050.08</v>
      </c>
      <c r="G144" s="76">
        <f t="shared" si="49"/>
        <v>4.0630907974188293E-2</v>
      </c>
      <c r="H144" s="56"/>
      <c r="I144" s="82" t="e">
        <f t="shared" si="50"/>
        <v>#DIV/0!</v>
      </c>
      <c r="J144" s="66"/>
      <c r="K144" s="66" t="e">
        <f t="shared" si="51"/>
        <v>#DIV/0!</v>
      </c>
      <c r="L144" s="56">
        <f>'2024_60-69 ΕΞΟΔΑ+ΟΜ 2'!L93</f>
        <v>0</v>
      </c>
      <c r="M144" s="76">
        <f t="shared" si="52"/>
        <v>0</v>
      </c>
      <c r="N144" s="66">
        <f>L144+'2025 Αύγουστος'!N144</f>
        <v>1797.3300000000002</v>
      </c>
      <c r="O144" s="76">
        <f t="shared" si="53"/>
        <v>2.3752034641737203E-2</v>
      </c>
      <c r="P144" s="66"/>
      <c r="Q144" s="81" t="e">
        <f t="shared" si="47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2'!L102</f>
        <v>0</v>
      </c>
      <c r="E145" s="76">
        <f t="shared" si="48"/>
        <v>0</v>
      </c>
      <c r="F145" s="66">
        <f>D145+'2025 Αύγουστος'!F145</f>
        <v>345.75</v>
      </c>
      <c r="G145" s="76">
        <f t="shared" si="49"/>
        <v>6.8524820651270201E-3</v>
      </c>
      <c r="H145" s="56"/>
      <c r="I145" s="82" t="e">
        <f t="shared" si="50"/>
        <v>#DIV/0!</v>
      </c>
      <c r="J145" s="66"/>
      <c r="K145" s="66" t="e">
        <f t="shared" si="51"/>
        <v>#DIV/0!</v>
      </c>
      <c r="L145" s="56">
        <f>'2024_60-69 ΕΞΟΔΑ+ΟΜ 2'!L94</f>
        <v>74.19</v>
      </c>
      <c r="M145" s="76">
        <f t="shared" si="52"/>
        <v>6.9951366875543337E-3</v>
      </c>
      <c r="N145" s="66">
        <f>L145+'2025 Αύγουστος'!N145</f>
        <v>974.08999999999992</v>
      </c>
      <c r="O145" s="76">
        <f t="shared" si="53"/>
        <v>1.2872772069775605E-2</v>
      </c>
      <c r="P145" s="66"/>
      <c r="Q145" s="81" t="e">
        <f t="shared" si="47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2'!L103</f>
        <v>0</v>
      </c>
      <c r="E146" s="76">
        <f t="shared" si="48"/>
        <v>0</v>
      </c>
      <c r="F146" s="66">
        <f>D146+'2025 Αύγουστος'!F146</f>
        <v>0</v>
      </c>
      <c r="G146" s="76">
        <f t="shared" si="49"/>
        <v>0</v>
      </c>
      <c r="H146" s="56"/>
      <c r="I146" s="82" t="e">
        <f t="shared" si="50"/>
        <v>#DIV/0!</v>
      </c>
      <c r="J146" s="66"/>
      <c r="K146" s="66" t="e">
        <f t="shared" si="51"/>
        <v>#DIV/0!</v>
      </c>
      <c r="L146" s="56">
        <f>'2024_60-69 ΕΞΟΔΑ+ΟΜ 2'!L95</f>
        <v>0</v>
      </c>
      <c r="M146" s="76">
        <f t="shared" si="52"/>
        <v>0</v>
      </c>
      <c r="N146" s="66">
        <f>L146+'2025 Αύγουστος'!N146</f>
        <v>0</v>
      </c>
      <c r="O146" s="76">
        <f t="shared" si="53"/>
        <v>0</v>
      </c>
      <c r="P146" s="66"/>
      <c r="Q146" s="81" t="e">
        <f t="shared" si="47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2'!L104</f>
        <v>0</v>
      </c>
      <c r="E147" s="76">
        <f t="shared" si="48"/>
        <v>0</v>
      </c>
      <c r="F147" s="66">
        <f>D147+'2025 Αύγουστος'!F147</f>
        <v>0</v>
      </c>
      <c r="G147" s="76">
        <f t="shared" si="49"/>
        <v>0</v>
      </c>
      <c r="H147" s="56"/>
      <c r="I147" s="82" t="e">
        <f t="shared" si="50"/>
        <v>#DIV/0!</v>
      </c>
      <c r="J147" s="66"/>
      <c r="K147" s="66" t="e">
        <f t="shared" si="51"/>
        <v>#DIV/0!</v>
      </c>
      <c r="L147" s="56">
        <f>'2024_60-69 ΕΞΟΔΑ+ΟΜ 2'!L96</f>
        <v>0</v>
      </c>
      <c r="M147" s="76">
        <f t="shared" si="52"/>
        <v>0</v>
      </c>
      <c r="N147" s="66">
        <f>L147+'2025 Αύγουστος'!N147</f>
        <v>0</v>
      </c>
      <c r="O147" s="76">
        <f t="shared" si="53"/>
        <v>0</v>
      </c>
      <c r="P147" s="66"/>
      <c r="Q147" s="81" t="e">
        <f t="shared" si="47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2'!L105</f>
        <v>0</v>
      </c>
      <c r="E148" s="76">
        <f t="shared" si="48"/>
        <v>0</v>
      </c>
      <c r="F148" s="66">
        <f>D148+'2025 Αύγουστος'!F148</f>
        <v>4137.37</v>
      </c>
      <c r="G148" s="76">
        <f t="shared" si="49"/>
        <v>8.1999287698610493E-2</v>
      </c>
      <c r="H148" s="56"/>
      <c r="I148" s="82" t="e">
        <f t="shared" si="50"/>
        <v>#DIV/0!</v>
      </c>
      <c r="J148" s="66"/>
      <c r="K148" s="66" t="e">
        <f t="shared" si="51"/>
        <v>#DIV/0!</v>
      </c>
      <c r="L148" s="56">
        <f>'2024_60-69 ΕΞΟΔΑ+ΟΜ 2'!L97</f>
        <v>92.44</v>
      </c>
      <c r="M148" s="76">
        <f t="shared" si="52"/>
        <v>8.7158705404707174E-3</v>
      </c>
      <c r="N148" s="66">
        <f>L148+'2025 Αύγουστος'!N148</f>
        <v>3841.1600000000003</v>
      </c>
      <c r="O148" s="76">
        <f t="shared" si="53"/>
        <v>5.0761610491370686E-2</v>
      </c>
      <c r="P148" s="66"/>
      <c r="Q148" s="81" t="e">
        <f t="shared" si="47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2'!L106</f>
        <v>0</v>
      </c>
      <c r="E149" s="76">
        <f t="shared" si="48"/>
        <v>0</v>
      </c>
      <c r="F149" s="66">
        <f>D149+'2025 Αύγουστος'!F149</f>
        <v>0</v>
      </c>
      <c r="G149" s="76">
        <f t="shared" si="49"/>
        <v>0</v>
      </c>
      <c r="H149" s="56"/>
      <c r="I149" s="82" t="e">
        <f t="shared" si="50"/>
        <v>#DIV/0!</v>
      </c>
      <c r="J149" s="66"/>
      <c r="K149" s="66" t="e">
        <f t="shared" si="51"/>
        <v>#DIV/0!</v>
      </c>
      <c r="L149" s="56">
        <f>'2024_60-69 ΕΞΟΔΑ+ΟΜ 2'!L98</f>
        <v>0</v>
      </c>
      <c r="M149" s="76">
        <f t="shared" si="52"/>
        <v>0</v>
      </c>
      <c r="N149" s="66">
        <f>L149+'2025 Αύγουστος'!N149</f>
        <v>0</v>
      </c>
      <c r="O149" s="76">
        <f t="shared" si="53"/>
        <v>0</v>
      </c>
      <c r="P149" s="66"/>
      <c r="Q149" s="81" t="e">
        <f t="shared" si="47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2'!L107</f>
        <v>0</v>
      </c>
      <c r="E150" s="76">
        <f t="shared" si="48"/>
        <v>0</v>
      </c>
      <c r="F150" s="66">
        <f>D150+'2025 Αύγουστος'!F150</f>
        <v>2393.4199999999996</v>
      </c>
      <c r="G150" s="76">
        <f t="shared" si="49"/>
        <v>4.7435625811471614E-2</v>
      </c>
      <c r="H150" s="56"/>
      <c r="I150" s="82" t="e">
        <f t="shared" si="50"/>
        <v>#DIV/0!</v>
      </c>
      <c r="J150" s="66"/>
      <c r="K150" s="66" t="e">
        <f t="shared" si="51"/>
        <v>#DIV/0!</v>
      </c>
      <c r="L150" s="56">
        <f>'2024_60-69 ΕΞΟΔΑ+ΟΜ 2'!L99</f>
        <v>0</v>
      </c>
      <c r="M150" s="76">
        <f t="shared" si="52"/>
        <v>0</v>
      </c>
      <c r="N150" s="66">
        <f>L150+'2025 Αύγουστος'!N150</f>
        <v>929.62</v>
      </c>
      <c r="O150" s="76">
        <f t="shared" si="53"/>
        <v>1.2285093134622877E-2</v>
      </c>
      <c r="P150" s="66"/>
      <c r="Q150" s="81" t="e">
        <f t="shared" si="47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2'!L108</f>
        <v>0</v>
      </c>
      <c r="E151" s="76">
        <f t="shared" si="48"/>
        <v>0</v>
      </c>
      <c r="F151" s="66">
        <f>D151+'2025 Αύγουστος'!F151</f>
        <v>0</v>
      </c>
      <c r="G151" s="76">
        <f t="shared" si="49"/>
        <v>0</v>
      </c>
      <c r="H151" s="56"/>
      <c r="I151" s="82" t="e">
        <f t="shared" si="50"/>
        <v>#DIV/0!</v>
      </c>
      <c r="J151" s="66"/>
      <c r="K151" s="66" t="e">
        <f t="shared" si="51"/>
        <v>#DIV/0!</v>
      </c>
      <c r="L151" s="56">
        <f>'2024_60-69 ΕΞΟΔΑ+ΟΜ 2'!L100</f>
        <v>578.87</v>
      </c>
      <c r="M151" s="76">
        <f t="shared" si="52"/>
        <v>5.45797920787785E-2</v>
      </c>
      <c r="N151" s="66">
        <f>L151+'2025 Αύγουστος'!N151</f>
        <v>5816.49</v>
      </c>
      <c r="O151" s="76">
        <f t="shared" si="53"/>
        <v>7.6865946694996468E-2</v>
      </c>
      <c r="P151" s="66"/>
      <c r="Q151" s="81" t="e">
        <f t="shared" si="47"/>
        <v>#DIV/0!</v>
      </c>
      <c r="S151"/>
      <c r="T151"/>
      <c r="U151"/>
      <c r="V151"/>
    </row>
    <row r="152" spans="1:22" ht="57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2'!L109</f>
        <v>777.67000000000007</v>
      </c>
      <c r="E152" s="76">
        <f t="shared" si="48"/>
        <v>1</v>
      </c>
      <c r="F152" s="66">
        <f>D152+'2025 Αύγουστος'!F152</f>
        <v>6999.0300000000007</v>
      </c>
      <c r="G152" s="76">
        <f t="shared" si="49"/>
        <v>0.13871504713893268</v>
      </c>
      <c r="H152" s="56"/>
      <c r="I152" s="82" t="e">
        <f t="shared" si="50"/>
        <v>#DIV/0!</v>
      </c>
      <c r="J152" s="66"/>
      <c r="K152" s="66" t="e">
        <f t="shared" si="51"/>
        <v>#DIV/0!</v>
      </c>
      <c r="L152" s="56">
        <f>'2024_60-69 ΕΞΟΔΑ+ΟΜ 2'!L101</f>
        <v>0</v>
      </c>
      <c r="M152" s="76">
        <f t="shared" si="52"/>
        <v>0</v>
      </c>
      <c r="N152" s="66">
        <f>L152+'2025 Αύγουστος'!N152</f>
        <v>0</v>
      </c>
      <c r="O152" s="76">
        <f t="shared" si="53"/>
        <v>0</v>
      </c>
      <c r="P152" s="66"/>
      <c r="Q152" s="81" t="e">
        <f t="shared" si="47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2'!L110</f>
        <v>0</v>
      </c>
      <c r="E153" s="76">
        <f t="shared" si="48"/>
        <v>0</v>
      </c>
      <c r="F153" s="66">
        <f>D153+'2025 Αύγουστος'!F153</f>
        <v>2070.54</v>
      </c>
      <c r="G153" s="76">
        <f t="shared" si="49"/>
        <v>4.1036408431317714E-2</v>
      </c>
      <c r="H153" s="56"/>
      <c r="I153" s="82" t="e">
        <f t="shared" si="50"/>
        <v>#DIV/0!</v>
      </c>
      <c r="J153" s="66"/>
      <c r="K153" s="66" t="e">
        <f t="shared" si="51"/>
        <v>#DIV/0!</v>
      </c>
      <c r="L153" s="56">
        <f>'2024_60-69 ΕΞΟΔΑ+ΟΜ 2'!L102</f>
        <v>4728.78</v>
      </c>
      <c r="M153" s="76">
        <f t="shared" si="52"/>
        <v>0.44586147008185983</v>
      </c>
      <c r="N153" s="66">
        <f>L153+'2025 Αύγουστος'!N153</f>
        <v>10705.07</v>
      </c>
      <c r="O153" s="76">
        <f t="shared" si="53"/>
        <v>0.14146939820857699</v>
      </c>
      <c r="P153" s="66"/>
      <c r="Q153" s="81" t="e">
        <f t="shared" si="47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2'!L73</f>
        <v>777.67000000000007</v>
      </c>
      <c r="E157" s="83"/>
      <c r="F157" s="65">
        <f>'2025_60-69 ΕΞΟΔΑ+ΟΜ 2'!Y73</f>
        <v>50456.169999999991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10605.939999999999</v>
      </c>
      <c r="M157" s="83"/>
      <c r="N157" s="65">
        <f>SUM(N117:N156)</f>
        <v>75670.570000000007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-90400.754159291973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4873.2269026548947</v>
      </c>
      <c r="M159" s="299"/>
      <c r="N159" s="88">
        <f>N7-N74-N111-N157</f>
        <v>-59511.89404424774</v>
      </c>
      <c r="O159" s="299"/>
      <c r="P159" s="88"/>
      <c r="Q159" s="299"/>
      <c r="S159"/>
      <c r="T159"/>
      <c r="U159"/>
      <c r="V159"/>
    </row>
    <row r="160" spans="1:22" ht="15">
      <c r="A160" s="183"/>
      <c r="B160" s="113"/>
      <c r="C160" s="11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4"/>
      <c r="Q160" s="304"/>
    </row>
  </sheetData>
  <mergeCells count="37">
    <mergeCell ref="P3:Q3"/>
    <mergeCell ref="D3:F3"/>
    <mergeCell ref="H3:J3"/>
    <mergeCell ref="L3:N3"/>
    <mergeCell ref="A1:Q1"/>
    <mergeCell ref="P2:Q2"/>
    <mergeCell ref="D2:G2"/>
    <mergeCell ref="H2:K2"/>
    <mergeCell ref="L2:O2"/>
    <mergeCell ref="D40:G40"/>
    <mergeCell ref="H40:K40"/>
    <mergeCell ref="L40:O40"/>
    <mergeCell ref="P40:Q40"/>
    <mergeCell ref="P77:Q77"/>
    <mergeCell ref="P41:Q41"/>
    <mergeCell ref="D41:F41"/>
    <mergeCell ref="H41:J41"/>
    <mergeCell ref="L41:N41"/>
    <mergeCell ref="D77:G77"/>
    <mergeCell ref="H77:K77"/>
    <mergeCell ref="L77:O77"/>
    <mergeCell ref="D160:G160"/>
    <mergeCell ref="H160:K160"/>
    <mergeCell ref="L160:O160"/>
    <mergeCell ref="P160:Q160"/>
    <mergeCell ref="L78:N78"/>
    <mergeCell ref="P114:Q114"/>
    <mergeCell ref="D114:F114"/>
    <mergeCell ref="H114:J114"/>
    <mergeCell ref="L114:N114"/>
    <mergeCell ref="D113:G113"/>
    <mergeCell ref="H113:K113"/>
    <mergeCell ref="L113:O113"/>
    <mergeCell ref="P113:Q113"/>
    <mergeCell ref="D78:F78"/>
    <mergeCell ref="H78:J78"/>
    <mergeCell ref="P78:Q7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62E3-EAB6-4FB7-B2B1-C98308CABEB8}">
  <dimension ref="A1:V159"/>
  <sheetViews>
    <sheetView topLeftCell="A116" zoomScale="55" zoomScaleNormal="55" workbookViewId="0">
      <selection sqref="A1:Q158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710937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4" style="61" customWidth="1"/>
    <col min="13" max="13" width="11.7109375" style="61" customWidth="1"/>
    <col min="14" max="14" width="17.7109375" style="61" customWidth="1"/>
    <col min="15" max="15" width="13.28515625" style="61" customWidth="1"/>
    <col min="16" max="16" width="14.28515625" style="61" bestFit="1" customWidth="1"/>
    <col min="17" max="17" width="11.42578125" style="51" customWidth="1"/>
    <col min="18" max="21" width="9.140625" style="51"/>
    <col min="22" max="22" width="40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413</v>
      </c>
      <c r="D3" s="302" t="str">
        <f>ΑΝΤΙΣΤΟΙΧΙΣΗ!$F$115</f>
        <v xml:space="preserve">ΟΚΤΩΒΡΙΟΣ ΤΡΕΧΟΝ ΕΤΟΣ </v>
      </c>
      <c r="E3" s="302"/>
      <c r="F3" s="302"/>
      <c r="G3" s="110">
        <f>ΑΝΤΙΣΤΟΙΧΙΣΗ!$D$34</f>
        <v>2025</v>
      </c>
      <c r="H3" s="302" t="str">
        <f>ΑΝΤΙΣΤΟΙΧΙΣΗ!$F$115</f>
        <v xml:space="preserve">ΟΚΤΩΒΡΙΟΣ ΤΡΕΧΟΝ ΕΤΟΣ </v>
      </c>
      <c r="I3" s="302"/>
      <c r="J3" s="302"/>
      <c r="K3" s="110">
        <f>ΑΝΤΙΣΤΟΙΧΙΣΗ!$D$34</f>
        <v>2025</v>
      </c>
      <c r="L3" s="302" t="str">
        <f>ΑΝΤΙΣΤΟΙΧΙΣΗ!$F$129</f>
        <v>ΟΚΤΩΒΡΙΟΣ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102" customHeight="1">
      <c r="A4" s="114"/>
      <c r="B4" s="114"/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>
        <f>D7-D6</f>
        <v>-8617.6466666666674</v>
      </c>
      <c r="E5" s="299"/>
      <c r="F5" s="86">
        <f>F7-F6</f>
        <v>-145315.74082595867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10329.989999999991</v>
      </c>
      <c r="M5" s="299"/>
      <c r="N5" s="86">
        <f>N7-N6</f>
        <v>-23626.974044247181</v>
      </c>
      <c r="O5" s="299"/>
      <c r="P5" s="86">
        <f>P159-P6</f>
        <v>0</v>
      </c>
      <c r="Q5" s="299"/>
      <c r="S5"/>
      <c r="T5"/>
      <c r="U5"/>
      <c r="V5"/>
    </row>
    <row r="6" spans="1:22" ht="25.5" customHeight="1">
      <c r="A6" s="171"/>
      <c r="B6" s="180"/>
      <c r="C6" s="85" t="s">
        <v>381</v>
      </c>
      <c r="D6" s="86">
        <f>D43+D80+D116</f>
        <v>8617.6466666666674</v>
      </c>
      <c r="E6" s="299"/>
      <c r="F6" s="86">
        <f>F74+F111+F157</f>
        <v>361155.30666666664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66765.61</v>
      </c>
      <c r="M6" s="299"/>
      <c r="N6" s="87">
        <f>N74+N111+N157</f>
        <v>619468.55899999978</v>
      </c>
      <c r="O6" s="299"/>
      <c r="P6" s="86">
        <f>P38-P43-P80</f>
        <v>0</v>
      </c>
      <c r="Q6" s="299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77095.599999999991</v>
      </c>
      <c r="M7" s="83"/>
      <c r="N7" s="65">
        <f>SUM(N8:N37)</f>
        <v>595841.58495575259</v>
      </c>
      <c r="O7" s="83"/>
      <c r="P7" s="65">
        <f>SUM(P8:P37)</f>
        <v>-380002.01911504433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'2025_ΕΣΟΔΑ'!L2</f>
        <v>0</v>
      </c>
      <c r="E8" s="53" t="e">
        <f>D8/$D$7</f>
        <v>#DIV/0!</v>
      </c>
      <c r="F8" s="54">
        <f>D8+'2025 Σεπτέμβριος 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Σεπτέμβριος '!J8</f>
        <v>0</v>
      </c>
      <c r="K8" s="53" t="e">
        <f>J8/$J$7</f>
        <v>#DIV/0!</v>
      </c>
      <c r="L8" s="92">
        <f>'2024_60-69 ΕΞΟΔΑ+ΟΜ 2'!L114</f>
        <v>69039.8</v>
      </c>
      <c r="M8" s="53">
        <f>L8/$L$7</f>
        <v>0.89550895252128537</v>
      </c>
      <c r="N8" s="54">
        <f>L8+'2025 Σεπτέμβριος '!N8</f>
        <v>524320.91150442488</v>
      </c>
      <c r="O8" s="53">
        <f>N8/$N$7</f>
        <v>0.87996696562117449</v>
      </c>
      <c r="P8" s="54">
        <f t="shared" ref="P8:P26" si="0">F8-N8</f>
        <v>-333009.57973451336</v>
      </c>
      <c r="Q8" s="53">
        <f t="shared" ref="Q8:Q26" si="1">N8/F8</f>
        <v>2.7406683475238212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'2025_ΕΣΟΔΑ'!L3</f>
        <v>0</v>
      </c>
      <c r="E9" s="53" t="e">
        <f t="shared" ref="E9:E28" si="2">D9/$D$7</f>
        <v>#DIV/0!</v>
      </c>
      <c r="F9" s="54">
        <f>D9+'2025 Σεπτέμβριος '!F9</f>
        <v>44.25</v>
      </c>
      <c r="G9" s="53">
        <f t="shared" ref="G9:G28" si="3">F9/$F$7</f>
        <v>2.0501338495397547E-4</v>
      </c>
      <c r="H9" s="54"/>
      <c r="I9" s="53" t="e">
        <f t="shared" ref="I9:I29" si="4">H9/$H$7</f>
        <v>#DIV/0!</v>
      </c>
      <c r="J9" s="54">
        <f>H9+'2025 Σεπτέμβριος '!J9</f>
        <v>0</v>
      </c>
      <c r="K9" s="53" t="e">
        <f t="shared" ref="K9:K29" si="5">J9/$J$7</f>
        <v>#DIV/0!</v>
      </c>
      <c r="L9" s="92">
        <f>'2024_60-69 ΕΞΟΔΑ+ΟΜ 2'!L115</f>
        <v>0</v>
      </c>
      <c r="M9" s="53">
        <f t="shared" ref="M9:M28" si="6">L9/$L$7</f>
        <v>0</v>
      </c>
      <c r="N9" s="54">
        <f>L9+'2025 Σεπτέμβριος 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'2025_ΕΣΟΔΑ'!L4</f>
        <v>0</v>
      </c>
      <c r="E10" s="53" t="e">
        <f t="shared" si="2"/>
        <v>#DIV/0!</v>
      </c>
      <c r="F10" s="54">
        <f>D10+'2025 Σεπτέμβριος 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Σεπτέμβριος '!J10</f>
        <v>0</v>
      </c>
      <c r="K10" s="53" t="e">
        <f t="shared" si="5"/>
        <v>#DIV/0!</v>
      </c>
      <c r="L10" s="92">
        <f>'2024_60-69 ΕΞΟΔΑ+ΟΜ 2'!L116</f>
        <v>0</v>
      </c>
      <c r="M10" s="53">
        <f t="shared" si="6"/>
        <v>0</v>
      </c>
      <c r="N10" s="54">
        <f>L10+'2025 Σεπτέμβριος 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'2025_ΕΣΟΔΑ'!L5</f>
        <v>0</v>
      </c>
      <c r="E11" s="53" t="e">
        <f t="shared" si="2"/>
        <v>#DIV/0!</v>
      </c>
      <c r="F11" s="54">
        <f>D11+'2025 Σεπτέμβριος 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Σεπτέμβριος '!J11</f>
        <v>0</v>
      </c>
      <c r="K11" s="53" t="e">
        <f t="shared" si="5"/>
        <v>#DIV/0!</v>
      </c>
      <c r="L11" s="92">
        <f>'2024_60-69 ΕΞΟΔΑ+ΟΜ 2'!L117</f>
        <v>4419.47</v>
      </c>
      <c r="M11" s="53">
        <f t="shared" si="6"/>
        <v>5.7324542516045025E-2</v>
      </c>
      <c r="N11" s="54">
        <f>L11+'2025 Σεπτέμβριος '!N11</f>
        <v>38503.953451327441</v>
      </c>
      <c r="O11" s="53">
        <f t="shared" si="7"/>
        <v>6.4621124848455752E-2</v>
      </c>
      <c r="P11" s="54">
        <f t="shared" si="0"/>
        <v>-25344.199380530983</v>
      </c>
      <c r="Q11" s="53">
        <f t="shared" si="1"/>
        <v>2.9258870070204201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'2025_ΕΣΟΔΑ'!L6</f>
        <v>0</v>
      </c>
      <c r="E12" s="53" t="e">
        <f t="shared" si="2"/>
        <v>#DIV/0!</v>
      </c>
      <c r="F12" s="54">
        <f>D12+'2025 Σεπτέμβριος 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Σεπτέμβριος '!J12</f>
        <v>0</v>
      </c>
      <c r="K12" s="53" t="e">
        <f t="shared" si="5"/>
        <v>#DIV/0!</v>
      </c>
      <c r="L12" s="92">
        <f>'2024_60-69 ΕΞΟΔΑ+ΟΜ 2'!L118</f>
        <v>0</v>
      </c>
      <c r="M12" s="53">
        <f t="shared" si="6"/>
        <v>0</v>
      </c>
      <c r="N12" s="54">
        <f>L12+'2025 Σεπτέμβριος '!N12</f>
        <v>2684.7299999999996</v>
      </c>
      <c r="O12" s="53">
        <f t="shared" si="7"/>
        <v>4.5057781594739959E-3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5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'2025_ΕΣΟΔΑ'!L7</f>
        <v>0</v>
      </c>
      <c r="E13" s="53" t="e">
        <f t="shared" si="2"/>
        <v>#DIV/0!</v>
      </c>
      <c r="F13" s="54">
        <f>D13+'2025 Σεπτέμβριος 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Σεπτέμβριος '!J13</f>
        <v>0</v>
      </c>
      <c r="K13" s="53" t="e">
        <f t="shared" si="5"/>
        <v>#DIV/0!</v>
      </c>
      <c r="L13" s="92">
        <f>'2024_60-69 ΕΞΟΔΑ+ΟΜ 2'!L119</f>
        <v>2140.0100000000002</v>
      </c>
      <c r="M13" s="53">
        <f t="shared" si="6"/>
        <v>2.7757874638760196E-2</v>
      </c>
      <c r="N13" s="54">
        <f>L13+'2025 Σεπτέμβριος '!N13</f>
        <v>16252.17</v>
      </c>
      <c r="O13" s="53">
        <f t="shared" si="7"/>
        <v>2.7275991488923842E-2</v>
      </c>
      <c r="P13" s="54">
        <f t="shared" si="0"/>
        <v>-12925.46</v>
      </c>
      <c r="Q13" s="53">
        <f t="shared" si="1"/>
        <v>4.885358206756826</v>
      </c>
      <c r="S13"/>
      <c r="T13"/>
      <c r="U13"/>
      <c r="V13"/>
    </row>
    <row r="14" spans="1:22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'2025_ΕΣΟΔΑ'!L8</f>
        <v>0</v>
      </c>
      <c r="E14" s="53" t="e">
        <f t="shared" si="2"/>
        <v>#DIV/0!</v>
      </c>
      <c r="F14" s="54">
        <f>D14+'2025 Σεπτέμβριος 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Σεπτέμβριος '!J14</f>
        <v>0</v>
      </c>
      <c r="K14" s="53" t="e">
        <f t="shared" si="5"/>
        <v>#DIV/0!</v>
      </c>
      <c r="L14" s="92">
        <f>'2024_60-69 ΕΞΟΔΑ+ΟΜ 2'!L120</f>
        <v>100</v>
      </c>
      <c r="M14" s="53">
        <f t="shared" si="6"/>
        <v>1.2970908845640998E-3</v>
      </c>
      <c r="N14" s="54">
        <f>L14+'2025 Σεπτέμβριος '!N14</f>
        <v>1000</v>
      </c>
      <c r="O14" s="53">
        <f t="shared" si="7"/>
        <v>1.6782984357734286E-3</v>
      </c>
      <c r="P14" s="54">
        <f t="shared" si="0"/>
        <v>-500</v>
      </c>
      <c r="Q14" s="53">
        <f t="shared" si="1"/>
        <v>2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'2025_ΕΣΟΔΑ'!L9</f>
        <v>0</v>
      </c>
      <c r="E15" s="53" t="e">
        <f t="shared" si="2"/>
        <v>#DIV/0!</v>
      </c>
      <c r="F15" s="54">
        <f>D15+'2025 Σεπτέμβριος 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Σεπτέμβριος '!J15</f>
        <v>0</v>
      </c>
      <c r="K15" s="53" t="e">
        <f t="shared" si="5"/>
        <v>#DIV/0!</v>
      </c>
      <c r="L15" s="92">
        <f>'2024_60-69 ΕΞΟΔΑ+ΟΜ 2'!L121</f>
        <v>912.88</v>
      </c>
      <c r="M15" s="53">
        <f t="shared" si="6"/>
        <v>1.1840883267008754E-2</v>
      </c>
      <c r="N15" s="54">
        <f>L15+'2025 Σεπτέμβριος '!N15</f>
        <v>2639.13</v>
      </c>
      <c r="O15" s="53">
        <f t="shared" si="7"/>
        <v>4.4292477508027289E-3</v>
      </c>
      <c r="P15" s="54">
        <f t="shared" si="0"/>
        <v>-1464.04</v>
      </c>
      <c r="Q15" s="53">
        <f t="shared" si="1"/>
        <v>2.2458960590252661</v>
      </c>
      <c r="S15"/>
      <c r="T15"/>
      <c r="U15"/>
      <c r="V15"/>
    </row>
    <row r="16" spans="1:22" ht="18.7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'2025_ΕΣΟΔΑ'!L10</f>
        <v>0</v>
      </c>
      <c r="E16" s="53" t="e">
        <f t="shared" si="2"/>
        <v>#DIV/0!</v>
      </c>
      <c r="F16" s="54">
        <f>D16+'2025 Σεπτέμβριος 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Σεπτέμβριος '!J16</f>
        <v>0</v>
      </c>
      <c r="K16" s="53" t="e">
        <f t="shared" si="5"/>
        <v>#DIV/0!</v>
      </c>
      <c r="L16" s="92">
        <f>'2024_60-69 ΕΞΟΔΑ+ΟΜ 2'!L122</f>
        <v>0</v>
      </c>
      <c r="M16" s="53">
        <f t="shared" si="6"/>
        <v>0</v>
      </c>
      <c r="N16" s="54">
        <f>L16+'2025 Σεπτέμβριος 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'2025_ΕΣΟΔΑ'!L11</f>
        <v>0</v>
      </c>
      <c r="E17" s="53" t="e">
        <f t="shared" si="2"/>
        <v>#DIV/0!</v>
      </c>
      <c r="F17" s="54">
        <f>D17+'2025 Σεπτέμβριος 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Σεπτέμβριος '!J17</f>
        <v>0</v>
      </c>
      <c r="K17" s="53" t="e">
        <f t="shared" si="5"/>
        <v>#DIV/0!</v>
      </c>
      <c r="L17" s="92">
        <f>'2024_60-69 ΕΞΟΔΑ+ΟΜ 2'!L123</f>
        <v>0</v>
      </c>
      <c r="M17" s="53">
        <f t="shared" si="6"/>
        <v>0</v>
      </c>
      <c r="N17" s="54">
        <f>L17+'2025 Σεπτέμβριος '!N17</f>
        <v>538.27</v>
      </c>
      <c r="O17" s="53">
        <f t="shared" si="7"/>
        <v>9.0337769902376337E-4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'2025_ΕΣΟΔΑ'!L12</f>
        <v>0</v>
      </c>
      <c r="E18" s="53" t="e">
        <f t="shared" si="2"/>
        <v>#DIV/0!</v>
      </c>
      <c r="F18" s="54">
        <f>D18+'2025 Σεπτέμβριος 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Σεπτέμβριος '!J18</f>
        <v>0</v>
      </c>
      <c r="K18" s="53" t="e">
        <f t="shared" si="5"/>
        <v>#DIV/0!</v>
      </c>
      <c r="L18" s="92">
        <f>'2024_60-69 ΕΞΟΔΑ+ΟΜ 2'!L124</f>
        <v>112.9</v>
      </c>
      <c r="M18" s="53">
        <f t="shared" si="6"/>
        <v>1.4644156086728688E-3</v>
      </c>
      <c r="N18" s="54">
        <f>L18+'2025 Σεπτέμβριος '!N18</f>
        <v>112.9</v>
      </c>
      <c r="O18" s="53">
        <f t="shared" si="7"/>
        <v>1.8947989339882009E-4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'2025_ΕΣΟΔΑ'!L13</f>
        <v>0</v>
      </c>
      <c r="E19" s="53" t="e">
        <f t="shared" si="2"/>
        <v>#DIV/0!</v>
      </c>
      <c r="F19" s="54">
        <f>D19+'2025 Σεπτέμβριος 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Σεπτέμβριος '!J19</f>
        <v>0</v>
      </c>
      <c r="K19" s="53" t="e">
        <f t="shared" si="5"/>
        <v>#DIV/0!</v>
      </c>
      <c r="L19" s="92">
        <f>'2024_60-69 ΕΞΟΔΑ+ΟΜ 2'!L125</f>
        <v>0</v>
      </c>
      <c r="M19" s="53">
        <f t="shared" si="6"/>
        <v>0</v>
      </c>
      <c r="N19" s="54">
        <f>L19+'2025 Σεπτέμβριος 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'2025_ΕΣΟΔΑ'!L14</f>
        <v>0</v>
      </c>
      <c r="E20" s="53" t="e">
        <f t="shared" si="2"/>
        <v>#DIV/0!</v>
      </c>
      <c r="F20" s="54">
        <f>D20+'2025 Σεπτέμβριος 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Σεπτέμβριος '!J20</f>
        <v>0</v>
      </c>
      <c r="K20" s="53" t="e">
        <f t="shared" si="5"/>
        <v>#DIV/0!</v>
      </c>
      <c r="L20" s="92">
        <f>'2024_60-69 ΕΞΟΔΑ+ΟΜ 2'!L126</f>
        <v>0</v>
      </c>
      <c r="M20" s="53">
        <f t="shared" si="6"/>
        <v>0</v>
      </c>
      <c r="N20" s="54">
        <f>L20+'2025 Σεπτέμβριος 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8.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'2025_ΕΣΟΔΑ'!L15</f>
        <v>0</v>
      </c>
      <c r="E21" s="53" t="e">
        <f t="shared" si="2"/>
        <v>#DIV/0!</v>
      </c>
      <c r="F21" s="54">
        <f>D21+'2025 Σεπτέμβριος 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Σεπτέμβριος '!J21</f>
        <v>0</v>
      </c>
      <c r="K21" s="53" t="e">
        <f t="shared" si="5"/>
        <v>#DIV/0!</v>
      </c>
      <c r="L21" s="92">
        <f>'2024_60-69 ΕΞΟΔΑ+ΟΜ 2'!L127</f>
        <v>345.13</v>
      </c>
      <c r="M21" s="53">
        <f t="shared" si="6"/>
        <v>4.4766497698960775E-3</v>
      </c>
      <c r="N21" s="54">
        <f>L21+'2025 Σεπτέμβριος '!N21</f>
        <v>2727.43</v>
      </c>
      <c r="O21" s="53">
        <f t="shared" si="7"/>
        <v>4.5774415026815221E-3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'2025_ΕΣΟΔΑ'!L16</f>
        <v>0</v>
      </c>
      <c r="E22" s="53" t="e">
        <f t="shared" si="2"/>
        <v>#DIV/0!</v>
      </c>
      <c r="F22" s="54">
        <f>D22+'2025 Σεπτέμβριος 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Σεπτέμβριος '!J22</f>
        <v>0</v>
      </c>
      <c r="K22" s="53" t="e">
        <f t="shared" si="5"/>
        <v>#DIV/0!</v>
      </c>
      <c r="L22" s="92">
        <f>'2024_60-69 ΕΞΟΔΑ+ΟΜ 2'!L128</f>
        <v>0</v>
      </c>
      <c r="M22" s="53">
        <f t="shared" si="6"/>
        <v>0</v>
      </c>
      <c r="N22" s="54">
        <f>L22+'2025 Σεπτέμβριος 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'2025_ΕΣΟΔΑ'!L17</f>
        <v>0</v>
      </c>
      <c r="E23" s="53" t="e">
        <f t="shared" si="2"/>
        <v>#DIV/0!</v>
      </c>
      <c r="F23" s="54">
        <f>D23+'2025 Σεπτέμβριος 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Σεπτέμβριος '!J23</f>
        <v>0</v>
      </c>
      <c r="K23" s="53" t="e">
        <f t="shared" si="5"/>
        <v>#DIV/0!</v>
      </c>
      <c r="L23" s="92">
        <f>'2024_60-69 ΕΞΟΔΑ+ΟΜ 2'!L129</f>
        <v>0</v>
      </c>
      <c r="M23" s="53">
        <f t="shared" si="6"/>
        <v>0</v>
      </c>
      <c r="N23" s="54">
        <f>L23+'2025 Σεπτέμβριος '!N23</f>
        <v>524.05999999999995</v>
      </c>
      <c r="O23" s="53">
        <f t="shared" si="7"/>
        <v>8.7952907825142291E-4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'2025_ΕΣΟΔΑ'!L18</f>
        <v>0</v>
      </c>
      <c r="E24" s="53" t="e">
        <f t="shared" si="2"/>
        <v>#DIV/0!</v>
      </c>
      <c r="F24" s="54">
        <f>D24+'2025 Σεπτέμβριος 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Σεπτέμβριος '!J24</f>
        <v>0</v>
      </c>
      <c r="K24" s="53" t="e">
        <f t="shared" si="5"/>
        <v>#DIV/0!</v>
      </c>
      <c r="L24" s="92">
        <f>'2024_60-69 ΕΞΟΔΑ+ΟΜ 2'!L130</f>
        <v>91.95</v>
      </c>
      <c r="M24" s="53">
        <f t="shared" si="6"/>
        <v>1.1926750683566897E-3</v>
      </c>
      <c r="N24" s="54">
        <f>L24+'2025 Σεπτέμβριος '!N24</f>
        <v>2436.8999999999996</v>
      </c>
      <c r="O24" s="53">
        <f t="shared" si="7"/>
        <v>4.0898454581362676E-3</v>
      </c>
      <c r="P24" s="54">
        <f t="shared" si="0"/>
        <v>-2436.8999999999996</v>
      </c>
      <c r="Q24" s="53" t="e">
        <f t="shared" si="1"/>
        <v>#DIV/0!</v>
      </c>
      <c r="S24"/>
      <c r="T24"/>
      <c r="U24"/>
      <c r="V24"/>
    </row>
    <row r="25" spans="1:22" ht="24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'2025_ΕΣΟΔΑ'!L19</f>
        <v>0</v>
      </c>
      <c r="E25" s="53" t="e">
        <f t="shared" si="2"/>
        <v>#DIV/0!</v>
      </c>
      <c r="F25" s="54">
        <f>D25+'2025 Σεπτέμβριος 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Σεπτέμβριος '!J25</f>
        <v>0</v>
      </c>
      <c r="K25" s="53" t="e">
        <f t="shared" si="5"/>
        <v>#DIV/0!</v>
      </c>
      <c r="L25" s="92">
        <f>'2024_60-69 ΕΞΟΔΑ+ΟΜ 2'!L131</f>
        <v>0</v>
      </c>
      <c r="M25" s="53">
        <f t="shared" si="6"/>
        <v>0</v>
      </c>
      <c r="N25" s="54">
        <f>L25+'2025 Σεπτέμβριος 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'2025_ΕΣΟΔΑ'!L20</f>
        <v>0</v>
      </c>
      <c r="E26" s="53" t="e">
        <f t="shared" si="2"/>
        <v>#DIV/0!</v>
      </c>
      <c r="F26" s="54">
        <f>D26+'2025 Σεπτέμβριος 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Σεπτέμβριος '!J26</f>
        <v>0</v>
      </c>
      <c r="K26" s="53" t="e">
        <f t="shared" si="5"/>
        <v>#DIV/0!</v>
      </c>
      <c r="L26" s="92">
        <f>'2024_60-69 ΕΞΟΔΑ+ΟΜ 2'!L132</f>
        <v>112.9</v>
      </c>
      <c r="M26" s="53">
        <f t="shared" si="6"/>
        <v>1.4644156086728688E-3</v>
      </c>
      <c r="N26" s="54">
        <f>L26+'2025 Σεπτέμβριος '!N26</f>
        <v>112.9</v>
      </c>
      <c r="O26" s="53">
        <f t="shared" si="7"/>
        <v>1.8947989339882009E-4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'2025_ΕΣΟΔΑ'!L21</f>
        <v>0</v>
      </c>
      <c r="E27" s="53" t="e">
        <f t="shared" si="2"/>
        <v>#DIV/0!</v>
      </c>
      <c r="F27" s="54">
        <f>D27+'2025 Σεπτέμβριος 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Σεπτέμβριος '!J27</f>
        <v>0</v>
      </c>
      <c r="K27" s="53" t="e">
        <f t="shared" si="5"/>
        <v>#DIV/0!</v>
      </c>
      <c r="L27" s="92">
        <f>'2024_60-69 ΕΞΟΔΑ+ΟΜ 2'!L133</f>
        <v>110.88999999999999</v>
      </c>
      <c r="M27" s="53">
        <f t="shared" si="6"/>
        <v>1.4383440818931301E-3</v>
      </c>
      <c r="N27" s="54">
        <f>L27+'2025 Σεπτέμβριος '!N27</f>
        <v>860.64</v>
      </c>
      <c r="O27" s="53">
        <f t="shared" si="7"/>
        <v>1.4444107657640435E-3</v>
      </c>
      <c r="P27" s="54">
        <f t="shared" ref="P27:P29" si="8">F27-N27</f>
        <v>-609.94000000000005</v>
      </c>
      <c r="Q27" s="53">
        <f t="shared" ref="Q27:Q29" si="9">N27/F27</f>
        <v>3.4329477463103313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'2025_ΕΣΟΔΑ'!L22</f>
        <v>0</v>
      </c>
      <c r="E28" s="53" t="e">
        <f t="shared" si="2"/>
        <v>#DIV/0!</v>
      </c>
      <c r="F28" s="54">
        <f>D28+'2025 Σεπτέμβριος 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Σεπτέμβριος '!J28</f>
        <v>0</v>
      </c>
      <c r="K28" s="53" t="e">
        <f t="shared" si="5"/>
        <v>#DIV/0!</v>
      </c>
      <c r="L28" s="92">
        <f>'2024_60-69 ΕΞΟΔΑ+ΟΜ 2'!L134</f>
        <v>0</v>
      </c>
      <c r="M28" s="53">
        <f t="shared" si="6"/>
        <v>0</v>
      </c>
      <c r="N28" s="54">
        <f>L28+'2025 Σεπτέμβριος '!N28</f>
        <v>120.16</v>
      </c>
      <c r="O28" s="53">
        <f t="shared" si="7"/>
        <v>2.0166434004253517E-4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'2025_ΕΣΟΔΑ'!L23</f>
        <v>0</v>
      </c>
      <c r="E29" s="53" t="e">
        <f t="shared" ref="E29:E37" si="10">D29/$D$7</f>
        <v>#DIV/0!</v>
      </c>
      <c r="F29" s="54">
        <f>D29+'2025 Σεπτέμβριος '!F29</f>
        <v>264.43</v>
      </c>
      <c r="G29" s="53">
        <f t="shared" ref="G29:G37" si="11">F29/$F$7</f>
        <v>1.2251229239181862E-3</v>
      </c>
      <c r="H29" s="54"/>
      <c r="I29" s="53" t="e">
        <f t="shared" si="4"/>
        <v>#DIV/0!</v>
      </c>
      <c r="J29" s="54">
        <f>H29+'2025 Σεπτέμβριος '!J29</f>
        <v>0</v>
      </c>
      <c r="K29" s="53" t="e">
        <f t="shared" si="5"/>
        <v>#DIV/0!</v>
      </c>
      <c r="L29" s="92">
        <f>'2024_60-69 ΕΞΟΔΑ+ΟΜ 2'!L135</f>
        <v>76.400000000000006</v>
      </c>
      <c r="M29" s="53">
        <f>L29/$L$7</f>
        <v>9.9097743580697241E-4</v>
      </c>
      <c r="N29" s="54">
        <f>L29+'2025 Σεπτέμβριος '!N29</f>
        <v>5807.17</v>
      </c>
      <c r="O29" s="53">
        <f t="shared" si="7"/>
        <v>9.7461643272703808E-3</v>
      </c>
      <c r="P29" s="54">
        <f t="shared" si="8"/>
        <v>-5542.74</v>
      </c>
      <c r="Q29" s="53">
        <f t="shared" si="9"/>
        <v>21.961086109745491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'2025_ΕΣΟΔΑ'!L24</f>
        <v>0</v>
      </c>
      <c r="E30" s="53" t="e">
        <f t="shared" si="10"/>
        <v>#DIV/0!</v>
      </c>
      <c r="F30" s="54">
        <f>D30+'2025 Σεπτέμβριος '!F30</f>
        <v>-1281.8600000000001</v>
      </c>
      <c r="G30" s="53">
        <f t="shared" si="11"/>
        <v>-5.9389481951887691E-3</v>
      </c>
      <c r="H30" s="54"/>
      <c r="I30" s="53" t="e">
        <f t="shared" ref="I30" si="12">H30/$H$7</f>
        <v>#DIV/0!</v>
      </c>
      <c r="J30" s="54">
        <f>H30+'2025 Σεπτέμβριος '!J30</f>
        <v>0</v>
      </c>
      <c r="K30" s="53" t="e">
        <f t="shared" ref="K30" si="13">J30/$J$7</f>
        <v>#DIV/0!</v>
      </c>
      <c r="L30" s="92">
        <f>'2024_60-69 ΕΞΟΔΑ+ΟΜ 2'!L136</f>
        <v>-366.73</v>
      </c>
      <c r="M30" s="53">
        <f>L30/$L$7</f>
        <v>-4.756821400961923E-3</v>
      </c>
      <c r="N30" s="54">
        <f>L30+'2025 Σεπτέμβριος '!N30</f>
        <v>-2799.7400000000002</v>
      </c>
      <c r="O30" s="53">
        <f t="shared" ref="O30" si="14">N30/$N$7</f>
        <v>-4.698799262572299E-3</v>
      </c>
      <c r="P30" s="54">
        <f t="shared" ref="P30" si="15">F30-N30</f>
        <v>1517.88</v>
      </c>
      <c r="Q30" s="53">
        <f t="shared" ref="Q30" si="16">N30/F30</f>
        <v>2.1841230711622175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'2025_ΕΣΟΔΑ'!L25</f>
        <v>0</v>
      </c>
      <c r="E31" s="53" t="e">
        <f t="shared" si="10"/>
        <v>#DIV/0!</v>
      </c>
      <c r="F31" s="54">
        <f>D31+'2025 Σεπτέμβριος '!F31</f>
        <v>0</v>
      </c>
      <c r="G31" s="53">
        <f t="shared" si="11"/>
        <v>0</v>
      </c>
      <c r="H31" s="54"/>
      <c r="I31" s="53" t="e">
        <f t="shared" ref="I31:I37" si="17">H31/$H$7</f>
        <v>#DIV/0!</v>
      </c>
      <c r="J31" s="54">
        <f>H31+'2025 Σεπτέμβριος '!J31</f>
        <v>0</v>
      </c>
      <c r="K31" s="53" t="e">
        <f t="shared" ref="K31:K37" si="18">J31/$J$7</f>
        <v>#DIV/0!</v>
      </c>
      <c r="L31" s="92">
        <f>'2024_60-69 ΕΞΟΔΑ+ΟΜ 2'!L137</f>
        <v>0</v>
      </c>
      <c r="M31" s="53">
        <f t="shared" ref="M31:M37" si="19">L31/$L$7</f>
        <v>0</v>
      </c>
      <c r="N31" s="54">
        <f>L31+'2025 Σεπτέμβριος 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'2025_ΕΣΟΔΑ'!L26</f>
        <v>0</v>
      </c>
      <c r="E32" s="53" t="e">
        <f t="shared" si="10"/>
        <v>#DIV/0!</v>
      </c>
      <c r="F32" s="54">
        <f>D32+'2025 Σεπτέμβριος '!F32</f>
        <v>0</v>
      </c>
      <c r="G32" s="53">
        <f t="shared" si="11"/>
        <v>0</v>
      </c>
      <c r="H32" s="54"/>
      <c r="I32" s="53" t="e">
        <f t="shared" si="17"/>
        <v>#DIV/0!</v>
      </c>
      <c r="J32" s="54">
        <f>H32+'2025 Σεπτέμβριος '!J32</f>
        <v>0</v>
      </c>
      <c r="K32" s="53" t="e">
        <f t="shared" si="18"/>
        <v>#DIV/0!</v>
      </c>
      <c r="L32" s="92">
        <f>'2024_60-69 ΕΞΟΔΑ+ΟΜ 2'!L138</f>
        <v>0</v>
      </c>
      <c r="M32" s="53">
        <f t="shared" si="19"/>
        <v>0</v>
      </c>
      <c r="N32" s="54">
        <f>L32+'2025 Σεπτέμβριος 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'2025_ΕΣΟΔΑ'!L27</f>
        <v>0</v>
      </c>
      <c r="E33" s="53" t="e">
        <f t="shared" si="10"/>
        <v>#DIV/0!</v>
      </c>
      <c r="F33" s="54">
        <f>D33+'2025 Σεπτέμβριος '!F33</f>
        <v>0</v>
      </c>
      <c r="G33" s="53">
        <f t="shared" si="11"/>
        <v>0</v>
      </c>
      <c r="H33" s="54"/>
      <c r="I33" s="53" t="e">
        <f t="shared" si="17"/>
        <v>#DIV/0!</v>
      </c>
      <c r="J33" s="54">
        <f>H33+'2025 Σεπτέμβριος '!J33</f>
        <v>0</v>
      </c>
      <c r="K33" s="53" t="e">
        <f t="shared" si="18"/>
        <v>#DIV/0!</v>
      </c>
      <c r="L33" s="92">
        <f>'2024_60-69 ΕΞΟΔΑ+ΟΜ 2'!L139</f>
        <v>0</v>
      </c>
      <c r="M33" s="53">
        <f t="shared" si="19"/>
        <v>0</v>
      </c>
      <c r="N33" s="54">
        <f>L33+'2025 Σεπτέμβριος 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'2025_ΕΣΟΔΑ'!L28</f>
        <v>0</v>
      </c>
      <c r="E34" s="53" t="e">
        <f t="shared" si="10"/>
        <v>#DIV/0!</v>
      </c>
      <c r="F34" s="54">
        <f>D34+'2025 Σεπτέμβριος '!F34</f>
        <v>0</v>
      </c>
      <c r="G34" s="53">
        <f t="shared" si="11"/>
        <v>0</v>
      </c>
      <c r="H34" s="54"/>
      <c r="I34" s="53" t="e">
        <f t="shared" si="17"/>
        <v>#DIV/0!</v>
      </c>
      <c r="J34" s="54">
        <f>H34+'2025 Σεπτέμβριος '!J34</f>
        <v>0</v>
      </c>
      <c r="K34" s="53" t="e">
        <f t="shared" si="18"/>
        <v>#DIV/0!</v>
      </c>
      <c r="L34" s="92">
        <f>'2024_60-69 ΕΞΟΔΑ+ΟΜ 2'!L140</f>
        <v>0</v>
      </c>
      <c r="M34" s="53">
        <f t="shared" si="19"/>
        <v>0</v>
      </c>
      <c r="N34" s="54">
        <f>L34+'2025 Σεπτέμβριος 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'2025_ΕΣΟΔΑ'!L29</f>
        <v>0</v>
      </c>
      <c r="E35" s="53" t="e">
        <f t="shared" si="10"/>
        <v>#DIV/0!</v>
      </c>
      <c r="F35" s="54">
        <f>D35+'2025 Σεπτέμβριος '!F35</f>
        <v>0</v>
      </c>
      <c r="G35" s="53">
        <f t="shared" si="11"/>
        <v>0</v>
      </c>
      <c r="H35" s="54"/>
      <c r="I35" s="53" t="e">
        <f t="shared" si="17"/>
        <v>#DIV/0!</v>
      </c>
      <c r="J35" s="54">
        <f>H35+'2025 Σεπτέμβριος '!J35</f>
        <v>0</v>
      </c>
      <c r="K35" s="53" t="e">
        <f t="shared" si="18"/>
        <v>#DIV/0!</v>
      </c>
      <c r="L35" s="92">
        <f>'2024_60-69 ΕΞΟΔΑ+ΟΜ 2'!L141</f>
        <v>0</v>
      </c>
      <c r="M35" s="53">
        <f t="shared" si="19"/>
        <v>0</v>
      </c>
      <c r="N35" s="54">
        <f>L35+'2025 Σεπτέμβριος 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'2025_ΕΣΟΔΑ'!L30</f>
        <v>0</v>
      </c>
      <c r="E36" s="53" t="e">
        <f t="shared" si="10"/>
        <v>#DIV/0!</v>
      </c>
      <c r="F36" s="54">
        <f>D36+'2025 Σεπτέμβριος '!F36</f>
        <v>0</v>
      </c>
      <c r="G36" s="53">
        <f t="shared" si="11"/>
        <v>0</v>
      </c>
      <c r="H36" s="54"/>
      <c r="I36" s="53" t="e">
        <f t="shared" si="17"/>
        <v>#DIV/0!</v>
      </c>
      <c r="J36" s="54">
        <f>H36+'2025 Σεπτέμβριος '!J36</f>
        <v>0</v>
      </c>
      <c r="K36" s="53" t="e">
        <f t="shared" si="18"/>
        <v>#DIV/0!</v>
      </c>
      <c r="L36" s="92">
        <f>'2024_60-69 ΕΞΟΔΑ+ΟΜ 2'!L142</f>
        <v>0</v>
      </c>
      <c r="M36" s="53">
        <f t="shared" si="19"/>
        <v>0</v>
      </c>
      <c r="N36" s="54">
        <f>L36+'2025 Σεπτέμβριος 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'2025_ΕΣΟΔΑ'!L31</f>
        <v>0</v>
      </c>
      <c r="E37" s="53" t="e">
        <f t="shared" si="10"/>
        <v>#DIV/0!</v>
      </c>
      <c r="F37" s="54">
        <f>D37+'2025 Σεπτέμβριος '!F37</f>
        <v>0</v>
      </c>
      <c r="G37" s="53">
        <f t="shared" si="11"/>
        <v>0</v>
      </c>
      <c r="H37" s="54"/>
      <c r="I37" s="53" t="e">
        <f t="shared" si="17"/>
        <v>#DIV/0!</v>
      </c>
      <c r="J37" s="54">
        <f>H37+'2025 Σεπτέμβριος '!J37</f>
        <v>0</v>
      </c>
      <c r="K37" s="53" t="e">
        <f t="shared" si="18"/>
        <v>#DIV/0!</v>
      </c>
      <c r="L37" s="92">
        <f>'2024_60-69 ΕΞΟΔΑ+ΟΜ 2'!L143</f>
        <v>0</v>
      </c>
      <c r="M37" s="53">
        <f t="shared" si="19"/>
        <v>0</v>
      </c>
      <c r="N37" s="54">
        <f>L37+'2025 Σεπτέμβριος 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'2025_ΕΣΟΔΑ'!L32</f>
        <v>0</v>
      </c>
      <c r="E38" s="83"/>
      <c r="F38" s="65">
        <f>'2025_ΕΣΟΔΑ'!L34</f>
        <v>215839.56584070798</v>
      </c>
      <c r="G38" s="83"/>
      <c r="H38" s="65">
        <f t="shared" ref="H38:N38" si="23">SUM(H8:H31)</f>
        <v>0</v>
      </c>
      <c r="I38" s="83"/>
      <c r="J38" s="65">
        <f t="shared" si="23"/>
        <v>0</v>
      </c>
      <c r="K38" s="83"/>
      <c r="L38" s="65">
        <f t="shared" si="23"/>
        <v>77095.599999999991</v>
      </c>
      <c r="M38" s="83"/>
      <c r="N38" s="65">
        <f t="shared" si="23"/>
        <v>595841.58495575259</v>
      </c>
      <c r="O38" s="83"/>
      <c r="P38" s="65"/>
      <c r="Q38" s="83"/>
      <c r="S38"/>
      <c r="T38"/>
      <c r="U38"/>
      <c r="V38"/>
    </row>
    <row r="39" spans="1:22" ht="30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/>
      <c r="Q39" s="83"/>
      <c r="S39"/>
      <c r="T39"/>
      <c r="U39"/>
      <c r="V39"/>
    </row>
    <row r="40" spans="1:22" ht="1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ΑΝΤΙΣΤΟΙΧΙΣΗ!$F$115</f>
        <v xml:space="preserve">ΟΚΤΩΒΡΙΟΣ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ΑΝΤΙΣΤΟΙΧΙΣΗ!$F$115</f>
        <v xml:space="preserve">ΟΚΤΩΒΡΙΟΣ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ΑΝΤΙΣΤΟΙΧΙΣΗ!$F$129</f>
        <v>ΟΚΤΩΒΡΙΟΣ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262342.26666666666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51120.160000000003</v>
      </c>
      <c r="M43" s="83"/>
      <c r="N43" s="65">
        <f>SUM(N44:N73)</f>
        <v>491354.58899999986</v>
      </c>
      <c r="O43" s="83"/>
      <c r="P43" s="65">
        <f>SUM(P44:P73)</f>
        <v>0</v>
      </c>
      <c r="Q43" s="83"/>
      <c r="S43"/>
      <c r="T43"/>
      <c r="U43"/>
      <c r="V43"/>
    </row>
    <row r="44" spans="1:22" ht="33" customHeight="1">
      <c r="A44" s="181">
        <v>1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2'!M4</f>
        <v>0</v>
      </c>
      <c r="E44" s="76">
        <f>D44/$D$43</f>
        <v>0</v>
      </c>
      <c r="F44" s="66">
        <f>D44+'2025 Σεπτέμβριος '!F44</f>
        <v>17090.260000000002</v>
      </c>
      <c r="G44" s="76">
        <f>F44/$F$43</f>
        <v>6.5144897225863224E-2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2'!M4</f>
        <v>5747.8799999999992</v>
      </c>
      <c r="M44" s="76">
        <f>L44/$L$43</f>
        <v>0.11243861521560181</v>
      </c>
      <c r="N44" s="66">
        <f>L44+'2025 Σεπτέμβριος '!N44</f>
        <v>45982.61</v>
      </c>
      <c r="O44" s="76">
        <f>N44/$N$43</f>
        <v>9.3583353100626099E-2</v>
      </c>
      <c r="P44" s="66"/>
      <c r="Q44" s="76"/>
      <c r="S44"/>
      <c r="T44"/>
      <c r="U44"/>
      <c r="V44"/>
    </row>
    <row r="45" spans="1:22" ht="28.5">
      <c r="A45" s="181">
        <v>2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2'!M5</f>
        <v>0</v>
      </c>
      <c r="E45" s="76">
        <f t="shared" ref="E45:E71" si="24">D45/$D$43</f>
        <v>0</v>
      </c>
      <c r="F45" s="66">
        <f>D45+'2025 Σεπτέμβριος '!F45</f>
        <v>24880</v>
      </c>
      <c r="G45" s="76">
        <f t="shared" ref="G45:G71" si="25">F45/$F$43</f>
        <v>9.4837939445010011E-2</v>
      </c>
      <c r="H45" s="56"/>
      <c r="I45" s="77" t="e">
        <f t="shared" ref="I45:I71" si="26">H45/$H$43</f>
        <v>#DIV/0!</v>
      </c>
      <c r="J45" s="66">
        <f>H45</f>
        <v>0</v>
      </c>
      <c r="K45" s="78" t="e">
        <f t="shared" ref="K45:K71" si="27">J45/$J$43</f>
        <v>#DIV/0!</v>
      </c>
      <c r="L45" s="56">
        <f>'2024_60-69 ΕΞΟΔΑ+ΟΜ 2'!M5</f>
        <v>4986.0600000000004</v>
      </c>
      <c r="M45" s="76">
        <f t="shared" ref="M45:M71" si="28">L45/$L$43</f>
        <v>9.7536079699281061E-2</v>
      </c>
      <c r="N45" s="66">
        <f>L45+'2025 Σεπτέμβριος '!N45</f>
        <v>52949.680000000008</v>
      </c>
      <c r="O45" s="76">
        <f t="shared" ref="O45:O71" si="29">N45/$N$43</f>
        <v>0.10776266505979457</v>
      </c>
      <c r="P45" s="66"/>
      <c r="Q45" s="76">
        <f>N45/F45</f>
        <v>2.1282025723472673</v>
      </c>
      <c r="S45"/>
      <c r="T45"/>
      <c r="U45"/>
      <c r="V45"/>
    </row>
    <row r="46" spans="1:22" ht="28.5">
      <c r="A46" s="181">
        <v>3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2'!M6</f>
        <v>0</v>
      </c>
      <c r="E46" s="76">
        <f t="shared" si="24"/>
        <v>0</v>
      </c>
      <c r="F46" s="66">
        <f>D46+'2025 Σεπτέμβριος '!F46</f>
        <v>14200.8</v>
      </c>
      <c r="G46" s="76">
        <f t="shared" si="25"/>
        <v>5.4130812317954101E-2</v>
      </c>
      <c r="H46" s="56"/>
      <c r="I46" s="77" t="e">
        <f t="shared" si="26"/>
        <v>#DIV/0!</v>
      </c>
      <c r="J46" s="66">
        <f t="shared" ref="J46:J71" si="30">H46</f>
        <v>0</v>
      </c>
      <c r="K46" s="78" t="e">
        <f t="shared" si="27"/>
        <v>#DIV/0!</v>
      </c>
      <c r="L46" s="56">
        <f>'2024_60-69 ΕΞΟΔΑ+ΟΜ 2'!M6</f>
        <v>2330.9</v>
      </c>
      <c r="M46" s="76">
        <f t="shared" si="28"/>
        <v>4.5596492655735038E-2</v>
      </c>
      <c r="N46" s="66">
        <f>L46+'2025 Σεπτέμβριος '!N46</f>
        <v>27450.219999999998</v>
      </c>
      <c r="O46" s="76">
        <f t="shared" si="29"/>
        <v>5.5866416259317778E-2</v>
      </c>
      <c r="P46" s="66"/>
      <c r="Q46" s="76">
        <f t="shared" ref="Q46:Q71" si="31">N46/F46</f>
        <v>1.9330051828066024</v>
      </c>
      <c r="S46"/>
      <c r="T46"/>
      <c r="U46"/>
      <c r="V46"/>
    </row>
    <row r="47" spans="1:22" ht="28.5">
      <c r="A47" s="181">
        <v>4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2'!M7</f>
        <v>0</v>
      </c>
      <c r="E47" s="76">
        <f t="shared" si="24"/>
        <v>0</v>
      </c>
      <c r="F47" s="66">
        <f>D47+'2025 Σεπτέμβριος '!F47</f>
        <v>3672.9500000000003</v>
      </c>
      <c r="G47" s="76">
        <f t="shared" si="25"/>
        <v>1.4000603283141058E-2</v>
      </c>
      <c r="H47" s="56"/>
      <c r="I47" s="77" t="e">
        <f t="shared" si="26"/>
        <v>#DIV/0!</v>
      </c>
      <c r="J47" s="66">
        <f t="shared" si="30"/>
        <v>0</v>
      </c>
      <c r="K47" s="78" t="e">
        <f t="shared" si="27"/>
        <v>#DIV/0!</v>
      </c>
      <c r="L47" s="56">
        <f>'2024_60-69 ΕΞΟΔΑ+ΟΜ 2'!M7</f>
        <v>1326.72</v>
      </c>
      <c r="M47" s="76">
        <f t="shared" si="28"/>
        <v>2.595297041323814E-2</v>
      </c>
      <c r="N47" s="66">
        <f>L47+'2025 Σεπτέμβριος '!N47</f>
        <v>11003.119999999999</v>
      </c>
      <c r="O47" s="76">
        <f t="shared" si="29"/>
        <v>2.2393441002338949E-2</v>
      </c>
      <c r="P47" s="66"/>
      <c r="Q47" s="76">
        <f t="shared" si="31"/>
        <v>2.995717338923753</v>
      </c>
      <c r="S47"/>
      <c r="T47"/>
      <c r="U47"/>
      <c r="V47" s="238"/>
    </row>
    <row r="48" spans="1:22" ht="28.5">
      <c r="A48" s="181">
        <v>5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2'!M8</f>
        <v>0</v>
      </c>
      <c r="E48" s="76">
        <f t="shared" si="24"/>
        <v>0</v>
      </c>
      <c r="F48" s="66">
        <f>D48+'2025 Σεπτέμβριος '!F48</f>
        <v>4508.5199999999995</v>
      </c>
      <c r="G48" s="76">
        <f t="shared" si="25"/>
        <v>1.7185640946407413E-2</v>
      </c>
      <c r="H48" s="56"/>
      <c r="I48" s="77" t="e">
        <f t="shared" si="26"/>
        <v>#DIV/0!</v>
      </c>
      <c r="J48" s="66">
        <f t="shared" si="30"/>
        <v>0</v>
      </c>
      <c r="K48" s="78" t="e">
        <f t="shared" si="27"/>
        <v>#DIV/0!</v>
      </c>
      <c r="L48" s="56">
        <f>'2024_60-69 ΕΞΟΔΑ+ΟΜ 2'!M8</f>
        <v>1008.1999999999999</v>
      </c>
      <c r="M48" s="76">
        <f t="shared" si="28"/>
        <v>1.9722160494020362E-2</v>
      </c>
      <c r="N48" s="66">
        <f>L48+'2025 Σεπτέμβριος '!N48</f>
        <v>10701.36</v>
      </c>
      <c r="O48" s="76">
        <f t="shared" si="29"/>
        <v>2.1779302034767408E-2</v>
      </c>
      <c r="P48" s="66"/>
      <c r="Q48" s="76">
        <f t="shared" si="31"/>
        <v>2.3735860104868118</v>
      </c>
      <c r="S48"/>
      <c r="T48"/>
      <c r="U48"/>
      <c r="V48" s="238"/>
    </row>
    <row r="49" spans="1:22" ht="28.5">
      <c r="A49" s="181">
        <v>6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2'!M9</f>
        <v>0</v>
      </c>
      <c r="E49" s="76">
        <f t="shared" si="24"/>
        <v>0</v>
      </c>
      <c r="F49" s="66">
        <f>D49+'2025 Σεπτέμβριος '!F49</f>
        <v>3032.88</v>
      </c>
      <c r="G49" s="76">
        <f t="shared" si="25"/>
        <v>1.1560775312861012E-2</v>
      </c>
      <c r="H49" s="56"/>
      <c r="I49" s="77" t="e">
        <f t="shared" si="26"/>
        <v>#DIV/0!</v>
      </c>
      <c r="J49" s="66">
        <f t="shared" si="30"/>
        <v>0</v>
      </c>
      <c r="K49" s="78" t="e">
        <f t="shared" si="27"/>
        <v>#DIV/0!</v>
      </c>
      <c r="L49" s="56">
        <f>'2024_60-69 ΕΞΟΔΑ+ΟΜ 2'!M9</f>
        <v>589.86</v>
      </c>
      <c r="M49" s="76">
        <f t="shared" si="28"/>
        <v>1.1538696279510862E-2</v>
      </c>
      <c r="N49" s="66">
        <f>L49+'2025 Σεπτέμβριος '!N49</f>
        <v>7076.53</v>
      </c>
      <c r="O49" s="76">
        <f t="shared" si="29"/>
        <v>1.4402083868601055E-2</v>
      </c>
      <c r="P49" s="66"/>
      <c r="Q49" s="76">
        <f t="shared" si="31"/>
        <v>2.3332706866081083</v>
      </c>
      <c r="S49"/>
      <c r="T49"/>
      <c r="U49"/>
      <c r="V49" s="238"/>
    </row>
    <row r="50" spans="1:22" ht="15">
      <c r="A50" s="181">
        <v>7</v>
      </c>
      <c r="B50" s="181">
        <v>7</v>
      </c>
      <c r="C50" s="116" t="str">
        <f>ΑΝΤΙΣΤΟΙΧΙΣΗ!I193</f>
        <v xml:space="preserve">Ενοίκια </v>
      </c>
      <c r="D50" s="56">
        <f>'2025_60-69 ΕΞΟΔΑ+ΟΜ 2'!M10</f>
        <v>0</v>
      </c>
      <c r="E50" s="76">
        <f t="shared" si="24"/>
        <v>0</v>
      </c>
      <c r="F50" s="66">
        <f>D50+'2025 Σεπτέμβριος '!F50</f>
        <v>47267</v>
      </c>
      <c r="G50" s="76">
        <f t="shared" si="25"/>
        <v>0.18017302587408715</v>
      </c>
      <c r="H50" s="56"/>
      <c r="I50" s="77" t="e">
        <f t="shared" si="26"/>
        <v>#DIV/0!</v>
      </c>
      <c r="J50" s="66">
        <f t="shared" si="30"/>
        <v>0</v>
      </c>
      <c r="K50" s="78" t="e">
        <f t="shared" si="27"/>
        <v>#DIV/0!</v>
      </c>
      <c r="L50" s="56">
        <f>'2024_60-69 ΕΞΟΔΑ+ΟΜ 2'!M10</f>
        <v>9331.11</v>
      </c>
      <c r="M50" s="76">
        <f t="shared" si="28"/>
        <v>0.18253287939630861</v>
      </c>
      <c r="N50" s="66">
        <f>L50+'2025 Σεπτέμβριος '!N50</f>
        <v>93683.029999999984</v>
      </c>
      <c r="O50" s="76">
        <f t="shared" si="29"/>
        <v>0.19066277612398572</v>
      </c>
      <c r="P50" s="66"/>
      <c r="Q50" s="76">
        <f t="shared" si="31"/>
        <v>1.9819965303488689</v>
      </c>
      <c r="S50"/>
      <c r="T50"/>
      <c r="U50"/>
      <c r="V50"/>
    </row>
    <row r="51" spans="1:22" ht="15">
      <c r="A51" s="181">
        <v>8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2'!M11</f>
        <v>0</v>
      </c>
      <c r="E51" s="76">
        <f t="shared" si="24"/>
        <v>0</v>
      </c>
      <c r="F51" s="66">
        <f>D51+'2025 Σεπτέμβριος '!F51</f>
        <v>0</v>
      </c>
      <c r="G51" s="76">
        <f t="shared" si="25"/>
        <v>0</v>
      </c>
      <c r="H51" s="56"/>
      <c r="I51" s="77" t="e">
        <f t="shared" si="26"/>
        <v>#DIV/0!</v>
      </c>
      <c r="J51" s="66">
        <f t="shared" si="30"/>
        <v>0</v>
      </c>
      <c r="K51" s="78" t="e">
        <f t="shared" si="27"/>
        <v>#DIV/0!</v>
      </c>
      <c r="L51" s="56">
        <f>'2024_60-69 ΕΞΟΔΑ+ΟΜ 2'!M11</f>
        <v>0</v>
      </c>
      <c r="M51" s="76">
        <f t="shared" si="28"/>
        <v>0</v>
      </c>
      <c r="N51" s="66">
        <f>L51+'2025 Σεπτέμβριος '!N51</f>
        <v>0</v>
      </c>
      <c r="O51" s="76">
        <f t="shared" si="29"/>
        <v>0</v>
      </c>
      <c r="P51" s="66"/>
      <c r="Q51" s="76" t="e">
        <f t="shared" si="31"/>
        <v>#DIV/0!</v>
      </c>
      <c r="S51"/>
      <c r="T51"/>
      <c r="U51"/>
      <c r="V51"/>
    </row>
    <row r="52" spans="1:22" ht="15">
      <c r="A52" s="181">
        <v>9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2'!M12</f>
        <v>0</v>
      </c>
      <c r="E52" s="76">
        <f t="shared" si="24"/>
        <v>0</v>
      </c>
      <c r="F52" s="66">
        <f>D52+'2025 Σεπτέμβριος '!F52</f>
        <v>1664.65</v>
      </c>
      <c r="G52" s="76">
        <f t="shared" si="25"/>
        <v>6.3453366518141444E-3</v>
      </c>
      <c r="H52" s="56"/>
      <c r="I52" s="77" t="e">
        <f t="shared" si="26"/>
        <v>#DIV/0!</v>
      </c>
      <c r="J52" s="66">
        <f t="shared" si="30"/>
        <v>0</v>
      </c>
      <c r="K52" s="78" t="e">
        <f t="shared" si="27"/>
        <v>#DIV/0!</v>
      </c>
      <c r="L52" s="56">
        <f>'2024_60-69 ΕΞΟΔΑ+ΟΜ 2'!M12</f>
        <v>328.34999999999997</v>
      </c>
      <c r="M52" s="76">
        <f t="shared" si="28"/>
        <v>6.4231019621221828E-3</v>
      </c>
      <c r="N52" s="66">
        <f>L52+'2025 Σεπτέμβριος '!N52</f>
        <v>3287.52</v>
      </c>
      <c r="O52" s="76">
        <f t="shared" si="29"/>
        <v>6.6907281901869061E-3</v>
      </c>
      <c r="P52" s="66"/>
      <c r="Q52" s="76">
        <f t="shared" si="31"/>
        <v>1.9749016309734777</v>
      </c>
      <c r="S52"/>
      <c r="T52"/>
      <c r="U52"/>
      <c r="V52"/>
    </row>
    <row r="53" spans="1:22" ht="15">
      <c r="A53" s="181">
        <v>10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2'!M13</f>
        <v>0</v>
      </c>
      <c r="E53" s="76">
        <f t="shared" si="24"/>
        <v>0</v>
      </c>
      <c r="F53" s="66">
        <f>D53+'2025 Σεπτέμβριος '!F53</f>
        <v>2427.5000000000005</v>
      </c>
      <c r="G53" s="76">
        <f t="shared" si="25"/>
        <v>9.2531791801753142E-3</v>
      </c>
      <c r="H53" s="56"/>
      <c r="I53" s="77" t="e">
        <f t="shared" si="26"/>
        <v>#DIV/0!</v>
      </c>
      <c r="J53" s="66">
        <f t="shared" si="30"/>
        <v>0</v>
      </c>
      <c r="K53" s="78" t="e">
        <f t="shared" si="27"/>
        <v>#DIV/0!</v>
      </c>
      <c r="L53" s="56">
        <f>'2024_60-69 ΕΞΟΔΑ+ΟΜ 2'!M13</f>
        <v>225.26</v>
      </c>
      <c r="M53" s="76">
        <f t="shared" si="28"/>
        <v>4.4064807308897306E-3</v>
      </c>
      <c r="N53" s="66">
        <f>L53+'2025 Σεπτέμβριος '!N53</f>
        <v>5268.8099999999995</v>
      </c>
      <c r="O53" s="76">
        <f t="shared" si="29"/>
        <v>1.0723030003083986E-2</v>
      </c>
      <c r="P53" s="66"/>
      <c r="Q53" s="76">
        <f t="shared" si="31"/>
        <v>2.1704675592173013</v>
      </c>
      <c r="S53"/>
      <c r="T53"/>
      <c r="U53"/>
      <c r="V53"/>
    </row>
    <row r="54" spans="1:22" ht="15">
      <c r="A54" s="181">
        <v>11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2'!M14</f>
        <v>0</v>
      </c>
      <c r="E54" s="76">
        <f t="shared" si="24"/>
        <v>0</v>
      </c>
      <c r="F54" s="66">
        <f>D54+'2025 Σεπτέμβριος '!F54</f>
        <v>3383.5</v>
      </c>
      <c r="G54" s="76">
        <f t="shared" si="25"/>
        <v>1.2897273637949814E-2</v>
      </c>
      <c r="H54" s="56"/>
      <c r="I54" s="77" t="e">
        <f t="shared" si="26"/>
        <v>#DIV/0!</v>
      </c>
      <c r="J54" s="66">
        <f t="shared" si="30"/>
        <v>0</v>
      </c>
      <c r="K54" s="78" t="e">
        <f t="shared" si="27"/>
        <v>#DIV/0!</v>
      </c>
      <c r="L54" s="56">
        <f>'2024_60-69 ΕΞΟΔΑ+ΟΜ 2'!M14</f>
        <v>2132</v>
      </c>
      <c r="M54" s="76">
        <f t="shared" si="28"/>
        <v>4.170565976319323E-2</v>
      </c>
      <c r="N54" s="66">
        <f>L54+'2025 Σεπτέμβριος '!N54</f>
        <v>12529.589</v>
      </c>
      <c r="O54" s="76">
        <f t="shared" si="29"/>
        <v>2.5500095614248968E-2</v>
      </c>
      <c r="P54" s="66"/>
      <c r="Q54" s="76">
        <f t="shared" si="31"/>
        <v>3.7031443771242798</v>
      </c>
      <c r="S54"/>
      <c r="T54"/>
      <c r="U54"/>
      <c r="V54"/>
    </row>
    <row r="55" spans="1:22" ht="15">
      <c r="A55" s="181">
        <v>12</v>
      </c>
      <c r="B55" s="181">
        <v>12</v>
      </c>
      <c r="C55" s="116" t="str">
        <f>ΑΝΤΙΣΤΟΙΧΙΣΗ!I198</f>
        <v>Φυσικό αέριο</v>
      </c>
      <c r="D55" s="56">
        <f>'2025_60-69 ΕΞΟΔΑ+ΟΜ 2'!M15</f>
        <v>0</v>
      </c>
      <c r="E55" s="76">
        <f t="shared" si="24"/>
        <v>0</v>
      </c>
      <c r="F55" s="66">
        <f>D55+'2025 Σεπτέμβριος '!F55</f>
        <v>1079.08</v>
      </c>
      <c r="G55" s="76">
        <f t="shared" si="25"/>
        <v>4.1132525601415351E-3</v>
      </c>
      <c r="H55" s="56"/>
      <c r="I55" s="77" t="e">
        <f t="shared" si="26"/>
        <v>#DIV/0!</v>
      </c>
      <c r="J55" s="66">
        <f t="shared" si="30"/>
        <v>0</v>
      </c>
      <c r="K55" s="78" t="e">
        <f t="shared" si="27"/>
        <v>#DIV/0!</v>
      </c>
      <c r="L55" s="56">
        <f>'2024_60-69 ΕΞΟΔΑ+ΟΜ 2'!M15</f>
        <v>0</v>
      </c>
      <c r="M55" s="76">
        <f t="shared" si="28"/>
        <v>0</v>
      </c>
      <c r="N55" s="66">
        <f>L55+'2025 Σεπτέμβριος '!N55</f>
        <v>0</v>
      </c>
      <c r="O55" s="76">
        <f t="shared" si="29"/>
        <v>0</v>
      </c>
      <c r="P55" s="66"/>
      <c r="Q55" s="76">
        <f t="shared" si="31"/>
        <v>0</v>
      </c>
      <c r="S55"/>
      <c r="T55"/>
      <c r="U55"/>
      <c r="V55"/>
    </row>
    <row r="56" spans="1:22" ht="28.5">
      <c r="A56" s="181">
        <v>13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2'!M16</f>
        <v>0</v>
      </c>
      <c r="E56" s="76">
        <f t="shared" si="24"/>
        <v>0</v>
      </c>
      <c r="F56" s="66">
        <f>D56+'2025 Σεπτέμβριος '!F56</f>
        <v>1678.29</v>
      </c>
      <c r="G56" s="76">
        <f t="shared" si="25"/>
        <v>6.3973297986802992E-3</v>
      </c>
      <c r="H56" s="56"/>
      <c r="I56" s="77" t="e">
        <f t="shared" si="26"/>
        <v>#DIV/0!</v>
      </c>
      <c r="J56" s="66"/>
      <c r="K56" s="78" t="e">
        <f t="shared" si="27"/>
        <v>#DIV/0!</v>
      </c>
      <c r="L56" s="56">
        <f>'2024_60-69 ΕΞΟΔΑ+ΟΜ 2'!M16</f>
        <v>360.39</v>
      </c>
      <c r="M56" s="76">
        <f t="shared" si="28"/>
        <v>7.0498605638167006E-3</v>
      </c>
      <c r="N56" s="66">
        <f>L56+'2025 Σεπτέμβριος '!N56</f>
        <v>3272.1099999999992</v>
      </c>
      <c r="O56" s="76">
        <f t="shared" si="29"/>
        <v>6.6593659105929305E-3</v>
      </c>
      <c r="P56" s="66"/>
      <c r="Q56" s="76"/>
      <c r="S56"/>
      <c r="T56"/>
      <c r="U56"/>
      <c r="V56"/>
    </row>
    <row r="57" spans="1:22" ht="15">
      <c r="A57" s="181">
        <v>14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2'!M17</f>
        <v>0</v>
      </c>
      <c r="E57" s="76">
        <f t="shared" si="24"/>
        <v>0</v>
      </c>
      <c r="F57" s="66">
        <f>D57+'2025 Σεπτέμβριος '!F57</f>
        <v>287.06</v>
      </c>
      <c r="G57" s="76">
        <f t="shared" si="25"/>
        <v>1.0942194090468075E-3</v>
      </c>
      <c r="H57" s="56"/>
      <c r="I57" s="77" t="e">
        <f t="shared" si="26"/>
        <v>#DIV/0!</v>
      </c>
      <c r="J57" s="66">
        <f t="shared" si="30"/>
        <v>0</v>
      </c>
      <c r="K57" s="78" t="e">
        <f t="shared" si="27"/>
        <v>#DIV/0!</v>
      </c>
      <c r="L57" s="56">
        <f>'2024_60-69 ΕΞΟΔΑ+ΟΜ 2'!M17</f>
        <v>95.350000000000009</v>
      </c>
      <c r="M57" s="76">
        <f t="shared" si="28"/>
        <v>1.8652132544186091E-3</v>
      </c>
      <c r="N57" s="66">
        <f>L57+'2025 Σεπτέμβριος '!N57</f>
        <v>901.16000000000008</v>
      </c>
      <c r="O57" s="76">
        <f t="shared" si="29"/>
        <v>1.8340319194617319E-3</v>
      </c>
      <c r="P57" s="66"/>
      <c r="Q57" s="76">
        <f t="shared" si="31"/>
        <v>3.1392740193687731</v>
      </c>
      <c r="S57"/>
      <c r="T57"/>
      <c r="U57"/>
      <c r="V57"/>
    </row>
    <row r="58" spans="1:22" ht="15">
      <c r="A58" s="181">
        <v>15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2'!M18</f>
        <v>0</v>
      </c>
      <c r="E58" s="76">
        <f t="shared" si="24"/>
        <v>0</v>
      </c>
      <c r="F58" s="66">
        <f>D58+'2025 Σεπτέμβριος '!F58</f>
        <v>3780.7</v>
      </c>
      <c r="G58" s="76">
        <f t="shared" si="25"/>
        <v>1.4411326272497962E-2</v>
      </c>
      <c r="H58" s="56"/>
      <c r="I58" s="77" t="e">
        <f t="shared" si="26"/>
        <v>#DIV/0!</v>
      </c>
      <c r="J58" s="66">
        <f t="shared" si="30"/>
        <v>0</v>
      </c>
      <c r="K58" s="78" t="e">
        <f t="shared" si="27"/>
        <v>#DIV/0!</v>
      </c>
      <c r="L58" s="56">
        <f>'2024_60-69 ΕΞΟΔΑ+ΟΜ 2'!M18</f>
        <v>0</v>
      </c>
      <c r="M58" s="76">
        <f t="shared" si="28"/>
        <v>0</v>
      </c>
      <c r="N58" s="66">
        <f>L58+'2025 Σεπτέμβριος '!N58</f>
        <v>1443.0800000000002</v>
      </c>
      <c r="O58" s="76">
        <f t="shared" si="29"/>
        <v>2.9369421438333217E-3</v>
      </c>
      <c r="P58" s="66"/>
      <c r="Q58" s="76">
        <f t="shared" si="31"/>
        <v>0.38169651122807952</v>
      </c>
      <c r="S58"/>
      <c r="T58"/>
      <c r="U58"/>
      <c r="V58"/>
    </row>
    <row r="59" spans="1:22" ht="15">
      <c r="A59" s="181">
        <v>16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2'!M19</f>
        <v>0</v>
      </c>
      <c r="E59" s="76">
        <f t="shared" si="24"/>
        <v>0</v>
      </c>
      <c r="F59" s="66">
        <f>D59+'2025 Σεπτέμβριος '!F59</f>
        <v>363.25000000000006</v>
      </c>
      <c r="G59" s="76">
        <f t="shared" si="25"/>
        <v>1.3846415395257191E-3</v>
      </c>
      <c r="H59" s="56"/>
      <c r="I59" s="77" t="e">
        <f t="shared" si="26"/>
        <v>#DIV/0!</v>
      </c>
      <c r="J59" s="66">
        <f t="shared" si="30"/>
        <v>0</v>
      </c>
      <c r="K59" s="78" t="e">
        <f t="shared" si="27"/>
        <v>#DIV/0!</v>
      </c>
      <c r="L59" s="56">
        <f>'2024_60-69 ΕΞΟΔΑ+ΟΜ 2'!M19</f>
        <v>56.519999999999982</v>
      </c>
      <c r="M59" s="76">
        <f t="shared" si="28"/>
        <v>1.105630342315047E-3</v>
      </c>
      <c r="N59" s="66">
        <f>L59+'2025 Σεπτέμβριος '!N59</f>
        <v>1065.56</v>
      </c>
      <c r="O59" s="76">
        <f t="shared" si="29"/>
        <v>2.168617173533715E-3</v>
      </c>
      <c r="P59" s="66"/>
      <c r="Q59" s="76">
        <f t="shared" si="31"/>
        <v>2.9334067446662071</v>
      </c>
      <c r="S59"/>
      <c r="T59"/>
      <c r="U59"/>
      <c r="V59"/>
    </row>
    <row r="60" spans="1:22" ht="15">
      <c r="A60" s="181">
        <v>17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2'!M20</f>
        <v>0</v>
      </c>
      <c r="E60" s="76">
        <f t="shared" si="24"/>
        <v>0</v>
      </c>
      <c r="F60" s="66">
        <f>D60+'2025 Σεπτέμβριος '!F60</f>
        <v>0</v>
      </c>
      <c r="G60" s="76">
        <f t="shared" si="25"/>
        <v>0</v>
      </c>
      <c r="H60" s="56"/>
      <c r="I60" s="77" t="e">
        <f t="shared" si="26"/>
        <v>#DIV/0!</v>
      </c>
      <c r="J60" s="66">
        <f t="shared" si="30"/>
        <v>0</v>
      </c>
      <c r="K60" s="78" t="e">
        <f t="shared" si="27"/>
        <v>#DIV/0!</v>
      </c>
      <c r="L60" s="56">
        <f>'2024_60-69 ΕΞΟΔΑ+ΟΜ 2'!M20</f>
        <v>0</v>
      </c>
      <c r="M60" s="76">
        <f t="shared" si="28"/>
        <v>0</v>
      </c>
      <c r="N60" s="66">
        <f>L60+'2025 Σεπτέμβριος '!N60</f>
        <v>0</v>
      </c>
      <c r="O60" s="76">
        <f t="shared" si="29"/>
        <v>0</v>
      </c>
      <c r="P60" s="66"/>
      <c r="Q60" s="76" t="e">
        <f t="shared" si="31"/>
        <v>#DIV/0!</v>
      </c>
      <c r="S60"/>
      <c r="T60"/>
      <c r="U60"/>
      <c r="V60"/>
    </row>
    <row r="61" spans="1:22" ht="15">
      <c r="A61" s="181">
        <v>18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2'!M21</f>
        <v>0</v>
      </c>
      <c r="E61" s="76">
        <f t="shared" si="24"/>
        <v>0</v>
      </c>
      <c r="F61" s="66">
        <f>D61+'2025 Σεπτέμβριος '!F61</f>
        <v>0</v>
      </c>
      <c r="G61" s="76">
        <f t="shared" si="25"/>
        <v>0</v>
      </c>
      <c r="H61" s="56"/>
      <c r="I61" s="77" t="e">
        <f t="shared" si="26"/>
        <v>#DIV/0!</v>
      </c>
      <c r="J61" s="66">
        <f t="shared" si="30"/>
        <v>0</v>
      </c>
      <c r="K61" s="78" t="e">
        <f t="shared" si="27"/>
        <v>#DIV/0!</v>
      </c>
      <c r="L61" s="56">
        <f>'2024_60-69 ΕΞΟΔΑ+ΟΜ 2'!M21</f>
        <v>0</v>
      </c>
      <c r="M61" s="76">
        <f t="shared" si="28"/>
        <v>0</v>
      </c>
      <c r="N61" s="66">
        <f>L61+'2025 Σεπτέμβριος '!N61</f>
        <v>36.68</v>
      </c>
      <c r="O61" s="76">
        <f t="shared" si="29"/>
        <v>7.4650773232118957E-5</v>
      </c>
      <c r="P61" s="66"/>
      <c r="Q61" s="76" t="e">
        <f t="shared" si="31"/>
        <v>#DIV/0!</v>
      </c>
      <c r="S61"/>
      <c r="T61"/>
      <c r="U61"/>
      <c r="V61"/>
    </row>
    <row r="62" spans="1:22" ht="15">
      <c r="A62" s="181">
        <v>19</v>
      </c>
      <c r="B62" s="181">
        <v>19</v>
      </c>
      <c r="C62" s="119" t="str">
        <f>ΑΝΤΙΣΤΟΙΧΙΣΗ!I205</f>
        <v>Υλικά Φαρμακείου</v>
      </c>
      <c r="D62" s="56">
        <f>'2025_60-69 ΕΞΟΔΑ+ΟΜ 2'!M22</f>
        <v>0</v>
      </c>
      <c r="E62" s="76">
        <f t="shared" si="24"/>
        <v>0</v>
      </c>
      <c r="F62" s="66">
        <f>D62+'2025 Σεπτέμβριος '!F62</f>
        <v>0</v>
      </c>
      <c r="G62" s="76">
        <f t="shared" si="25"/>
        <v>0</v>
      </c>
      <c r="H62" s="56"/>
      <c r="I62" s="77" t="e">
        <f t="shared" si="26"/>
        <v>#DIV/0!</v>
      </c>
      <c r="J62" s="66">
        <f t="shared" si="30"/>
        <v>0</v>
      </c>
      <c r="K62" s="78" t="e">
        <f t="shared" si="27"/>
        <v>#DIV/0!</v>
      </c>
      <c r="L62" s="56">
        <f>'2024_60-69 ΕΞΟΔΑ+ΟΜ 2'!M22</f>
        <v>0</v>
      </c>
      <c r="M62" s="76">
        <f t="shared" si="28"/>
        <v>0</v>
      </c>
      <c r="N62" s="66">
        <f>L62+'2025 Σεπτέμβριος '!N62</f>
        <v>101.1</v>
      </c>
      <c r="O62" s="76">
        <f t="shared" si="29"/>
        <v>2.057577201136103E-4</v>
      </c>
      <c r="P62" s="66"/>
      <c r="Q62" s="76" t="e">
        <f t="shared" si="31"/>
        <v>#DIV/0!</v>
      </c>
      <c r="S62"/>
      <c r="T62"/>
      <c r="U62"/>
      <c r="V62"/>
    </row>
    <row r="63" spans="1:22" ht="15">
      <c r="A63" s="181">
        <v>20</v>
      </c>
      <c r="B63" s="181">
        <v>20</v>
      </c>
      <c r="C63" s="186" t="str">
        <f>ΑΝΤΙΣΤΟΙΧΙΣΗ!I206</f>
        <v>Διάφορα αναλώσιμα</v>
      </c>
      <c r="D63" s="56">
        <f>'2025_60-69 ΕΞΟΔΑ+ΟΜ 2'!M23</f>
        <v>0</v>
      </c>
      <c r="E63" s="76">
        <f t="shared" si="24"/>
        <v>0</v>
      </c>
      <c r="F63" s="66">
        <f>D63+'2025 Σεπτέμβριος '!F63</f>
        <v>188.71</v>
      </c>
      <c r="G63" s="76">
        <f t="shared" si="25"/>
        <v>7.193274739818263E-4</v>
      </c>
      <c r="H63" s="56"/>
      <c r="I63" s="77" t="e">
        <f t="shared" si="26"/>
        <v>#DIV/0!</v>
      </c>
      <c r="J63" s="66">
        <f t="shared" si="30"/>
        <v>0</v>
      </c>
      <c r="K63" s="78" t="e">
        <f t="shared" si="27"/>
        <v>#DIV/0!</v>
      </c>
      <c r="L63" s="56">
        <f>'2024_60-69 ΕΞΟΔΑ+ΟΜ 2'!M23</f>
        <v>0</v>
      </c>
      <c r="M63" s="76">
        <f t="shared" si="28"/>
        <v>0</v>
      </c>
      <c r="N63" s="66">
        <f>L63+'2025 Σεπτέμβριος '!N63</f>
        <v>524.34</v>
      </c>
      <c r="O63" s="76">
        <f t="shared" si="29"/>
        <v>1.0671315822390745E-3</v>
      </c>
      <c r="P63" s="66"/>
      <c r="Q63" s="76">
        <f t="shared" si="31"/>
        <v>2.778549096497271</v>
      </c>
      <c r="S63"/>
      <c r="T63"/>
      <c r="U63"/>
      <c r="V63"/>
    </row>
    <row r="64" spans="1:22" ht="42.75">
      <c r="A64" s="181">
        <v>21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2'!M24</f>
        <v>0</v>
      </c>
      <c r="E64" s="76">
        <f t="shared" si="24"/>
        <v>0</v>
      </c>
      <c r="F64" s="66">
        <f>D64+'2025 Σεπτέμβριος '!F64</f>
        <v>36346.14</v>
      </c>
      <c r="G64" s="76">
        <f t="shared" si="25"/>
        <v>0.13854473570658585</v>
      </c>
      <c r="H64" s="56"/>
      <c r="I64" s="77" t="e">
        <f t="shared" si="26"/>
        <v>#DIV/0!</v>
      </c>
      <c r="J64" s="66">
        <f t="shared" si="30"/>
        <v>0</v>
      </c>
      <c r="K64" s="78" t="e">
        <f t="shared" si="27"/>
        <v>#DIV/0!</v>
      </c>
      <c r="L64" s="56">
        <f>'2024_60-69 ΕΞΟΔΑ+ΟΜ 2'!M24</f>
        <v>8393.18</v>
      </c>
      <c r="M64" s="76">
        <f t="shared" si="28"/>
        <v>0.16418532336362013</v>
      </c>
      <c r="N64" s="66">
        <f>L64+'2025 Σεπτέμβριος '!N64</f>
        <v>79260.329999999987</v>
      </c>
      <c r="O64" s="76">
        <f t="shared" si="29"/>
        <v>0.16130983972554291</v>
      </c>
      <c r="P64" s="66"/>
      <c r="Q64" s="76">
        <f t="shared" si="31"/>
        <v>2.1807083228095197</v>
      </c>
      <c r="S64"/>
      <c r="T64"/>
      <c r="U64"/>
      <c r="V64"/>
    </row>
    <row r="65" spans="1:22" ht="42.75">
      <c r="A65" s="181">
        <v>22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2'!M25</f>
        <v>0</v>
      </c>
      <c r="E65" s="76">
        <f t="shared" si="24"/>
        <v>0</v>
      </c>
      <c r="F65" s="66">
        <f>D65+'2025 Σεπτέμβριος '!F65</f>
        <v>2900.09</v>
      </c>
      <c r="G65" s="76">
        <f t="shared" si="25"/>
        <v>1.1054604493773275E-2</v>
      </c>
      <c r="H65" s="56"/>
      <c r="I65" s="77" t="e">
        <f t="shared" si="26"/>
        <v>#DIV/0!</v>
      </c>
      <c r="J65" s="66">
        <f t="shared" si="30"/>
        <v>0</v>
      </c>
      <c r="K65" s="78" t="e">
        <f t="shared" si="27"/>
        <v>#DIV/0!</v>
      </c>
      <c r="L65" s="56">
        <f>'2024_60-69 ΕΞΟΔΑ+ΟΜ 2'!M25</f>
        <v>793.61</v>
      </c>
      <c r="M65" s="76">
        <f t="shared" si="28"/>
        <v>1.55244036794877E-2</v>
      </c>
      <c r="N65" s="66">
        <f>L65+'2025 Σεπτέμβριος '!N65</f>
        <v>2236.25</v>
      </c>
      <c r="O65" s="76">
        <f t="shared" si="29"/>
        <v>4.5511938833240461E-3</v>
      </c>
      <c r="P65" s="66"/>
      <c r="Q65" s="76">
        <f t="shared" si="31"/>
        <v>0.77109675906609787</v>
      </c>
      <c r="S65"/>
      <c r="T65"/>
      <c r="U65"/>
      <c r="V65"/>
    </row>
    <row r="66" spans="1:22" ht="28.5" customHeight="1">
      <c r="A66" s="181">
        <v>23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2'!M26</f>
        <v>0</v>
      </c>
      <c r="E66" s="76">
        <f t="shared" si="24"/>
        <v>0</v>
      </c>
      <c r="F66" s="66">
        <f>D66+'2025 Σεπτέμβριος '!F66</f>
        <v>0</v>
      </c>
      <c r="G66" s="76">
        <f t="shared" si="25"/>
        <v>0</v>
      </c>
      <c r="H66" s="56"/>
      <c r="I66" s="77" t="e">
        <f t="shared" si="26"/>
        <v>#DIV/0!</v>
      </c>
      <c r="J66" s="66">
        <f t="shared" si="30"/>
        <v>0</v>
      </c>
      <c r="K66" s="78" t="e">
        <f t="shared" si="27"/>
        <v>#DIV/0!</v>
      </c>
      <c r="L66" s="56">
        <f>'2024_60-69 ΕΞΟΔΑ+ΟΜ 2'!M26</f>
        <v>0</v>
      </c>
      <c r="M66" s="76">
        <f t="shared" si="28"/>
        <v>0</v>
      </c>
      <c r="N66" s="66">
        <f>L66+'2025 Σεπτέμβριος '!N66</f>
        <v>228.5</v>
      </c>
      <c r="O66" s="76">
        <f t="shared" si="29"/>
        <v>4.6504094011829827E-4</v>
      </c>
      <c r="P66" s="66"/>
      <c r="Q66" s="76" t="e">
        <f t="shared" si="31"/>
        <v>#DIV/0!</v>
      </c>
      <c r="S66"/>
      <c r="T66"/>
      <c r="U66"/>
      <c r="V66"/>
    </row>
    <row r="67" spans="1:22" ht="42.75">
      <c r="A67" s="181">
        <v>24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2'!M27</f>
        <v>0</v>
      </c>
      <c r="E67" s="76">
        <f t="shared" si="24"/>
        <v>0</v>
      </c>
      <c r="F67" s="66">
        <f>D67+'2025 Σεπτέμβριος '!F67</f>
        <v>399.06</v>
      </c>
      <c r="G67" s="76">
        <f t="shared" si="25"/>
        <v>1.5211426091208077E-3</v>
      </c>
      <c r="H67" s="56"/>
      <c r="I67" s="77" t="e">
        <f t="shared" si="26"/>
        <v>#DIV/0!</v>
      </c>
      <c r="J67" s="66">
        <f t="shared" si="30"/>
        <v>0</v>
      </c>
      <c r="K67" s="78" t="e">
        <f t="shared" si="27"/>
        <v>#DIV/0!</v>
      </c>
      <c r="L67" s="56">
        <f>'2024_60-69 ΕΞΟΔΑ+ΟΜ 2'!M27</f>
        <v>206.81</v>
      </c>
      <c r="M67" s="76">
        <f t="shared" si="28"/>
        <v>4.0455663675544049E-3</v>
      </c>
      <c r="N67" s="66">
        <f>L67+'2025 Σεπτέμβριος '!N67</f>
        <v>550.61</v>
      </c>
      <c r="O67" s="76">
        <f t="shared" si="29"/>
        <v>1.1205960264268544E-3</v>
      </c>
      <c r="P67" s="66"/>
      <c r="Q67" s="76">
        <f t="shared" si="31"/>
        <v>1.379767453515762</v>
      </c>
      <c r="S67"/>
      <c r="T67"/>
      <c r="U67"/>
      <c r="V67"/>
    </row>
    <row r="68" spans="1:22" ht="42.75">
      <c r="A68" s="181">
        <v>25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2'!M28</f>
        <v>0</v>
      </c>
      <c r="E68" s="76">
        <f t="shared" si="24"/>
        <v>0</v>
      </c>
      <c r="F68" s="66">
        <f>D68+'2025 Σεπτέμβριος '!F68</f>
        <v>5994.46</v>
      </c>
      <c r="G68" s="76">
        <f t="shared" si="25"/>
        <v>2.2849768267103485E-2</v>
      </c>
      <c r="H68" s="56"/>
      <c r="I68" s="77" t="e">
        <f t="shared" si="26"/>
        <v>#DIV/0!</v>
      </c>
      <c r="J68" s="66">
        <f t="shared" si="30"/>
        <v>0</v>
      </c>
      <c r="K68" s="78" t="e">
        <f t="shared" si="27"/>
        <v>#DIV/0!</v>
      </c>
      <c r="L68" s="56">
        <f>'2024_60-69 ΕΞΟΔΑ+ΟΜ 2'!M28</f>
        <v>2034.47</v>
      </c>
      <c r="M68" s="76">
        <f t="shared" si="28"/>
        <v>3.9797801884814132E-2</v>
      </c>
      <c r="N68" s="66">
        <f>L68+'2025 Σεπτέμβριος '!N68</f>
        <v>17181.84</v>
      </c>
      <c r="O68" s="76">
        <f t="shared" si="29"/>
        <v>3.4968310838346534E-2</v>
      </c>
      <c r="P68" s="66"/>
      <c r="Q68" s="76">
        <f t="shared" si="31"/>
        <v>2.8662865379033309</v>
      </c>
      <c r="S68"/>
      <c r="T68"/>
      <c r="U68"/>
      <c r="V68"/>
    </row>
    <row r="69" spans="1:22" ht="15">
      <c r="A69" s="181">
        <v>26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2'!M29</f>
        <v>0</v>
      </c>
      <c r="E69" s="76">
        <f t="shared" si="24"/>
        <v>0</v>
      </c>
      <c r="F69" s="66">
        <f>D69+'2025 Σεπτέμβριος '!F69</f>
        <v>1811.8300000000002</v>
      </c>
      <c r="G69" s="76">
        <f t="shared" si="25"/>
        <v>6.9063594784828175E-3</v>
      </c>
      <c r="H69" s="56"/>
      <c r="I69" s="77" t="e">
        <f t="shared" si="26"/>
        <v>#DIV/0!</v>
      </c>
      <c r="J69" s="66">
        <f t="shared" si="30"/>
        <v>0</v>
      </c>
      <c r="K69" s="78" t="e">
        <f t="shared" si="27"/>
        <v>#DIV/0!</v>
      </c>
      <c r="L69" s="56">
        <f>'2024_60-69 ΕΞΟΔΑ+ΟΜ 2'!M29</f>
        <v>0</v>
      </c>
      <c r="M69" s="76">
        <f t="shared" si="28"/>
        <v>0</v>
      </c>
      <c r="N69" s="66">
        <f>L69+'2025 Σεπτέμβριος '!N69</f>
        <v>7866.1100000000006</v>
      </c>
      <c r="O69" s="76">
        <f t="shared" si="29"/>
        <v>1.6009029275597143E-2</v>
      </c>
      <c r="P69" s="66"/>
      <c r="Q69" s="76">
        <f t="shared" si="31"/>
        <v>4.3415276267641003</v>
      </c>
      <c r="S69"/>
      <c r="T69"/>
      <c r="U69"/>
      <c r="V69"/>
    </row>
    <row r="70" spans="1:22" ht="15">
      <c r="A70" s="181">
        <v>27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4"/>
        <v>0</v>
      </c>
      <c r="F70" s="66">
        <f>D70+'2025 Σεπτέμβριος '!F70</f>
        <v>0</v>
      </c>
      <c r="G70" s="76">
        <f t="shared" si="25"/>
        <v>0</v>
      </c>
      <c r="H70" s="56"/>
      <c r="I70" s="77" t="e">
        <f t="shared" si="26"/>
        <v>#DIV/0!</v>
      </c>
      <c r="J70" s="66">
        <f t="shared" si="30"/>
        <v>0</v>
      </c>
      <c r="K70" s="78" t="e">
        <f t="shared" si="27"/>
        <v>#DIV/0!</v>
      </c>
      <c r="L70" s="56">
        <f>'2024_60-69 ΕΞΟΔΑ+ΟΜ 2'!M30</f>
        <v>366.73</v>
      </c>
      <c r="M70" s="76">
        <f t="shared" si="28"/>
        <v>7.1738820848761039E-3</v>
      </c>
      <c r="N70" s="66">
        <f>L70+'2025 Σεπτέμβριος '!N70</f>
        <v>2799.7200000000003</v>
      </c>
      <c r="O70" s="76">
        <f t="shared" si="29"/>
        <v>5.6979624545645613E-3</v>
      </c>
      <c r="P70" s="66"/>
      <c r="Q70" s="76" t="e">
        <f t="shared" si="31"/>
        <v>#DIV/0!</v>
      </c>
      <c r="S70"/>
      <c r="T70"/>
      <c r="U70"/>
      <c r="V70"/>
    </row>
    <row r="71" spans="1:22" ht="44.25" customHeight="1">
      <c r="A71" s="181">
        <v>28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2'!M31</f>
        <v>7839.9766666666674</v>
      </c>
      <c r="E71" s="76">
        <f t="shared" si="24"/>
        <v>1</v>
      </c>
      <c r="F71" s="66">
        <f>D71+'2025 Σεπτέμβριος '!F71</f>
        <v>78399.766666666677</v>
      </c>
      <c r="G71" s="76">
        <f t="shared" si="25"/>
        <v>0.29884535062846657</v>
      </c>
      <c r="H71" s="56"/>
      <c r="I71" s="77" t="e">
        <f t="shared" si="26"/>
        <v>#DIV/0!</v>
      </c>
      <c r="J71" s="66">
        <f t="shared" si="30"/>
        <v>0</v>
      </c>
      <c r="K71" s="78" t="e">
        <f t="shared" si="27"/>
        <v>#DIV/0!</v>
      </c>
      <c r="L71" s="56">
        <f>'2024_60-69 ΕΞΟΔΑ+ΟΜ 2'!M31</f>
        <v>7839.98</v>
      </c>
      <c r="M71" s="76">
        <f t="shared" si="28"/>
        <v>0.15336376098979343</v>
      </c>
      <c r="N71" s="66">
        <f>L71+'2025 Σεπτέμβριος '!N71</f>
        <v>78399.799999999974</v>
      </c>
      <c r="O71" s="76">
        <f t="shared" si="29"/>
        <v>0.15955849758024748</v>
      </c>
      <c r="P71" s="66"/>
      <c r="Q71" s="76">
        <f t="shared" si="31"/>
        <v>1.000000425171333</v>
      </c>
      <c r="S71"/>
      <c r="T71"/>
      <c r="U71"/>
      <c r="V71"/>
    </row>
    <row r="72" spans="1:22" ht="44.25" customHeight="1">
      <c r="A72" s="181">
        <v>29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2'!M32</f>
        <v>0</v>
      </c>
      <c r="E72" s="76">
        <f t="shared" ref="E72:E73" si="32">D72/$D$43</f>
        <v>0</v>
      </c>
      <c r="F72" s="66">
        <f>D72+'2025 Σεπτέμβριος '!F72</f>
        <v>5806.2300000000005</v>
      </c>
      <c r="G72" s="76">
        <f t="shared" ref="G72:G73" si="33">F72/$F$43</f>
        <v>2.2132270463979118E-2</v>
      </c>
      <c r="H72" s="56"/>
      <c r="I72" s="77" t="e">
        <f t="shared" ref="I72:I73" si="34">H72/$H$43</f>
        <v>#DIV/0!</v>
      </c>
      <c r="J72" s="66">
        <f t="shared" ref="J72:J73" si="35">H72</f>
        <v>0</v>
      </c>
      <c r="K72" s="78" t="e">
        <f t="shared" ref="K72:K73" si="36">J72/$J$43</f>
        <v>#DIV/0!</v>
      </c>
      <c r="L72" s="56">
        <f>'2024_60-69 ΕΞΟΔΑ+ΟΜ 2'!M32</f>
        <v>2966.78</v>
      </c>
      <c r="M72" s="76">
        <f t="shared" ref="M72:M73" si="37">L72/$L$43</f>
        <v>5.803542085940263E-2</v>
      </c>
      <c r="N72" s="66">
        <f>L72+'2025 Σεπτέμβριος '!N72</f>
        <v>25554.93</v>
      </c>
      <c r="O72" s="76">
        <f t="shared" ref="O72:O73" si="38">N72/$N$43</f>
        <v>5.2009140795874417E-2</v>
      </c>
      <c r="P72" s="66"/>
      <c r="Q72" s="76">
        <f t="shared" ref="Q72:Q73" si="39">N72/F72</f>
        <v>4.4012948160854801</v>
      </c>
      <c r="S72"/>
      <c r="T72"/>
      <c r="U72"/>
      <c r="V72"/>
    </row>
    <row r="73" spans="1:22" ht="44.25" customHeight="1">
      <c r="A73" s="181">
        <v>30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2'!M33</f>
        <v>0</v>
      </c>
      <c r="E73" s="76">
        <f t="shared" si="32"/>
        <v>0</v>
      </c>
      <c r="F73" s="66">
        <f>D73+'2025 Σεπτέμβριος '!F73</f>
        <v>1179.54</v>
      </c>
      <c r="G73" s="76">
        <f t="shared" si="33"/>
        <v>4.4961874233507681E-3</v>
      </c>
      <c r="H73" s="56"/>
      <c r="I73" s="77" t="e">
        <f t="shared" si="34"/>
        <v>#DIV/0!</v>
      </c>
      <c r="J73" s="66">
        <f t="shared" si="35"/>
        <v>0</v>
      </c>
      <c r="K73" s="78" t="e">
        <f t="shared" si="36"/>
        <v>#DIV/0!</v>
      </c>
      <c r="L73" s="56">
        <f>'2024_60-69 ΕΞΟΔΑ+ΟΜ 2'!M33</f>
        <v>0</v>
      </c>
      <c r="M73" s="76">
        <f t="shared" si="37"/>
        <v>0</v>
      </c>
      <c r="N73" s="66">
        <f>L73+'2025 Σεπτέμβριος '!N73</f>
        <v>0</v>
      </c>
      <c r="O73" s="76">
        <f t="shared" si="38"/>
        <v>0</v>
      </c>
      <c r="P73" s="66"/>
      <c r="Q73" s="76">
        <f t="shared" si="39"/>
        <v>0</v>
      </c>
      <c r="S73"/>
      <c r="T73"/>
      <c r="U73"/>
      <c r="V73"/>
    </row>
    <row r="74" spans="1:22" ht="32.25" customHeight="1">
      <c r="A74" s="175"/>
      <c r="B74" s="175"/>
      <c r="C74" s="188" t="s">
        <v>404</v>
      </c>
      <c r="D74" s="65">
        <f>'2025_60-69 ΕΞΟΔΑ+ΟΜ 2'!M3</f>
        <v>7839.9766666666674</v>
      </c>
      <c r="E74" s="300"/>
      <c r="F74" s="65">
        <f>'2025_60-69 ΕΞΟΔΑ+ΟΜ 2'!Z3</f>
        <v>263624.12666666665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48153.380000000005</v>
      </c>
      <c r="M74" s="300"/>
      <c r="N74" s="65">
        <f>SUM(N44:N71)</f>
        <v>465799.65899999987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2966.7799999999988</v>
      </c>
      <c r="M75" s="300"/>
      <c r="N75" s="65">
        <f>N43-N74</f>
        <v>25554.929999999993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-47784.560825958673</v>
      </c>
      <c r="G76" s="301"/>
      <c r="H76" s="80">
        <f>H38-H74</f>
        <v>0</v>
      </c>
      <c r="I76" s="301" t="e">
        <f t="shared" ref="I76" si="40">H76/$I$39</f>
        <v>#DIV/0!</v>
      </c>
      <c r="J76" s="80">
        <f>J38-J74</f>
        <v>0</v>
      </c>
      <c r="K76" s="301"/>
      <c r="L76" s="93">
        <f>L38-L74</f>
        <v>28942.219999999987</v>
      </c>
      <c r="M76" s="301"/>
      <c r="N76" s="79">
        <f>N38-N74</f>
        <v>130041.92595575273</v>
      </c>
      <c r="O76" s="301"/>
      <c r="P76" s="79">
        <f>P38-P74</f>
        <v>0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302" t="str">
        <f>ΑΝΤΙΣΤΟΙΧΙΣΗ!$F$115</f>
        <v xml:space="preserve">ΟΚΤΩΒΡΙΟΣ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ΑΝΤΙΣΤΟΙΧΙΣΗ!$F$115</f>
        <v xml:space="preserve">ΟΚΤΩΒΡΙΟΣ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ΑΝΤΙΣΤΟΙΧΙΣΗ!$F$129</f>
        <v>ΟΚΤΩΒΡΙΟΣ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0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/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7794.92</v>
      </c>
      <c r="M80" s="83"/>
      <c r="N80" s="65">
        <f t="shared" si="41"/>
        <v>70147.799999999988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2'!M37</f>
        <v>0</v>
      </c>
      <c r="E81" s="76" t="e">
        <f>D81/$D$80</f>
        <v>#DIV/0!</v>
      </c>
      <c r="F81" s="117">
        <f>D81+'2025 Σεπτέμβριος 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2'!M35</f>
        <v>1739.82</v>
      </c>
      <c r="M81" s="76">
        <f>L81/$L$80</f>
        <v>0.2231992117943481</v>
      </c>
      <c r="N81" s="66">
        <f>L81+'2025 Σεπτέμβριος '!N81</f>
        <v>17769.309999999998</v>
      </c>
      <c r="O81" s="76">
        <f>N81/$N$80</f>
        <v>0.25331243460236813</v>
      </c>
      <c r="P81" s="58"/>
      <c r="Q81" s="59" t="e">
        <f t="shared" ref="Q81" si="42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2'!M38</f>
        <v>0</v>
      </c>
      <c r="E82" s="76" t="e">
        <f t="shared" ref="E82:E105" si="43">D82/$D$80</f>
        <v>#DIV/0!</v>
      </c>
      <c r="F82" s="117">
        <f>D82+'2025 Σεπτέμβριος '!F82</f>
        <v>10153.07</v>
      </c>
      <c r="G82" s="76">
        <f t="shared" ref="G82:G105" si="44">F82/$F$80</f>
        <v>0.21930136806995823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2'!M36</f>
        <v>1756.78</v>
      </c>
      <c r="M82" s="76">
        <f t="shared" ref="M82:M105" si="47">L82/$L$80</f>
        <v>0.22537498781257537</v>
      </c>
      <c r="N82" s="66">
        <f>L82+'2025 Σεπτέμβριος '!N82</f>
        <v>11825.35</v>
      </c>
      <c r="O82" s="76">
        <f t="shared" ref="O82:O105" si="48">N82/$N$80</f>
        <v>0.16857763180028457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2'!M39</f>
        <v>0</v>
      </c>
      <c r="E83" s="76" t="e">
        <f t="shared" si="43"/>
        <v>#DIV/0!</v>
      </c>
      <c r="F83" s="117">
        <f>D83+'2025 Σεπτέμβριος '!F83</f>
        <v>5921.02</v>
      </c>
      <c r="G83" s="76">
        <f t="shared" si="44"/>
        <v>0.12789114882194097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2'!M37</f>
        <v>2091.4</v>
      </c>
      <c r="M83" s="76">
        <f t="shared" si="47"/>
        <v>0.26830294602125487</v>
      </c>
      <c r="N83" s="66">
        <f>L83+'2025 Σεπτέμβριος '!N83</f>
        <v>17458.21</v>
      </c>
      <c r="O83" s="76">
        <f t="shared" si="48"/>
        <v>0.24887751290845903</v>
      </c>
      <c r="P83" s="58"/>
      <c r="Q83" s="59" t="e">
        <f t="shared" ref="Q83:Q105" si="49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2'!M40</f>
        <v>0</v>
      </c>
      <c r="E84" s="76" t="e">
        <f t="shared" si="43"/>
        <v>#DIV/0!</v>
      </c>
      <c r="F84" s="117">
        <f>D84+'2025 Σεπτέμβριος '!F84</f>
        <v>6270.86</v>
      </c>
      <c r="G84" s="76">
        <f t="shared" si="44"/>
        <v>0.13544752247105341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2'!M38</f>
        <v>0</v>
      </c>
      <c r="M84" s="76">
        <f t="shared" si="47"/>
        <v>0</v>
      </c>
      <c r="N84" s="66">
        <f>L84+'2025 Σεπτέμβριος 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2'!M41</f>
        <v>0</v>
      </c>
      <c r="E85" s="76" t="e">
        <f t="shared" si="43"/>
        <v>#DIV/0!</v>
      </c>
      <c r="F85" s="117">
        <f>D85+'2025 Σεπτέμβριος '!F85</f>
        <v>1913.23</v>
      </c>
      <c r="G85" s="76">
        <f t="shared" si="44"/>
        <v>4.1324836372888814E-2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2'!M39</f>
        <v>365.52</v>
      </c>
      <c r="M85" s="76">
        <f t="shared" si="47"/>
        <v>4.6892078430567599E-2</v>
      </c>
      <c r="N85" s="66">
        <f>L85+'2025 Σεπτέμβριος '!N85</f>
        <v>3643.3700000000003</v>
      </c>
      <c r="O85" s="76">
        <f t="shared" si="48"/>
        <v>5.1938478469745322E-2</v>
      </c>
      <c r="P85" s="58"/>
      <c r="Q85" s="59" t="e">
        <f t="shared" si="49"/>
        <v>#DIV/0!</v>
      </c>
      <c r="S85"/>
      <c r="T85"/>
      <c r="U85"/>
      <c r="V85"/>
    </row>
    <row r="86" spans="1:22" ht="32.2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2'!M42</f>
        <v>0</v>
      </c>
      <c r="E86" s="76" t="e">
        <f t="shared" si="43"/>
        <v>#DIV/0!</v>
      </c>
      <c r="F86" s="117">
        <f>D86+'2025 Σεπτέμβριος '!F86</f>
        <v>2080.4</v>
      </c>
      <c r="G86" s="76">
        <f t="shared" si="44"/>
        <v>4.4935626971225565E-2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2'!M40</f>
        <v>369.3</v>
      </c>
      <c r="M86" s="76">
        <f t="shared" si="47"/>
        <v>4.7377009642177212E-2</v>
      </c>
      <c r="N86" s="66">
        <f>L86+'2025 Σεπτέμβριος '!N86</f>
        <v>2830.0600000000004</v>
      </c>
      <c r="O86" s="76">
        <f t="shared" si="48"/>
        <v>4.0344244580728134E-2</v>
      </c>
      <c r="P86" s="58"/>
      <c r="Q86" s="59" t="e">
        <f t="shared" si="49"/>
        <v>#DIV/0!</v>
      </c>
      <c r="S86"/>
      <c r="T86"/>
      <c r="U86"/>
      <c r="V86" s="238"/>
    </row>
    <row r="87" spans="1:22" ht="29.2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2'!M43</f>
        <v>0</v>
      </c>
      <c r="E87" s="76" t="e">
        <f t="shared" si="43"/>
        <v>#DIV/0!</v>
      </c>
      <c r="F87" s="117">
        <f>D87+'2025 Σεπτέμβριος '!F87</f>
        <v>901.2</v>
      </c>
      <c r="G87" s="76">
        <f t="shared" si="44"/>
        <v>1.9465481170192502E-2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2'!M41</f>
        <v>326.89999999999998</v>
      </c>
      <c r="M87" s="76">
        <f t="shared" si="47"/>
        <v>4.1937569596609069E-2</v>
      </c>
      <c r="N87" s="66">
        <f>L87+'2025 Σεπτέμβριος '!N87</f>
        <v>3102.03</v>
      </c>
      <c r="O87" s="76">
        <f t="shared" si="48"/>
        <v>4.4221344076364487E-2</v>
      </c>
      <c r="P87" s="58"/>
      <c r="Q87" s="59" t="e">
        <f t="shared" si="49"/>
        <v>#DIV/0!</v>
      </c>
      <c r="S87"/>
      <c r="T87"/>
      <c r="U87"/>
      <c r="V87" s="238"/>
    </row>
    <row r="88" spans="1:22" ht="26.2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2'!M44</f>
        <v>0</v>
      </c>
      <c r="E88" s="76" t="e">
        <f t="shared" si="43"/>
        <v>#DIV/0!</v>
      </c>
      <c r="F88" s="117">
        <f>D88+'2025 Σεπτέμβριος '!F88</f>
        <v>880.69999999999993</v>
      </c>
      <c r="G88" s="76">
        <f t="shared" si="44"/>
        <v>1.9022691152450658E-2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2'!M42</f>
        <v>0</v>
      </c>
      <c r="M88" s="76">
        <f t="shared" si="47"/>
        <v>0</v>
      </c>
      <c r="N88" s="66">
        <f>L88+'2025 Σεπτέμβριος 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31.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2'!M45</f>
        <v>0</v>
      </c>
      <c r="E89" s="76" t="e">
        <f t="shared" si="43"/>
        <v>#DIV/0!</v>
      </c>
      <c r="F89" s="117">
        <f>D89+'2025 Σεπτέμβριος '!F89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2'!M43</f>
        <v>0</v>
      </c>
      <c r="M89" s="76">
        <f t="shared" si="47"/>
        <v>0</v>
      </c>
      <c r="N89" s="66">
        <f>L89+'2025 Σεπτέμβριος 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2'!M46</f>
        <v>0</v>
      </c>
      <c r="E90" s="76" t="e">
        <f t="shared" si="43"/>
        <v>#DIV/0!</v>
      </c>
      <c r="F90" s="117">
        <f>D90+'2025 Σεπτέμβριος '!F90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2'!M44</f>
        <v>0</v>
      </c>
      <c r="M90" s="76">
        <f t="shared" si="47"/>
        <v>0</v>
      </c>
      <c r="N90" s="66">
        <f>L90+'2025 Σεπτέμβριος 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2'!M47</f>
        <v>0</v>
      </c>
      <c r="E91" s="76" t="e">
        <f t="shared" si="43"/>
        <v>#DIV/0!</v>
      </c>
      <c r="F91" s="117">
        <f>D91+'2025 Σεπτέμβριος '!F91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2'!M45</f>
        <v>0</v>
      </c>
      <c r="M91" s="76">
        <f t="shared" si="47"/>
        <v>0</v>
      </c>
      <c r="N91" s="66">
        <f>L91+'2025 Σεπτέμβριος 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2'!M48</f>
        <v>0</v>
      </c>
      <c r="E92" s="76" t="e">
        <f t="shared" si="43"/>
        <v>#DIV/0!</v>
      </c>
      <c r="F92" s="117">
        <f>D92+'2025 Σεπτέμβριος '!F92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2'!M46</f>
        <v>0</v>
      </c>
      <c r="M92" s="76">
        <f t="shared" si="47"/>
        <v>0</v>
      </c>
      <c r="N92" s="66">
        <f>L92+'2025 Σεπτέμβριος 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2'!M49</f>
        <v>0</v>
      </c>
      <c r="E93" s="76" t="e">
        <f t="shared" si="43"/>
        <v>#DIV/0!</v>
      </c>
      <c r="F93" s="117">
        <f>D93+'2025 Σεπτέμβριος '!F93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2'!M47</f>
        <v>0</v>
      </c>
      <c r="M93" s="76">
        <f t="shared" si="47"/>
        <v>0</v>
      </c>
      <c r="N93" s="66">
        <f>L93+'2025 Σεπτέμβριος 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26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2'!M50</f>
        <v>0</v>
      </c>
      <c r="E94" s="76" t="e">
        <f t="shared" si="43"/>
        <v>#DIV/0!</v>
      </c>
      <c r="F94" s="117">
        <f>D94+'2025 Σεπτέμβριος '!F94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2'!M48</f>
        <v>0</v>
      </c>
      <c r="M94" s="76">
        <f t="shared" si="47"/>
        <v>0</v>
      </c>
      <c r="N94" s="66">
        <f>L94+'2025 Σεπτέμβριος 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2'!M51</f>
        <v>0</v>
      </c>
      <c r="E95" s="76" t="e">
        <f t="shared" si="43"/>
        <v>#DIV/0!</v>
      </c>
      <c r="F95" s="117">
        <f>D95+'2025 Σεπτέμβριος '!F95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2'!M49</f>
        <v>0</v>
      </c>
      <c r="M95" s="76">
        <f t="shared" si="47"/>
        <v>0</v>
      </c>
      <c r="N95" s="66">
        <f>L95+'2025 Σεπτέμβριος '!N95</f>
        <v>246.76</v>
      </c>
      <c r="O95" s="76">
        <f t="shared" si="48"/>
        <v>3.5177154522308615E-3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2'!M52</f>
        <v>0</v>
      </c>
      <c r="E96" s="76" t="e">
        <f t="shared" si="43"/>
        <v>#DIV/0!</v>
      </c>
      <c r="F96" s="117">
        <f>D96+'2025 Σεπτέμβριος '!F96</f>
        <v>554.78</v>
      </c>
      <c r="G96" s="76">
        <f t="shared" si="44"/>
        <v>1.198297785574722E-2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2'!M50</f>
        <v>15.63</v>
      </c>
      <c r="M96" s="76">
        <f t="shared" si="47"/>
        <v>2.0051520734016516E-3</v>
      </c>
      <c r="N96" s="66">
        <f>L96+'2025 Σεπτέμβριος '!N96</f>
        <v>385.39</v>
      </c>
      <c r="O96" s="76">
        <f t="shared" si="48"/>
        <v>5.4939713005967405E-3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2'!M53</f>
        <v>0</v>
      </c>
      <c r="E97" s="76" t="e">
        <f t="shared" si="43"/>
        <v>#DIV/0!</v>
      </c>
      <c r="F97" s="117">
        <f>D97+'2025 Σεπτέμβριος '!F97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2'!M51</f>
        <v>0</v>
      </c>
      <c r="M97" s="76">
        <f t="shared" si="47"/>
        <v>0</v>
      </c>
      <c r="N97" s="66">
        <f>L97+'2025 Σεπτέμβριος 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2'!M54</f>
        <v>0</v>
      </c>
      <c r="E98" s="76" t="e">
        <f t="shared" si="43"/>
        <v>#DIV/0!</v>
      </c>
      <c r="F98" s="117">
        <f>D98+'2025 Σεπτέμβριος '!F98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2'!M52</f>
        <v>0</v>
      </c>
      <c r="M98" s="76">
        <f t="shared" si="47"/>
        <v>0</v>
      </c>
      <c r="N98" s="66">
        <f>L98+'2025 Σεπτέμβριος 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2'!M55</f>
        <v>0</v>
      </c>
      <c r="E99" s="76" t="e">
        <f t="shared" si="43"/>
        <v>#DIV/0!</v>
      </c>
      <c r="F99" s="117">
        <f>D99+'2025 Σεπτέμβριος '!F99</f>
        <v>4747.45</v>
      </c>
      <c r="G99" s="76">
        <f t="shared" si="44"/>
        <v>0.10254260827943895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2'!M53</f>
        <v>0</v>
      </c>
      <c r="M99" s="76">
        <f t="shared" si="47"/>
        <v>0</v>
      </c>
      <c r="N99" s="66">
        <f>L99+'2025 Σεπτέμβριος '!N99</f>
        <v>119.88</v>
      </c>
      <c r="O99" s="76">
        <f t="shared" si="48"/>
        <v>1.7089630751071312E-3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2'!M56</f>
        <v>0</v>
      </c>
      <c r="E100" s="76" t="e">
        <f t="shared" si="43"/>
        <v>#DIV/0!</v>
      </c>
      <c r="F100" s="117">
        <f>D100+'2025 Σεπτέμβριος '!F100</f>
        <v>878.12</v>
      </c>
      <c r="G100" s="76">
        <f t="shared" si="44"/>
        <v>1.896696440875437E-2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2'!M54</f>
        <v>129.57</v>
      </c>
      <c r="M100" s="76">
        <f t="shared" si="47"/>
        <v>1.6622364309062825E-2</v>
      </c>
      <c r="N100" s="66">
        <f>L100+'2025 Σεπτέμβριος '!N100</f>
        <v>2136.6400000000003</v>
      </c>
      <c r="O100" s="76">
        <f t="shared" si="48"/>
        <v>3.045911632296381E-2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2'!M57</f>
        <v>0</v>
      </c>
      <c r="E101" s="76" t="e">
        <f t="shared" si="43"/>
        <v>#DIV/0!</v>
      </c>
      <c r="F101" s="117">
        <f>D101+'2025 Σεπτέμβριος '!F101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2'!M55</f>
        <v>0</v>
      </c>
      <c r="M101" s="76">
        <f t="shared" si="47"/>
        <v>0</v>
      </c>
      <c r="N101" s="66">
        <f>L101+'2025 Σεπτέμβριος 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2'!M58</f>
        <v>0</v>
      </c>
      <c r="E102" s="76" t="e">
        <f t="shared" si="43"/>
        <v>#DIV/0!</v>
      </c>
      <c r="F102" s="117">
        <f>D102+'2025 Σεπτέμβριος '!F102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2'!M56</f>
        <v>0</v>
      </c>
      <c r="M102" s="76">
        <f t="shared" si="47"/>
        <v>0</v>
      </c>
      <c r="N102" s="66">
        <f>L102+'2025 Σεπτέμβριος '!N102</f>
        <v>1396.23</v>
      </c>
      <c r="O102" s="76">
        <f t="shared" si="48"/>
        <v>1.9904116736376626E-2</v>
      </c>
      <c r="P102" s="58"/>
      <c r="Q102" s="59" t="e">
        <f t="shared" si="49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2'!M59</f>
        <v>0</v>
      </c>
      <c r="E103" s="76" t="e">
        <f t="shared" si="43"/>
        <v>#DIV/0!</v>
      </c>
      <c r="F103" s="117">
        <f>D103+'2025 Σεπτέμβριος '!F103</f>
        <v>2545.4699999999998</v>
      </c>
      <c r="G103" s="76">
        <f t="shared" si="44"/>
        <v>5.4980912510308365E-2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2'!M57</f>
        <v>1000</v>
      </c>
      <c r="M103" s="76">
        <f t="shared" si="47"/>
        <v>0.12828868032000329</v>
      </c>
      <c r="N103" s="66">
        <f>L103+'2025 Σεπτέμβριος '!N103</f>
        <v>9234.57</v>
      </c>
      <c r="O103" s="76">
        <f t="shared" si="48"/>
        <v>0.13164447067477528</v>
      </c>
      <c r="P103" s="58"/>
      <c r="Q103" s="59" t="e">
        <f t="shared" si="49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2'!M60</f>
        <v>0</v>
      </c>
      <c r="E104" s="76" t="e">
        <f t="shared" si="43"/>
        <v>#DIV/0!</v>
      </c>
      <c r="F104" s="117">
        <f>D104+'2025 Σεπτέμβριος '!F104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2'!M58</f>
        <v>0</v>
      </c>
      <c r="M104" s="76">
        <f t="shared" si="47"/>
        <v>0</v>
      </c>
      <c r="N104" s="66">
        <f>L104+'2025 Σεπτέμβριος 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33.7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2'!M61</f>
        <v>0</v>
      </c>
      <c r="E105" s="76" t="e">
        <f t="shared" si="43"/>
        <v>#DIV/0!</v>
      </c>
      <c r="F105" s="117">
        <f>D105+'2025 Σεπτέμβριος '!F105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2'!M59</f>
        <v>0</v>
      </c>
      <c r="M105" s="76">
        <f t="shared" si="47"/>
        <v>0</v>
      </c>
      <c r="N105" s="66">
        <f>L105+'2025 Σεπτέμβριος 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2'!M36</f>
        <v>0</v>
      </c>
      <c r="E111" s="83"/>
      <c r="F111" s="65">
        <f>'2025_60-69 ΕΞΟΔΑ+ΟΜ 2'!Z36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7794.92</v>
      </c>
      <c r="M111" s="83"/>
      <c r="N111" s="65">
        <f>SUM(N81:N110)</f>
        <v>70147.799999999988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ΑΝΤΙΣΤΟΙΧΙΣΗ!$F$115</f>
        <v xml:space="preserve">ΟΚΤΩΒΡΙΟΣ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ΑΝΤΙΣΤΟΙΧΙΣΗ!$F$115</f>
        <v xml:space="preserve">ΟΚΤΩΒΡΙΟΣ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ΑΝΤΙΣΤΟΙΧΙΣΗ!$F$129</f>
        <v>ΟΚΤΩΒΡΙΟΣ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6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51233.840000000004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7850.5300000000016</v>
      </c>
      <c r="M116" s="83"/>
      <c r="N116" s="65">
        <f>SUM(N117:N156)</f>
        <v>83521.100000000006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2'!M74</f>
        <v>0</v>
      </c>
      <c r="E117" s="76">
        <f>D117/$D$116</f>
        <v>0</v>
      </c>
      <c r="F117" s="66">
        <f>D117+'2025 Σεπτέμβριος '!F117</f>
        <v>6449.25</v>
      </c>
      <c r="G117" s="76">
        <f>F117/$F$116</f>
        <v>0.12587871609857859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2'!M66</f>
        <v>1079</v>
      </c>
      <c r="M117" s="76">
        <f>L117/$L$116</f>
        <v>0.13744294971167548</v>
      </c>
      <c r="N117" s="66">
        <f>L117+'2025 Σεπτέμβριος '!N117</f>
        <v>12455.27</v>
      </c>
      <c r="O117" s="76">
        <f>N117/$N$116</f>
        <v>0.14912722653317545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2'!M75</f>
        <v>0</v>
      </c>
      <c r="E118" s="76">
        <f t="shared" ref="E118:E153" si="51">D118/$D$116</f>
        <v>0</v>
      </c>
      <c r="F118" s="66">
        <f>D118+'2025 Σεπτέμβριος '!F118</f>
        <v>1329.02</v>
      </c>
      <c r="G118" s="76">
        <f t="shared" ref="G118:G153" si="52">F118/$F$116</f>
        <v>2.5940276973188032E-2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2'!M67</f>
        <v>240.51</v>
      </c>
      <c r="M118" s="76">
        <f t="shared" ref="M118:M153" si="55">L118/$L$116</f>
        <v>3.0636148132673839E-2</v>
      </c>
      <c r="N118" s="66">
        <f>L118+'2025 Σεπτέμβριος '!N118</f>
        <v>2688.9300000000003</v>
      </c>
      <c r="O118" s="76">
        <f t="shared" ref="O118:O153" si="56">N118/$N$116</f>
        <v>3.2194619084279306E-2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2'!M76</f>
        <v>0</v>
      </c>
      <c r="E119" s="76">
        <f t="shared" si="51"/>
        <v>0</v>
      </c>
      <c r="F119" s="66">
        <f>D119+'2025 Σεπτέμβριος '!F119</f>
        <v>4377.5</v>
      </c>
      <c r="G119" s="76">
        <f t="shared" si="52"/>
        <v>8.5441575333802811E-2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2'!M68</f>
        <v>875.5</v>
      </c>
      <c r="M119" s="76">
        <f t="shared" si="55"/>
        <v>0.11152113296809257</v>
      </c>
      <c r="N119" s="66">
        <f>L119+'2025 Σεπτέμβριος '!N119</f>
        <v>8602</v>
      </c>
      <c r="O119" s="76">
        <f t="shared" si="56"/>
        <v>0.10299193856402752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2'!M77</f>
        <v>0</v>
      </c>
      <c r="E120" s="76">
        <f t="shared" si="51"/>
        <v>0</v>
      </c>
      <c r="F120" s="66">
        <f>D120+'2025 Σεπτέμβριος 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2'!M69</f>
        <v>0</v>
      </c>
      <c r="M120" s="76">
        <f t="shared" si="55"/>
        <v>0</v>
      </c>
      <c r="N120" s="66">
        <f>L120+'2025 Σεπτέμβριος 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2'!M78</f>
        <v>0</v>
      </c>
      <c r="E121" s="76">
        <f t="shared" si="51"/>
        <v>0</v>
      </c>
      <c r="F121" s="66">
        <f>D121+'2025 Σεπτέμβριος '!F121</f>
        <v>1242.75</v>
      </c>
      <c r="G121" s="76">
        <f t="shared" si="52"/>
        <v>2.4256428953988222E-2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2'!M70</f>
        <v>241.31</v>
      </c>
      <c r="M121" s="76">
        <f t="shared" si="55"/>
        <v>3.0738052080560161E-2</v>
      </c>
      <c r="N121" s="66">
        <f>L121+'2025 Σεπτέμβριος '!N121</f>
        <v>2413.1</v>
      </c>
      <c r="O121" s="76">
        <f t="shared" si="56"/>
        <v>2.8892100319559966E-2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2'!M79</f>
        <v>0</v>
      </c>
      <c r="E122" s="76">
        <f t="shared" si="51"/>
        <v>0</v>
      </c>
      <c r="F122" s="66">
        <f>D122+'2025 Σεπτέμβριος '!F122</f>
        <v>4826.25</v>
      </c>
      <c r="G122" s="76">
        <f t="shared" si="52"/>
        <v>9.420043471268208E-2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2'!M71</f>
        <v>965.25</v>
      </c>
      <c r="M122" s="76">
        <f t="shared" si="55"/>
        <v>0.12295348212158921</v>
      </c>
      <c r="N122" s="66">
        <f>L122+'2025 Σεπτέμβριος '!N122</f>
        <v>9652.5</v>
      </c>
      <c r="O122" s="76">
        <f t="shared" si="56"/>
        <v>0.11556959858047845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2'!M80</f>
        <v>0</v>
      </c>
      <c r="E123" s="76">
        <f t="shared" si="51"/>
        <v>0</v>
      </c>
      <c r="F123" s="66">
        <f>D123+'2025 Σεπτέμβριος '!F123</f>
        <v>157.6</v>
      </c>
      <c r="G123" s="76">
        <f t="shared" si="52"/>
        <v>3.0760918955128093E-3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2'!M72</f>
        <v>31.52</v>
      </c>
      <c r="M123" s="76">
        <f t="shared" si="55"/>
        <v>4.0150155467210489E-3</v>
      </c>
      <c r="N123" s="66">
        <f>L123+'2025 Σεπτέμβριος '!N123</f>
        <v>309.68</v>
      </c>
      <c r="O123" s="76">
        <f t="shared" si="56"/>
        <v>3.7078055724840786E-3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2'!M81</f>
        <v>0</v>
      </c>
      <c r="E124" s="76">
        <f t="shared" si="51"/>
        <v>0</v>
      </c>
      <c r="F124" s="66">
        <f>D124+'2025 Σεπτέμβριος '!F124</f>
        <v>44.75</v>
      </c>
      <c r="G124" s="76">
        <f t="shared" si="52"/>
        <v>8.7344614418907501E-4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2'!M73</f>
        <v>8.69</v>
      </c>
      <c r="M124" s="76">
        <f t="shared" si="55"/>
        <v>1.1069316339151621E-3</v>
      </c>
      <c r="N124" s="66">
        <f>L124+'2025 Σεπτέμβριος '!N124</f>
        <v>103.77</v>
      </c>
      <c r="O124" s="76">
        <f t="shared" si="56"/>
        <v>1.2424405329910643E-3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2'!M82</f>
        <v>0</v>
      </c>
      <c r="E125" s="76">
        <f t="shared" si="51"/>
        <v>0</v>
      </c>
      <c r="F125" s="66">
        <f>D125+'2025 Σεπτέμβριος 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2'!M74</f>
        <v>0</v>
      </c>
      <c r="M125" s="76">
        <f t="shared" si="55"/>
        <v>0</v>
      </c>
      <c r="N125" s="66">
        <f>L125+'2025 Σεπτέμβριος 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2'!M83</f>
        <v>0</v>
      </c>
      <c r="E126" s="76">
        <f t="shared" si="51"/>
        <v>0</v>
      </c>
      <c r="F126" s="66">
        <f>D126+'2025 Σεπτέμβριος '!F126</f>
        <v>173.75</v>
      </c>
      <c r="G126" s="76">
        <f t="shared" si="52"/>
        <v>3.3913132414045088E-3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2'!M75</f>
        <v>34.75</v>
      </c>
      <c r="M126" s="76">
        <f t="shared" si="55"/>
        <v>4.4264527363120695E-3</v>
      </c>
      <c r="N126" s="66">
        <f>L126+'2025 Σεπτέμβριος '!N126</f>
        <v>347.5</v>
      </c>
      <c r="O126" s="76">
        <f t="shared" si="56"/>
        <v>4.1606252791210841E-3</v>
      </c>
      <c r="P126" s="66"/>
      <c r="Q126" s="81" t="e">
        <f t="shared" si="50"/>
        <v>#DIV/0!</v>
      </c>
      <c r="S126"/>
      <c r="T126"/>
      <c r="U126"/>
      <c r="V126"/>
    </row>
    <row r="127" spans="1:22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2'!M84</f>
        <v>0</v>
      </c>
      <c r="E127" s="76">
        <f t="shared" si="51"/>
        <v>0</v>
      </c>
      <c r="F127" s="66">
        <f>D127+'2025 Σεπτέμβριος 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2'!M76</f>
        <v>0</v>
      </c>
      <c r="M127" s="76">
        <f t="shared" si="55"/>
        <v>0</v>
      </c>
      <c r="N127" s="66">
        <f>L127+'2025 Σεπτέμβριος 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2'!M85</f>
        <v>0</v>
      </c>
      <c r="E128" s="76">
        <f t="shared" si="51"/>
        <v>0</v>
      </c>
      <c r="F128" s="66">
        <f>D128+'2025 Σεπτέμβριος 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2'!M77</f>
        <v>0</v>
      </c>
      <c r="M128" s="76">
        <f t="shared" si="55"/>
        <v>0</v>
      </c>
      <c r="N128" s="66">
        <f>L128+'2025 Σεπτέμβριος 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2'!M86</f>
        <v>0</v>
      </c>
      <c r="E129" s="76">
        <f t="shared" si="51"/>
        <v>0</v>
      </c>
      <c r="F129" s="66">
        <f>D129+'2025 Σεπτέμβριος 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2'!M78</f>
        <v>0</v>
      </c>
      <c r="M129" s="76">
        <f t="shared" si="55"/>
        <v>0</v>
      </c>
      <c r="N129" s="66">
        <f>L129+'2025 Σεπτέμβριος 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2'!M87</f>
        <v>0</v>
      </c>
      <c r="E130" s="76">
        <f t="shared" si="51"/>
        <v>0</v>
      </c>
      <c r="F130" s="66">
        <f>D130+'2025 Σεπτέμβριος '!F130</f>
        <v>172.5</v>
      </c>
      <c r="G130" s="76">
        <f t="shared" si="52"/>
        <v>3.3669153044159875E-3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2'!M79</f>
        <v>31</v>
      </c>
      <c r="M130" s="76">
        <f t="shared" si="55"/>
        <v>3.94877798059494E-3</v>
      </c>
      <c r="N130" s="66">
        <f>L130+'2025 Σεπτέμβριος '!N130</f>
        <v>372.5</v>
      </c>
      <c r="O130" s="76">
        <f t="shared" si="56"/>
        <v>4.4599508387700828E-3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2'!M88</f>
        <v>0</v>
      </c>
      <c r="E131" s="76">
        <f t="shared" si="51"/>
        <v>0</v>
      </c>
      <c r="F131" s="66">
        <f>D131+'2025 Σεπτέμβριος '!F131</f>
        <v>751.64</v>
      </c>
      <c r="G131" s="76">
        <f t="shared" si="52"/>
        <v>1.4670772286441928E-2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2'!M80</f>
        <v>54.38</v>
      </c>
      <c r="M131" s="76">
        <f t="shared" si="55"/>
        <v>6.9269208575726722E-3</v>
      </c>
      <c r="N131" s="66">
        <f>L131+'2025 Σεπτέμβριος '!N131</f>
        <v>1560.21</v>
      </c>
      <c r="O131" s="76">
        <f t="shared" si="56"/>
        <v>1.8680429256798581E-2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2'!M89</f>
        <v>0</v>
      </c>
      <c r="E132" s="76">
        <f t="shared" si="51"/>
        <v>0</v>
      </c>
      <c r="F132" s="66">
        <f>D132+'2025 Σεπτέμβριος '!F132</f>
        <v>88.68</v>
      </c>
      <c r="G132" s="76">
        <f t="shared" si="52"/>
        <v>1.7308872417136799E-3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2'!M81</f>
        <v>23.77</v>
      </c>
      <c r="M132" s="76">
        <f t="shared" si="55"/>
        <v>3.0278210515723137E-3</v>
      </c>
      <c r="N132" s="66">
        <f>L132+'2025 Σεπτέμβριος '!N132</f>
        <v>149.04000000000002</v>
      </c>
      <c r="O132" s="76">
        <f t="shared" si="56"/>
        <v>1.7844592564034718E-3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2'!M90</f>
        <v>0</v>
      </c>
      <c r="E133" s="76">
        <f t="shared" si="51"/>
        <v>0</v>
      </c>
      <c r="F133" s="66">
        <f>D133+'2025 Σεπτέμβριος '!F133</f>
        <v>46.31</v>
      </c>
      <c r="G133" s="76">
        <f t="shared" si="52"/>
        <v>9.0389476955074998E-4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2'!M82</f>
        <v>0</v>
      </c>
      <c r="M133" s="76">
        <f t="shared" si="55"/>
        <v>0</v>
      </c>
      <c r="N133" s="66">
        <f>L133+'2025 Σεπτέμβριος '!N133</f>
        <v>35.56</v>
      </c>
      <c r="O133" s="76">
        <f t="shared" si="56"/>
        <v>4.25760676044736E-4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2'!M91</f>
        <v>0</v>
      </c>
      <c r="E134" s="76">
        <f t="shared" si="51"/>
        <v>0</v>
      </c>
      <c r="F134" s="66">
        <f>D134+'2025 Σεπτέμβριος '!F134</f>
        <v>62.370000000000005</v>
      </c>
      <c r="G134" s="76">
        <f t="shared" si="52"/>
        <v>1.2173594639792761E-3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2'!M83</f>
        <v>17.009999999999998</v>
      </c>
      <c r="M134" s="76">
        <f t="shared" si="55"/>
        <v>2.1667326919329005E-3</v>
      </c>
      <c r="N134" s="66">
        <f>L134+'2025 Σεπτέμβριος '!N134</f>
        <v>62.380000000000024</v>
      </c>
      <c r="O134" s="76">
        <f t="shared" si="56"/>
        <v>7.4687713643618219E-4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2'!M92</f>
        <v>0</v>
      </c>
      <c r="E135" s="76">
        <f t="shared" si="51"/>
        <v>0</v>
      </c>
      <c r="F135" s="66">
        <f>D135+'2025 Σεπτέμβριος '!F135</f>
        <v>1482.8000000000002</v>
      </c>
      <c r="G135" s="76">
        <f t="shared" si="52"/>
        <v>2.8941808773263921E-2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2'!M84</f>
        <v>323.31</v>
      </c>
      <c r="M135" s="76">
        <f t="shared" si="55"/>
        <v>4.1183206738908067E-2</v>
      </c>
      <c r="N135" s="66">
        <f>L135+'2025 Σεπτέμβριος '!N135</f>
        <v>3277.9999999999995</v>
      </c>
      <c r="O135" s="76">
        <f t="shared" si="56"/>
        <v>3.9247567381176726E-2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2'!M93</f>
        <v>0</v>
      </c>
      <c r="E136" s="76">
        <f t="shared" si="51"/>
        <v>0</v>
      </c>
      <c r="F136" s="66">
        <f>D136+'2025 Σεπτέμβριος '!F136</f>
        <v>25.62</v>
      </c>
      <c r="G136" s="76">
        <f t="shared" si="52"/>
        <v>5.000601165167397E-4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2'!M85</f>
        <v>0</v>
      </c>
      <c r="M136" s="76">
        <f t="shared" si="55"/>
        <v>0</v>
      </c>
      <c r="N136" s="66">
        <f>L136+'2025 Σεπτέμβριος '!N136</f>
        <v>71.930000000000007</v>
      </c>
      <c r="O136" s="76">
        <f t="shared" si="56"/>
        <v>8.6121950022209962E-4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2'!M94</f>
        <v>0</v>
      </c>
      <c r="E137" s="76">
        <f t="shared" si="51"/>
        <v>0</v>
      </c>
      <c r="F137" s="66">
        <f>D137+'2025 Σεπτέμβριος '!F137</f>
        <v>299.25</v>
      </c>
      <c r="G137" s="76">
        <f t="shared" si="52"/>
        <v>5.8408661150520826E-3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2'!M86</f>
        <v>29.3</v>
      </c>
      <c r="M137" s="76">
        <f t="shared" si="55"/>
        <v>3.7322320913365076E-3</v>
      </c>
      <c r="N137" s="66">
        <f>L137+'2025 Σεπτέμβριος '!N137</f>
        <v>544.29999999999995</v>
      </c>
      <c r="O137" s="76">
        <f t="shared" si="56"/>
        <v>6.5169160846780027E-3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2'!M95</f>
        <v>0</v>
      </c>
      <c r="E138" s="76">
        <f t="shared" si="51"/>
        <v>0</v>
      </c>
      <c r="F138" s="66">
        <f>D138+'2025 Σεπτέμβριος 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2'!M87</f>
        <v>0</v>
      </c>
      <c r="M138" s="76">
        <f t="shared" si="55"/>
        <v>0</v>
      </c>
      <c r="N138" s="66">
        <f>L138+'2025 Σεπτέμβριος 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2'!M96</f>
        <v>0</v>
      </c>
      <c r="E139" s="76">
        <f t="shared" si="51"/>
        <v>0</v>
      </c>
      <c r="F139" s="66">
        <f>D139+'2025 Σεπτέμβριος 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2'!M88</f>
        <v>0</v>
      </c>
      <c r="M139" s="76">
        <f t="shared" si="55"/>
        <v>0</v>
      </c>
      <c r="N139" s="66">
        <f>L139+'2025 Σεπτέμβριος 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2'!M97</f>
        <v>0</v>
      </c>
      <c r="E140" s="76">
        <f t="shared" si="51"/>
        <v>0</v>
      </c>
      <c r="F140" s="66">
        <f>D140+'2025 Σεπτέμβριος 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2'!M89</f>
        <v>0</v>
      </c>
      <c r="M140" s="76">
        <f t="shared" si="55"/>
        <v>0</v>
      </c>
      <c r="N140" s="66">
        <f>L140+'2025 Σεπτέμβριος 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2'!M98</f>
        <v>0</v>
      </c>
      <c r="E141" s="76">
        <f t="shared" si="51"/>
        <v>0</v>
      </c>
      <c r="F141" s="66">
        <f>D141+'2025 Σεπτέμβριος '!F141</f>
        <v>1086.5899999999999</v>
      </c>
      <c r="G141" s="76">
        <f t="shared" si="52"/>
        <v>2.1208443481886188E-2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2'!M90</f>
        <v>13.39</v>
      </c>
      <c r="M141" s="76">
        <f t="shared" si="55"/>
        <v>1.7056173277472983E-3</v>
      </c>
      <c r="N141" s="66">
        <f>L141+'2025 Σεπτέμβριος '!N141</f>
        <v>1158.8500000000001</v>
      </c>
      <c r="O141" s="76">
        <f t="shared" si="56"/>
        <v>1.3874936991969695E-2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2'!M99</f>
        <v>0</v>
      </c>
      <c r="E142" s="76">
        <f t="shared" si="51"/>
        <v>0</v>
      </c>
      <c r="F142" s="66">
        <f>D142+'2025 Σεπτέμβριος '!F142</f>
        <v>5242.7299999999996</v>
      </c>
      <c r="G142" s="76">
        <f t="shared" si="52"/>
        <v>0.10232943695026567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2'!M91</f>
        <v>900</v>
      </c>
      <c r="M142" s="76">
        <f t="shared" si="55"/>
        <v>0.11464194137211116</v>
      </c>
      <c r="N142" s="66">
        <f>L142+'2025 Σεπτέμβριος '!N142</f>
        <v>9590</v>
      </c>
      <c r="O142" s="76">
        <f t="shared" si="56"/>
        <v>0.11482128468135597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2'!M100</f>
        <v>0</v>
      </c>
      <c r="E143" s="76">
        <f t="shared" si="51"/>
        <v>0</v>
      </c>
      <c r="F143" s="66">
        <f>D143+'2025 Σεπτέμβριος '!F143</f>
        <v>4600.62</v>
      </c>
      <c r="G143" s="76">
        <f t="shared" si="52"/>
        <v>8.9796509494505961E-2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2'!M92</f>
        <v>28.84</v>
      </c>
      <c r="M143" s="76">
        <f t="shared" si="55"/>
        <v>3.6736373213018731E-3</v>
      </c>
      <c r="N143" s="66">
        <f>L143+'2025 Σεπτέμβριος '!N143</f>
        <v>3108.82</v>
      </c>
      <c r="O143" s="76">
        <f t="shared" si="56"/>
        <v>3.7221971453920026E-2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2'!M101</f>
        <v>0</v>
      </c>
      <c r="E144" s="76">
        <f t="shared" si="51"/>
        <v>0</v>
      </c>
      <c r="F144" s="66">
        <f>D144+'2025 Σεπτέμβριος '!F144</f>
        <v>2050.08</v>
      </c>
      <c r="G144" s="76">
        <f t="shared" si="52"/>
        <v>4.0014178129142763E-2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2'!M93</f>
        <v>286.47000000000003</v>
      </c>
      <c r="M144" s="76">
        <f t="shared" si="55"/>
        <v>3.6490529938742987E-2</v>
      </c>
      <c r="N144" s="66">
        <f>L144+'2025 Σεπτέμβριος '!N144</f>
        <v>2083.8000000000002</v>
      </c>
      <c r="O144" s="76">
        <f t="shared" si="56"/>
        <v>2.4949384047863354E-2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2'!M102</f>
        <v>0</v>
      </c>
      <c r="E145" s="76">
        <f t="shared" si="51"/>
        <v>0</v>
      </c>
      <c r="F145" s="66">
        <f>D145+'2025 Σεπτέμβριος '!F145</f>
        <v>345.75</v>
      </c>
      <c r="G145" s="76">
        <f t="shared" si="52"/>
        <v>6.7484693710250874E-3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2'!M94</f>
        <v>99.76</v>
      </c>
      <c r="M145" s="76">
        <f t="shared" si="55"/>
        <v>1.2707422301424234E-2</v>
      </c>
      <c r="N145" s="66">
        <f>L145+'2025 Σεπτέμβριος '!N145</f>
        <v>1073.8499999999999</v>
      </c>
      <c r="O145" s="76">
        <f t="shared" si="56"/>
        <v>1.2857230089163096E-2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2'!M103</f>
        <v>0</v>
      </c>
      <c r="E146" s="76">
        <f t="shared" si="51"/>
        <v>0</v>
      </c>
      <c r="F146" s="66">
        <f>D146+'2025 Σεπτέμβριος 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2'!M95</f>
        <v>1530.96</v>
      </c>
      <c r="M146" s="76">
        <f t="shared" si="55"/>
        <v>0.19501358507005256</v>
      </c>
      <c r="N146" s="66">
        <f>L146+'2025 Σεπτέμβριος '!N146</f>
        <v>1530.96</v>
      </c>
      <c r="O146" s="76">
        <f t="shared" si="56"/>
        <v>1.833021835200925E-2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2'!M104</f>
        <v>0</v>
      </c>
      <c r="E147" s="76">
        <f t="shared" si="51"/>
        <v>0</v>
      </c>
      <c r="F147" s="66">
        <f>D147+'2025 Σεπτέμβριος 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2'!M96</f>
        <v>0</v>
      </c>
      <c r="M147" s="76">
        <f t="shared" si="55"/>
        <v>0</v>
      </c>
      <c r="N147" s="66">
        <f>L147+'2025 Σεπτέμβριος 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2'!M105</f>
        <v>0</v>
      </c>
      <c r="E148" s="76">
        <f t="shared" si="51"/>
        <v>0</v>
      </c>
      <c r="F148" s="66">
        <f>D148+'2025 Σεπτέμβριος '!F148</f>
        <v>4137.37</v>
      </c>
      <c r="G148" s="76">
        <f t="shared" si="52"/>
        <v>8.0754634046559845E-2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2'!M97</f>
        <v>211.88</v>
      </c>
      <c r="M148" s="76">
        <f t="shared" si="55"/>
        <v>2.6989260597692126E-2</v>
      </c>
      <c r="N148" s="66">
        <f>L148+'2025 Σεπτέμβριος '!N148</f>
        <v>4053.0400000000004</v>
      </c>
      <c r="O148" s="76">
        <f t="shared" si="56"/>
        <v>4.852713865119114E-2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2'!M106</f>
        <v>0</v>
      </c>
      <c r="E149" s="76">
        <f t="shared" si="51"/>
        <v>0</v>
      </c>
      <c r="F149" s="66">
        <f>D149+'2025 Σεπτέμβριος 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2'!M98</f>
        <v>0</v>
      </c>
      <c r="M149" s="76">
        <f t="shared" si="55"/>
        <v>0</v>
      </c>
      <c r="N149" s="66">
        <f>L149+'2025 Σεπτέμβριος 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2'!M107</f>
        <v>0</v>
      </c>
      <c r="E150" s="76">
        <f t="shared" si="51"/>
        <v>0</v>
      </c>
      <c r="F150" s="66">
        <f>D150+'2025 Σεπτέμβριος '!F150</f>
        <v>2393.4199999999996</v>
      </c>
      <c r="G150" s="76">
        <f t="shared" si="52"/>
        <v>4.6715608277653975E-2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2'!M99</f>
        <v>0</v>
      </c>
      <c r="M150" s="76">
        <f t="shared" si="55"/>
        <v>0</v>
      </c>
      <c r="N150" s="66">
        <f>L150+'2025 Σεπτέμβριος '!N150</f>
        <v>929.62</v>
      </c>
      <c r="O150" s="76">
        <f t="shared" si="56"/>
        <v>1.1130361070436093E-2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2'!M108</f>
        <v>0</v>
      </c>
      <c r="E151" s="76">
        <f t="shared" si="51"/>
        <v>0</v>
      </c>
      <c r="F151" s="66">
        <f>D151+'2025 Σεπτέμβριος 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2'!M100</f>
        <v>626.67999999999995</v>
      </c>
      <c r="M151" s="76">
        <f t="shared" si="55"/>
        <v>7.9826457576749568E-2</v>
      </c>
      <c r="N151" s="66">
        <f>L151+'2025 Σεπτέμβριος '!N151</f>
        <v>6443.17</v>
      </c>
      <c r="O151" s="76">
        <f t="shared" si="56"/>
        <v>7.7144218646545595E-2</v>
      </c>
      <c r="P151" s="66"/>
      <c r="Q151" s="81" t="e">
        <f t="shared" si="50"/>
        <v>#DIV/0!</v>
      </c>
      <c r="S151"/>
      <c r="T151"/>
      <c r="U151"/>
      <c r="V151"/>
    </row>
    <row r="152" spans="1:22" ht="57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2'!M109</f>
        <v>777.67000000000007</v>
      </c>
      <c r="E152" s="76">
        <f t="shared" si="51"/>
        <v>1</v>
      </c>
      <c r="F152" s="66">
        <f>D152+'2025 Σεπτέμβριος '!F152</f>
        <v>7776.7000000000007</v>
      </c>
      <c r="G152" s="76">
        <f t="shared" si="52"/>
        <v>0.15178834926290904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2'!M101</f>
        <v>0</v>
      </c>
      <c r="M152" s="76">
        <f t="shared" si="55"/>
        <v>0</v>
      </c>
      <c r="N152" s="66">
        <f>L152+'2025 Σεπτέμβριος 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2'!M110</f>
        <v>0</v>
      </c>
      <c r="E153" s="76">
        <f t="shared" si="51"/>
        <v>0</v>
      </c>
      <c r="F153" s="66">
        <f>D153+'2025 Σεπτέμβριος '!F153</f>
        <v>2070.54</v>
      </c>
      <c r="G153" s="76">
        <f t="shared" si="52"/>
        <v>4.0413523561770887E-2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2'!M102</f>
        <v>197.25</v>
      </c>
      <c r="M153" s="76">
        <f t="shared" si="55"/>
        <v>2.5125692150721027E-2</v>
      </c>
      <c r="N153" s="66">
        <f>L153+'2025 Σεπτέμβριος '!N153</f>
        <v>10902.32</v>
      </c>
      <c r="O153" s="76">
        <f t="shared" si="56"/>
        <v>0.13053372141889893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2'!M73</f>
        <v>777.67000000000007</v>
      </c>
      <c r="E157" s="83"/>
      <c r="F157" s="65">
        <f>'2025_60-69 ΕΞΟΔΑ+ΟΜ 2'!Z73</f>
        <v>51233.839999999989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7850.5300000000016</v>
      </c>
      <c r="M157" s="83"/>
      <c r="N157" s="65">
        <f>SUM(N117:N156)</f>
        <v>83521.100000000006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-145315.74082595867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13296.769999999986</v>
      </c>
      <c r="M159" s="299"/>
      <c r="N159" s="88">
        <f>N7-N74-N111-N157</f>
        <v>-23626.974044247268</v>
      </c>
      <c r="O159" s="299"/>
      <c r="P159" s="88"/>
      <c r="Q159" s="299"/>
      <c r="S159"/>
      <c r="T159"/>
      <c r="U159"/>
      <c r="V159"/>
    </row>
  </sheetData>
  <mergeCells count="33">
    <mergeCell ref="D77:G77"/>
    <mergeCell ref="H77:K77"/>
    <mergeCell ref="L77:O77"/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P2:Q2"/>
    <mergeCell ref="D2:G2"/>
    <mergeCell ref="H2:K2"/>
    <mergeCell ref="L2:O2"/>
    <mergeCell ref="P3:Q3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D41:F41"/>
    <mergeCell ref="H41:J41"/>
    <mergeCell ref="L41:N41"/>
    <mergeCell ref="P41:Q41"/>
    <mergeCell ref="P77:Q7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651F-66E1-4313-B05E-974D01432FDE}">
  <dimension ref="A1:V160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3.57031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4.28515625" style="61" customWidth="1"/>
    <col min="13" max="13" width="11.7109375" style="61" customWidth="1"/>
    <col min="14" max="14" width="16.7109375" style="61" customWidth="1"/>
    <col min="15" max="15" width="13.28515625" style="61" customWidth="1"/>
    <col min="16" max="16" width="19.28515625" style="61" customWidth="1"/>
    <col min="17" max="17" width="11.42578125" style="51" customWidth="1"/>
    <col min="18" max="21" width="9.140625" style="51"/>
    <col min="22" max="22" width="42.425781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300</v>
      </c>
      <c r="D3" s="302" t="str">
        <f>ΑΝΤΙΣΤΟΙΧΙΣΗ!$F$116</f>
        <v xml:space="preserve">ΝΟΕΜΒΡΙΟΣ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ΑΝΤΙΣΤΟΙΧΙΣΗ!$F$116</f>
        <v xml:space="preserve">ΝΟΕΜΒΡΙΟΣ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ΑΝΤΙΣΤΟΙΧΙΣΗ!$F$130</f>
        <v>ΝΟΕΜΒΡΙΟΣ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/>
      <c r="B4" s="114"/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>
        <f>D7-D6</f>
        <v>-8617.6466666666674</v>
      </c>
      <c r="E5" s="299"/>
      <c r="F5" s="86">
        <f>F7-F6</f>
        <v>-153933.38749262539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-36645.14</v>
      </c>
      <c r="M5" s="299"/>
      <c r="N5" s="86">
        <f>N7-N6</f>
        <v>-59100.68404424726</v>
      </c>
      <c r="O5" s="299"/>
      <c r="P5" s="86">
        <f>P159-P6</f>
        <v>407609.18911504425</v>
      </c>
      <c r="Q5" s="299"/>
      <c r="S5"/>
      <c r="T5"/>
      <c r="U5"/>
      <c r="V5"/>
    </row>
    <row r="6" spans="1:22" ht="25.5" customHeight="1">
      <c r="A6" s="171"/>
      <c r="B6" s="180"/>
      <c r="C6" s="85" t="s">
        <v>381</v>
      </c>
      <c r="D6" s="86">
        <f>D43+D80+D116</f>
        <v>8617.6466666666674</v>
      </c>
      <c r="E6" s="299"/>
      <c r="F6" s="86">
        <f>F74+F111+F157</f>
        <v>369772.95333333337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64252.31</v>
      </c>
      <c r="M6" s="299"/>
      <c r="N6" s="87">
        <f>N74+N111+N157</f>
        <v>682549.4389999999</v>
      </c>
      <c r="O6" s="299"/>
      <c r="P6" s="86">
        <f>P38-P43-P80</f>
        <v>-407609.18911504425</v>
      </c>
      <c r="Q6" s="299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27607.17</v>
      </c>
      <c r="M7" s="83"/>
      <c r="N7" s="65">
        <f>L7+'2025 Οκτώβριος'!N7</f>
        <v>623448.75495575264</v>
      </c>
      <c r="O7" s="83"/>
      <c r="P7" s="65">
        <f>SUM(P8:P31)</f>
        <v>-407609.18911504425</v>
      </c>
      <c r="Q7" s="83"/>
      <c r="S7"/>
      <c r="T7"/>
      <c r="U7"/>
      <c r="V7"/>
    </row>
    <row r="8" spans="1:22" ht="18.75" customHeight="1">
      <c r="A8" s="181">
        <v>1</v>
      </c>
      <c r="B8" s="181">
        <v>1</v>
      </c>
      <c r="C8" s="112" t="str">
        <f>ΑΝΤΙΣΤΟΙΧΙΣΗ!F187</f>
        <v>Εσοδα Φιλοξενείας-Διαμονής</v>
      </c>
      <c r="D8" s="66">
        <f>'2025_ΕΣΟΔΑ'!M2</f>
        <v>0</v>
      </c>
      <c r="E8" s="53" t="e">
        <f>D8/$D$7</f>
        <v>#DIV/0!</v>
      </c>
      <c r="F8" s="54">
        <f>D8+'2025 Οκτώβριος'!F8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Οκτώβριος'!J8</f>
        <v>0</v>
      </c>
      <c r="K8" s="53" t="e">
        <f>J8/$J$7</f>
        <v>#DIV/0!</v>
      </c>
      <c r="L8" s="92">
        <f>'2024_60-69 ΕΞΟΔΑ+ΟΜ 2'!M114</f>
        <v>23056.07</v>
      </c>
      <c r="M8" s="53">
        <f>L8/$L$7</f>
        <v>0.83514789817282975</v>
      </c>
      <c r="N8" s="54">
        <f>L8+'2025 Οκτώβριος'!N8</f>
        <v>547376.98150442482</v>
      </c>
      <c r="O8" s="53">
        <f>N8/$N$7</f>
        <v>0.87798231555258011</v>
      </c>
      <c r="P8" s="54">
        <f t="shared" ref="P8:P29" si="0">F8-N8</f>
        <v>-356065.64973451331</v>
      </c>
      <c r="Q8" s="53">
        <f t="shared" ref="Q8:Q29" si="1">N8/F8</f>
        <v>2.8611843137590531</v>
      </c>
      <c r="S8"/>
      <c r="T8"/>
      <c r="U8"/>
      <c r="V8"/>
    </row>
    <row r="9" spans="1:22" ht="16.5" customHeight="1">
      <c r="A9" s="181">
        <v>2</v>
      </c>
      <c r="B9" s="181">
        <v>2</v>
      </c>
      <c r="C9" s="112" t="str">
        <f>ΑΝΤΙΣΤΟΙΧΙΣΗ!F188</f>
        <v>Early Check in/Check Out</v>
      </c>
      <c r="D9" s="66">
        <f>'2025_ΕΣΟΔΑ'!M3</f>
        <v>0</v>
      </c>
      <c r="E9" s="53" t="e">
        <f t="shared" ref="E9:E29" si="2">D9/$D$7</f>
        <v>#DIV/0!</v>
      </c>
      <c r="F9" s="54">
        <f>D9+'2025 Οκτώβριος'!F9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Οκτώβριος'!J9</f>
        <v>0</v>
      </c>
      <c r="K9" s="53" t="e">
        <f t="shared" ref="K9:K29" si="5">J9/$J$7</f>
        <v>#DIV/0!</v>
      </c>
      <c r="L9" s="92">
        <f>'2024_60-69 ΕΞΟΔΑ+ΟΜ 2'!M115</f>
        <v>0</v>
      </c>
      <c r="M9" s="53">
        <f t="shared" ref="M9:M29" si="6">L9/$L$7</f>
        <v>0</v>
      </c>
      <c r="N9" s="54">
        <f>L9+'2025 Οκτώβριος'!N9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3</v>
      </c>
      <c r="B10" s="181">
        <v>3</v>
      </c>
      <c r="C10" s="112" t="str">
        <f>ΑΝΤΙΣΤΟΙΧΙΣΗ!F189</f>
        <v xml:space="preserve">Πρωινό ( Εξτρα ) </v>
      </c>
      <c r="D10" s="66">
        <f>'2025_ΕΣΟΔΑ'!M4</f>
        <v>0</v>
      </c>
      <c r="E10" s="53" t="e">
        <f t="shared" si="2"/>
        <v>#DIV/0!</v>
      </c>
      <c r="F10" s="54">
        <f>D10+'2025 Οκτώβριος'!F10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Οκτώβριος'!J10</f>
        <v>0</v>
      </c>
      <c r="K10" s="53" t="e">
        <f t="shared" si="5"/>
        <v>#DIV/0!</v>
      </c>
      <c r="L10" s="92">
        <f>'2024_60-69 ΕΞΟΔΑ+ΟΜ 2'!M116</f>
        <v>0</v>
      </c>
      <c r="M10" s="53">
        <f t="shared" si="6"/>
        <v>0</v>
      </c>
      <c r="N10" s="54">
        <f>L10+'2025 Οκτώβριος'!N10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4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'2025_ΕΣΟΔΑ'!M5</f>
        <v>0</v>
      </c>
      <c r="E11" s="53" t="e">
        <f t="shared" si="2"/>
        <v>#DIV/0!</v>
      </c>
      <c r="F11" s="54">
        <f>D11+'2025 Οκτώβριος'!F11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Οκτώβριος'!J11</f>
        <v>0</v>
      </c>
      <c r="K11" s="53" t="e">
        <f t="shared" si="5"/>
        <v>#DIV/0!</v>
      </c>
      <c r="L11" s="92">
        <f>'2024_60-69 ΕΞΟΔΑ+ΟΜ 2'!M117</f>
        <v>1185.83</v>
      </c>
      <c r="M11" s="53">
        <f t="shared" si="6"/>
        <v>4.2953696449147087E-2</v>
      </c>
      <c r="N11" s="54">
        <f>L11+'2025 Οκτώβριος'!N11</f>
        <v>39689.783451327443</v>
      </c>
      <c r="O11" s="53">
        <f t="shared" si="7"/>
        <v>6.3661661260586366E-2</v>
      </c>
      <c r="P11" s="54">
        <f t="shared" si="0"/>
        <v>-26530.029380530985</v>
      </c>
      <c r="Q11" s="53">
        <f t="shared" si="1"/>
        <v>3.0159973535831681</v>
      </c>
      <c r="S11"/>
      <c r="T11"/>
      <c r="U11"/>
      <c r="V11"/>
    </row>
    <row r="12" spans="1:22" ht="17.25" customHeight="1">
      <c r="A12" s="181">
        <v>5</v>
      </c>
      <c r="B12" s="181">
        <v>5</v>
      </c>
      <c r="C12" s="112" t="str">
        <f>ΑΝΤΙΣΤΟΙΧΙΣΗ!F191</f>
        <v>Cancellation Fees</v>
      </c>
      <c r="D12" s="66">
        <f>'2025_ΕΣΟΔΑ'!M6</f>
        <v>0</v>
      </c>
      <c r="E12" s="53" t="e">
        <f t="shared" si="2"/>
        <v>#DIV/0!</v>
      </c>
      <c r="F12" s="54">
        <f>D12+'2025 Οκτώβριος'!F12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Οκτώβριος'!J12</f>
        <v>0</v>
      </c>
      <c r="K12" s="53" t="e">
        <f t="shared" si="5"/>
        <v>#DIV/0!</v>
      </c>
      <c r="L12" s="92">
        <f>'2024_60-69 ΕΞΟΔΑ+ΟΜ 2'!M118</f>
        <v>0</v>
      </c>
      <c r="M12" s="53">
        <f t="shared" si="6"/>
        <v>0</v>
      </c>
      <c r="N12" s="54">
        <f>L12+'2025 Οκτώβριος'!N12</f>
        <v>2684.7299999999996</v>
      </c>
      <c r="O12" s="53">
        <f t="shared" si="7"/>
        <v>4.3062560934788302E-3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6.25" customHeight="1">
      <c r="A13" s="181">
        <v>6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'2025_ΕΣΟΔΑ'!M7</f>
        <v>0</v>
      </c>
      <c r="E13" s="53" t="e">
        <f t="shared" si="2"/>
        <v>#DIV/0!</v>
      </c>
      <c r="F13" s="54">
        <f>D13+'2025 Οκτώβριος'!F13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Οκτώβριος'!J13</f>
        <v>0</v>
      </c>
      <c r="K13" s="53" t="e">
        <f t="shared" si="5"/>
        <v>#DIV/0!</v>
      </c>
      <c r="L13" s="92">
        <f>'2024_60-69 ΕΞΟΔΑ+ΟΜ 2'!M119</f>
        <v>2493.9499999999998</v>
      </c>
      <c r="M13" s="53">
        <f t="shared" si="6"/>
        <v>9.03370392546574E-2</v>
      </c>
      <c r="N13" s="54">
        <f>L13+'2025 Οκτώβριος'!N13</f>
        <v>18746.12</v>
      </c>
      <c r="O13" s="53">
        <f t="shared" si="7"/>
        <v>3.0068421583952714E-2</v>
      </c>
      <c r="P13" s="54">
        <f t="shared" si="0"/>
        <v>-15419.41</v>
      </c>
      <c r="Q13" s="53">
        <f t="shared" si="1"/>
        <v>5.6350328101938549</v>
      </c>
      <c r="S13"/>
      <c r="T13"/>
      <c r="U13"/>
      <c r="V13"/>
    </row>
    <row r="14" spans="1:22" ht="23.25" customHeight="1">
      <c r="A14" s="181">
        <v>7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'2025_ΕΣΟΔΑ'!M8</f>
        <v>0</v>
      </c>
      <c r="E14" s="53" t="e">
        <f t="shared" si="2"/>
        <v>#DIV/0!</v>
      </c>
      <c r="F14" s="54">
        <f>D14+'2025 Οκτώβριος'!F14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Οκτώβριος'!J14</f>
        <v>0</v>
      </c>
      <c r="K14" s="53" t="e">
        <f t="shared" si="5"/>
        <v>#DIV/0!</v>
      </c>
      <c r="L14" s="92">
        <f>'2024_60-69 ΕΞΟΔΑ+ΟΜ 2'!M120</f>
        <v>100</v>
      </c>
      <c r="M14" s="53">
        <f t="shared" si="6"/>
        <v>3.6222474089158724E-3</v>
      </c>
      <c r="N14" s="54">
        <f>L14+'2025 Οκτώβριος'!N14</f>
        <v>1100</v>
      </c>
      <c r="O14" s="53">
        <f t="shared" si="7"/>
        <v>1.7643791751225312E-3</v>
      </c>
      <c r="P14" s="54">
        <f t="shared" si="0"/>
        <v>-600</v>
      </c>
      <c r="Q14" s="53">
        <f t="shared" si="1"/>
        <v>2.2000000000000002</v>
      </c>
      <c r="S14"/>
      <c r="T14"/>
      <c r="U14"/>
      <c r="V14"/>
    </row>
    <row r="15" spans="1:22" ht="28.5">
      <c r="A15" s="181">
        <v>8</v>
      </c>
      <c r="B15" s="181">
        <v>8</v>
      </c>
      <c r="C15" s="112" t="str">
        <f>ΑΝΤΙΣΤΟΙΧΙΣΗ!F194</f>
        <v>Πωλ.Φύλαξη Αποσκευών (DIRECT)</v>
      </c>
      <c r="D15" s="66">
        <f>'2025_ΕΣΟΔΑ'!M9</f>
        <v>0</v>
      </c>
      <c r="E15" s="53" t="e">
        <f t="shared" si="2"/>
        <v>#DIV/0!</v>
      </c>
      <c r="F15" s="54">
        <f>D15+'2025 Οκτώβριος'!F15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Οκτώβριος'!J15</f>
        <v>0</v>
      </c>
      <c r="K15" s="53" t="e">
        <f t="shared" si="5"/>
        <v>#DIV/0!</v>
      </c>
      <c r="L15" s="92">
        <f>'2024_60-69 ΕΞΟΔΑ+ΟΜ 2'!M121</f>
        <v>103.21</v>
      </c>
      <c r="M15" s="53">
        <f t="shared" si="6"/>
        <v>3.7385215507420716E-3</v>
      </c>
      <c r="N15" s="54">
        <f>L15+'2025 Οκτώβριος'!N15</f>
        <v>2742.34</v>
      </c>
      <c r="O15" s="53">
        <f t="shared" si="7"/>
        <v>4.3986614428232025E-3</v>
      </c>
      <c r="P15" s="54">
        <f t="shared" si="0"/>
        <v>-1567.25</v>
      </c>
      <c r="Q15" s="53">
        <f t="shared" si="1"/>
        <v>2.3337276293730693</v>
      </c>
      <c r="S15"/>
      <c r="T15"/>
      <c r="U15"/>
      <c r="V15"/>
    </row>
    <row r="16" spans="1:22" ht="31.5" customHeight="1">
      <c r="A16" s="181">
        <v>9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'2025_ΕΣΟΔΑ'!M10</f>
        <v>0</v>
      </c>
      <c r="E16" s="53" t="e">
        <f t="shared" si="2"/>
        <v>#DIV/0!</v>
      </c>
      <c r="F16" s="54">
        <f>D16+'2025 Οκτώβριος'!F16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Οκτώβριος'!J16</f>
        <v>0</v>
      </c>
      <c r="K16" s="53" t="e">
        <f t="shared" si="5"/>
        <v>#DIV/0!</v>
      </c>
      <c r="L16" s="92">
        <f>'2024_60-69 ΕΞΟΔΑ+ΟΜ 2'!M122</f>
        <v>0</v>
      </c>
      <c r="M16" s="53">
        <f t="shared" si="6"/>
        <v>0</v>
      </c>
      <c r="N16" s="54">
        <f>L16+'2025 Οκτώβριος'!N16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10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'2025_ΕΣΟΔΑ'!M11</f>
        <v>0</v>
      </c>
      <c r="E17" s="53" t="e">
        <f t="shared" si="2"/>
        <v>#DIV/0!</v>
      </c>
      <c r="F17" s="54">
        <f>D17+'2025 Οκτώβριος'!F17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Οκτώβριος'!J17</f>
        <v>0</v>
      </c>
      <c r="K17" s="53" t="e">
        <f t="shared" si="5"/>
        <v>#DIV/0!</v>
      </c>
      <c r="L17" s="92">
        <f>'2024_60-69 ΕΞΟΔΑ+ΟΜ 2'!M123</f>
        <v>0</v>
      </c>
      <c r="M17" s="53">
        <f t="shared" si="6"/>
        <v>0</v>
      </c>
      <c r="N17" s="54">
        <f>L17+'2025 Οκτώβριος'!N17</f>
        <v>538.27</v>
      </c>
      <c r="O17" s="53">
        <f t="shared" si="7"/>
        <v>8.6337488963018623E-4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11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'2025_ΕΣΟΔΑ'!M12</f>
        <v>0</v>
      </c>
      <c r="E18" s="53" t="e">
        <f t="shared" si="2"/>
        <v>#DIV/0!</v>
      </c>
      <c r="F18" s="54">
        <f>D18+'2025 Οκτώβριος'!F18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Οκτώβριος'!J18</f>
        <v>0</v>
      </c>
      <c r="K18" s="53" t="e">
        <f t="shared" si="5"/>
        <v>#DIV/0!</v>
      </c>
      <c r="L18" s="92">
        <f>'2024_60-69 ΕΞΟΔΑ+ΟΜ 2'!M124</f>
        <v>0</v>
      </c>
      <c r="M18" s="53">
        <f t="shared" si="6"/>
        <v>0</v>
      </c>
      <c r="N18" s="54">
        <f>L18+'2025 Οκτώβριος'!N18</f>
        <v>112.9</v>
      </c>
      <c r="O18" s="53">
        <f t="shared" si="7"/>
        <v>1.8108946261030344E-4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12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'2025_ΕΣΟΔΑ'!M13</f>
        <v>0</v>
      </c>
      <c r="E19" s="53" t="e">
        <f t="shared" si="2"/>
        <v>#DIV/0!</v>
      </c>
      <c r="F19" s="54">
        <f>D19+'2025 Οκτώβριος'!F19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Οκτώβριος'!J19</f>
        <v>0</v>
      </c>
      <c r="K19" s="53" t="e">
        <f t="shared" si="5"/>
        <v>#DIV/0!</v>
      </c>
      <c r="L19" s="92">
        <f>'2024_60-69 ΕΞΟΔΑ+ΟΜ 2'!M125</f>
        <v>0</v>
      </c>
      <c r="M19" s="53">
        <f t="shared" si="6"/>
        <v>0</v>
      </c>
      <c r="N19" s="54">
        <f>L19+'2025 Οκτώβριος'!N19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13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'2025_ΕΣΟΔΑ'!M14</f>
        <v>0</v>
      </c>
      <c r="E20" s="53" t="e">
        <f t="shared" si="2"/>
        <v>#DIV/0!</v>
      </c>
      <c r="F20" s="54">
        <f>D20+'2025 Οκτώβριος'!F20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Οκτώβριος'!J20</f>
        <v>0</v>
      </c>
      <c r="K20" s="53" t="e">
        <f t="shared" si="5"/>
        <v>#DIV/0!</v>
      </c>
      <c r="L20" s="92">
        <f>'2024_60-69 ΕΞΟΔΑ+ΟΜ 2'!M126</f>
        <v>0</v>
      </c>
      <c r="M20" s="53">
        <f t="shared" si="6"/>
        <v>0</v>
      </c>
      <c r="N20" s="54">
        <f>L20+'2025 Οκτώβριος'!N20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2.5" customHeight="1">
      <c r="A21" s="181">
        <v>14</v>
      </c>
      <c r="B21" s="181">
        <v>14</v>
      </c>
      <c r="C21" s="112" t="str">
        <f>ΑΝΤΙΣΤΟΙΧΙΣΗ!F200</f>
        <v>Πωλ.Κρουαζιέρας</v>
      </c>
      <c r="D21" s="66">
        <f>'2025_ΕΣΟΔΑ'!M15</f>
        <v>0</v>
      </c>
      <c r="E21" s="53" t="e">
        <f t="shared" si="2"/>
        <v>#DIV/0!</v>
      </c>
      <c r="F21" s="54">
        <f>D21+'2025 Οκτώβριος'!F21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Οκτώβριος'!J21</f>
        <v>0</v>
      </c>
      <c r="K21" s="53" t="e">
        <f t="shared" si="5"/>
        <v>#DIV/0!</v>
      </c>
      <c r="L21" s="92">
        <f>'2024_60-69 ΕΞΟΔΑ+ΟΜ 2'!M127</f>
        <v>0</v>
      </c>
      <c r="M21" s="53">
        <f t="shared" si="6"/>
        <v>0</v>
      </c>
      <c r="N21" s="54">
        <f>L21+'2025 Οκτώβριος'!N21</f>
        <v>2727.43</v>
      </c>
      <c r="O21" s="53">
        <f t="shared" si="7"/>
        <v>4.3747460850949507E-3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1">
        <v>15</v>
      </c>
      <c r="B22" s="181">
        <v>15</v>
      </c>
      <c r="C22" s="112" t="str">
        <f>ΑΝΤΙΣΤΟΙΧΙΣΗ!F201</f>
        <v>Πωλ. Μαθημάτων</v>
      </c>
      <c r="D22" s="66">
        <f>'2025_ΕΣΟΔΑ'!M16</f>
        <v>0</v>
      </c>
      <c r="E22" s="53" t="e">
        <f t="shared" si="2"/>
        <v>#DIV/0!</v>
      </c>
      <c r="F22" s="54">
        <f>D22+'2025 Οκτώβριος'!F22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Οκτώβριος'!J22</f>
        <v>0</v>
      </c>
      <c r="K22" s="53" t="e">
        <f t="shared" si="5"/>
        <v>#DIV/0!</v>
      </c>
      <c r="L22" s="92">
        <f>'2024_60-69 ΕΞΟΔΑ+ΟΜ 2'!M128</f>
        <v>0</v>
      </c>
      <c r="M22" s="53">
        <f t="shared" si="6"/>
        <v>0</v>
      </c>
      <c r="N22" s="54">
        <f>L22+'2025 Οκτώβριος'!N22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1">
        <v>16</v>
      </c>
      <c r="B23" s="181">
        <v>16</v>
      </c>
      <c r="C23" s="112" t="str">
        <f>ΑΝΤΙΣΤΟΙΧΙΣΗ!F202</f>
        <v>Πωλ.Κρουαζ.Transfer.MM. (ΠΑΚΕΤΟ)</v>
      </c>
      <c r="D23" s="66">
        <f>'2025_ΕΣΟΔΑ'!M17</f>
        <v>0</v>
      </c>
      <c r="E23" s="53" t="e">
        <f t="shared" si="2"/>
        <v>#DIV/0!</v>
      </c>
      <c r="F23" s="54">
        <f>D23+'2025 Οκτώβριος'!F23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Οκτώβριος'!J23</f>
        <v>0</v>
      </c>
      <c r="K23" s="53" t="e">
        <f t="shared" si="5"/>
        <v>#DIV/0!</v>
      </c>
      <c r="L23" s="92">
        <f>'2024_60-69 ΕΞΟΔΑ+ΟΜ 2'!M129</f>
        <v>0</v>
      </c>
      <c r="M23" s="53">
        <f t="shared" si="6"/>
        <v>0</v>
      </c>
      <c r="N23" s="54">
        <f>L23+'2025 Οκτώβριος'!N23</f>
        <v>524.05999999999995</v>
      </c>
      <c r="O23" s="53">
        <f t="shared" si="7"/>
        <v>8.4058231864973972E-4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17</v>
      </c>
      <c r="B24" s="181">
        <v>17</v>
      </c>
      <c r="C24" s="112" t="str">
        <f>ΑΝΤΙΣΤΟΙΧΙΣΗ!F203</f>
        <v>Προμ. Συστ.Πελ. Αυτοκ.</v>
      </c>
      <c r="D24" s="66">
        <f>'2025_ΕΣΟΔΑ'!M18</f>
        <v>0</v>
      </c>
      <c r="E24" s="53" t="e">
        <f t="shared" si="2"/>
        <v>#DIV/0!</v>
      </c>
      <c r="F24" s="54">
        <f>D24+'2025 Οκτώβριος'!F24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Οκτώβριος'!J24</f>
        <v>0</v>
      </c>
      <c r="K24" s="53" t="e">
        <f t="shared" si="5"/>
        <v>#DIV/0!</v>
      </c>
      <c r="L24" s="92">
        <f>'2024_60-69 ΕΞΟΔΑ+ΟΜ 2'!M130</f>
        <v>100.8</v>
      </c>
      <c r="M24" s="53">
        <f t="shared" si="6"/>
        <v>3.6512253881871995E-3</v>
      </c>
      <c r="N24" s="54">
        <f>L24+'2025 Οκτώβριος'!N24</f>
        <v>2537.6999999999998</v>
      </c>
      <c r="O24" s="53">
        <f t="shared" si="7"/>
        <v>4.0704227570076794E-3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2.5" customHeight="1">
      <c r="A25" s="181">
        <v>18</v>
      </c>
      <c r="B25" s="181">
        <v>18</v>
      </c>
      <c r="C25" s="112" t="str">
        <f>ΑΝΤΙΣΤΟΙΧΙΣΗ!F204</f>
        <v>Προμ. Συστ.Πελ. Γυμν.</v>
      </c>
      <c r="D25" s="66">
        <f>'2025_ΕΣΟΔΑ'!M19</f>
        <v>0</v>
      </c>
      <c r="E25" s="53" t="e">
        <f t="shared" si="2"/>
        <v>#DIV/0!</v>
      </c>
      <c r="F25" s="54">
        <f>D25+'2025 Οκτώβριος'!F25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Οκτώβριος'!J25</f>
        <v>0</v>
      </c>
      <c r="K25" s="53" t="e">
        <f t="shared" si="5"/>
        <v>#DIV/0!</v>
      </c>
      <c r="L25" s="92">
        <f>'2024_60-69 ΕΞΟΔΑ+ΟΜ 2'!M131</f>
        <v>0</v>
      </c>
      <c r="M25" s="53">
        <f t="shared" si="6"/>
        <v>0</v>
      </c>
      <c r="N25" s="54">
        <f>L25+'2025 Οκτώβριος'!N25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19</v>
      </c>
      <c r="B26" s="181">
        <v>19</v>
      </c>
      <c r="C26" s="112" t="str">
        <f>ΑΝΤΙΣΤΟΙΧΙΣΗ!F205</f>
        <v>Προμ.Σύστ.Πελ. TRANSFER</v>
      </c>
      <c r="D26" s="66">
        <f>'2025_ΕΣΟΔΑ'!M20</f>
        <v>0</v>
      </c>
      <c r="E26" s="53" t="e">
        <f t="shared" si="2"/>
        <v>#DIV/0!</v>
      </c>
      <c r="F26" s="54">
        <f>D26+'2025 Οκτώβριος'!F26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Οκτώβριος'!J26</f>
        <v>0</v>
      </c>
      <c r="K26" s="53" t="e">
        <f t="shared" si="5"/>
        <v>#DIV/0!</v>
      </c>
      <c r="L26" s="92">
        <f>'2024_60-69 ΕΞΟΔΑ+ΟΜ 2'!M132</f>
        <v>0</v>
      </c>
      <c r="M26" s="53">
        <f t="shared" si="6"/>
        <v>0</v>
      </c>
      <c r="N26" s="54">
        <f>L26+'2025 Οκτώβριος'!N26</f>
        <v>112.9</v>
      </c>
      <c r="O26" s="53">
        <f t="shared" si="7"/>
        <v>1.8108946261030344E-4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20</v>
      </c>
      <c r="B27" s="181">
        <v>20</v>
      </c>
      <c r="C27" s="112" t="str">
        <f>ΑΝΤΙΣΤΟΙΧΙΣΗ!F206</f>
        <v>Προμ.Σύστ.Πελ.Εκδρ.- Ξεναγ.</v>
      </c>
      <c r="D27" s="66">
        <f>'2025_ΕΣΟΔΑ'!M21</f>
        <v>0</v>
      </c>
      <c r="E27" s="53" t="e">
        <f t="shared" si="2"/>
        <v>#DIV/0!</v>
      </c>
      <c r="F27" s="54">
        <f>D27+'2025 Οκτώβριος'!F27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Οκτώβριος'!J27</f>
        <v>0</v>
      </c>
      <c r="K27" s="53" t="e">
        <f t="shared" si="5"/>
        <v>#DIV/0!</v>
      </c>
      <c r="L27" s="92">
        <f>'2024_60-69 ΕΞΟΔΑ+ΟΜ 2'!M133</f>
        <v>407.42</v>
      </c>
      <c r="M27" s="53">
        <f t="shared" si="6"/>
        <v>1.4757760393405048E-2</v>
      </c>
      <c r="N27" s="54">
        <f>L27+'2025 Οκτώβριος'!N27</f>
        <v>1268.06</v>
      </c>
      <c r="O27" s="53">
        <f t="shared" si="7"/>
        <v>2.0339442334598883E-3</v>
      </c>
      <c r="P27" s="54">
        <f t="shared" si="0"/>
        <v>-1017.3599999999999</v>
      </c>
      <c r="Q27" s="53">
        <f t="shared" si="1"/>
        <v>5.058077383326685</v>
      </c>
      <c r="S27"/>
      <c r="T27"/>
      <c r="U27"/>
      <c r="V27"/>
    </row>
    <row r="28" spans="1:22" ht="23.25" customHeight="1">
      <c r="A28" s="181">
        <v>21</v>
      </c>
      <c r="B28" s="181">
        <v>21</v>
      </c>
      <c r="C28" s="112" t="str">
        <f>ΑΝΤΙΣΤΟΙΧΙΣΗ!F207</f>
        <v>Προμ.Συστ.Πελ.Κρουαζιέρας</v>
      </c>
      <c r="D28" s="66">
        <f>'2025_ΕΣΟΔΑ'!M22</f>
        <v>0</v>
      </c>
      <c r="E28" s="53" t="e">
        <f t="shared" si="2"/>
        <v>#DIV/0!</v>
      </c>
      <c r="F28" s="54">
        <f>D28+'2025 Οκτώβριος'!F28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Οκτώβριος'!J28</f>
        <v>0</v>
      </c>
      <c r="K28" s="53" t="e">
        <f t="shared" si="5"/>
        <v>#DIV/0!</v>
      </c>
      <c r="L28" s="92">
        <f>'2024_60-69 ΕΞΟΔΑ+ΟΜ 2'!M134</f>
        <v>0</v>
      </c>
      <c r="M28" s="53">
        <f t="shared" si="6"/>
        <v>0</v>
      </c>
      <c r="N28" s="54">
        <f>L28+'2025 Οκτώβριος'!N28</f>
        <v>120.16</v>
      </c>
      <c r="O28" s="53">
        <f t="shared" si="7"/>
        <v>1.9273436516611215E-4</v>
      </c>
      <c r="P28" s="54">
        <f t="shared" si="0"/>
        <v>-120.16</v>
      </c>
      <c r="Q28" s="53" t="e">
        <f t="shared" si="1"/>
        <v>#DIV/0!</v>
      </c>
      <c r="S28"/>
      <c r="T28"/>
      <c r="U28"/>
      <c r="V28"/>
    </row>
    <row r="29" spans="1:22" ht="23.25" customHeight="1">
      <c r="A29" s="181">
        <v>22</v>
      </c>
      <c r="B29" s="181">
        <v>22</v>
      </c>
      <c r="C29" s="112" t="str">
        <f>ΑΝΤΙΣΤΟΙΧΙΣΗ!F208</f>
        <v>Ασυνήθη έσοδα και κέρδη</v>
      </c>
      <c r="D29" s="66">
        <f>'2025_ΕΣΟΔΑ'!M23</f>
        <v>0</v>
      </c>
      <c r="E29" s="53" t="e">
        <f t="shared" si="2"/>
        <v>#DIV/0!</v>
      </c>
      <c r="F29" s="54">
        <f>D29+'2025 Οκτώβριος'!F29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Οκτώβριος'!J29</f>
        <v>0</v>
      </c>
      <c r="K29" s="53" t="e">
        <f t="shared" si="5"/>
        <v>#DIV/0!</v>
      </c>
      <c r="L29" s="92">
        <f>'2024_60-69 ΕΞΟΔΑ+ΟΜ 2'!M135</f>
        <v>280.5</v>
      </c>
      <c r="M29" s="53">
        <f t="shared" si="6"/>
        <v>1.0160403982009023E-2</v>
      </c>
      <c r="N29" s="54">
        <f>L29+'2025 Οκτώβριος'!N29</f>
        <v>6087.67</v>
      </c>
      <c r="O29" s="53">
        <f t="shared" si="7"/>
        <v>9.764507430016528E-3</v>
      </c>
      <c r="P29" s="54">
        <f t="shared" si="0"/>
        <v>-5823.24</v>
      </c>
      <c r="Q29" s="53">
        <f t="shared" si="1"/>
        <v>23.021858336799909</v>
      </c>
      <c r="S29"/>
      <c r="T29"/>
      <c r="U29"/>
      <c r="V29"/>
    </row>
    <row r="30" spans="1:22" ht="23.25" customHeight="1">
      <c r="A30" s="181">
        <v>23</v>
      </c>
      <c r="B30" s="181">
        <v>23</v>
      </c>
      <c r="C30" s="112" t="str">
        <f>ΑΝΤΙΣΤΟΙΧΙΣΗ!F209</f>
        <v>Φορος Παρεπιδημούντων</v>
      </c>
      <c r="D30" s="66">
        <f>'2025_ΕΣΟΔΑ'!M24</f>
        <v>0</v>
      </c>
      <c r="E30" s="53" t="e">
        <f t="shared" ref="E30" si="8">D30/$D$7</f>
        <v>#DIV/0!</v>
      </c>
      <c r="F30" s="54">
        <f>D30+'2025 Οκτώβριος'!F30</f>
        <v>-1281.8600000000001</v>
      </c>
      <c r="G30" s="53">
        <f t="shared" ref="G30" si="9">F30/$F$7</f>
        <v>-5.9389481951887691E-3</v>
      </c>
      <c r="H30" s="54"/>
      <c r="I30" s="53" t="e">
        <f t="shared" ref="I30" si="10">H30/$H$7</f>
        <v>#DIV/0!</v>
      </c>
      <c r="J30" s="54">
        <f>H30+'2025 Οκτώβριος'!J30</f>
        <v>0</v>
      </c>
      <c r="K30" s="53" t="e">
        <f t="shared" ref="K30" si="11">J30/$J$7</f>
        <v>#DIV/0!</v>
      </c>
      <c r="L30" s="92">
        <f>'2024_60-69 ΕΞΟΔΑ+ΟΜ 2'!M136</f>
        <v>-120.61</v>
      </c>
      <c r="M30" s="53">
        <f t="shared" ref="M30" si="12">L30/$L$7</f>
        <v>-4.3687925998934334E-3</v>
      </c>
      <c r="N30" s="54">
        <f>L30+'2025 Οκτώβριος'!N30</f>
        <v>-2920.3500000000004</v>
      </c>
      <c r="O30" s="53">
        <f t="shared" ref="O30" si="13">N30/$N$7</f>
        <v>-4.6841861127900775E-3</v>
      </c>
      <c r="P30" s="54">
        <f t="shared" ref="P30" si="14">F30-N30</f>
        <v>1638.4900000000002</v>
      </c>
      <c r="Q30" s="53">
        <f t="shared" ref="Q30" si="15">N30/F30</f>
        <v>2.2782129093660775</v>
      </c>
      <c r="S30"/>
      <c r="T30"/>
      <c r="U30"/>
      <c r="V30"/>
    </row>
    <row r="31" spans="1:22" ht="23.25" customHeight="1">
      <c r="A31" s="181">
        <v>24</v>
      </c>
      <c r="B31" s="181">
        <v>24</v>
      </c>
      <c r="C31" s="112" t="str">
        <f>ΑΝΤΙΣΤΟΙΧΙΣΗ!F210</f>
        <v xml:space="preserve">Πρόβλεψη </v>
      </c>
      <c r="D31" s="66">
        <f>'2025_ΕΣΟΔΑ'!M25</f>
        <v>0</v>
      </c>
      <c r="E31" s="53" t="e">
        <f t="shared" ref="E31:E37" si="16">D31/$D$7</f>
        <v>#DIV/0!</v>
      </c>
      <c r="F31" s="54">
        <f>D31+'2025 Οκτώβριος'!F31</f>
        <v>0</v>
      </c>
      <c r="G31" s="53">
        <f t="shared" ref="G31:G37" si="17">F31/$F$7</f>
        <v>0</v>
      </c>
      <c r="H31" s="54"/>
      <c r="I31" s="53" t="e">
        <f t="shared" ref="I31:I37" si="18">H31/$H$7</f>
        <v>#DIV/0!</v>
      </c>
      <c r="J31" s="54">
        <f>H31+'2025 Οκτώβριος'!J31</f>
        <v>0</v>
      </c>
      <c r="K31" s="53" t="e">
        <f t="shared" ref="K31:K37" si="19">J31/$J$7</f>
        <v>#DIV/0!</v>
      </c>
      <c r="L31" s="92">
        <f>'2024_60-69 ΕΞΟΔΑ+ΟΜ 2'!M137</f>
        <v>0</v>
      </c>
      <c r="M31" s="53">
        <f t="shared" ref="M31:M37" si="20">L31/$L$7</f>
        <v>0</v>
      </c>
      <c r="N31" s="54">
        <f>L31+'2025 Οκτώβριος'!N31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1">
        <v>25</v>
      </c>
      <c r="B32" s="181">
        <v>25</v>
      </c>
      <c r="C32" s="112">
        <f>ΑΝΤΙΣΤΟΙΧΙΣΗ!F211</f>
        <v>0</v>
      </c>
      <c r="D32" s="66">
        <f>'2025_ΕΣΟΔΑ'!M26</f>
        <v>0</v>
      </c>
      <c r="E32" s="53" t="e">
        <f t="shared" si="16"/>
        <v>#DIV/0!</v>
      </c>
      <c r="F32" s="54">
        <f>D32+'2025 Οκτώβριος'!F32</f>
        <v>0</v>
      </c>
      <c r="G32" s="53">
        <f t="shared" si="17"/>
        <v>0</v>
      </c>
      <c r="H32" s="54"/>
      <c r="I32" s="53" t="e">
        <f t="shared" si="18"/>
        <v>#DIV/0!</v>
      </c>
      <c r="J32" s="54">
        <f>H32+'2025 Οκτώβριος'!J32</f>
        <v>0</v>
      </c>
      <c r="K32" s="53" t="e">
        <f t="shared" si="19"/>
        <v>#DIV/0!</v>
      </c>
      <c r="L32" s="92">
        <f>'2024_60-69 ΕΞΟΔΑ+ΟΜ 2'!M138</f>
        <v>0</v>
      </c>
      <c r="M32" s="53">
        <f t="shared" si="20"/>
        <v>0</v>
      </c>
      <c r="N32" s="54">
        <f>L32+'2025 Οκτώβριος'!N32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1">
        <v>26</v>
      </c>
      <c r="B33" s="181">
        <v>26</v>
      </c>
      <c r="C33" s="112">
        <f>ΑΝΤΙΣΤΟΙΧΙΣΗ!F212</f>
        <v>0</v>
      </c>
      <c r="D33" s="66">
        <f>'2025_ΕΣΟΔΑ'!M27</f>
        <v>0</v>
      </c>
      <c r="E33" s="53" t="e">
        <f t="shared" si="16"/>
        <v>#DIV/0!</v>
      </c>
      <c r="F33" s="54">
        <f>D33+'2025 Οκτώβριος'!F33</f>
        <v>0</v>
      </c>
      <c r="G33" s="53">
        <f t="shared" si="17"/>
        <v>0</v>
      </c>
      <c r="H33" s="54"/>
      <c r="I33" s="53" t="e">
        <f t="shared" si="18"/>
        <v>#DIV/0!</v>
      </c>
      <c r="J33" s="54">
        <f>H33+'2025 Οκτώβριος'!J33</f>
        <v>0</v>
      </c>
      <c r="K33" s="53" t="e">
        <f t="shared" si="19"/>
        <v>#DIV/0!</v>
      </c>
      <c r="L33" s="92">
        <f>'2024_60-69 ΕΞΟΔΑ+ΟΜ 2'!M139</f>
        <v>0</v>
      </c>
      <c r="M33" s="53">
        <f t="shared" si="20"/>
        <v>0</v>
      </c>
      <c r="N33" s="54">
        <f>L33+'2025 Οκτώβριος'!N33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1">
        <v>27</v>
      </c>
      <c r="B34" s="181">
        <v>27</v>
      </c>
      <c r="C34" s="112">
        <f>ΑΝΤΙΣΤΟΙΧΙΣΗ!F213</f>
        <v>0</v>
      </c>
      <c r="D34" s="66">
        <f>'2025_ΕΣΟΔΑ'!M28</f>
        <v>0</v>
      </c>
      <c r="E34" s="53" t="e">
        <f t="shared" si="16"/>
        <v>#DIV/0!</v>
      </c>
      <c r="F34" s="54">
        <f>D34+'2025 Οκτώβριος'!F34</f>
        <v>0</v>
      </c>
      <c r="G34" s="53">
        <f t="shared" si="17"/>
        <v>0</v>
      </c>
      <c r="H34" s="54"/>
      <c r="I34" s="53" t="e">
        <f t="shared" si="18"/>
        <v>#DIV/0!</v>
      </c>
      <c r="J34" s="54">
        <f>H34+'2025 Οκτώβριος'!J34</f>
        <v>0</v>
      </c>
      <c r="K34" s="53" t="e">
        <f t="shared" si="19"/>
        <v>#DIV/0!</v>
      </c>
      <c r="L34" s="92">
        <f>'2024_60-69 ΕΞΟΔΑ+ΟΜ 2'!M140</f>
        <v>0</v>
      </c>
      <c r="M34" s="53">
        <f t="shared" si="20"/>
        <v>0</v>
      </c>
      <c r="N34" s="54">
        <f>L34+'2025 Οκτώβριος'!N34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1">
        <v>28</v>
      </c>
      <c r="B35" s="181">
        <v>28</v>
      </c>
      <c r="C35" s="112">
        <f>ΑΝΤΙΣΤΟΙΧΙΣΗ!F214</f>
        <v>0</v>
      </c>
      <c r="D35" s="66">
        <f>'2025_ΕΣΟΔΑ'!M29</f>
        <v>0</v>
      </c>
      <c r="E35" s="53" t="e">
        <f t="shared" si="16"/>
        <v>#DIV/0!</v>
      </c>
      <c r="F35" s="54">
        <f>D35+'2025 Οκτώβριος'!F35</f>
        <v>0</v>
      </c>
      <c r="G35" s="53">
        <f t="shared" si="17"/>
        <v>0</v>
      </c>
      <c r="H35" s="54"/>
      <c r="I35" s="53" t="e">
        <f t="shared" si="18"/>
        <v>#DIV/0!</v>
      </c>
      <c r="J35" s="54">
        <f>H35+'2025 Οκτώβριος'!J35</f>
        <v>0</v>
      </c>
      <c r="K35" s="53" t="e">
        <f t="shared" si="19"/>
        <v>#DIV/0!</v>
      </c>
      <c r="L35" s="92">
        <f>'2024_60-69 ΕΞΟΔΑ+ΟΜ 2'!M141</f>
        <v>0</v>
      </c>
      <c r="M35" s="53">
        <f t="shared" si="20"/>
        <v>0</v>
      </c>
      <c r="N35" s="54">
        <f>L35+'2025 Οκτώβριος'!N35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1">
        <v>29</v>
      </c>
      <c r="B36" s="181">
        <v>29</v>
      </c>
      <c r="C36" s="112">
        <f>ΑΝΤΙΣΤΟΙΧΙΣΗ!F215</f>
        <v>0</v>
      </c>
      <c r="D36" s="66">
        <f>'2025_ΕΣΟΔΑ'!M30</f>
        <v>0</v>
      </c>
      <c r="E36" s="53" t="e">
        <f t="shared" si="16"/>
        <v>#DIV/0!</v>
      </c>
      <c r="F36" s="54">
        <f>D36+'2025 Οκτώβριος'!F36</f>
        <v>0</v>
      </c>
      <c r="G36" s="53">
        <f t="shared" si="17"/>
        <v>0</v>
      </c>
      <c r="H36" s="54"/>
      <c r="I36" s="53" t="e">
        <f t="shared" si="18"/>
        <v>#DIV/0!</v>
      </c>
      <c r="J36" s="54">
        <f>H36+'2025 Οκτώβριος'!J36</f>
        <v>0</v>
      </c>
      <c r="K36" s="53" t="e">
        <f t="shared" si="19"/>
        <v>#DIV/0!</v>
      </c>
      <c r="L36" s="92">
        <f>'2024_60-69 ΕΞΟΔΑ+ΟΜ 2'!M142</f>
        <v>0</v>
      </c>
      <c r="M36" s="53">
        <f t="shared" si="20"/>
        <v>0</v>
      </c>
      <c r="N36" s="54">
        <f>L36+'2025 Οκτώβριος'!N36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1">
        <v>30</v>
      </c>
      <c r="B37" s="181">
        <v>30</v>
      </c>
      <c r="C37" s="112">
        <f>ΑΝΤΙΣΤΟΙΧΙΣΗ!F216</f>
        <v>0</v>
      </c>
      <c r="D37" s="66">
        <f>'2025_ΕΣΟΔΑ'!M31</f>
        <v>0</v>
      </c>
      <c r="E37" s="53" t="e">
        <f t="shared" si="16"/>
        <v>#DIV/0!</v>
      </c>
      <c r="F37" s="54">
        <f>D37+'2025 Οκτώβριος'!F37</f>
        <v>0</v>
      </c>
      <c r="G37" s="53">
        <f t="shared" si="17"/>
        <v>0</v>
      </c>
      <c r="H37" s="54"/>
      <c r="I37" s="53" t="e">
        <f t="shared" si="18"/>
        <v>#DIV/0!</v>
      </c>
      <c r="J37" s="54">
        <f>H37+'2025 Οκτώβριος'!J37</f>
        <v>0</v>
      </c>
      <c r="K37" s="53" t="e">
        <f t="shared" si="19"/>
        <v>#DIV/0!</v>
      </c>
      <c r="L37" s="92">
        <f>'2024_60-69 ΕΞΟΔΑ+ΟΜ 2'!M143</f>
        <v>0</v>
      </c>
      <c r="M37" s="53">
        <f t="shared" si="20"/>
        <v>0</v>
      </c>
      <c r="N37" s="54">
        <f>L37+'2025 Οκτώβριος'!N37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'2025_ΕΣΟΔΑ'!M32</f>
        <v>0</v>
      </c>
      <c r="E38" s="83"/>
      <c r="F38" s="65">
        <f>'2025_ΕΣΟΔΑ'!M34</f>
        <v>215839.56584070798</v>
      </c>
      <c r="G38" s="83"/>
      <c r="H38" s="65">
        <f t="shared" ref="H38:N38" si="24">SUM(H8:H31)</f>
        <v>0</v>
      </c>
      <c r="I38" s="83"/>
      <c r="J38" s="65">
        <f t="shared" si="24"/>
        <v>0</v>
      </c>
      <c r="K38" s="83"/>
      <c r="L38" s="65">
        <f t="shared" si="24"/>
        <v>27607.17</v>
      </c>
      <c r="M38" s="83"/>
      <c r="N38" s="65">
        <f t="shared" si="24"/>
        <v>623448.75495575252</v>
      </c>
      <c r="O38" s="83"/>
      <c r="P38" s="65">
        <f>SUM(P8:P31)</f>
        <v>-407609.18911504425</v>
      </c>
      <c r="Q38" s="83"/>
      <c r="S38"/>
      <c r="T38"/>
      <c r="U38"/>
      <c r="V38"/>
    </row>
    <row r="39" spans="1:22" ht="40.5" customHeight="1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40.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ΑΝΤΙΣΤΟΙΧΙΣΗ!$F$116</f>
        <v xml:space="preserve">ΝΟΕΜΒΡΙΟΣ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ΑΝΤΙΣΤΟΙΧΙΣΗ!$F$116</f>
        <v xml:space="preserve">ΝΟΕΜΒΡΙΟΣ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ΑΝΤΙΣΤΟΙΧΙΣΗ!$F$130</f>
        <v>ΝΟΕΜΒΡΙΟΣ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270182.24333333323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44832.52</v>
      </c>
      <c r="M43" s="83"/>
      <c r="N43" s="65">
        <f>SUM(N44:N73)</f>
        <v>536187.10899999994</v>
      </c>
      <c r="O43" s="83"/>
      <c r="P43" s="65">
        <f>SUM(P44:P73)</f>
        <v>0</v>
      </c>
      <c r="Q43" s="83"/>
      <c r="S43"/>
      <c r="T43"/>
      <c r="U43"/>
      <c r="V43"/>
    </row>
    <row r="44" spans="1:22" ht="37.5" customHeight="1">
      <c r="A44" s="181">
        <v>7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2'!N4</f>
        <v>0</v>
      </c>
      <c r="E44" s="76">
        <f>D44/$D$43</f>
        <v>0</v>
      </c>
      <c r="F44" s="66">
        <f>D44+'2025 Οκτώβριος'!F44</f>
        <v>17090.260000000002</v>
      </c>
      <c r="G44" s="76">
        <f>F44/$F$43</f>
        <v>6.3254563990406854E-2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2'!N4</f>
        <v>4216.6399999999994</v>
      </c>
      <c r="M44" s="76">
        <f>L44/$L$43</f>
        <v>9.4053156057254866E-2</v>
      </c>
      <c r="N44" s="66">
        <f>L44+'2025 Οκτώβριος'!N44</f>
        <v>50199.25</v>
      </c>
      <c r="O44" s="76">
        <f>N44/$N$43</f>
        <v>9.3622635004453281E-2</v>
      </c>
      <c r="P44" s="66"/>
      <c r="Q44" s="76"/>
      <c r="S44"/>
      <c r="T44"/>
      <c r="U44"/>
      <c r="V44"/>
    </row>
    <row r="45" spans="1:22" ht="28.5">
      <c r="A45" s="181">
        <v>8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2'!N5</f>
        <v>0</v>
      </c>
      <c r="E45" s="76">
        <f t="shared" ref="E45:E71" si="25">D45/$D$43</f>
        <v>0</v>
      </c>
      <c r="F45" s="66">
        <f>D45+'2025 Οκτώβριος'!F45</f>
        <v>24880</v>
      </c>
      <c r="G45" s="76">
        <f t="shared" ref="G45:G71" si="26">F45/$F$43</f>
        <v>9.2085992377021905E-2</v>
      </c>
      <c r="H45" s="56"/>
      <c r="I45" s="77" t="e">
        <f t="shared" ref="I45:I71" si="27">H45/$H$43</f>
        <v>#DIV/0!</v>
      </c>
      <c r="J45" s="66">
        <f>H45</f>
        <v>0</v>
      </c>
      <c r="K45" s="78" t="e">
        <f t="shared" ref="K45:K71" si="28">J45/$J$43</f>
        <v>#DIV/0!</v>
      </c>
      <c r="L45" s="56">
        <f>'2024_60-69 ΕΞΟΔΑ+ΟΜ 2'!N5</f>
        <v>5135.38</v>
      </c>
      <c r="M45" s="76">
        <f t="shared" ref="M45:M71" si="29">L45/$L$43</f>
        <v>0.1145458698284192</v>
      </c>
      <c r="N45" s="66">
        <f>L45+'2025 Οκτώβριος'!N45</f>
        <v>58085.060000000005</v>
      </c>
      <c r="O45" s="76">
        <f t="shared" ref="O45:O71" si="30">N45/$N$43</f>
        <v>0.10832983304714253</v>
      </c>
      <c r="P45" s="66"/>
      <c r="Q45" s="76">
        <f>N45/F45</f>
        <v>2.3346085209003218</v>
      </c>
      <c r="S45"/>
      <c r="T45"/>
      <c r="U45"/>
      <c r="V45"/>
    </row>
    <row r="46" spans="1:22" ht="28.5">
      <c r="A46" s="181">
        <v>9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2'!N6</f>
        <v>0</v>
      </c>
      <c r="E46" s="76">
        <f t="shared" si="25"/>
        <v>0</v>
      </c>
      <c r="F46" s="66">
        <f>D46+'2025 Οκτώβριος'!F46</f>
        <v>14200.8</v>
      </c>
      <c r="G46" s="76">
        <f t="shared" si="26"/>
        <v>5.2560078800145196E-2</v>
      </c>
      <c r="H46" s="56"/>
      <c r="I46" s="77" t="e">
        <f t="shared" si="27"/>
        <v>#DIV/0!</v>
      </c>
      <c r="J46" s="66">
        <f t="shared" ref="J46:J71" si="31">H46</f>
        <v>0</v>
      </c>
      <c r="K46" s="78" t="e">
        <f t="shared" si="28"/>
        <v>#DIV/0!</v>
      </c>
      <c r="L46" s="56">
        <f>'2024_60-69 ΕΞΟΔΑ+ΟΜ 2'!N6</f>
        <v>2263.46</v>
      </c>
      <c r="M46" s="76">
        <f t="shared" si="29"/>
        <v>5.0487012552495381E-2</v>
      </c>
      <c r="N46" s="66">
        <f>L46+'2025 Οκτώβριος'!N46</f>
        <v>29713.679999999997</v>
      </c>
      <c r="O46" s="76">
        <f t="shared" si="30"/>
        <v>5.5416625094580556E-2</v>
      </c>
      <c r="P46" s="66"/>
      <c r="Q46" s="76">
        <f t="shared" ref="Q46:Q71" si="32">N46/F46</f>
        <v>2.0923947946594557</v>
      </c>
      <c r="S46"/>
      <c r="T46"/>
      <c r="U46"/>
      <c r="V46"/>
    </row>
    <row r="47" spans="1:22" ht="28.5">
      <c r="A47" s="181">
        <v>10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2'!N7</f>
        <v>0</v>
      </c>
      <c r="E47" s="76">
        <f t="shared" si="25"/>
        <v>0</v>
      </c>
      <c r="F47" s="66">
        <f>D47+'2025 Οκτώβριος'!F47</f>
        <v>3672.9500000000003</v>
      </c>
      <c r="G47" s="76">
        <f t="shared" si="26"/>
        <v>1.3594342672877114E-2</v>
      </c>
      <c r="H47" s="56"/>
      <c r="I47" s="77" t="e">
        <f t="shared" si="27"/>
        <v>#DIV/0!</v>
      </c>
      <c r="J47" s="66">
        <f t="shared" si="31"/>
        <v>0</v>
      </c>
      <c r="K47" s="78" t="e">
        <f t="shared" si="28"/>
        <v>#DIV/0!</v>
      </c>
      <c r="L47" s="56">
        <f>'2024_60-69 ΕΞΟΔΑ+ΟΜ 2'!N7</f>
        <v>940.74</v>
      </c>
      <c r="M47" s="76">
        <f t="shared" si="29"/>
        <v>2.0983428993061288E-2</v>
      </c>
      <c r="N47" s="66">
        <f>L47+'2025 Οκτώβριος'!N47</f>
        <v>11943.859999999999</v>
      </c>
      <c r="O47" s="76">
        <f t="shared" si="30"/>
        <v>2.2275544860217815E-2</v>
      </c>
      <c r="P47" s="66"/>
      <c r="Q47" s="76">
        <f t="shared" si="32"/>
        <v>3.2518438857049503</v>
      </c>
      <c r="S47"/>
      <c r="T47"/>
      <c r="U47"/>
      <c r="V47" s="238"/>
    </row>
    <row r="48" spans="1:22" ht="28.5">
      <c r="A48" s="181">
        <v>11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2'!N8</f>
        <v>0</v>
      </c>
      <c r="E48" s="76">
        <f t="shared" si="25"/>
        <v>0</v>
      </c>
      <c r="F48" s="66">
        <f>D48+'2025 Οκτώβριος'!F48</f>
        <v>4508.5199999999995</v>
      </c>
      <c r="G48" s="76">
        <f t="shared" si="26"/>
        <v>1.6686958936963453E-2</v>
      </c>
      <c r="H48" s="56"/>
      <c r="I48" s="77" t="e">
        <f t="shared" si="27"/>
        <v>#DIV/0!</v>
      </c>
      <c r="J48" s="66">
        <f t="shared" si="31"/>
        <v>0</v>
      </c>
      <c r="K48" s="78" t="e">
        <f t="shared" si="28"/>
        <v>#DIV/0!</v>
      </c>
      <c r="L48" s="56">
        <f>'2024_60-69 ΕΞΟΔΑ+ΟΜ 2'!N8</f>
        <v>1022.1800000000002</v>
      </c>
      <c r="M48" s="76">
        <f t="shared" si="29"/>
        <v>2.279996752357441E-2</v>
      </c>
      <c r="N48" s="66">
        <f>L48+'2025 Οκτώβριος'!N48</f>
        <v>11723.54</v>
      </c>
      <c r="O48" s="76">
        <f t="shared" si="30"/>
        <v>2.1864643523162364E-2</v>
      </c>
      <c r="P48" s="66"/>
      <c r="Q48" s="76">
        <f t="shared" si="32"/>
        <v>2.6003078615598914</v>
      </c>
      <c r="S48"/>
      <c r="T48"/>
      <c r="U48"/>
      <c r="V48" s="238"/>
    </row>
    <row r="49" spans="1:22" ht="28.5">
      <c r="A49" s="181">
        <v>12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2'!N9</f>
        <v>0</v>
      </c>
      <c r="E49" s="76">
        <f t="shared" si="25"/>
        <v>0</v>
      </c>
      <c r="F49" s="66">
        <f>D49+'2025 Οκτώβριος'!F49</f>
        <v>3032.88</v>
      </c>
      <c r="G49" s="76">
        <f t="shared" si="26"/>
        <v>1.1225312080402821E-2</v>
      </c>
      <c r="H49" s="56"/>
      <c r="I49" s="77" t="e">
        <f t="shared" si="27"/>
        <v>#DIV/0!</v>
      </c>
      <c r="J49" s="66">
        <f t="shared" si="31"/>
        <v>0</v>
      </c>
      <c r="K49" s="78" t="e">
        <f t="shared" si="28"/>
        <v>#DIV/0!</v>
      </c>
      <c r="L49" s="56">
        <f>'2024_60-69 ΕΞΟΔΑ+ΟΜ 2'!N9</f>
        <v>572.03</v>
      </c>
      <c r="M49" s="76">
        <f t="shared" si="29"/>
        <v>1.2759264926441789E-2</v>
      </c>
      <c r="N49" s="66">
        <f>L49+'2025 Οκτώβριος'!N49</f>
        <v>7648.5599999999995</v>
      </c>
      <c r="O49" s="76">
        <f t="shared" si="30"/>
        <v>1.4264721906993853E-2</v>
      </c>
      <c r="P49" s="66"/>
      <c r="Q49" s="76">
        <f t="shared" si="32"/>
        <v>2.5218801930838013</v>
      </c>
      <c r="S49"/>
      <c r="T49"/>
      <c r="U49"/>
      <c r="V49" s="238"/>
    </row>
    <row r="50" spans="1:22" ht="15">
      <c r="A50" s="181">
        <v>13</v>
      </c>
      <c r="B50" s="181">
        <v>7</v>
      </c>
      <c r="C50" s="116" t="str">
        <f>ΑΝΤΙΣΤΟΙΧΙΣΗ!I193</f>
        <v xml:space="preserve">Ενοίκια </v>
      </c>
      <c r="D50" s="56">
        <f>'2025_60-69 ΕΞΟΔΑ+ΟΜ 2'!N10</f>
        <v>0</v>
      </c>
      <c r="E50" s="76">
        <f t="shared" si="25"/>
        <v>0</v>
      </c>
      <c r="F50" s="66">
        <f>D50+'2025 Οκτώβριος'!F50</f>
        <v>47267</v>
      </c>
      <c r="G50" s="76">
        <f t="shared" si="26"/>
        <v>0.17494487948893464</v>
      </c>
      <c r="H50" s="56"/>
      <c r="I50" s="77" t="e">
        <f t="shared" si="27"/>
        <v>#DIV/0!</v>
      </c>
      <c r="J50" s="66">
        <f t="shared" si="31"/>
        <v>0</v>
      </c>
      <c r="K50" s="78" t="e">
        <f t="shared" si="28"/>
        <v>#DIV/0!</v>
      </c>
      <c r="L50" s="56">
        <f>'2024_60-69 ΕΞΟΔΑ+ΟΜ 2'!N10</f>
        <v>9218.49</v>
      </c>
      <c r="M50" s="76">
        <f t="shared" si="29"/>
        <v>0.20562060754113309</v>
      </c>
      <c r="N50" s="66">
        <f>L50+'2025 Οκτώβριος'!N50</f>
        <v>102901.51999999999</v>
      </c>
      <c r="O50" s="76">
        <f t="shared" si="30"/>
        <v>0.19191345385366212</v>
      </c>
      <c r="P50" s="66"/>
      <c r="Q50" s="76">
        <f t="shared" si="32"/>
        <v>2.1770266782321701</v>
      </c>
      <c r="S50"/>
      <c r="T50"/>
      <c r="U50"/>
      <c r="V50"/>
    </row>
    <row r="51" spans="1:22" ht="15">
      <c r="A51" s="181">
        <v>14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2'!N11</f>
        <v>0</v>
      </c>
      <c r="E51" s="76">
        <f t="shared" si="25"/>
        <v>0</v>
      </c>
      <c r="F51" s="66">
        <f>D51+'2025 Οκτώβριος'!F51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31"/>
        <v>0</v>
      </c>
      <c r="K51" s="78" t="e">
        <f t="shared" si="28"/>
        <v>#DIV/0!</v>
      </c>
      <c r="L51" s="56">
        <f>'2024_60-69 ΕΞΟΔΑ+ΟΜ 2'!N11</f>
        <v>0</v>
      </c>
      <c r="M51" s="76">
        <f t="shared" si="29"/>
        <v>0</v>
      </c>
      <c r="N51" s="66">
        <f>L51+'2025 Οκτώβριος'!N51</f>
        <v>0</v>
      </c>
      <c r="O51" s="76">
        <f t="shared" si="30"/>
        <v>0</v>
      </c>
      <c r="P51" s="66"/>
      <c r="Q51" s="76" t="e">
        <f t="shared" si="32"/>
        <v>#DIV/0!</v>
      </c>
      <c r="S51"/>
      <c r="T51"/>
      <c r="U51"/>
      <c r="V51"/>
    </row>
    <row r="52" spans="1:22" ht="15">
      <c r="A52" s="181">
        <v>15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2'!N12</f>
        <v>0</v>
      </c>
      <c r="E52" s="76">
        <f t="shared" si="25"/>
        <v>0</v>
      </c>
      <c r="F52" s="66">
        <f>D52+'2025 Οκτώβριος'!F52</f>
        <v>1664.65</v>
      </c>
      <c r="G52" s="76">
        <f t="shared" si="26"/>
        <v>6.1612117045984531E-3</v>
      </c>
      <c r="H52" s="56"/>
      <c r="I52" s="77" t="e">
        <f t="shared" si="27"/>
        <v>#DIV/0!</v>
      </c>
      <c r="J52" s="66">
        <f t="shared" si="31"/>
        <v>0</v>
      </c>
      <c r="K52" s="78" t="e">
        <f t="shared" si="28"/>
        <v>#DIV/0!</v>
      </c>
      <c r="L52" s="56">
        <f>'2024_60-69 ΕΞΟΔΑ+ΟΜ 2'!N12</f>
        <v>324.3</v>
      </c>
      <c r="M52" s="76">
        <f t="shared" si="29"/>
        <v>7.2335884755084044E-3</v>
      </c>
      <c r="N52" s="66">
        <f>L52+'2025 Οκτώβριος'!N52</f>
        <v>3611.82</v>
      </c>
      <c r="O52" s="76">
        <f t="shared" si="30"/>
        <v>6.7361186783026529E-3</v>
      </c>
      <c r="P52" s="66"/>
      <c r="Q52" s="76">
        <f t="shared" si="32"/>
        <v>2.1697173580031839</v>
      </c>
      <c r="S52"/>
      <c r="T52"/>
      <c r="U52"/>
      <c r="V52"/>
    </row>
    <row r="53" spans="1:22" ht="15">
      <c r="A53" s="181">
        <v>16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2'!N13</f>
        <v>0</v>
      </c>
      <c r="E53" s="76">
        <f t="shared" si="25"/>
        <v>0</v>
      </c>
      <c r="F53" s="66">
        <f>D53+'2025 Οκτώβριος'!F53</f>
        <v>2427.5000000000005</v>
      </c>
      <c r="G53" s="76">
        <f t="shared" si="26"/>
        <v>8.984676306078002E-3</v>
      </c>
      <c r="H53" s="56"/>
      <c r="I53" s="77" t="e">
        <f t="shared" si="27"/>
        <v>#DIV/0!</v>
      </c>
      <c r="J53" s="66">
        <f t="shared" si="31"/>
        <v>0</v>
      </c>
      <c r="K53" s="78" t="e">
        <f t="shared" si="28"/>
        <v>#DIV/0!</v>
      </c>
      <c r="L53" s="56">
        <f>'2024_60-69 ΕΞΟΔΑ+ΟΜ 2'!N13</f>
        <v>176.62</v>
      </c>
      <c r="M53" s="76">
        <f t="shared" si="29"/>
        <v>3.9395510223382496E-3</v>
      </c>
      <c r="N53" s="66">
        <f>L53+'2025 Οκτώβριος'!N53</f>
        <v>5445.4299999999994</v>
      </c>
      <c r="O53" s="76">
        <f t="shared" si="30"/>
        <v>1.0155839087880794E-2</v>
      </c>
      <c r="P53" s="66"/>
      <c r="Q53" s="76">
        <f t="shared" si="32"/>
        <v>2.243225540679711</v>
      </c>
      <c r="S53"/>
      <c r="T53"/>
      <c r="U53"/>
      <c r="V53"/>
    </row>
    <row r="54" spans="1:22" ht="15">
      <c r="A54" s="181">
        <v>17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2'!N14</f>
        <v>0</v>
      </c>
      <c r="E54" s="76">
        <f t="shared" si="25"/>
        <v>0</v>
      </c>
      <c r="F54" s="66">
        <f>D54+'2025 Οκτώβριος'!F54</f>
        <v>3383.5</v>
      </c>
      <c r="G54" s="76">
        <f t="shared" si="26"/>
        <v>1.2523028746288328E-2</v>
      </c>
      <c r="H54" s="56"/>
      <c r="I54" s="77" t="e">
        <f t="shared" si="27"/>
        <v>#DIV/0!</v>
      </c>
      <c r="J54" s="66">
        <f t="shared" si="31"/>
        <v>0</v>
      </c>
      <c r="K54" s="78" t="e">
        <f t="shared" si="28"/>
        <v>#DIV/0!</v>
      </c>
      <c r="L54" s="56">
        <f>'2024_60-69 ΕΞΟΔΑ+ΟΜ 2'!N14</f>
        <v>537.91000000000008</v>
      </c>
      <c r="M54" s="76">
        <f t="shared" si="29"/>
        <v>1.1998210227754321E-2</v>
      </c>
      <c r="N54" s="66">
        <f>L54+'2025 Οκτώβριος'!N54</f>
        <v>13067.499</v>
      </c>
      <c r="O54" s="76">
        <f t="shared" si="30"/>
        <v>2.4371154734344799E-2</v>
      </c>
      <c r="P54" s="66"/>
      <c r="Q54" s="76">
        <f t="shared" si="32"/>
        <v>3.8621247229200533</v>
      </c>
      <c r="S54"/>
      <c r="T54"/>
      <c r="U54"/>
      <c r="V54"/>
    </row>
    <row r="55" spans="1:22" ht="15">
      <c r="A55" s="181">
        <v>18</v>
      </c>
      <c r="B55" s="181">
        <v>12</v>
      </c>
      <c r="C55" s="116" t="str">
        <f>ΑΝΤΙΣΤΟΙΧΙΣΗ!I198</f>
        <v>Φυσικό αέριο</v>
      </c>
      <c r="D55" s="56">
        <f>'2025_60-69 ΕΞΟΔΑ+ΟΜ 2'!N15</f>
        <v>0</v>
      </c>
      <c r="E55" s="76">
        <f t="shared" si="25"/>
        <v>0</v>
      </c>
      <c r="F55" s="66">
        <f>D55+'2025 Οκτώβριος'!F55</f>
        <v>1079.08</v>
      </c>
      <c r="G55" s="76">
        <f t="shared" si="26"/>
        <v>3.9938968108599992E-3</v>
      </c>
      <c r="H55" s="56"/>
      <c r="I55" s="77" t="e">
        <f t="shared" si="27"/>
        <v>#DIV/0!</v>
      </c>
      <c r="J55" s="66">
        <f t="shared" si="31"/>
        <v>0</v>
      </c>
      <c r="K55" s="78" t="e">
        <f t="shared" si="28"/>
        <v>#DIV/0!</v>
      </c>
      <c r="L55" s="56">
        <f>'2024_60-69 ΕΞΟΔΑ+ΟΜ 2'!N15</f>
        <v>0</v>
      </c>
      <c r="M55" s="76">
        <f t="shared" si="29"/>
        <v>0</v>
      </c>
      <c r="N55" s="66">
        <f>L55+'2025 Οκτώβριος'!N55</f>
        <v>0</v>
      </c>
      <c r="O55" s="76">
        <f t="shared" si="30"/>
        <v>0</v>
      </c>
      <c r="P55" s="66"/>
      <c r="Q55" s="76">
        <f t="shared" si="32"/>
        <v>0</v>
      </c>
      <c r="S55"/>
      <c r="T55"/>
      <c r="U55"/>
      <c r="V55"/>
    </row>
    <row r="56" spans="1:22" ht="28.5">
      <c r="A56" s="181">
        <v>19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2'!N16</f>
        <v>0</v>
      </c>
      <c r="E56" s="76">
        <f t="shared" si="25"/>
        <v>0</v>
      </c>
      <c r="F56" s="66">
        <f>D56+'2025 Οκτώβριος'!F56</f>
        <v>1678.29</v>
      </c>
      <c r="G56" s="76">
        <f t="shared" si="26"/>
        <v>6.2116961473646336E-3</v>
      </c>
      <c r="H56" s="56"/>
      <c r="I56" s="77" t="e">
        <f t="shared" si="27"/>
        <v>#DIV/0!</v>
      </c>
      <c r="J56" s="66"/>
      <c r="K56" s="78" t="e">
        <f t="shared" si="28"/>
        <v>#DIV/0!</v>
      </c>
      <c r="L56" s="56">
        <f>'2024_60-69 ΕΞΟΔΑ+ΟΜ 2'!N16</f>
        <v>375.48</v>
      </c>
      <c r="M56" s="76">
        <f t="shared" si="29"/>
        <v>8.3751705235396105E-3</v>
      </c>
      <c r="N56" s="66">
        <f>L56+'2025 Οκτώβριος'!N56</f>
        <v>3647.5899999999992</v>
      </c>
      <c r="O56" s="76">
        <f t="shared" si="30"/>
        <v>6.8028304649151864E-3</v>
      </c>
      <c r="P56" s="66"/>
      <c r="Q56" s="76"/>
      <c r="S56"/>
      <c r="T56"/>
      <c r="U56"/>
      <c r="V56"/>
    </row>
    <row r="57" spans="1:22" ht="15">
      <c r="A57" s="181">
        <v>20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2'!N17</f>
        <v>0</v>
      </c>
      <c r="E57" s="76">
        <f t="shared" si="25"/>
        <v>0</v>
      </c>
      <c r="F57" s="66">
        <f>D57+'2025 Οκτώβριος'!F57</f>
        <v>287.06</v>
      </c>
      <c r="G57" s="76">
        <f t="shared" si="26"/>
        <v>1.0624680454882599E-3</v>
      </c>
      <c r="H57" s="56"/>
      <c r="I57" s="77" t="e">
        <f t="shared" si="27"/>
        <v>#DIV/0!</v>
      </c>
      <c r="J57" s="66">
        <f t="shared" si="31"/>
        <v>0</v>
      </c>
      <c r="K57" s="78" t="e">
        <f t="shared" si="28"/>
        <v>#DIV/0!</v>
      </c>
      <c r="L57" s="56">
        <f>'2024_60-69 ΕΞΟΔΑ+ΟΜ 2'!N17</f>
        <v>446.28</v>
      </c>
      <c r="M57" s="76">
        <f t="shared" si="29"/>
        <v>9.9543813285534691E-3</v>
      </c>
      <c r="N57" s="66">
        <f>L57+'2025 Οκτώβριος'!N57</f>
        <v>1347.44</v>
      </c>
      <c r="O57" s="76">
        <f t="shared" si="30"/>
        <v>2.5130033478667616E-3</v>
      </c>
      <c r="P57" s="66"/>
      <c r="Q57" s="76">
        <f t="shared" si="32"/>
        <v>4.6939315822476138</v>
      </c>
      <c r="S57"/>
      <c r="T57"/>
      <c r="U57"/>
      <c r="V57"/>
    </row>
    <row r="58" spans="1:22" ht="15">
      <c r="A58" s="181">
        <v>21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2'!N18</f>
        <v>0</v>
      </c>
      <c r="E58" s="76">
        <f t="shared" si="25"/>
        <v>0</v>
      </c>
      <c r="F58" s="66">
        <f>D58+'2025 Οκτώβριος'!F58</f>
        <v>3780.7</v>
      </c>
      <c r="G58" s="76">
        <f t="shared" si="26"/>
        <v>1.3993147563497054E-2</v>
      </c>
      <c r="H58" s="56"/>
      <c r="I58" s="77" t="e">
        <f t="shared" si="27"/>
        <v>#DIV/0!</v>
      </c>
      <c r="J58" s="66">
        <f t="shared" si="31"/>
        <v>0</v>
      </c>
      <c r="K58" s="78" t="e">
        <f t="shared" si="28"/>
        <v>#DIV/0!</v>
      </c>
      <c r="L58" s="56">
        <f>'2024_60-69 ΕΞΟΔΑ+ΟΜ 2'!N18</f>
        <v>0</v>
      </c>
      <c r="M58" s="76">
        <f t="shared" si="29"/>
        <v>0</v>
      </c>
      <c r="N58" s="66">
        <f>L58+'2025 Οκτώβριος'!N58</f>
        <v>1443.0800000000002</v>
      </c>
      <c r="O58" s="76">
        <f t="shared" si="30"/>
        <v>2.6913739173837548E-3</v>
      </c>
      <c r="P58" s="66"/>
      <c r="Q58" s="76">
        <f t="shared" si="32"/>
        <v>0.38169651122807952</v>
      </c>
      <c r="S58"/>
      <c r="T58"/>
      <c r="U58"/>
      <c r="V58"/>
    </row>
    <row r="59" spans="1:22" ht="15">
      <c r="A59" s="181">
        <v>22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2'!N19</f>
        <v>0</v>
      </c>
      <c r="E59" s="76">
        <f t="shared" si="25"/>
        <v>0</v>
      </c>
      <c r="F59" s="66">
        <f>D59+'2025 Οκτώβριος'!F59</f>
        <v>363.25000000000006</v>
      </c>
      <c r="G59" s="76">
        <f t="shared" si="26"/>
        <v>1.3444628911154827E-3</v>
      </c>
      <c r="H59" s="56"/>
      <c r="I59" s="77" t="e">
        <f t="shared" si="27"/>
        <v>#DIV/0!</v>
      </c>
      <c r="J59" s="66">
        <f t="shared" si="31"/>
        <v>0</v>
      </c>
      <c r="K59" s="78" t="e">
        <f t="shared" si="28"/>
        <v>#DIV/0!</v>
      </c>
      <c r="L59" s="56">
        <f>'2024_60-69 ΕΞΟΔΑ+ΟΜ 2'!N19</f>
        <v>172.68999999999983</v>
      </c>
      <c r="M59" s="76">
        <f t="shared" si="29"/>
        <v>3.8518914395175609E-3</v>
      </c>
      <c r="N59" s="66">
        <f>L59+'2025 Οκτώβριος'!N59</f>
        <v>1238.2499999999998</v>
      </c>
      <c r="O59" s="76">
        <f t="shared" si="30"/>
        <v>2.3093617493142675E-3</v>
      </c>
      <c r="P59" s="66"/>
      <c r="Q59" s="76">
        <f t="shared" si="32"/>
        <v>3.4088093599449403</v>
      </c>
      <c r="S59"/>
      <c r="T59"/>
      <c r="U59"/>
      <c r="V59"/>
    </row>
    <row r="60" spans="1:22" ht="15">
      <c r="A60" s="181">
        <v>23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2'!N20</f>
        <v>0</v>
      </c>
      <c r="E60" s="76">
        <f t="shared" si="25"/>
        <v>0</v>
      </c>
      <c r="F60" s="66">
        <f>D60+'2025 Οκτώβριος'!F60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31"/>
        <v>0</v>
      </c>
      <c r="K60" s="78" t="e">
        <f t="shared" si="28"/>
        <v>#DIV/0!</v>
      </c>
      <c r="L60" s="56">
        <f>'2024_60-69 ΕΞΟΔΑ+ΟΜ 2'!N20</f>
        <v>0</v>
      </c>
      <c r="M60" s="76">
        <f t="shared" si="29"/>
        <v>0</v>
      </c>
      <c r="N60" s="66">
        <f>L60+'2025 Οκτώβριος'!N60</f>
        <v>0</v>
      </c>
      <c r="O60" s="76">
        <f t="shared" si="30"/>
        <v>0</v>
      </c>
      <c r="P60" s="66"/>
      <c r="Q60" s="76" t="e">
        <f t="shared" si="32"/>
        <v>#DIV/0!</v>
      </c>
      <c r="S60"/>
      <c r="T60"/>
      <c r="U60"/>
      <c r="V60"/>
    </row>
    <row r="61" spans="1:22" ht="15">
      <c r="A61" s="181">
        <v>24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2'!N21</f>
        <v>0</v>
      </c>
      <c r="E61" s="76">
        <f t="shared" si="25"/>
        <v>0</v>
      </c>
      <c r="F61" s="66">
        <f>D61+'2025 Οκτώβριος'!F61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31"/>
        <v>0</v>
      </c>
      <c r="K61" s="78" t="e">
        <f t="shared" si="28"/>
        <v>#DIV/0!</v>
      </c>
      <c r="L61" s="56">
        <f>'2024_60-69 ΕΞΟΔΑ+ΟΜ 2'!N21</f>
        <v>0</v>
      </c>
      <c r="M61" s="76">
        <f t="shared" si="29"/>
        <v>0</v>
      </c>
      <c r="N61" s="66">
        <f>L61+'2025 Οκτώβριος'!N61</f>
        <v>36.68</v>
      </c>
      <c r="O61" s="76">
        <f t="shared" si="30"/>
        <v>6.8408955352188458E-5</v>
      </c>
      <c r="P61" s="66"/>
      <c r="Q61" s="76" t="e">
        <f t="shared" si="32"/>
        <v>#DIV/0!</v>
      </c>
      <c r="S61"/>
      <c r="T61"/>
      <c r="U61"/>
      <c r="V61"/>
    </row>
    <row r="62" spans="1:22" ht="15">
      <c r="A62" s="181">
        <v>25</v>
      </c>
      <c r="B62" s="181">
        <v>19</v>
      </c>
      <c r="C62" s="119" t="str">
        <f>ΑΝΤΙΣΤΟΙΧΙΣΗ!I205</f>
        <v>Υλικά Φαρμακείου</v>
      </c>
      <c r="D62" s="56">
        <f>'2025_60-69 ΕΞΟΔΑ+ΟΜ 2'!N22</f>
        <v>0</v>
      </c>
      <c r="E62" s="76">
        <f t="shared" si="25"/>
        <v>0</v>
      </c>
      <c r="F62" s="66">
        <f>D62+'2025 Οκτώβριος'!F62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31"/>
        <v>0</v>
      </c>
      <c r="K62" s="78" t="e">
        <f t="shared" si="28"/>
        <v>#DIV/0!</v>
      </c>
      <c r="L62" s="56">
        <f>'2024_60-69 ΕΞΟΔΑ+ΟΜ 2'!N22</f>
        <v>0</v>
      </c>
      <c r="M62" s="76">
        <f t="shared" si="29"/>
        <v>0</v>
      </c>
      <c r="N62" s="66">
        <f>L62+'2025 Οκτώβριος'!N62</f>
        <v>101.1</v>
      </c>
      <c r="O62" s="76">
        <f t="shared" si="30"/>
        <v>1.8855358195491419E-4</v>
      </c>
      <c r="P62" s="66"/>
      <c r="Q62" s="76" t="e">
        <f t="shared" si="32"/>
        <v>#DIV/0!</v>
      </c>
      <c r="S62"/>
      <c r="T62"/>
      <c r="U62"/>
      <c r="V62"/>
    </row>
    <row r="63" spans="1:22" ht="15">
      <c r="A63" s="181">
        <v>26</v>
      </c>
      <c r="B63" s="181">
        <v>20</v>
      </c>
      <c r="C63" s="186" t="str">
        <f>ΑΝΤΙΣΤΟΙΧΙΣΗ!I206</f>
        <v>Διάφορα αναλώσιμα</v>
      </c>
      <c r="D63" s="56">
        <f>'2025_60-69 ΕΞΟΔΑ+ΟΜ 2'!N23</f>
        <v>0</v>
      </c>
      <c r="E63" s="76">
        <f t="shared" si="25"/>
        <v>0</v>
      </c>
      <c r="F63" s="66">
        <f>D63+'2025 Οκτώβριος'!F63</f>
        <v>188.71</v>
      </c>
      <c r="G63" s="76">
        <f t="shared" si="26"/>
        <v>6.9845448639340043E-4</v>
      </c>
      <c r="H63" s="56"/>
      <c r="I63" s="77" t="e">
        <f t="shared" si="27"/>
        <v>#DIV/0!</v>
      </c>
      <c r="J63" s="66">
        <f t="shared" si="31"/>
        <v>0</v>
      </c>
      <c r="K63" s="78" t="e">
        <f t="shared" si="28"/>
        <v>#DIV/0!</v>
      </c>
      <c r="L63" s="56">
        <f>'2024_60-69 ΕΞΟΔΑ+ΟΜ 2'!N23</f>
        <v>0</v>
      </c>
      <c r="M63" s="76">
        <f t="shared" si="29"/>
        <v>0</v>
      </c>
      <c r="N63" s="66">
        <f>L63+'2025 Οκτώβριος'!N63</f>
        <v>524.34</v>
      </c>
      <c r="O63" s="76">
        <f t="shared" si="30"/>
        <v>9.7790489774717817E-4</v>
      </c>
      <c r="P63" s="66"/>
      <c r="Q63" s="76">
        <f t="shared" si="32"/>
        <v>2.778549096497271</v>
      </c>
      <c r="S63"/>
      <c r="T63"/>
      <c r="U63"/>
      <c r="V63"/>
    </row>
    <row r="64" spans="1:22" ht="42.75">
      <c r="A64" s="181">
        <v>27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2'!N24</f>
        <v>0</v>
      </c>
      <c r="E64" s="76">
        <f t="shared" si="25"/>
        <v>0</v>
      </c>
      <c r="F64" s="66">
        <f>D64+'2025 Οκτώβριος'!F64</f>
        <v>36346.14</v>
      </c>
      <c r="G64" s="76">
        <f t="shared" si="26"/>
        <v>0.13452453259542488</v>
      </c>
      <c r="H64" s="56"/>
      <c r="I64" s="77" t="e">
        <f t="shared" si="27"/>
        <v>#DIV/0!</v>
      </c>
      <c r="J64" s="66">
        <f t="shared" si="31"/>
        <v>0</v>
      </c>
      <c r="K64" s="78" t="e">
        <f t="shared" si="28"/>
        <v>#DIV/0!</v>
      </c>
      <c r="L64" s="56">
        <f>'2024_60-69 ΕΞΟΔΑ+ΟΜ 2'!N24</f>
        <v>9113.51</v>
      </c>
      <c r="M64" s="76">
        <f t="shared" si="29"/>
        <v>0.20327900372319024</v>
      </c>
      <c r="N64" s="66">
        <f>L64+'2025 Οκτώβριος'!N64</f>
        <v>88373.839999999982</v>
      </c>
      <c r="O64" s="76">
        <f t="shared" si="30"/>
        <v>0.16481903148477223</v>
      </c>
      <c r="P64" s="66"/>
      <c r="Q64" s="76">
        <f t="shared" si="32"/>
        <v>2.4314504924044198</v>
      </c>
      <c r="S64"/>
      <c r="T64"/>
      <c r="U64"/>
      <c r="V64"/>
    </row>
    <row r="65" spans="1:22" ht="42.75">
      <c r="A65" s="181">
        <v>28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2'!N25</f>
        <v>0</v>
      </c>
      <c r="E65" s="76">
        <f t="shared" si="25"/>
        <v>0</v>
      </c>
      <c r="F65" s="66">
        <f>D65+'2025 Οκτώβριος'!F65</f>
        <v>2900.09</v>
      </c>
      <c r="G65" s="76">
        <f t="shared" si="26"/>
        <v>1.0733829004528836E-2</v>
      </c>
      <c r="H65" s="56"/>
      <c r="I65" s="77" t="e">
        <f t="shared" si="27"/>
        <v>#DIV/0!</v>
      </c>
      <c r="J65" s="66">
        <f t="shared" si="31"/>
        <v>0</v>
      </c>
      <c r="K65" s="78" t="e">
        <f t="shared" si="28"/>
        <v>#DIV/0!</v>
      </c>
      <c r="L65" s="56">
        <f>'2024_60-69 ΕΞΟΔΑ+ΟΜ 2'!N25</f>
        <v>0</v>
      </c>
      <c r="M65" s="76">
        <f t="shared" si="29"/>
        <v>0</v>
      </c>
      <c r="N65" s="66">
        <f>L65+'2025 Οκτώβριος'!N65</f>
        <v>2236.25</v>
      </c>
      <c r="O65" s="76">
        <f t="shared" si="30"/>
        <v>4.1706523011540743E-3</v>
      </c>
      <c r="P65" s="66"/>
      <c r="Q65" s="76">
        <f t="shared" si="32"/>
        <v>0.77109675906609787</v>
      </c>
      <c r="S65"/>
      <c r="T65"/>
      <c r="U65"/>
      <c r="V65"/>
    </row>
    <row r="66" spans="1:22" ht="15" customHeight="1">
      <c r="A66" s="181">
        <v>29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2'!N26</f>
        <v>0</v>
      </c>
      <c r="E66" s="76">
        <f t="shared" si="25"/>
        <v>0</v>
      </c>
      <c r="F66" s="66">
        <f>D66+'2025 Οκτώβριος'!F66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31"/>
        <v>0</v>
      </c>
      <c r="K66" s="78" t="e">
        <f t="shared" si="28"/>
        <v>#DIV/0!</v>
      </c>
      <c r="L66" s="56">
        <f>'2024_60-69 ΕΞΟΔΑ+ΟΜ 2'!N26</f>
        <v>0</v>
      </c>
      <c r="M66" s="76">
        <f t="shared" si="29"/>
        <v>0</v>
      </c>
      <c r="N66" s="66">
        <f>L66+'2025 Οκτώβριος'!N66</f>
        <v>228.5</v>
      </c>
      <c r="O66" s="76">
        <f t="shared" si="30"/>
        <v>4.2615720550640847E-4</v>
      </c>
      <c r="P66" s="66"/>
      <c r="Q66" s="76" t="e">
        <f t="shared" si="32"/>
        <v>#DIV/0!</v>
      </c>
      <c r="S66"/>
      <c r="T66"/>
      <c r="U66"/>
      <c r="V66"/>
    </row>
    <row r="67" spans="1:22" ht="42.75">
      <c r="A67" s="181">
        <v>30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2'!N27</f>
        <v>0</v>
      </c>
      <c r="E67" s="76">
        <f t="shared" si="25"/>
        <v>0</v>
      </c>
      <c r="F67" s="66">
        <f>D67+'2025 Οκτώβριος'!F67</f>
        <v>399.06</v>
      </c>
      <c r="G67" s="76">
        <f t="shared" si="26"/>
        <v>1.4770030594041142E-3</v>
      </c>
      <c r="H67" s="56"/>
      <c r="I67" s="77" t="e">
        <f t="shared" si="27"/>
        <v>#DIV/0!</v>
      </c>
      <c r="J67" s="66">
        <f t="shared" si="31"/>
        <v>0</v>
      </c>
      <c r="K67" s="78" t="e">
        <f t="shared" si="28"/>
        <v>#DIV/0!</v>
      </c>
      <c r="L67" s="56">
        <f>'2024_60-69 ΕΞΟΔΑ+ΟΜ 2'!N27</f>
        <v>229.14</v>
      </c>
      <c r="M67" s="76">
        <f t="shared" si="29"/>
        <v>5.111022088430452E-3</v>
      </c>
      <c r="N67" s="66">
        <f>L67+'2025 Οκτώβριος'!N67</f>
        <v>779.75</v>
      </c>
      <c r="O67" s="76">
        <f t="shared" si="30"/>
        <v>1.4542498074119124E-3</v>
      </c>
      <c r="P67" s="66"/>
      <c r="Q67" s="76">
        <f t="shared" si="32"/>
        <v>1.9539668220317747</v>
      </c>
      <c r="S67"/>
      <c r="T67"/>
      <c r="U67"/>
      <c r="V67"/>
    </row>
    <row r="68" spans="1:22" ht="28.5" customHeight="1">
      <c r="A68" s="181">
        <v>31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2'!N28</f>
        <v>0</v>
      </c>
      <c r="E68" s="76">
        <f t="shared" si="25"/>
        <v>0</v>
      </c>
      <c r="F68" s="66">
        <f>D68+'2025 Οκτώβριος'!F68</f>
        <v>5994.46</v>
      </c>
      <c r="G68" s="76">
        <f t="shared" si="26"/>
        <v>2.2186728209982423E-2</v>
      </c>
      <c r="H68" s="56"/>
      <c r="I68" s="77" t="e">
        <f t="shared" si="27"/>
        <v>#DIV/0!</v>
      </c>
      <c r="J68" s="66">
        <f t="shared" si="31"/>
        <v>0</v>
      </c>
      <c r="K68" s="78" t="e">
        <f t="shared" si="28"/>
        <v>#DIV/0!</v>
      </c>
      <c r="L68" s="56">
        <f>'2024_60-69 ΕΞΟΔΑ+ΟΜ 2'!N28</f>
        <v>955.65</v>
      </c>
      <c r="M68" s="76">
        <f t="shared" si="29"/>
        <v>2.1316000082083276E-2</v>
      </c>
      <c r="N68" s="66">
        <f>L68+'2025 Οκτώβριος'!N68</f>
        <v>18137.490000000002</v>
      </c>
      <c r="O68" s="76">
        <f t="shared" si="30"/>
        <v>3.3826792355800564E-2</v>
      </c>
      <c r="P68" s="66"/>
      <c r="Q68" s="76">
        <f t="shared" si="32"/>
        <v>3.0257087377345084</v>
      </c>
      <c r="S68"/>
      <c r="T68"/>
      <c r="U68"/>
      <c r="V68"/>
    </row>
    <row r="69" spans="1:22" ht="15">
      <c r="A69" s="181">
        <v>32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2'!N29</f>
        <v>0</v>
      </c>
      <c r="E69" s="76">
        <f t="shared" si="25"/>
        <v>0</v>
      </c>
      <c r="F69" s="66">
        <f>D69+'2025 Οκτώβριος'!F69</f>
        <v>1811.8300000000002</v>
      </c>
      <c r="G69" s="76">
        <f t="shared" si="26"/>
        <v>6.7059551273496625E-3</v>
      </c>
      <c r="H69" s="56"/>
      <c r="I69" s="77" t="e">
        <f t="shared" si="27"/>
        <v>#DIV/0!</v>
      </c>
      <c r="J69" s="66">
        <f t="shared" si="31"/>
        <v>0</v>
      </c>
      <c r="K69" s="78" t="e">
        <f t="shared" si="28"/>
        <v>#DIV/0!</v>
      </c>
      <c r="L69" s="56">
        <f>'2024_60-69 ΕΞΟΔΑ+ΟΜ 2'!N29</f>
        <v>0</v>
      </c>
      <c r="M69" s="76">
        <f t="shared" si="29"/>
        <v>0</v>
      </c>
      <c r="N69" s="66">
        <f>L69+'2025 Οκτώβριος'!N69</f>
        <v>7866.1100000000006</v>
      </c>
      <c r="O69" s="76">
        <f t="shared" si="30"/>
        <v>1.467045713700663E-2</v>
      </c>
      <c r="P69" s="66"/>
      <c r="Q69" s="76">
        <f t="shared" si="32"/>
        <v>4.3415276267641003</v>
      </c>
      <c r="S69"/>
      <c r="T69"/>
      <c r="U69"/>
      <c r="V69"/>
    </row>
    <row r="70" spans="1:22" ht="15">
      <c r="A70" s="181">
        <v>33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5"/>
        <v>0</v>
      </c>
      <c r="F70" s="66">
        <f>D70+'2025 Οκτώβριος'!F70</f>
        <v>0</v>
      </c>
      <c r="G70" s="76">
        <f t="shared" si="26"/>
        <v>0</v>
      </c>
      <c r="H70" s="56"/>
      <c r="I70" s="77" t="e">
        <f t="shared" si="27"/>
        <v>#DIV/0!</v>
      </c>
      <c r="J70" s="66">
        <f t="shared" si="31"/>
        <v>0</v>
      </c>
      <c r="K70" s="78" t="e">
        <f t="shared" si="28"/>
        <v>#DIV/0!</v>
      </c>
      <c r="L70" s="56">
        <f>'2024_60-69 ΕΞΟΔΑ+ΟΜ 2'!N30</f>
        <v>120.61</v>
      </c>
      <c r="M70" s="76">
        <f t="shared" si="29"/>
        <v>2.6902346778633012E-3</v>
      </c>
      <c r="N70" s="66">
        <f>L70+'2025 Οκτώβριος'!N70</f>
        <v>2920.3300000000004</v>
      </c>
      <c r="O70" s="76">
        <f t="shared" si="30"/>
        <v>5.4464755884312032E-3</v>
      </c>
      <c r="P70" s="66"/>
      <c r="Q70" s="76" t="e">
        <f t="shared" si="32"/>
        <v>#DIV/0!</v>
      </c>
      <c r="S70"/>
      <c r="T70"/>
      <c r="U70"/>
      <c r="V70"/>
    </row>
    <row r="71" spans="1:22" ht="36" customHeight="1">
      <c r="A71" s="181">
        <v>34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2'!N31</f>
        <v>7839.9766666666674</v>
      </c>
      <c r="E71" s="76">
        <f t="shared" si="25"/>
        <v>1</v>
      </c>
      <c r="F71" s="66">
        <f>D71+'2025 Οκτώβριος'!F71</f>
        <v>86239.743333333347</v>
      </c>
      <c r="G71" s="76">
        <f t="shared" si="26"/>
        <v>0.31919101073913425</v>
      </c>
      <c r="H71" s="56"/>
      <c r="I71" s="77" t="e">
        <f t="shared" si="27"/>
        <v>#DIV/0!</v>
      </c>
      <c r="J71" s="66">
        <f t="shared" si="31"/>
        <v>0</v>
      </c>
      <c r="K71" s="78" t="e">
        <f t="shared" si="28"/>
        <v>#DIV/0!</v>
      </c>
      <c r="L71" s="56">
        <f>'2024_60-69 ΕΞΟΔΑ+ΟΜ 2'!N31</f>
        <v>7839.98</v>
      </c>
      <c r="M71" s="76">
        <f t="shared" si="29"/>
        <v>0.17487261478944302</v>
      </c>
      <c r="N71" s="66">
        <f>L71+'2025 Οκτώβριος'!N71</f>
        <v>86239.77999999997</v>
      </c>
      <c r="O71" s="76">
        <f t="shared" si="30"/>
        <v>0.16083896563801944</v>
      </c>
      <c r="P71" s="66"/>
      <c r="Q71" s="76">
        <f t="shared" si="32"/>
        <v>1.0000004251713328</v>
      </c>
      <c r="S71"/>
      <c r="T71"/>
      <c r="U71"/>
      <c r="V71"/>
    </row>
    <row r="72" spans="1:22" ht="36" customHeight="1">
      <c r="A72" s="181">
        <v>35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2'!N32</f>
        <v>0</v>
      </c>
      <c r="E72" s="76">
        <f t="shared" ref="E72:E73" si="33">D72/$D$43</f>
        <v>0</v>
      </c>
      <c r="F72" s="66">
        <f>D72+'2025 Οκτώβριος'!F72</f>
        <v>5806.2300000000005</v>
      </c>
      <c r="G72" s="76">
        <f t="shared" ref="G72:G73" si="34">F72/$F$43</f>
        <v>2.1490050302220093E-2</v>
      </c>
      <c r="H72" s="56"/>
      <c r="I72" s="77" t="e">
        <f t="shared" ref="I72:I73" si="35">H72/$H$43</f>
        <v>#DIV/0!</v>
      </c>
      <c r="J72" s="66">
        <f t="shared" ref="J72:J73" si="36">H72</f>
        <v>0</v>
      </c>
      <c r="K72" s="78" t="e">
        <f t="shared" ref="K72:K73" si="37">J72/$J$43</f>
        <v>#DIV/0!</v>
      </c>
      <c r="L72" s="56">
        <f>'2024_60-69 ΕΞΟΔΑ+ΟΜ 2'!N32</f>
        <v>1171.43</v>
      </c>
      <c r="M72" s="76">
        <f t="shared" ref="M72:M73" si="38">L72/$L$43</f>
        <v>2.612902419939812E-2</v>
      </c>
      <c r="N72" s="66">
        <f>L72+'2025 Οκτώβριος'!N72</f>
        <v>26726.36</v>
      </c>
      <c r="O72" s="76">
        <f t="shared" ref="O72:O73" si="39">N72/$N$43</f>
        <v>4.9845211776622558E-2</v>
      </c>
      <c r="P72" s="66"/>
      <c r="Q72" s="76">
        <f t="shared" ref="Q72:Q73" si="40">N72/F72</f>
        <v>4.6030487941400873</v>
      </c>
      <c r="S72"/>
      <c r="T72"/>
      <c r="U72"/>
      <c r="V72"/>
    </row>
    <row r="73" spans="1:22" ht="36" customHeight="1">
      <c r="A73" s="181">
        <v>36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2'!N33</f>
        <v>0</v>
      </c>
      <c r="E73" s="76">
        <f t="shared" si="33"/>
        <v>0</v>
      </c>
      <c r="F73" s="66">
        <f>D73+'2025 Οκτώβριος'!F73</f>
        <v>1179.54</v>
      </c>
      <c r="G73" s="76">
        <f t="shared" si="34"/>
        <v>4.3657199135205957E-3</v>
      </c>
      <c r="H73" s="56"/>
      <c r="I73" s="77" t="e">
        <f t="shared" si="35"/>
        <v>#DIV/0!</v>
      </c>
      <c r="J73" s="66">
        <f t="shared" si="36"/>
        <v>0</v>
      </c>
      <c r="K73" s="78" t="e">
        <f t="shared" si="37"/>
        <v>#DIV/0!</v>
      </c>
      <c r="L73" s="56">
        <f>'2024_60-69 ΕΞΟΔΑ+ΟΜ 2'!N33</f>
        <v>0</v>
      </c>
      <c r="M73" s="76">
        <f t="shared" si="38"/>
        <v>0</v>
      </c>
      <c r="N73" s="66">
        <f>L73+'2025 Οκτώβριος'!N73</f>
        <v>0</v>
      </c>
      <c r="O73" s="76">
        <f t="shared" si="39"/>
        <v>0</v>
      </c>
      <c r="P73" s="66"/>
      <c r="Q73" s="76">
        <f t="shared" si="40"/>
        <v>0</v>
      </c>
      <c r="S73"/>
      <c r="T73"/>
      <c r="U73"/>
      <c r="V73"/>
    </row>
    <row r="74" spans="1:22" ht="30" customHeight="1">
      <c r="A74" s="175"/>
      <c r="B74" s="175"/>
      <c r="C74" s="188" t="s">
        <v>404</v>
      </c>
      <c r="D74" s="65">
        <f>'2025_60-69 ΕΞΟΔΑ+ΟΜ 2'!N3</f>
        <v>7839.9766666666674</v>
      </c>
      <c r="E74" s="300"/>
      <c r="F74" s="65">
        <f>'2025_60-69 ΕΞΟΔΑ+ΟΜ 2'!AA3</f>
        <v>271464.10333333333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43661.09</v>
      </c>
      <c r="M74" s="300"/>
      <c r="N74" s="65">
        <f>SUM(N44:N71)</f>
        <v>509460.74899999995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-1281.8600000001024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1171.4300000000003</v>
      </c>
      <c r="M75" s="300"/>
      <c r="N75" s="65">
        <f>N43-N74</f>
        <v>26726.359999999986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-55624.537492625357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-16053.919999999998</v>
      </c>
      <c r="M76" s="301"/>
      <c r="N76" s="79">
        <f>N38-N74</f>
        <v>113988.00595575257</v>
      </c>
      <c r="O76" s="301"/>
      <c r="P76" s="79">
        <f>P38-P74</f>
        <v>-407609.18911504425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5.75" customHeight="1">
      <c r="A78" s="74" t="s">
        <v>385</v>
      </c>
      <c r="B78" s="74"/>
      <c r="C78" s="52" t="s">
        <v>300</v>
      </c>
      <c r="D78" s="302" t="str">
        <f>ΑΝΤΙΣΤΟΙΧΙΣΗ!$F$116</f>
        <v xml:space="preserve">ΝΟΕΜΒΡΙΟΣ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ΑΝΤΙΣΤΟΙΧΙΣΗ!$F$116</f>
        <v xml:space="preserve">ΝΟΕΜΒΡΙΟΣ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ΑΝΤΙΣΤΟΙΧΙΣΗ!$F$130</f>
        <v>ΝΟΕΜΒΡΙΟΣ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56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30">
      <c r="A80" s="74"/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7693.92</v>
      </c>
      <c r="M80" s="83"/>
      <c r="N80" s="65">
        <f t="shared" si="41"/>
        <v>77841.72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2'!N37</f>
        <v>0</v>
      </c>
      <c r="E81" s="76" t="e">
        <f>D81/$D$80</f>
        <v>#DIV/0!</v>
      </c>
      <c r="F81" s="117">
        <f>D81+'2025 Οκτώβριος'!F81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2'!N35</f>
        <v>1590.96</v>
      </c>
      <c r="M81" s="76">
        <f>L81/$L$80</f>
        <v>0.20678145860627611</v>
      </c>
      <c r="N81" s="66">
        <f>L81+'2025 Οκτώβριος'!N81</f>
        <v>19360.269999999997</v>
      </c>
      <c r="O81" s="76">
        <f>N81/$N$80</f>
        <v>0.24871328639706311</v>
      </c>
      <c r="P81" s="58"/>
      <c r="Q81" s="59" t="e">
        <f t="shared" ref="Q81" si="42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2'!N38</f>
        <v>0</v>
      </c>
      <c r="E82" s="76" t="e">
        <f t="shared" ref="E82:E105" si="43">D82/$D$80</f>
        <v>#DIV/0!</v>
      </c>
      <c r="F82" s="117">
        <f>D82+'2025 Οκτώβριος'!F82</f>
        <v>10153.07</v>
      </c>
      <c r="G82" s="76">
        <f t="shared" ref="G82:G105" si="44">F82/$F$80</f>
        <v>0.21930136806995823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2'!N36</f>
        <v>1604</v>
      </c>
      <c r="M82" s="76">
        <f t="shared" ref="M82:M105" si="47">L82/$L$80</f>
        <v>0.2084763033668143</v>
      </c>
      <c r="N82" s="66">
        <f>L82+'2025 Οκτώβριος'!N82</f>
        <v>13429.35</v>
      </c>
      <c r="O82" s="76">
        <f t="shared" ref="O82:O105" si="48">N82/$N$80</f>
        <v>0.17252123925319224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2'!N39</f>
        <v>0</v>
      </c>
      <c r="E83" s="76" t="e">
        <f t="shared" si="43"/>
        <v>#DIV/0!</v>
      </c>
      <c r="F83" s="117">
        <f>D83+'2025 Οκτώβριος'!F83</f>
        <v>5921.02</v>
      </c>
      <c r="G83" s="76">
        <f t="shared" si="44"/>
        <v>0.12789114882194097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2'!N37</f>
        <v>2091.4</v>
      </c>
      <c r="M83" s="76">
        <f t="shared" si="47"/>
        <v>0.27182502547466053</v>
      </c>
      <c r="N83" s="66">
        <f>L83+'2025 Οκτώβριος'!N83</f>
        <v>19549.61</v>
      </c>
      <c r="O83" s="76">
        <f t="shared" si="48"/>
        <v>0.25114565813807815</v>
      </c>
      <c r="P83" s="58"/>
      <c r="Q83" s="59" t="e">
        <f t="shared" ref="Q83:Q105" si="49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2'!N40</f>
        <v>0</v>
      </c>
      <c r="E84" s="76" t="e">
        <f t="shared" si="43"/>
        <v>#DIV/0!</v>
      </c>
      <c r="F84" s="117">
        <f>D84+'2025 Οκτώβριος'!F84</f>
        <v>6270.86</v>
      </c>
      <c r="G84" s="76">
        <f t="shared" si="44"/>
        <v>0.13544752247105341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2'!N38</f>
        <v>0</v>
      </c>
      <c r="M84" s="76">
        <f t="shared" si="47"/>
        <v>0</v>
      </c>
      <c r="N84" s="66">
        <f>L84+'2025 Οκτώβριος'!N84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2'!N41</f>
        <v>0</v>
      </c>
      <c r="E85" s="76" t="e">
        <f t="shared" si="43"/>
        <v>#DIV/0!</v>
      </c>
      <c r="F85" s="117">
        <f>D85+'2025 Οκτώβριος'!F85</f>
        <v>1913.23</v>
      </c>
      <c r="G85" s="76">
        <f t="shared" si="44"/>
        <v>4.1324836372888814E-2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2'!N39</f>
        <v>332.33</v>
      </c>
      <c r="M85" s="76">
        <f t="shared" si="47"/>
        <v>4.3193846569758977E-2</v>
      </c>
      <c r="N85" s="66">
        <f>L85+'2025 Οκτώβριος'!N85</f>
        <v>3975.7000000000003</v>
      </c>
      <c r="O85" s="76">
        <f t="shared" si="48"/>
        <v>5.1074154065454874E-2</v>
      </c>
      <c r="P85" s="58"/>
      <c r="Q85" s="59" t="e">
        <f t="shared" si="49"/>
        <v>#DIV/0!</v>
      </c>
      <c r="S85"/>
      <c r="T85"/>
      <c r="U85"/>
      <c r="V85"/>
    </row>
    <row r="86" spans="1:22" ht="33.7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2'!N42</f>
        <v>0</v>
      </c>
      <c r="E86" s="76" t="e">
        <f t="shared" si="43"/>
        <v>#DIV/0!</v>
      </c>
      <c r="F86" s="117">
        <f>D86+'2025 Οκτώβριος'!F86</f>
        <v>2080.4</v>
      </c>
      <c r="G86" s="76">
        <f t="shared" si="44"/>
        <v>4.4935626971225565E-2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2'!N40</f>
        <v>335.24</v>
      </c>
      <c r="M86" s="76">
        <f t="shared" si="47"/>
        <v>4.3572067294695031E-2</v>
      </c>
      <c r="N86" s="66">
        <f>L86+'2025 Οκτώβριος'!N86</f>
        <v>3165.3</v>
      </c>
      <c r="O86" s="76">
        <f t="shared" si="48"/>
        <v>4.0663284418689619E-2</v>
      </c>
      <c r="P86" s="58"/>
      <c r="Q86" s="59" t="e">
        <f t="shared" si="49"/>
        <v>#DIV/0!</v>
      </c>
      <c r="S86"/>
      <c r="T86"/>
      <c r="U86"/>
      <c r="V86" s="238"/>
    </row>
    <row r="87" spans="1:22" ht="36.7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2'!N43</f>
        <v>0</v>
      </c>
      <c r="E87" s="76" t="e">
        <f t="shared" si="43"/>
        <v>#DIV/0!</v>
      </c>
      <c r="F87" s="117">
        <f>D87+'2025 Οκτώβριος'!F87</f>
        <v>901.2</v>
      </c>
      <c r="G87" s="76">
        <f t="shared" si="44"/>
        <v>1.9465481170192502E-2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2'!N41</f>
        <v>326.89999999999998</v>
      </c>
      <c r="M87" s="76">
        <f t="shared" si="47"/>
        <v>4.2488094495393765E-2</v>
      </c>
      <c r="N87" s="66">
        <f>L87+'2025 Οκτώβριος'!N87</f>
        <v>3428.9300000000003</v>
      </c>
      <c r="O87" s="76">
        <f t="shared" si="48"/>
        <v>4.4050028699263069E-2</v>
      </c>
      <c r="P87" s="58"/>
      <c r="Q87" s="59" t="e">
        <f t="shared" si="49"/>
        <v>#DIV/0!</v>
      </c>
      <c r="S87"/>
      <c r="T87"/>
      <c r="U87"/>
      <c r="V87" s="238"/>
    </row>
    <row r="88" spans="1:22" ht="33.7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2'!N44</f>
        <v>0</v>
      </c>
      <c r="E88" s="76" t="e">
        <f t="shared" si="43"/>
        <v>#DIV/0!</v>
      </c>
      <c r="F88" s="117">
        <f>D88+'2025 Οκτώβριος'!F88</f>
        <v>880.69999999999993</v>
      </c>
      <c r="G88" s="76">
        <f t="shared" si="44"/>
        <v>1.9022691152450658E-2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2'!N42</f>
        <v>0</v>
      </c>
      <c r="M88" s="76">
        <f t="shared" si="47"/>
        <v>0</v>
      </c>
      <c r="N88" s="66">
        <f>L88+'2025 Οκτώβριος'!N88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27.7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2'!N45</f>
        <v>0</v>
      </c>
      <c r="E89" s="76" t="e">
        <f t="shared" si="43"/>
        <v>#DIV/0!</v>
      </c>
      <c r="F89" s="117">
        <f>D89+'2025 Οκτώβριος'!F89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2'!N43</f>
        <v>0</v>
      </c>
      <c r="M89" s="76">
        <f t="shared" si="47"/>
        <v>0</v>
      </c>
      <c r="N89" s="66">
        <f>L89+'2025 Οκτώβριος'!N89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2'!N46</f>
        <v>0</v>
      </c>
      <c r="E90" s="76" t="e">
        <f t="shared" si="43"/>
        <v>#DIV/0!</v>
      </c>
      <c r="F90" s="117">
        <f>D90+'2025 Οκτώβριος'!F90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2'!N44</f>
        <v>0</v>
      </c>
      <c r="M90" s="76">
        <f t="shared" si="47"/>
        <v>0</v>
      </c>
      <c r="N90" s="66">
        <f>L90+'2025 Οκτώβριος'!N90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2'!N47</f>
        <v>0</v>
      </c>
      <c r="E91" s="76" t="e">
        <f t="shared" si="43"/>
        <v>#DIV/0!</v>
      </c>
      <c r="F91" s="117">
        <f>D91+'2025 Οκτώβριος'!F91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2'!N45</f>
        <v>0</v>
      </c>
      <c r="M91" s="76">
        <f t="shared" si="47"/>
        <v>0</v>
      </c>
      <c r="N91" s="66">
        <f>L91+'2025 Οκτώβριος'!N91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2'!N48</f>
        <v>0</v>
      </c>
      <c r="E92" s="76" t="e">
        <f t="shared" si="43"/>
        <v>#DIV/0!</v>
      </c>
      <c r="F92" s="117">
        <f>D92+'2025 Οκτώβριος'!F92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2'!N46</f>
        <v>0</v>
      </c>
      <c r="M92" s="76">
        <f t="shared" si="47"/>
        <v>0</v>
      </c>
      <c r="N92" s="66">
        <f>L92+'2025 Οκτώβριος'!N92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2'!N49</f>
        <v>0</v>
      </c>
      <c r="E93" s="76" t="e">
        <f t="shared" si="43"/>
        <v>#DIV/0!</v>
      </c>
      <c r="F93" s="117">
        <f>D93+'2025 Οκτώβριος'!F93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2'!N47</f>
        <v>0</v>
      </c>
      <c r="M93" s="76">
        <f t="shared" si="47"/>
        <v>0</v>
      </c>
      <c r="N93" s="66">
        <f>L93+'2025 Οκτώβριος'!N93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32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2'!N50</f>
        <v>0</v>
      </c>
      <c r="E94" s="76" t="e">
        <f t="shared" si="43"/>
        <v>#DIV/0!</v>
      </c>
      <c r="F94" s="117">
        <f>D94+'2025 Οκτώβριος'!F94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2'!N48</f>
        <v>0</v>
      </c>
      <c r="M94" s="76">
        <f t="shared" si="47"/>
        <v>0</v>
      </c>
      <c r="N94" s="66">
        <f>L94+'2025 Οκτώβριος'!N94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2'!N51</f>
        <v>0</v>
      </c>
      <c r="E95" s="76" t="e">
        <f t="shared" si="43"/>
        <v>#DIV/0!</v>
      </c>
      <c r="F95" s="117">
        <f>D95+'2025 Οκτώβριος'!F95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2'!N49</f>
        <v>0</v>
      </c>
      <c r="M95" s="76">
        <f t="shared" si="47"/>
        <v>0</v>
      </c>
      <c r="N95" s="66">
        <f>L95+'2025 Οκτώβριος'!N95</f>
        <v>246.76</v>
      </c>
      <c r="O95" s="76">
        <f t="shared" si="48"/>
        <v>3.1700224506858274E-3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2'!N52</f>
        <v>0</v>
      </c>
      <c r="E96" s="76" t="e">
        <f t="shared" si="43"/>
        <v>#DIV/0!</v>
      </c>
      <c r="F96" s="117">
        <f>D96+'2025 Οκτώβριος'!F96</f>
        <v>554.78</v>
      </c>
      <c r="G96" s="76">
        <f t="shared" si="44"/>
        <v>1.198297785574722E-2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2'!N50</f>
        <v>0.8</v>
      </c>
      <c r="M96" s="76">
        <f t="shared" si="47"/>
        <v>1.039782061679872E-4</v>
      </c>
      <c r="N96" s="66">
        <f>L96+'2025 Οκτώβριος'!N96</f>
        <v>386.19</v>
      </c>
      <c r="O96" s="76">
        <f t="shared" si="48"/>
        <v>4.961221309087209E-3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2'!N53</f>
        <v>0</v>
      </c>
      <c r="E97" s="76" t="e">
        <f t="shared" si="43"/>
        <v>#DIV/0!</v>
      </c>
      <c r="F97" s="117">
        <f>D97+'2025 Οκτώβριος'!F97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2'!N51</f>
        <v>0</v>
      </c>
      <c r="M97" s="76">
        <f t="shared" si="47"/>
        <v>0</v>
      </c>
      <c r="N97" s="66">
        <f>L97+'2025 Οκτώβριος'!N97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2'!N54</f>
        <v>0</v>
      </c>
      <c r="E98" s="76" t="e">
        <f t="shared" si="43"/>
        <v>#DIV/0!</v>
      </c>
      <c r="F98" s="117">
        <f>D98+'2025 Οκτώβριος'!F98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2'!N52</f>
        <v>0</v>
      </c>
      <c r="M98" s="76">
        <f t="shared" si="47"/>
        <v>0</v>
      </c>
      <c r="N98" s="66">
        <f>L98+'2025 Οκτώβριος'!N98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24.7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2'!N55</f>
        <v>0</v>
      </c>
      <c r="E99" s="76" t="e">
        <f t="shared" si="43"/>
        <v>#DIV/0!</v>
      </c>
      <c r="F99" s="117">
        <f>D99+'2025 Οκτώβριος'!F99</f>
        <v>4747.45</v>
      </c>
      <c r="G99" s="76">
        <f t="shared" si="44"/>
        <v>0.10254260827943895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2'!N53</f>
        <v>0</v>
      </c>
      <c r="M99" s="76">
        <f t="shared" si="47"/>
        <v>0</v>
      </c>
      <c r="N99" s="66">
        <f>L99+'2025 Οκτώβριος'!N99</f>
        <v>119.88</v>
      </c>
      <c r="O99" s="76">
        <f t="shared" si="48"/>
        <v>1.5400481900965188E-3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2'!N56</f>
        <v>0</v>
      </c>
      <c r="E100" s="76" t="e">
        <f t="shared" si="43"/>
        <v>#DIV/0!</v>
      </c>
      <c r="F100" s="117">
        <f>D100+'2025 Οκτώβριος'!F100</f>
        <v>878.12</v>
      </c>
      <c r="G100" s="76">
        <f t="shared" si="44"/>
        <v>1.896696440875437E-2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2'!N54</f>
        <v>155.29</v>
      </c>
      <c r="M100" s="76">
        <f t="shared" si="47"/>
        <v>2.0183469544783412E-2</v>
      </c>
      <c r="N100" s="66">
        <f>L100+'2025 Οκτώβριος'!N100</f>
        <v>2291.9300000000003</v>
      </c>
      <c r="O100" s="76">
        <f t="shared" si="48"/>
        <v>2.9443465534934227E-2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2'!N57</f>
        <v>0</v>
      </c>
      <c r="E101" s="76" t="e">
        <f t="shared" si="43"/>
        <v>#DIV/0!</v>
      </c>
      <c r="F101" s="117">
        <f>D101+'2025 Οκτώβριος'!F101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2'!N55</f>
        <v>0</v>
      </c>
      <c r="M101" s="76">
        <f t="shared" si="47"/>
        <v>0</v>
      </c>
      <c r="N101" s="66">
        <f>L101+'2025 Οκτώβριος'!N101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2'!N58</f>
        <v>0</v>
      </c>
      <c r="E102" s="76" t="e">
        <f t="shared" si="43"/>
        <v>#DIV/0!</v>
      </c>
      <c r="F102" s="117">
        <f>D102+'2025 Οκτώβριος'!F102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2'!N56</f>
        <v>0</v>
      </c>
      <c r="M102" s="76">
        <f t="shared" si="47"/>
        <v>0</v>
      </c>
      <c r="N102" s="66">
        <f>L102+'2025 Οκτώβριος'!N102</f>
        <v>1396.23</v>
      </c>
      <c r="O102" s="76">
        <f t="shared" si="48"/>
        <v>1.793678248630683E-2</v>
      </c>
      <c r="P102" s="58"/>
      <c r="Q102" s="59" t="e">
        <f t="shared" si="49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2'!N59</f>
        <v>0</v>
      </c>
      <c r="E103" s="76" t="e">
        <f t="shared" si="43"/>
        <v>#DIV/0!</v>
      </c>
      <c r="F103" s="117">
        <f>D103+'2025 Οκτώβριος'!F103</f>
        <v>2545.4699999999998</v>
      </c>
      <c r="G103" s="76">
        <f t="shared" si="44"/>
        <v>5.4980912510308365E-2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2'!N57</f>
        <v>1257</v>
      </c>
      <c r="M103" s="76">
        <f t="shared" si="47"/>
        <v>0.16337575644144986</v>
      </c>
      <c r="N103" s="66">
        <f>L103+'2025 Οκτώβριος'!N103</f>
        <v>10491.57</v>
      </c>
      <c r="O103" s="76">
        <f t="shared" si="48"/>
        <v>0.13478080905714826</v>
      </c>
      <c r="P103" s="58"/>
      <c r="Q103" s="59" t="e">
        <f t="shared" si="49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2'!N60</f>
        <v>0</v>
      </c>
      <c r="E104" s="76" t="e">
        <f t="shared" si="43"/>
        <v>#DIV/0!</v>
      </c>
      <c r="F104" s="117">
        <f>D104+'2025 Οκτώβριος'!F104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2'!N58</f>
        <v>0</v>
      </c>
      <c r="M104" s="76">
        <f t="shared" si="47"/>
        <v>0</v>
      </c>
      <c r="N104" s="66">
        <f>L104+'2025 Οκτώβριος'!N104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28.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2'!N61</f>
        <v>0</v>
      </c>
      <c r="E105" s="76" t="e">
        <f t="shared" si="43"/>
        <v>#DIV/0!</v>
      </c>
      <c r="F105" s="117">
        <f>D105+'2025 Οκτώβριος'!F105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2'!N59</f>
        <v>0</v>
      </c>
      <c r="M105" s="76">
        <f t="shared" si="47"/>
        <v>0</v>
      </c>
      <c r="N105" s="66">
        <f>L105+'2025 Οκτώβριος'!N105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2'!N36</f>
        <v>0</v>
      </c>
      <c r="E111" s="83"/>
      <c r="F111" s="65">
        <f>'2025_60-69 ΕΞΟΔΑ+ΟΜ 2'!AA36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7693.92</v>
      </c>
      <c r="M111" s="83"/>
      <c r="N111" s="65">
        <f>SUM(N81:N110)</f>
        <v>77841.72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ΑΝΤΙΣΤΟΙΧΙΣΗ!$F$116</f>
        <v xml:space="preserve">ΝΟΕΜΒΡΙΟΣ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ΑΝΤΙΣΤΟΙΧΙΣΗ!$F$116</f>
        <v xml:space="preserve">ΝΟΕΜΒΡΙΟΣ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ΑΝΤΙΣΤΟΙΧΙΣΗ!$F$130</f>
        <v>ΝΟΕΜΒΡΙΟΣ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81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52011.51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11725.87</v>
      </c>
      <c r="M116" s="83"/>
      <c r="N116" s="65">
        <f>SUM(N117:N156)</f>
        <v>95246.969999999987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2'!N74</f>
        <v>0</v>
      </c>
      <c r="E117" s="76">
        <f>D117/$D$116</f>
        <v>0</v>
      </c>
      <c r="F117" s="66">
        <f>D117+'2025 Οκτώβριος'!F117</f>
        <v>6449.25</v>
      </c>
      <c r="G117" s="76">
        <f>F117/$F$116</f>
        <v>0.12399659229274443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2'!N66</f>
        <v>1079</v>
      </c>
      <c r="M117" s="76">
        <f>L117/$L$116</f>
        <v>9.201875852282175E-2</v>
      </c>
      <c r="N117" s="66">
        <f>L117+'2025 Οκτώβριος'!N117</f>
        <v>13534.27</v>
      </c>
      <c r="O117" s="76">
        <f>N117/$N$116</f>
        <v>0.1420965937289134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2'!N75</f>
        <v>0</v>
      </c>
      <c r="E118" s="76">
        <f t="shared" ref="E118:E153" si="51">D118/$D$116</f>
        <v>0</v>
      </c>
      <c r="F118" s="66">
        <f>D118+'2025 Οκτώβριος'!F118</f>
        <v>1329.02</v>
      </c>
      <c r="G118" s="76">
        <f t="shared" ref="G118:G153" si="52">F118/$F$116</f>
        <v>2.5552420992968672E-2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2'!N67</f>
        <v>240.51</v>
      </c>
      <c r="M118" s="76">
        <f t="shared" ref="M118:M153" si="55">L118/$L$116</f>
        <v>2.0511058028103671E-2</v>
      </c>
      <c r="N118" s="66">
        <f>L118+'2025 Οκτώβριος'!N118</f>
        <v>2929.4400000000005</v>
      </c>
      <c r="O118" s="76">
        <f t="shared" ref="O118:O153" si="56">N118/$N$116</f>
        <v>3.0756253978473026E-2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2'!N76</f>
        <v>0</v>
      </c>
      <c r="E119" s="76">
        <f t="shared" si="51"/>
        <v>0</v>
      </c>
      <c r="F119" s="66">
        <f>D119+'2025 Οκτώβριος'!F119</f>
        <v>4377.5</v>
      </c>
      <c r="G119" s="76">
        <f t="shared" si="52"/>
        <v>8.416406291607377E-2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2'!N68</f>
        <v>875.5</v>
      </c>
      <c r="M119" s="76">
        <f t="shared" si="55"/>
        <v>7.4663969496506444E-2</v>
      </c>
      <c r="N119" s="66">
        <f>L119+'2025 Οκτώβριος'!N119</f>
        <v>9477.5</v>
      </c>
      <c r="O119" s="76">
        <f t="shared" si="56"/>
        <v>9.9504477675247852E-2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2'!N77</f>
        <v>0</v>
      </c>
      <c r="E120" s="76">
        <f t="shared" si="51"/>
        <v>0</v>
      </c>
      <c r="F120" s="66">
        <f>D120+'2025 Οκτώβριος'!F120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2'!N69</f>
        <v>0</v>
      </c>
      <c r="M120" s="76">
        <f t="shared" si="55"/>
        <v>0</v>
      </c>
      <c r="N120" s="66">
        <f>L120+'2025 Οκτώβριος'!N120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2'!N78</f>
        <v>0</v>
      </c>
      <c r="E121" s="76">
        <f t="shared" si="51"/>
        <v>0</v>
      </c>
      <c r="F121" s="66">
        <f>D121+'2025 Οκτώβριος'!F121</f>
        <v>1242.75</v>
      </c>
      <c r="G121" s="76">
        <f t="shared" si="52"/>
        <v>2.3893749671947611E-2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2'!N70</f>
        <v>241.31</v>
      </c>
      <c r="M121" s="76">
        <f t="shared" si="55"/>
        <v>2.0579283242949137E-2</v>
      </c>
      <c r="N121" s="66">
        <f>L121+'2025 Οκτώβριος'!N121</f>
        <v>2654.41</v>
      </c>
      <c r="O121" s="76">
        <f t="shared" si="56"/>
        <v>2.7868708054439948E-2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2'!N79</f>
        <v>0</v>
      </c>
      <c r="E122" s="76">
        <f t="shared" si="51"/>
        <v>0</v>
      </c>
      <c r="F122" s="66">
        <f>D122+'2025 Οκτώβριος'!F122</f>
        <v>4826.25</v>
      </c>
      <c r="G122" s="76">
        <f t="shared" si="52"/>
        <v>9.2791960856356603E-2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2'!N71</f>
        <v>965.25</v>
      </c>
      <c r="M122" s="76">
        <f t="shared" si="55"/>
        <v>8.2317985786982115E-2</v>
      </c>
      <c r="N122" s="66">
        <f>L122+'2025 Οκτώβριος'!N122</f>
        <v>10617.75</v>
      </c>
      <c r="O122" s="76">
        <f t="shared" si="56"/>
        <v>0.11147598711014116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2'!N80</f>
        <v>0</v>
      </c>
      <c r="E123" s="76">
        <f t="shared" si="51"/>
        <v>0</v>
      </c>
      <c r="F123" s="66">
        <f>D123+'2025 Οκτώβριος'!F123</f>
        <v>157.6</v>
      </c>
      <c r="G123" s="76">
        <f t="shared" si="52"/>
        <v>3.030098530113815E-3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2'!N72</f>
        <v>31.52</v>
      </c>
      <c r="M123" s="76">
        <f t="shared" si="55"/>
        <v>2.6880734649113456E-3</v>
      </c>
      <c r="N123" s="66">
        <f>L123+'2025 Οκτώβριος'!N123</f>
        <v>341.2</v>
      </c>
      <c r="O123" s="76">
        <f t="shared" si="56"/>
        <v>3.582266186525409E-3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2'!N81</f>
        <v>0</v>
      </c>
      <c r="E124" s="76">
        <f t="shared" si="51"/>
        <v>0</v>
      </c>
      <c r="F124" s="66">
        <f>D124+'2025 Οκτώβριος'!F124</f>
        <v>44.75</v>
      </c>
      <c r="G124" s="76">
        <f t="shared" si="52"/>
        <v>8.6038647983878946E-4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2'!N73</f>
        <v>8.69</v>
      </c>
      <c r="M124" s="76">
        <f t="shared" si="55"/>
        <v>7.4109639625887023E-4</v>
      </c>
      <c r="N124" s="66">
        <f>L124+'2025 Οκτώβριος'!N124</f>
        <v>112.46</v>
      </c>
      <c r="O124" s="76">
        <f t="shared" si="56"/>
        <v>1.1807199746091662E-3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2'!N82</f>
        <v>0</v>
      </c>
      <c r="E125" s="76">
        <f t="shared" si="51"/>
        <v>0</v>
      </c>
      <c r="F125" s="66">
        <f>D125+'2025 Οκτώβριος'!F125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2'!N74</f>
        <v>0</v>
      </c>
      <c r="M125" s="76">
        <f t="shared" si="55"/>
        <v>0</v>
      </c>
      <c r="N125" s="66">
        <f>L125+'2025 Οκτώβριος'!N125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2'!N83</f>
        <v>0</v>
      </c>
      <c r="E126" s="76">
        <f t="shared" si="51"/>
        <v>0</v>
      </c>
      <c r="F126" s="66">
        <f>D126+'2025 Οκτώβριος'!F126</f>
        <v>173.75</v>
      </c>
      <c r="G126" s="76">
        <f t="shared" si="52"/>
        <v>3.3406067233964173E-3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2'!N75</f>
        <v>34.75</v>
      </c>
      <c r="M126" s="76">
        <f t="shared" si="55"/>
        <v>2.963532769849913E-3</v>
      </c>
      <c r="N126" s="66">
        <f>L126+'2025 Οκτώβριος'!N126</f>
        <v>382.25</v>
      </c>
      <c r="O126" s="76">
        <f t="shared" si="56"/>
        <v>4.0132510252032169E-3</v>
      </c>
      <c r="P126" s="66"/>
      <c r="Q126" s="81" t="e">
        <f t="shared" si="50"/>
        <v>#DIV/0!</v>
      </c>
      <c r="S126"/>
      <c r="T126"/>
      <c r="U126"/>
      <c r="V126"/>
    </row>
    <row r="127" spans="1:22" ht="15" customHeight="1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2'!N84</f>
        <v>0</v>
      </c>
      <c r="E127" s="76">
        <f t="shared" si="51"/>
        <v>0</v>
      </c>
      <c r="F127" s="66">
        <f>D127+'2025 Οκτώβριος'!F127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2'!N76</f>
        <v>0</v>
      </c>
      <c r="M127" s="76">
        <f t="shared" si="55"/>
        <v>0</v>
      </c>
      <c r="N127" s="66">
        <f>L127+'2025 Οκτώβριος'!N127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2'!N85</f>
        <v>0</v>
      </c>
      <c r="E128" s="76">
        <f t="shared" si="51"/>
        <v>0</v>
      </c>
      <c r="F128" s="66">
        <f>D128+'2025 Οκτώβριος'!F128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2'!N77</f>
        <v>0</v>
      </c>
      <c r="M128" s="76">
        <f t="shared" si="55"/>
        <v>0</v>
      </c>
      <c r="N128" s="66">
        <f>L128+'2025 Οκτώβριος'!N128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2'!N86</f>
        <v>0</v>
      </c>
      <c r="E129" s="76">
        <f t="shared" si="51"/>
        <v>0</v>
      </c>
      <c r="F129" s="66">
        <f>D129+'2025 Οκτώβριος'!F129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2'!N78</f>
        <v>0</v>
      </c>
      <c r="M129" s="76">
        <f t="shared" si="55"/>
        <v>0</v>
      </c>
      <c r="N129" s="66">
        <f>L129+'2025 Οκτώβριος'!N129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2'!N87</f>
        <v>0</v>
      </c>
      <c r="E130" s="76">
        <f t="shared" si="51"/>
        <v>0</v>
      </c>
      <c r="F130" s="66">
        <f>D130+'2025 Οκτώβριος'!F130</f>
        <v>172.5</v>
      </c>
      <c r="G130" s="76">
        <f t="shared" si="52"/>
        <v>3.3165735815014791E-3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2'!N79</f>
        <v>42.58</v>
      </c>
      <c r="M130" s="76">
        <f t="shared" si="55"/>
        <v>3.6312870601499076E-3</v>
      </c>
      <c r="N130" s="66">
        <f>L130+'2025 Οκτώβριος'!N130</f>
        <v>415.08</v>
      </c>
      <c r="O130" s="76">
        <f t="shared" si="56"/>
        <v>4.3579339059289764E-3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2'!N88</f>
        <v>0</v>
      </c>
      <c r="E131" s="76">
        <f t="shared" si="51"/>
        <v>0</v>
      </c>
      <c r="F131" s="66">
        <f>D131+'2025 Οκτώβριος'!F131</f>
        <v>751.64</v>
      </c>
      <c r="G131" s="76">
        <f t="shared" si="52"/>
        <v>1.4451416619129111E-2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2'!N80</f>
        <v>130.58000000000001</v>
      </c>
      <c r="M131" s="76">
        <f t="shared" si="55"/>
        <v>1.1136060693151126E-2</v>
      </c>
      <c r="N131" s="66">
        <f>L131+'2025 Οκτώβριος'!N131</f>
        <v>1690.79</v>
      </c>
      <c r="O131" s="76">
        <f t="shared" si="56"/>
        <v>1.7751640813350809E-2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2'!N89</f>
        <v>0</v>
      </c>
      <c r="E132" s="76">
        <f t="shared" si="51"/>
        <v>0</v>
      </c>
      <c r="F132" s="66">
        <f>D132+'2025 Οκτώβριος'!F132</f>
        <v>88.68</v>
      </c>
      <c r="G132" s="76">
        <f t="shared" si="52"/>
        <v>1.7050072185944996E-3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2'!N81</f>
        <v>24.51</v>
      </c>
      <c r="M132" s="76">
        <f t="shared" si="55"/>
        <v>2.0902500198279532E-3</v>
      </c>
      <c r="N132" s="66">
        <f>L132+'2025 Οκτώβριος'!N132</f>
        <v>173.55</v>
      </c>
      <c r="O132" s="76">
        <f t="shared" si="56"/>
        <v>1.8221052071262743E-3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2'!N90</f>
        <v>0</v>
      </c>
      <c r="E133" s="76">
        <f t="shared" si="51"/>
        <v>0</v>
      </c>
      <c r="F133" s="66">
        <f>D133+'2025 Οκτώβριος'!F133</f>
        <v>46.31</v>
      </c>
      <c r="G133" s="76">
        <f t="shared" si="52"/>
        <v>8.9037984092367245E-4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2'!N82</f>
        <v>17.07</v>
      </c>
      <c r="M133" s="76">
        <f t="shared" si="55"/>
        <v>1.4557555217651226E-3</v>
      </c>
      <c r="N133" s="66">
        <f>L133+'2025 Οκτώβριος'!N133</f>
        <v>52.63</v>
      </c>
      <c r="O133" s="76">
        <f t="shared" si="56"/>
        <v>5.5256350936937952E-4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2'!N91</f>
        <v>0</v>
      </c>
      <c r="E134" s="76">
        <f t="shared" si="51"/>
        <v>0</v>
      </c>
      <c r="F134" s="66">
        <f>D134+'2025 Οκτώβριος'!F134</f>
        <v>62.370000000000005</v>
      </c>
      <c r="G134" s="76">
        <f t="shared" si="52"/>
        <v>1.1991576479898393E-3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2'!N83</f>
        <v>19.55</v>
      </c>
      <c r="M134" s="76">
        <f t="shared" si="55"/>
        <v>1.6672536877860662E-3</v>
      </c>
      <c r="N134" s="66">
        <f>L134+'2025 Οκτώβριος'!N134</f>
        <v>81.930000000000021</v>
      </c>
      <c r="O134" s="76">
        <f t="shared" si="56"/>
        <v>8.6018484367534243E-4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2'!N92</f>
        <v>0</v>
      </c>
      <c r="E135" s="76">
        <f t="shared" si="51"/>
        <v>0</v>
      </c>
      <c r="F135" s="66">
        <f>D135+'2025 Οκτώβριος'!F135</f>
        <v>1482.8000000000002</v>
      </c>
      <c r="G135" s="76">
        <f t="shared" si="52"/>
        <v>2.8509074241451559E-2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2'!N84</f>
        <v>330.23</v>
      </c>
      <c r="M135" s="76">
        <f t="shared" si="55"/>
        <v>2.8162515873022639E-2</v>
      </c>
      <c r="N135" s="66">
        <f>L135+'2025 Οκτώβριος'!N135</f>
        <v>3608.2299999999996</v>
      </c>
      <c r="O135" s="76">
        <f t="shared" si="56"/>
        <v>3.7882884883372145E-2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2'!N93</f>
        <v>0</v>
      </c>
      <c r="E136" s="76">
        <f t="shared" si="51"/>
        <v>0</v>
      </c>
      <c r="F136" s="66">
        <f>D136+'2025 Οκτώβριος'!F136</f>
        <v>25.62</v>
      </c>
      <c r="G136" s="76">
        <f t="shared" si="52"/>
        <v>4.9258327627865446E-4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2'!N85</f>
        <v>27.590000000000003</v>
      </c>
      <c r="M136" s="76">
        <f t="shared" si="55"/>
        <v>2.3529170969829958E-3</v>
      </c>
      <c r="N136" s="66">
        <f>L136+'2025 Οκτώβριος'!N136</f>
        <v>99.52000000000001</v>
      </c>
      <c r="O136" s="76">
        <f t="shared" si="56"/>
        <v>1.0448626344754066E-3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2'!N94</f>
        <v>0</v>
      </c>
      <c r="E137" s="76">
        <f t="shared" si="51"/>
        <v>0</v>
      </c>
      <c r="F137" s="66">
        <f>D137+'2025 Οκτώβριος'!F137</f>
        <v>299.25</v>
      </c>
      <c r="G137" s="76">
        <f t="shared" si="52"/>
        <v>5.7535341696482176E-3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2'!N86</f>
        <v>0</v>
      </c>
      <c r="M137" s="76">
        <f t="shared" si="55"/>
        <v>0</v>
      </c>
      <c r="N137" s="66">
        <f>L137+'2025 Οκτώβριος'!N137</f>
        <v>544.29999999999995</v>
      </c>
      <c r="O137" s="76">
        <f t="shared" si="56"/>
        <v>5.7146174833698129E-3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2'!N95</f>
        <v>0</v>
      </c>
      <c r="E138" s="76">
        <f t="shared" si="51"/>
        <v>0</v>
      </c>
      <c r="F138" s="66">
        <f>D138+'2025 Οκτώβριος'!F138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2'!N87</f>
        <v>0</v>
      </c>
      <c r="M138" s="76">
        <f t="shared" si="55"/>
        <v>0</v>
      </c>
      <c r="N138" s="66">
        <f>L138+'2025 Οκτώβριος'!N138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2'!N96</f>
        <v>0</v>
      </c>
      <c r="E139" s="76">
        <f t="shared" si="51"/>
        <v>0</v>
      </c>
      <c r="F139" s="66">
        <f>D139+'2025 Οκτώβριος'!F139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2'!N88</f>
        <v>0</v>
      </c>
      <c r="M139" s="76">
        <f t="shared" si="55"/>
        <v>0</v>
      </c>
      <c r="N139" s="66">
        <f>L139+'2025 Οκτώβριος'!N139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2'!N97</f>
        <v>0</v>
      </c>
      <c r="E140" s="76">
        <f t="shared" si="51"/>
        <v>0</v>
      </c>
      <c r="F140" s="66">
        <f>D140+'2025 Οκτώβριος'!F140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2'!N89</f>
        <v>0</v>
      </c>
      <c r="M140" s="76">
        <f t="shared" si="55"/>
        <v>0</v>
      </c>
      <c r="N140" s="66">
        <f>L140+'2025 Οκτώβριος'!N140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2'!N98</f>
        <v>0</v>
      </c>
      <c r="E141" s="76">
        <f t="shared" si="51"/>
        <v>0</v>
      </c>
      <c r="F141" s="66">
        <f>D141+'2025 Οκτώβριος'!F141</f>
        <v>1086.5899999999999</v>
      </c>
      <c r="G141" s="76">
        <f t="shared" si="52"/>
        <v>2.0891337321296763E-2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2'!N90</f>
        <v>33.380000000000003</v>
      </c>
      <c r="M141" s="76">
        <f t="shared" si="55"/>
        <v>2.846697089427053E-3</v>
      </c>
      <c r="N141" s="66">
        <f>L141+'2025 Οκτώβριος'!N141</f>
        <v>1192.2300000000002</v>
      </c>
      <c r="O141" s="76">
        <f t="shared" si="56"/>
        <v>1.251724858019106E-2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2'!N99</f>
        <v>0</v>
      </c>
      <c r="E142" s="76">
        <f t="shared" si="51"/>
        <v>0</v>
      </c>
      <c r="F142" s="66">
        <f>D142+'2025 Οκτώβριος'!F142</f>
        <v>5242.7299999999996</v>
      </c>
      <c r="G142" s="76">
        <f t="shared" si="52"/>
        <v>0.1007994192054797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2'!N91</f>
        <v>900</v>
      </c>
      <c r="M142" s="76">
        <f t="shared" si="55"/>
        <v>7.6753366701148823E-2</v>
      </c>
      <c r="N142" s="66">
        <f>L142+'2025 Οκτώβριος'!N142</f>
        <v>10490</v>
      </c>
      <c r="O142" s="76">
        <f t="shared" si="56"/>
        <v>0.11013473709452386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2'!N100</f>
        <v>0</v>
      </c>
      <c r="E143" s="76">
        <f t="shared" si="51"/>
        <v>0</v>
      </c>
      <c r="F143" s="66">
        <f>D143+'2025 Οκτώβριος'!F143</f>
        <v>4600.62</v>
      </c>
      <c r="G143" s="76">
        <f t="shared" si="52"/>
        <v>8.845388261175266E-2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2'!N92</f>
        <v>28.84</v>
      </c>
      <c r="M143" s="76">
        <f t="shared" si="55"/>
        <v>2.4595189951790355E-3</v>
      </c>
      <c r="N143" s="66">
        <f>L143+'2025 Οκτώβριος'!N143</f>
        <v>3137.6600000000003</v>
      </c>
      <c r="O143" s="76">
        <f t="shared" si="56"/>
        <v>3.2942360266158606E-2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2'!N101</f>
        <v>0</v>
      </c>
      <c r="E144" s="76">
        <f t="shared" si="51"/>
        <v>0</v>
      </c>
      <c r="F144" s="66">
        <f>D144+'2025 Οκτώβριος'!F144</f>
        <v>2050.08</v>
      </c>
      <c r="G144" s="76">
        <f t="shared" si="52"/>
        <v>3.9415890828780012E-2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2'!N93</f>
        <v>1047.56</v>
      </c>
      <c r="M144" s="76">
        <f t="shared" si="55"/>
        <v>8.9337507579394945E-2</v>
      </c>
      <c r="N144" s="66">
        <f>L144+'2025 Οκτώβριος'!N144</f>
        <v>3131.36</v>
      </c>
      <c r="O144" s="76">
        <f t="shared" si="56"/>
        <v>3.2876216429771996E-2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2'!N102</f>
        <v>0</v>
      </c>
      <c r="E145" s="76">
        <f t="shared" si="51"/>
        <v>0</v>
      </c>
      <c r="F145" s="66">
        <f>D145+'2025 Οκτώβριος'!F145</f>
        <v>345.75</v>
      </c>
      <c r="G145" s="76">
        <f t="shared" si="52"/>
        <v>6.6475670481399209E-3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2'!N94</f>
        <v>57.53</v>
      </c>
      <c r="M145" s="76">
        <f t="shared" si="55"/>
        <v>4.9062457625745461E-3</v>
      </c>
      <c r="N145" s="66">
        <f>L145+'2025 Οκτώβριος'!N145</f>
        <v>1131.3799999999999</v>
      </c>
      <c r="O145" s="76">
        <f t="shared" si="56"/>
        <v>1.1878383112869628E-2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2'!N103</f>
        <v>0</v>
      </c>
      <c r="E146" s="76">
        <f t="shared" si="51"/>
        <v>0</v>
      </c>
      <c r="F146" s="66">
        <f>D146+'2025 Οκτώβριος'!F146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2'!N95</f>
        <v>4705.72</v>
      </c>
      <c r="M146" s="76">
        <f t="shared" si="55"/>
        <v>0.40131094750325563</v>
      </c>
      <c r="N146" s="66">
        <f>L146+'2025 Οκτώβριος'!N146</f>
        <v>6236.68</v>
      </c>
      <c r="O146" s="76">
        <f t="shared" si="56"/>
        <v>6.5479038335812687E-2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2'!N104</f>
        <v>0</v>
      </c>
      <c r="E147" s="76">
        <f t="shared" si="51"/>
        <v>0</v>
      </c>
      <c r="F147" s="66">
        <f>D147+'2025 Οκτώβριος'!F147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2'!N96</f>
        <v>0</v>
      </c>
      <c r="M147" s="76">
        <f t="shared" si="55"/>
        <v>0</v>
      </c>
      <c r="N147" s="66">
        <f>L147+'2025 Οκτώβριος'!N147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2'!N105</f>
        <v>0</v>
      </c>
      <c r="E148" s="76">
        <f t="shared" si="51"/>
        <v>0</v>
      </c>
      <c r="F148" s="66">
        <f>D148+'2025 Οκτώβριος'!F148</f>
        <v>4137.37</v>
      </c>
      <c r="G148" s="76">
        <f t="shared" si="52"/>
        <v>7.9547200225488543E-2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2'!N97</f>
        <v>476.24</v>
      </c>
      <c r="M148" s="76">
        <f t="shared" si="55"/>
        <v>4.0614470397505681E-2</v>
      </c>
      <c r="N148" s="66">
        <f>L148+'2025 Οκτώβριος'!N148</f>
        <v>4529.2800000000007</v>
      </c>
      <c r="O148" s="76">
        <f t="shared" si="56"/>
        <v>4.7553008772877513E-2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2'!N106</f>
        <v>0</v>
      </c>
      <c r="E149" s="76">
        <f t="shared" si="51"/>
        <v>0</v>
      </c>
      <c r="F149" s="66">
        <f>D149+'2025 Οκτώβριος'!F149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2'!N98</f>
        <v>0</v>
      </c>
      <c r="M149" s="76">
        <f t="shared" si="55"/>
        <v>0</v>
      </c>
      <c r="N149" s="66">
        <f>L149+'2025 Οκτώβριος'!N149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2'!N107</f>
        <v>0</v>
      </c>
      <c r="E150" s="76">
        <f t="shared" si="51"/>
        <v>0</v>
      </c>
      <c r="F150" s="66">
        <f>D150+'2025 Οκτώβριος'!F150</f>
        <v>2393.4199999999996</v>
      </c>
      <c r="G150" s="76">
        <f t="shared" si="52"/>
        <v>4.6017121979346487E-2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2'!N99</f>
        <v>0</v>
      </c>
      <c r="M150" s="76">
        <f t="shared" si="55"/>
        <v>0</v>
      </c>
      <c r="N150" s="66">
        <f>L150+'2025 Οκτώβριος'!N150</f>
        <v>929.62</v>
      </c>
      <c r="O150" s="76">
        <f t="shared" si="56"/>
        <v>9.7601005050344403E-3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2'!N108</f>
        <v>0</v>
      </c>
      <c r="E151" s="76">
        <f t="shared" si="51"/>
        <v>0</v>
      </c>
      <c r="F151" s="66">
        <f>D151+'2025 Οκτώβριος'!F151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2'!N100</f>
        <v>336.86</v>
      </c>
      <c r="M151" s="76">
        <f t="shared" si="55"/>
        <v>2.8727932341054436E-2</v>
      </c>
      <c r="N151" s="66">
        <f>L151+'2025 Οκτώβριος'!N151</f>
        <v>6780.03</v>
      </c>
      <c r="O151" s="76">
        <f t="shared" si="56"/>
        <v>7.1183681748616265E-2</v>
      </c>
      <c r="P151" s="66"/>
      <c r="Q151" s="81" t="e">
        <f t="shared" si="50"/>
        <v>#DIV/0!</v>
      </c>
      <c r="S151"/>
      <c r="T151"/>
      <c r="U151"/>
      <c r="V151"/>
    </row>
    <row r="152" spans="1:22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2'!N109</f>
        <v>777.67000000000007</v>
      </c>
      <c r="E152" s="76">
        <f t="shared" si="51"/>
        <v>1</v>
      </c>
      <c r="F152" s="66">
        <f>D152+'2025 Οκτώβριος'!F152</f>
        <v>8554.3700000000008</v>
      </c>
      <c r="G152" s="76">
        <f t="shared" si="52"/>
        <v>0.16447071042544237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2'!N101</f>
        <v>0</v>
      </c>
      <c r="M152" s="76">
        <f t="shared" si="55"/>
        <v>0</v>
      </c>
      <c r="N152" s="66">
        <f>L152+'2025 Οκτώβριος'!N152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2'!N110</f>
        <v>0</v>
      </c>
      <c r="E153" s="76">
        <f t="shared" si="51"/>
        <v>0</v>
      </c>
      <c r="F153" s="66">
        <f>D153+'2025 Οκτώβριος'!F153</f>
        <v>2070.54</v>
      </c>
      <c r="G153" s="76">
        <f t="shared" si="52"/>
        <v>3.9809265295316358E-2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2'!N102</f>
        <v>71.099999999999994</v>
      </c>
      <c r="M153" s="76">
        <f t="shared" si="55"/>
        <v>6.0635159693907563E-3</v>
      </c>
      <c r="N153" s="66">
        <f>L153+'2025 Οκτώβριος'!N153</f>
        <v>10973.42</v>
      </c>
      <c r="O153" s="76">
        <f t="shared" si="56"/>
        <v>0.11521017413992279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2'!N73</f>
        <v>777.67000000000007</v>
      </c>
      <c r="E157" s="83"/>
      <c r="F157" s="65">
        <f>'2025_60-69 ΕΞΟΔΑ+ΟΜ 2'!AA73</f>
        <v>52011.509999999987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11725.87</v>
      </c>
      <c r="M157" s="83"/>
      <c r="N157" s="65">
        <f>SUM(N117:N156)</f>
        <v>95246.969999999987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-153933.38749262533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-35473.71</v>
      </c>
      <c r="M159" s="299"/>
      <c r="N159" s="88">
        <f>N7-N74-N111-N157</f>
        <v>-59100.684044247304</v>
      </c>
      <c r="O159" s="299"/>
      <c r="P159" s="88"/>
      <c r="Q159" s="299"/>
      <c r="S159"/>
      <c r="T159"/>
      <c r="U159"/>
      <c r="V159"/>
    </row>
    <row r="160" spans="1:22" ht="15">
      <c r="A160" s="183"/>
      <c r="B160" s="113"/>
      <c r="C160" s="11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4"/>
      <c r="Q160" s="304"/>
    </row>
  </sheetData>
  <mergeCells count="37"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L40:O40"/>
    <mergeCell ref="P40:Q40"/>
    <mergeCell ref="P41:Q41"/>
    <mergeCell ref="D77:G77"/>
    <mergeCell ref="A1:Q1"/>
    <mergeCell ref="P2:Q2"/>
    <mergeCell ref="D2:G2"/>
    <mergeCell ref="H2:K2"/>
    <mergeCell ref="L2:O2"/>
    <mergeCell ref="H77:K77"/>
    <mergeCell ref="L77:O77"/>
    <mergeCell ref="P77:Q77"/>
    <mergeCell ref="D160:G160"/>
    <mergeCell ref="H160:K160"/>
    <mergeCell ref="L160:O160"/>
    <mergeCell ref="P160:Q160"/>
    <mergeCell ref="P3:Q3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39D7-B8ED-4BF5-B9B9-D54E1382AF57}">
  <dimension ref="A1:V164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8" width="11.5703125" style="61" bestFit="1" customWidth="1"/>
    <col min="9" max="9" width="8.85546875" style="61" customWidth="1"/>
    <col min="10" max="10" width="11.42578125" style="61" customWidth="1"/>
    <col min="11" max="11" width="10.7109375" style="61" customWidth="1"/>
    <col min="12" max="12" width="13.42578125" style="61" bestFit="1" customWidth="1"/>
    <col min="13" max="13" width="11.7109375" style="61" customWidth="1"/>
    <col min="14" max="14" width="13.85546875" style="61" customWidth="1"/>
    <col min="15" max="15" width="13.28515625" style="61" customWidth="1"/>
    <col min="16" max="16" width="14.7109375" style="61" bestFit="1" customWidth="1"/>
    <col min="17" max="17" width="11.42578125" style="51" customWidth="1"/>
    <col min="18" max="18" width="12.7109375" style="51" bestFit="1" customWidth="1"/>
    <col min="19" max="21" width="9.140625" style="51"/>
    <col min="22" max="22" width="34.57031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300</v>
      </c>
      <c r="D3" s="302" t="str">
        <f>ΑΝΤΙΣΤΟΙΧΙΣΗ!$F$117</f>
        <v xml:space="preserve">ΔΕΚΕΜΒΡΙΟΣ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ΑΝΤΙΣΤΟΙΧΙΣΗ!$F$117</f>
        <v xml:space="preserve">ΔΕΚΕΜΒΡΙΟΣ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ΑΝΤΙΣΤΟΙΧΙΣΗ!$F$131</f>
        <v>ΔΕΚΕΜΒΡΙΟΣ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/>
      <c r="B4" s="114"/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 t="e">
        <f>D7-D6</f>
        <v>#VALUE!</v>
      </c>
      <c r="E5" s="299"/>
      <c r="F5" s="86">
        <f>F7-F6</f>
        <v>-162551.03415929206</v>
      </c>
      <c r="G5" s="299"/>
      <c r="H5" s="86" t="e">
        <f>H159-H6</f>
        <v>#VALUE!</v>
      </c>
      <c r="I5" s="299"/>
      <c r="J5" s="86" t="e">
        <f>J159-J6</f>
        <v>#VALUE!</v>
      </c>
      <c r="K5" s="299"/>
      <c r="L5" s="86" t="e">
        <f>L7-L6</f>
        <v>#VALUE!</v>
      </c>
      <c r="M5" s="299"/>
      <c r="N5" s="86">
        <f>N7-N6</f>
        <v>-42026.164044247475</v>
      </c>
      <c r="O5" s="299"/>
      <c r="P5" s="86" t="e">
        <f>P159-P6</f>
        <v>#VALUE!</v>
      </c>
      <c r="Q5" s="299"/>
      <c r="R5"/>
      <c r="S5"/>
      <c r="T5"/>
      <c r="U5"/>
      <c r="V5"/>
    </row>
    <row r="6" spans="1:22" ht="25.5" customHeight="1">
      <c r="A6" s="171"/>
      <c r="B6" s="180"/>
      <c r="C6" s="85" t="s">
        <v>381</v>
      </c>
      <c r="D6" s="86" t="e">
        <f>D43+D79+D116</f>
        <v>#VALUE!</v>
      </c>
      <c r="E6" s="299"/>
      <c r="F6" s="86">
        <f>F74+F111+F157</f>
        <v>378390.60000000003</v>
      </c>
      <c r="G6" s="299"/>
      <c r="H6" s="86" t="e">
        <f>H38-H43-H79</f>
        <v>#VALUE!</v>
      </c>
      <c r="I6" s="299"/>
      <c r="J6" s="87" t="e">
        <f>J38-J43-J79</f>
        <v>#VALUE!</v>
      </c>
      <c r="K6" s="299"/>
      <c r="L6" s="86" t="e">
        <f>L43+L79+L116</f>
        <v>#VALUE!</v>
      </c>
      <c r="M6" s="299"/>
      <c r="N6" s="87">
        <f>N74+N111+N157</f>
        <v>765581.10899999994</v>
      </c>
      <c r="O6" s="299"/>
      <c r="P6" s="86" t="e">
        <f>P38-P43-P79</f>
        <v>#VALUE!</v>
      </c>
      <c r="Q6" s="299"/>
      <c r="R6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100106.19</v>
      </c>
      <c r="M7" s="83"/>
      <c r="N7" s="65">
        <f>SUM(N8:N37)</f>
        <v>723554.94495575246</v>
      </c>
      <c r="O7" s="83"/>
      <c r="P7" s="65">
        <f>SUM(P8:P37)</f>
        <v>-507715.37911504431</v>
      </c>
      <c r="Q7" s="83"/>
      <c r="R7"/>
      <c r="S7"/>
      <c r="T7"/>
      <c r="U7"/>
      <c r="V7"/>
    </row>
    <row r="8" spans="1:22" ht="18.75" customHeight="1">
      <c r="A8" s="181">
        <v>1</v>
      </c>
      <c r="B8" s="181">
        <v>1</v>
      </c>
      <c r="C8" s="112" t="str">
        <f>ΑΝΤΙΣΤΟΙΧΙΣΗ!F187</f>
        <v>Εσοδα Φιλοξενείας-Διαμονής</v>
      </c>
      <c r="D8" s="66">
        <f>'2025_ΕΣΟΔΑ'!N2</f>
        <v>0</v>
      </c>
      <c r="E8" s="53" t="e">
        <f>D8/$D$7</f>
        <v>#DIV/0!</v>
      </c>
      <c r="F8" s="54">
        <f>D8+'2025 Νοέμβριος'!F8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Νοέμβριος'!J8</f>
        <v>0</v>
      </c>
      <c r="K8" s="53" t="e">
        <f>J8/$J$7</f>
        <v>#DIV/0!</v>
      </c>
      <c r="L8" s="92">
        <f>'2024_60-69 ΕΞΟΔΑ+ΟΜ 2'!N114</f>
        <v>35454.42</v>
      </c>
      <c r="M8" s="53">
        <f>L8/$L$7</f>
        <v>0.3541681088851748</v>
      </c>
      <c r="N8" s="54">
        <f>L8+'2025 Νοέμβριος'!N8</f>
        <v>582831.40150442487</v>
      </c>
      <c r="O8" s="53">
        <f>N8/$N$7</f>
        <v>0.80551090911287559</v>
      </c>
      <c r="P8" s="54">
        <f t="shared" ref="P8:P26" si="0">F8-N8</f>
        <v>-391520.06973451335</v>
      </c>
      <c r="Q8" s="53">
        <f t="shared" ref="Q8:Q26" si="1">N8/F8</f>
        <v>3.0465074708977049</v>
      </c>
      <c r="R8"/>
      <c r="S8"/>
      <c r="T8"/>
      <c r="U8"/>
      <c r="V8"/>
    </row>
    <row r="9" spans="1:22" ht="16.5" customHeight="1">
      <c r="A9" s="181">
        <v>2</v>
      </c>
      <c r="B9" s="181">
        <v>2</v>
      </c>
      <c r="C9" s="112" t="str">
        <f>ΑΝΤΙΣΤΟΙΧΙΣΗ!F188</f>
        <v>Early Check in/Check Out</v>
      </c>
      <c r="D9" s="66">
        <f>'2025_ΕΣΟΔΑ'!N3</f>
        <v>0</v>
      </c>
      <c r="E9" s="53" t="e">
        <f t="shared" ref="E9:E29" si="2">D9/$D$7</f>
        <v>#DIV/0!</v>
      </c>
      <c r="F9" s="54">
        <f>D9+'2025 Νοέμβριος'!F9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Νοέμβριος'!J9</f>
        <v>0</v>
      </c>
      <c r="K9" s="53" t="e">
        <f t="shared" ref="K9:K29" si="5">J9/$J$7</f>
        <v>#DIV/0!</v>
      </c>
      <c r="L9" s="92">
        <f>'2024_60-69 ΕΞΟΔΑ+ΟΜ 2'!N115</f>
        <v>0</v>
      </c>
      <c r="M9" s="53">
        <f t="shared" ref="M9:M29" si="6">L9/$L$7</f>
        <v>0</v>
      </c>
      <c r="N9" s="54">
        <f>L9+'2025 Νοέμβριος'!N9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3</v>
      </c>
      <c r="B10" s="181">
        <v>3</v>
      </c>
      <c r="C10" s="112" t="str">
        <f>ΑΝΤΙΣΤΟΙΧΙΣΗ!F189</f>
        <v xml:space="preserve">Πρωινό ( Εξτρα ) </v>
      </c>
      <c r="D10" s="66">
        <f>'2025_ΕΣΟΔΑ'!N4</f>
        <v>0</v>
      </c>
      <c r="E10" s="53" t="e">
        <f t="shared" si="2"/>
        <v>#DIV/0!</v>
      </c>
      <c r="F10" s="54">
        <f>D10+'2025 Νοέμβριος'!F10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Νοέμβριος'!J10</f>
        <v>0</v>
      </c>
      <c r="K10" s="53" t="e">
        <f t="shared" si="5"/>
        <v>#DIV/0!</v>
      </c>
      <c r="L10" s="92">
        <f>'2024_60-69 ΕΞΟΔΑ+ΟΜ 2'!N116</f>
        <v>0</v>
      </c>
      <c r="M10" s="53">
        <f t="shared" si="6"/>
        <v>0</v>
      </c>
      <c r="N10" s="54">
        <f>L10+'2025 Νοέμβριος'!N10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4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'2025_ΕΣΟΔΑ'!N5</f>
        <v>0</v>
      </c>
      <c r="E11" s="53" t="e">
        <f t="shared" si="2"/>
        <v>#DIV/0!</v>
      </c>
      <c r="F11" s="54">
        <f>D11+'2025 Νοέμβριος'!F11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Νοέμβριος'!J11</f>
        <v>0</v>
      </c>
      <c r="K11" s="53" t="e">
        <f t="shared" si="5"/>
        <v>#DIV/0!</v>
      </c>
      <c r="L11" s="92">
        <f>'2024_60-69 ΕΞΟΔΑ+ΟΜ 2'!N117</f>
        <v>1369.49</v>
      </c>
      <c r="M11" s="53">
        <f t="shared" si="6"/>
        <v>1.3680372812110819E-2</v>
      </c>
      <c r="N11" s="54">
        <f>L11+'2025 Νοέμβριος'!N11</f>
        <v>41059.273451327441</v>
      </c>
      <c r="O11" s="53">
        <f t="shared" si="7"/>
        <v>5.6746586748623956E-2</v>
      </c>
      <c r="P11" s="54">
        <f t="shared" si="0"/>
        <v>-27899.519380530983</v>
      </c>
      <c r="Q11" s="53">
        <f t="shared" si="1"/>
        <v>3.1200638880056548</v>
      </c>
      <c r="S11"/>
      <c r="T11"/>
      <c r="U11"/>
      <c r="V11"/>
    </row>
    <row r="12" spans="1:22" ht="17.25" customHeight="1">
      <c r="A12" s="181">
        <v>5</v>
      </c>
      <c r="B12" s="181">
        <v>5</v>
      </c>
      <c r="C12" s="112" t="str">
        <f>ΑΝΤΙΣΤΟΙΧΙΣΗ!F191</f>
        <v>Cancellation Fees</v>
      </c>
      <c r="D12" s="66">
        <f>'2025_ΕΣΟΔΑ'!N6</f>
        <v>0</v>
      </c>
      <c r="E12" s="53" t="e">
        <f t="shared" si="2"/>
        <v>#DIV/0!</v>
      </c>
      <c r="F12" s="54">
        <f>D12+'2025 Νοέμβριος'!F12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Νοέμβριος'!J12</f>
        <v>0</v>
      </c>
      <c r="K12" s="53" t="e">
        <f t="shared" si="5"/>
        <v>#DIV/0!</v>
      </c>
      <c r="L12" s="92">
        <f>'2024_60-69 ΕΞΟΔΑ+ΟΜ 2'!N118</f>
        <v>0</v>
      </c>
      <c r="M12" s="53">
        <f t="shared" si="6"/>
        <v>0</v>
      </c>
      <c r="N12" s="54">
        <f>L12+'2025 Νοέμβριος'!N12</f>
        <v>2684.7299999999996</v>
      </c>
      <c r="O12" s="53">
        <f t="shared" si="7"/>
        <v>3.7104714973154925E-3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32.25" customHeight="1">
      <c r="A13" s="181">
        <v>6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'2025_ΕΣΟΔΑ'!N7</f>
        <v>0</v>
      </c>
      <c r="E13" s="53" t="e">
        <f t="shared" si="2"/>
        <v>#DIV/0!</v>
      </c>
      <c r="F13" s="54">
        <f>D13+'2025 Νοέμβριος'!F13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Νοέμβριος'!J13</f>
        <v>0</v>
      </c>
      <c r="K13" s="53" t="e">
        <f t="shared" si="5"/>
        <v>#DIV/0!</v>
      </c>
      <c r="L13" s="92">
        <f>'2024_60-69 ΕΞΟΔΑ+ΟΜ 2'!N119</f>
        <v>637.6</v>
      </c>
      <c r="M13" s="53">
        <f t="shared" si="6"/>
        <v>6.3692365077524177E-3</v>
      </c>
      <c r="N13" s="54">
        <f>L13+'2025 Νοέμβριος'!N13</f>
        <v>19383.719999999998</v>
      </c>
      <c r="O13" s="53">
        <f t="shared" si="7"/>
        <v>2.6789561919427378E-2</v>
      </c>
      <c r="P13" s="54">
        <f t="shared" si="0"/>
        <v>-16057.009999999998</v>
      </c>
      <c r="Q13" s="53">
        <f t="shared" si="1"/>
        <v>5.8266936402632021</v>
      </c>
      <c r="S13"/>
      <c r="T13"/>
      <c r="U13"/>
      <c r="V13"/>
    </row>
    <row r="14" spans="1:22" ht="23.25" customHeight="1">
      <c r="A14" s="181">
        <v>7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'2025_ΕΣΟΔΑ'!N8</f>
        <v>0</v>
      </c>
      <c r="E14" s="53" t="e">
        <f t="shared" si="2"/>
        <v>#DIV/0!</v>
      </c>
      <c r="F14" s="54">
        <f>D14+'2025 Νοέμβριος'!F14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Νοέμβριος'!J14</f>
        <v>0</v>
      </c>
      <c r="K14" s="53" t="e">
        <f t="shared" si="5"/>
        <v>#DIV/0!</v>
      </c>
      <c r="L14" s="92">
        <f>'2024_60-69 ΕΞΟΔΑ+ΟΜ 2'!N120</f>
        <v>100</v>
      </c>
      <c r="M14" s="53">
        <f t="shared" si="6"/>
        <v>9.989392264354482E-4</v>
      </c>
      <c r="N14" s="54">
        <f>L14+'2025 Νοέμβριος'!N14</f>
        <v>1200</v>
      </c>
      <c r="O14" s="53">
        <f t="shared" si="7"/>
        <v>1.6584780580462808E-3</v>
      </c>
      <c r="P14" s="54">
        <f t="shared" si="0"/>
        <v>-700</v>
      </c>
      <c r="Q14" s="53">
        <f t="shared" si="1"/>
        <v>2.4</v>
      </c>
      <c r="S14"/>
      <c r="T14"/>
      <c r="U14"/>
      <c r="V14"/>
    </row>
    <row r="15" spans="1:22" ht="28.5">
      <c r="A15" s="181">
        <v>8</v>
      </c>
      <c r="B15" s="181">
        <v>8</v>
      </c>
      <c r="C15" s="112" t="str">
        <f>ΑΝΤΙΣΤΟΙΧΙΣΗ!F194</f>
        <v>Πωλ.Φύλαξη Αποσκευών (DIRECT)</v>
      </c>
      <c r="D15" s="66">
        <f>'2025_ΕΣΟΔΑ'!N9</f>
        <v>0</v>
      </c>
      <c r="E15" s="53" t="e">
        <f t="shared" si="2"/>
        <v>#DIV/0!</v>
      </c>
      <c r="F15" s="54">
        <f>D15+'2025 Νοέμβριος'!F15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Νοέμβριος'!J15</f>
        <v>0</v>
      </c>
      <c r="K15" s="53" t="e">
        <f t="shared" si="5"/>
        <v>#DIV/0!</v>
      </c>
      <c r="L15" s="92">
        <f>'2024_60-69 ΕΞΟΔΑ+ΟΜ 2'!N121</f>
        <v>54.84</v>
      </c>
      <c r="M15" s="53">
        <f t="shared" si="6"/>
        <v>5.4781827177719986E-4</v>
      </c>
      <c r="N15" s="54">
        <f>L15+'2025 Νοέμβριος'!N15</f>
        <v>2797.1800000000003</v>
      </c>
      <c r="O15" s="53">
        <f t="shared" si="7"/>
        <v>3.8658847120049138E-3</v>
      </c>
      <c r="P15" s="54">
        <f t="shared" si="0"/>
        <v>-1622.0900000000001</v>
      </c>
      <c r="Q15" s="53">
        <f t="shared" si="1"/>
        <v>2.3803963951697318</v>
      </c>
      <c r="S15"/>
      <c r="T15"/>
      <c r="U15"/>
      <c r="V15"/>
    </row>
    <row r="16" spans="1:22" ht="36" customHeight="1">
      <c r="A16" s="181">
        <v>9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'2025_ΕΣΟΔΑ'!N10</f>
        <v>0</v>
      </c>
      <c r="E16" s="53" t="e">
        <f t="shared" si="2"/>
        <v>#DIV/0!</v>
      </c>
      <c r="F16" s="54">
        <f>D16+'2025 Νοέμβριος'!F16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Νοέμβριος'!J16</f>
        <v>0</v>
      </c>
      <c r="K16" s="53" t="e">
        <f t="shared" si="5"/>
        <v>#DIV/0!</v>
      </c>
      <c r="L16" s="92">
        <f>'2024_60-69 ΕΞΟΔΑ+ΟΜ 2'!N122</f>
        <v>0</v>
      </c>
      <c r="M16" s="53">
        <f t="shared" si="6"/>
        <v>0</v>
      </c>
      <c r="N16" s="54">
        <f>L16+'2025 Νοέμβριος'!N16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10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'2025_ΕΣΟΔΑ'!N11</f>
        <v>0</v>
      </c>
      <c r="E17" s="53" t="e">
        <f t="shared" si="2"/>
        <v>#DIV/0!</v>
      </c>
      <c r="F17" s="54">
        <f>D17+'2025 Νοέμβριος'!F17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Νοέμβριος'!J17</f>
        <v>0</v>
      </c>
      <c r="K17" s="53" t="e">
        <f t="shared" si="5"/>
        <v>#DIV/0!</v>
      </c>
      <c r="L17" s="92">
        <f>'2024_60-69 ΕΞΟΔΑ+ΟΜ 2'!N123</f>
        <v>0</v>
      </c>
      <c r="M17" s="53">
        <f t="shared" si="6"/>
        <v>0</v>
      </c>
      <c r="N17" s="54">
        <f>L17+'2025 Νοέμβριος'!N17</f>
        <v>538.27</v>
      </c>
      <c r="O17" s="53">
        <f t="shared" si="7"/>
        <v>7.4392415358714298E-4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11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'2025_ΕΣΟΔΑ'!N12</f>
        <v>0</v>
      </c>
      <c r="E18" s="53" t="e">
        <f t="shared" si="2"/>
        <v>#DIV/0!</v>
      </c>
      <c r="F18" s="54">
        <f>D18+'2025 Νοέμβριος'!F18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Νοέμβριος'!J18</f>
        <v>0</v>
      </c>
      <c r="K18" s="53" t="e">
        <f t="shared" si="5"/>
        <v>#DIV/0!</v>
      </c>
      <c r="L18" s="92">
        <f>'2024_60-69 ΕΞΟΔΑ+ΟΜ 2'!N124</f>
        <v>0</v>
      </c>
      <c r="M18" s="53">
        <f t="shared" si="6"/>
        <v>0</v>
      </c>
      <c r="N18" s="54">
        <f>L18+'2025 Νοέμβριος'!N18</f>
        <v>112.9</v>
      </c>
      <c r="O18" s="53">
        <f t="shared" si="7"/>
        <v>1.560351439611876E-4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12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'2025_ΕΣΟΔΑ'!N13</f>
        <v>0</v>
      </c>
      <c r="E19" s="53" t="e">
        <f t="shared" si="2"/>
        <v>#DIV/0!</v>
      </c>
      <c r="F19" s="54">
        <f>D19+'2025 Νοέμβριος'!F19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Νοέμβριος'!J19</f>
        <v>0</v>
      </c>
      <c r="K19" s="53" t="e">
        <f t="shared" si="5"/>
        <v>#DIV/0!</v>
      </c>
      <c r="L19" s="92">
        <f>'2024_60-69 ΕΞΟΔΑ+ΟΜ 2'!N125</f>
        <v>0</v>
      </c>
      <c r="M19" s="53">
        <f t="shared" si="6"/>
        <v>0</v>
      </c>
      <c r="N19" s="54">
        <f>L19+'2025 Νοέμβριος'!N19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13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'2025_ΕΣΟΔΑ'!N14</f>
        <v>0</v>
      </c>
      <c r="E20" s="53" t="e">
        <f t="shared" si="2"/>
        <v>#DIV/0!</v>
      </c>
      <c r="F20" s="54">
        <f>D20+'2025 Νοέμβριος'!F20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Νοέμβριος'!J20</f>
        <v>0</v>
      </c>
      <c r="K20" s="53" t="e">
        <f t="shared" si="5"/>
        <v>#DIV/0!</v>
      </c>
      <c r="L20" s="92">
        <f>'2024_60-69 ΕΞΟΔΑ+ΟΜ 2'!N126</f>
        <v>0</v>
      </c>
      <c r="M20" s="53">
        <f t="shared" si="6"/>
        <v>0</v>
      </c>
      <c r="N20" s="54">
        <f>L20+'2025 Νοέμβριος'!N20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1">
        <v>14</v>
      </c>
      <c r="B21" s="181">
        <v>14</v>
      </c>
      <c r="C21" s="112" t="str">
        <f>ΑΝΤΙΣΤΟΙΧΙΣΗ!F200</f>
        <v>Πωλ.Κρουαζιέρας</v>
      </c>
      <c r="D21" s="66">
        <f>'2025_ΕΣΟΔΑ'!N15</f>
        <v>0</v>
      </c>
      <c r="E21" s="53" t="e">
        <f t="shared" si="2"/>
        <v>#DIV/0!</v>
      </c>
      <c r="F21" s="54">
        <f>D21+'2025 Νοέμβριος'!F21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Νοέμβριος'!J21</f>
        <v>0</v>
      </c>
      <c r="K21" s="53" t="e">
        <f t="shared" si="5"/>
        <v>#DIV/0!</v>
      </c>
      <c r="L21" s="92">
        <f>'2024_60-69 ΕΞΟΔΑ+ΟΜ 2'!N127</f>
        <v>0</v>
      </c>
      <c r="M21" s="53">
        <f t="shared" si="6"/>
        <v>0</v>
      </c>
      <c r="N21" s="54">
        <f>L21+'2025 Νοέμβριος'!N21</f>
        <v>2727.43</v>
      </c>
      <c r="O21" s="53">
        <f t="shared" si="7"/>
        <v>3.7694856748809731E-3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16.5" customHeight="1">
      <c r="A22" s="181">
        <v>15</v>
      </c>
      <c r="B22" s="181">
        <v>15</v>
      </c>
      <c r="C22" s="112" t="str">
        <f>ΑΝΤΙΣΤΟΙΧΙΣΗ!F201</f>
        <v>Πωλ. Μαθημάτων</v>
      </c>
      <c r="D22" s="66">
        <f>'2025_ΕΣΟΔΑ'!N16</f>
        <v>0</v>
      </c>
      <c r="E22" s="53" t="e">
        <f t="shared" si="2"/>
        <v>#DIV/0!</v>
      </c>
      <c r="F22" s="54">
        <f>D22+'2025 Νοέμβριος'!F22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Νοέμβριος'!J22</f>
        <v>0</v>
      </c>
      <c r="K22" s="53" t="e">
        <f t="shared" si="5"/>
        <v>#DIV/0!</v>
      </c>
      <c r="L22" s="92">
        <f>'2024_60-69 ΕΞΟΔΑ+ΟΜ 2'!N128</f>
        <v>0</v>
      </c>
      <c r="M22" s="53">
        <f t="shared" si="6"/>
        <v>0</v>
      </c>
      <c r="N22" s="54">
        <f>L22+'2025 Νοέμβριος'!N22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1">
        <v>16</v>
      </c>
      <c r="B23" s="181">
        <v>16</v>
      </c>
      <c r="C23" s="112" t="str">
        <f>ΑΝΤΙΣΤΟΙΧΙΣΗ!F202</f>
        <v>Πωλ.Κρουαζ.Transfer.MM. (ΠΑΚΕΤΟ)</v>
      </c>
      <c r="D23" s="66">
        <f>'2025_ΕΣΟΔΑ'!N17</f>
        <v>0</v>
      </c>
      <c r="E23" s="53" t="e">
        <f t="shared" si="2"/>
        <v>#DIV/0!</v>
      </c>
      <c r="F23" s="54">
        <f>D23+'2025 Νοέμβριος'!F23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Νοέμβριος'!J23</f>
        <v>0</v>
      </c>
      <c r="K23" s="53" t="e">
        <f t="shared" si="5"/>
        <v>#DIV/0!</v>
      </c>
      <c r="L23" s="92">
        <f>'2024_60-69 ΕΞΟΔΑ+ΟΜ 2'!N129</f>
        <v>0</v>
      </c>
      <c r="M23" s="53">
        <f t="shared" si="6"/>
        <v>0</v>
      </c>
      <c r="N23" s="54">
        <f>L23+'2025 Νοέμβριος'!N23</f>
        <v>524.05999999999995</v>
      </c>
      <c r="O23" s="53">
        <f t="shared" si="7"/>
        <v>7.2428500924977821E-4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19.5" customHeight="1">
      <c r="A24" s="181">
        <v>17</v>
      </c>
      <c r="B24" s="181">
        <v>17</v>
      </c>
      <c r="C24" s="112" t="str">
        <f>ΑΝΤΙΣΤΟΙΧΙΣΗ!F203</f>
        <v>Προμ. Συστ.Πελ. Αυτοκ.</v>
      </c>
      <c r="D24" s="66">
        <f>'2025_ΕΣΟΔΑ'!N18</f>
        <v>0</v>
      </c>
      <c r="E24" s="53" t="e">
        <f t="shared" si="2"/>
        <v>#DIV/0!</v>
      </c>
      <c r="F24" s="54">
        <f>D24+'2025 Νοέμβριος'!F24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Νοέμβριος'!J24</f>
        <v>0</v>
      </c>
      <c r="K24" s="53" t="e">
        <f t="shared" si="5"/>
        <v>#DIV/0!</v>
      </c>
      <c r="L24" s="92">
        <f>'2024_60-69 ΕΞΟΔΑ+ΟΜ 2'!N130</f>
        <v>0</v>
      </c>
      <c r="M24" s="53">
        <f t="shared" si="6"/>
        <v>0</v>
      </c>
      <c r="N24" s="54">
        <f>L24+'2025 Νοέμβριος'!N24</f>
        <v>2537.6999999999998</v>
      </c>
      <c r="O24" s="53">
        <f t="shared" si="7"/>
        <v>3.507266473253372E-3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3.25" customHeight="1">
      <c r="A25" s="181">
        <v>18</v>
      </c>
      <c r="B25" s="181">
        <v>18</v>
      </c>
      <c r="C25" s="112" t="str">
        <f>ΑΝΤΙΣΤΟΙΧΙΣΗ!F204</f>
        <v>Προμ. Συστ.Πελ. Γυμν.</v>
      </c>
      <c r="D25" s="66">
        <f>'2025_ΕΣΟΔΑ'!N19</f>
        <v>0</v>
      </c>
      <c r="E25" s="53" t="e">
        <f t="shared" si="2"/>
        <v>#DIV/0!</v>
      </c>
      <c r="F25" s="54">
        <f>D25+'2025 Νοέμβριος'!F25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Νοέμβριος'!J25</f>
        <v>0</v>
      </c>
      <c r="K25" s="53" t="e">
        <f t="shared" si="5"/>
        <v>#DIV/0!</v>
      </c>
      <c r="L25" s="92">
        <f>'2024_60-69 ΕΞΟΔΑ+ΟΜ 2'!N131</f>
        <v>0</v>
      </c>
      <c r="M25" s="53">
        <f t="shared" si="6"/>
        <v>0</v>
      </c>
      <c r="N25" s="54">
        <f>L25+'2025 Νοέμβριος'!N25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19</v>
      </c>
      <c r="B26" s="181">
        <v>19</v>
      </c>
      <c r="C26" s="112" t="str">
        <f>ΑΝΤΙΣΤΟΙΧΙΣΗ!F205</f>
        <v>Προμ.Σύστ.Πελ. TRANSFER</v>
      </c>
      <c r="D26" s="66">
        <f>'2025_ΕΣΟΔΑ'!N20</f>
        <v>0</v>
      </c>
      <c r="E26" s="53" t="e">
        <f t="shared" si="2"/>
        <v>#DIV/0!</v>
      </c>
      <c r="F26" s="54">
        <f>D26+'2025 Νοέμβριος'!F26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Νοέμβριος'!J26</f>
        <v>0</v>
      </c>
      <c r="K26" s="53" t="e">
        <f t="shared" si="5"/>
        <v>#DIV/0!</v>
      </c>
      <c r="L26" s="92">
        <f>'2024_60-69 ΕΞΟΔΑ+ΟΜ 2'!N132</f>
        <v>0</v>
      </c>
      <c r="M26" s="53">
        <f t="shared" si="6"/>
        <v>0</v>
      </c>
      <c r="N26" s="54">
        <f>L26+'2025 Νοέμβριος'!N26</f>
        <v>112.9</v>
      </c>
      <c r="O26" s="53">
        <f t="shared" si="7"/>
        <v>1.560351439611876E-4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20</v>
      </c>
      <c r="B27" s="181">
        <v>20</v>
      </c>
      <c r="C27" s="112" t="str">
        <f>ΑΝΤΙΣΤΟΙΧΙΣΗ!F206</f>
        <v>Προμ.Σύστ.Πελ.Εκδρ.- Ξεναγ.</v>
      </c>
      <c r="D27" s="66">
        <f>'2025_ΕΣΟΔΑ'!N21</f>
        <v>0</v>
      </c>
      <c r="E27" s="53" t="e">
        <f t="shared" si="2"/>
        <v>#DIV/0!</v>
      </c>
      <c r="F27" s="54">
        <f>D27+'2025 Νοέμβριος'!F27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Νοέμβριος'!J27</f>
        <v>0</v>
      </c>
      <c r="K27" s="53" t="e">
        <f t="shared" si="5"/>
        <v>#DIV/0!</v>
      </c>
      <c r="L27" s="92">
        <f>'2024_60-69 ΕΞΟΔΑ+ΟΜ 2'!N133</f>
        <v>19.05</v>
      </c>
      <c r="M27" s="53">
        <f t="shared" si="6"/>
        <v>1.9029792263595288E-4</v>
      </c>
      <c r="N27" s="54">
        <f>L27+'2025 Νοέμβριος'!N27</f>
        <v>1287.1099999999999</v>
      </c>
      <c r="O27" s="53">
        <f t="shared" si="7"/>
        <v>1.7788697444099571E-3</v>
      </c>
      <c r="P27" s="54">
        <f t="shared" ref="P27:P29" si="8">F27-N27</f>
        <v>-1036.4099999999999</v>
      </c>
      <c r="Q27" s="53">
        <f t="shared" ref="Q27:Q29" si="9">N27/F27</f>
        <v>5.1340646190666135</v>
      </c>
      <c r="S27"/>
      <c r="T27"/>
      <c r="U27"/>
      <c r="V27"/>
    </row>
    <row r="28" spans="1:22" ht="23.25" customHeight="1">
      <c r="A28" s="181">
        <v>21</v>
      </c>
      <c r="B28" s="181">
        <v>21</v>
      </c>
      <c r="C28" s="112" t="str">
        <f>ΑΝΤΙΣΤΟΙΧΙΣΗ!F207</f>
        <v>Προμ.Συστ.Πελ.Κρουαζιέρας</v>
      </c>
      <c r="D28" s="66">
        <f>'2025_ΕΣΟΔΑ'!N22</f>
        <v>0</v>
      </c>
      <c r="E28" s="53" t="e">
        <f t="shared" si="2"/>
        <v>#DIV/0!</v>
      </c>
      <c r="F28" s="54">
        <f>D28+'2025 Νοέμβριος'!F28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Νοέμβριος'!J28</f>
        <v>0</v>
      </c>
      <c r="K28" s="53" t="e">
        <f t="shared" si="5"/>
        <v>#DIV/0!</v>
      </c>
      <c r="L28" s="92">
        <f>'2024_60-69 ΕΞΟΔΑ+ΟΜ 2'!N134</f>
        <v>0</v>
      </c>
      <c r="M28" s="53">
        <f t="shared" si="6"/>
        <v>0</v>
      </c>
      <c r="N28" s="54">
        <f>L28+'2025 Νοέμβριος'!N28</f>
        <v>120.16</v>
      </c>
      <c r="O28" s="53">
        <f t="shared" si="7"/>
        <v>1.660689362123676E-4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22</v>
      </c>
      <c r="B29" s="181">
        <v>22</v>
      </c>
      <c r="C29" s="112" t="str">
        <f>ΑΝΤΙΣΤΟΙΧΙΣΗ!F208</f>
        <v>Ασυνήθη έσοδα και κέρδη</v>
      </c>
      <c r="D29" s="66">
        <f>'2025_ΕΣΟΔΑ'!N23</f>
        <v>0</v>
      </c>
      <c r="E29" s="53" t="e">
        <f t="shared" si="2"/>
        <v>#DIV/0!</v>
      </c>
      <c r="F29" s="54">
        <f>D29+'2025 Νοέμβριος'!F29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Νοέμβριος'!J29</f>
        <v>0</v>
      </c>
      <c r="K29" s="53" t="e">
        <f t="shared" si="5"/>
        <v>#DIV/0!</v>
      </c>
      <c r="L29" s="92">
        <f>'2024_60-69 ΕΞΟΔΑ+ΟΜ 2'!N135</f>
        <v>12649.49</v>
      </c>
      <c r="M29" s="53">
        <f t="shared" si="6"/>
        <v>0.12636071755402936</v>
      </c>
      <c r="N29" s="54">
        <f>L29+'2025 Νοέμβριος'!N29</f>
        <v>18737.16</v>
      </c>
      <c r="O29" s="53">
        <f t="shared" si="7"/>
        <v>2.5895973941752044E-2</v>
      </c>
      <c r="P29" s="54">
        <f t="shared" si="8"/>
        <v>-18472.73</v>
      </c>
      <c r="Q29" s="53">
        <f t="shared" si="9"/>
        <v>70.858677154634492</v>
      </c>
      <c r="S29"/>
      <c r="T29"/>
      <c r="U29"/>
      <c r="V29"/>
    </row>
    <row r="30" spans="1:22" ht="23.25" customHeight="1">
      <c r="A30" s="181">
        <v>23</v>
      </c>
      <c r="B30" s="181">
        <v>23</v>
      </c>
      <c r="C30" s="112" t="str">
        <f>ΑΝΤΙΣΤΟΙΧΙΣΗ!F209</f>
        <v>Φορος Παρεπιδημούντων</v>
      </c>
      <c r="D30" s="66">
        <f>'2025_ΕΣΟΔΑ'!N24</f>
        <v>0</v>
      </c>
      <c r="E30" s="53" t="e">
        <f t="shared" ref="E30" si="10">D30/$D$7</f>
        <v>#DIV/0!</v>
      </c>
      <c r="F30" s="54">
        <f>D30+'2025 Νοέμβριος'!F30</f>
        <v>-1281.8600000000001</v>
      </c>
      <c r="G30" s="53">
        <f t="shared" ref="G30" si="11">F30/$F$7</f>
        <v>-5.9389481951887691E-3</v>
      </c>
      <c r="H30" s="54"/>
      <c r="I30" s="53" t="e">
        <f t="shared" ref="I30" si="12">H30/$H$7</f>
        <v>#DIV/0!</v>
      </c>
      <c r="J30" s="54">
        <f>H30+'2025 Νοέμβριος'!J30</f>
        <v>0</v>
      </c>
      <c r="K30" s="53" t="e">
        <f t="shared" ref="K30" si="13">J30/$J$7</f>
        <v>#DIV/0!</v>
      </c>
      <c r="L30" s="92">
        <f>'2024_60-69 ΕΞΟΔΑ+ΟΜ 2'!N136</f>
        <v>-178.7</v>
      </c>
      <c r="M30" s="53">
        <f t="shared" ref="M30" si="14">L30/$L$7</f>
        <v>-1.7851043976401457E-3</v>
      </c>
      <c r="N30" s="54">
        <f>L30+'2025 Νοέμβριος'!N30</f>
        <v>-3099.05</v>
      </c>
      <c r="O30" s="53">
        <f t="shared" ref="O30" si="15">N30/$N$7</f>
        <v>-4.2830886881569394E-3</v>
      </c>
      <c r="P30" s="54">
        <f t="shared" ref="P30" si="16">F30-N30</f>
        <v>1817.19</v>
      </c>
      <c r="Q30" s="53">
        <f t="shared" ref="Q30" si="17">N30/F30</f>
        <v>2.417619708860562</v>
      </c>
      <c r="S30"/>
      <c r="T30"/>
      <c r="U30"/>
      <c r="V30"/>
    </row>
    <row r="31" spans="1:22" ht="23.25" customHeight="1">
      <c r="A31" s="181">
        <v>24</v>
      </c>
      <c r="B31" s="181">
        <v>24</v>
      </c>
      <c r="C31" s="112" t="str">
        <f>ΑΝΤΙΣΤΟΙΧΙΣΗ!F210</f>
        <v xml:space="preserve">Πρόβλεψη </v>
      </c>
      <c r="D31" s="66">
        <f>'2025_ΕΣΟΔΑ'!N25</f>
        <v>0</v>
      </c>
      <c r="E31" s="53" t="e">
        <f t="shared" ref="E31:E37" si="18">D31/$D$7</f>
        <v>#DIV/0!</v>
      </c>
      <c r="F31" s="54">
        <f>D31+'2025 Νοέμβριος'!F31</f>
        <v>0</v>
      </c>
      <c r="G31" s="53">
        <f t="shared" ref="G31:G37" si="19">F31/$F$7</f>
        <v>0</v>
      </c>
      <c r="H31" s="54"/>
      <c r="I31" s="53" t="e">
        <f t="shared" ref="I31" si="20">H31/$H$7</f>
        <v>#DIV/0!</v>
      </c>
      <c r="J31" s="54">
        <f>H31+'2025 Νοέμβριος'!J31</f>
        <v>0</v>
      </c>
      <c r="K31" s="53" t="e">
        <f t="shared" ref="K31" si="21">J31/$J$7</f>
        <v>#DIV/0!</v>
      </c>
      <c r="L31" s="92">
        <f>'2024_60-69 ΕΞΟΔΑ+ΟΜ 2'!N137</f>
        <v>50000</v>
      </c>
      <c r="M31" s="53">
        <f t="shared" ref="M31" si="22">L31/$L$7</f>
        <v>0.4994696132177241</v>
      </c>
      <c r="N31" s="54">
        <f>L31+'2025 Νοέμβριος'!N31</f>
        <v>50000</v>
      </c>
      <c r="O31" s="53">
        <f t="shared" ref="O31" si="23">N31/$N$7</f>
        <v>6.9103252418595038E-2</v>
      </c>
      <c r="P31" s="54">
        <f t="shared" ref="P31" si="24">F31-N31</f>
        <v>-50000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1">
        <v>25</v>
      </c>
      <c r="B32" s="181">
        <v>25</v>
      </c>
      <c r="C32" s="112">
        <f>ΑΝΤΙΣΤΟΙΧΙΣΗ!F211</f>
        <v>0</v>
      </c>
      <c r="D32" s="66">
        <f>'2025_ΕΣΟΔΑ'!N26</f>
        <v>0</v>
      </c>
      <c r="E32" s="53" t="e">
        <f t="shared" si="18"/>
        <v>#DIV/0!</v>
      </c>
      <c r="F32" s="54">
        <f>D32+'2025 Νοέμβριος'!F32</f>
        <v>0</v>
      </c>
      <c r="G32" s="53">
        <f t="shared" si="19"/>
        <v>0</v>
      </c>
      <c r="H32" s="54"/>
      <c r="I32" s="53" t="e">
        <f t="shared" ref="I32:I37" si="26">H32/$H$7</f>
        <v>#DIV/0!</v>
      </c>
      <c r="J32" s="54">
        <f>H32+'2025 Νοέμβριος'!J32</f>
        <v>0</v>
      </c>
      <c r="K32" s="53" t="e">
        <f t="shared" ref="K32:K37" si="27">J32/$J$7</f>
        <v>#DIV/0!</v>
      </c>
      <c r="L32" s="92">
        <f>'2024_60-69 ΕΞΟΔΑ+ΟΜ 2'!N138</f>
        <v>0</v>
      </c>
      <c r="M32" s="53">
        <f t="shared" ref="M32:M37" si="28">L32/$L$7</f>
        <v>0</v>
      </c>
      <c r="N32" s="54">
        <f>L32+'2025 Νοέμβριος'!N32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1">
        <v>26</v>
      </c>
      <c r="B33" s="181">
        <v>26</v>
      </c>
      <c r="C33" s="112">
        <f>ΑΝΤΙΣΤΟΙΧΙΣΗ!F212</f>
        <v>0</v>
      </c>
      <c r="D33" s="66">
        <f>'2025_ΕΣΟΔΑ'!N27</f>
        <v>0</v>
      </c>
      <c r="E33" s="53" t="e">
        <f t="shared" si="18"/>
        <v>#DIV/0!</v>
      </c>
      <c r="F33" s="54">
        <f>D33+'2025 Νοέμβριος'!F33</f>
        <v>0</v>
      </c>
      <c r="G33" s="53">
        <f t="shared" si="19"/>
        <v>0</v>
      </c>
      <c r="H33" s="54"/>
      <c r="I33" s="53" t="e">
        <f t="shared" si="26"/>
        <v>#DIV/0!</v>
      </c>
      <c r="J33" s="54">
        <f>H33+'2025 Νοέμβριος'!J33</f>
        <v>0</v>
      </c>
      <c r="K33" s="53" t="e">
        <f t="shared" si="27"/>
        <v>#DIV/0!</v>
      </c>
      <c r="L33" s="92">
        <f>'2024_60-69 ΕΞΟΔΑ+ΟΜ 2'!N139</f>
        <v>0</v>
      </c>
      <c r="M33" s="53">
        <f t="shared" si="28"/>
        <v>0</v>
      </c>
      <c r="N33" s="54">
        <f>L33+'2025 Νοέμβριος'!N33</f>
        <v>0</v>
      </c>
      <c r="O33" s="53">
        <f t="shared" si="29"/>
        <v>0</v>
      </c>
      <c r="P33" s="54">
        <f t="shared" si="30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1">
        <v>27</v>
      </c>
      <c r="B34" s="181">
        <v>27</v>
      </c>
      <c r="C34" s="112">
        <f>ΑΝΤΙΣΤΟΙΧΙΣΗ!F213</f>
        <v>0</v>
      </c>
      <c r="D34" s="66">
        <f>'2025_ΕΣΟΔΑ'!N28</f>
        <v>0</v>
      </c>
      <c r="E34" s="53" t="e">
        <f t="shared" si="18"/>
        <v>#DIV/0!</v>
      </c>
      <c r="F34" s="54">
        <f>D34+'2025 Νοέμβριος'!F34</f>
        <v>0</v>
      </c>
      <c r="G34" s="53">
        <f t="shared" si="19"/>
        <v>0</v>
      </c>
      <c r="H34" s="54"/>
      <c r="I34" s="53" t="e">
        <f t="shared" si="26"/>
        <v>#DIV/0!</v>
      </c>
      <c r="J34" s="54">
        <f>H34+'2025 Νοέμβριος'!J34</f>
        <v>0</v>
      </c>
      <c r="K34" s="53" t="e">
        <f t="shared" si="27"/>
        <v>#DIV/0!</v>
      </c>
      <c r="L34" s="92">
        <f>'2024_60-69 ΕΞΟΔΑ+ΟΜ 2'!N140</f>
        <v>0</v>
      </c>
      <c r="M34" s="53">
        <f t="shared" si="28"/>
        <v>0</v>
      </c>
      <c r="N34" s="54">
        <f>L34+'2025 Νοέμβριος'!N34</f>
        <v>0</v>
      </c>
      <c r="O34" s="53">
        <f t="shared" si="29"/>
        <v>0</v>
      </c>
      <c r="P34" s="54">
        <f t="shared" si="30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1">
        <v>28</v>
      </c>
      <c r="B35" s="181">
        <v>28</v>
      </c>
      <c r="C35" s="112">
        <f>ΑΝΤΙΣΤΟΙΧΙΣΗ!F214</f>
        <v>0</v>
      </c>
      <c r="D35" s="66">
        <f>'2025_ΕΣΟΔΑ'!N29</f>
        <v>0</v>
      </c>
      <c r="E35" s="53" t="e">
        <f t="shared" si="18"/>
        <v>#DIV/0!</v>
      </c>
      <c r="F35" s="54">
        <f>D35+'2025 Νοέμβριος'!F35</f>
        <v>0</v>
      </c>
      <c r="G35" s="53">
        <f t="shared" si="19"/>
        <v>0</v>
      </c>
      <c r="H35" s="54"/>
      <c r="I35" s="53" t="e">
        <f t="shared" si="26"/>
        <v>#DIV/0!</v>
      </c>
      <c r="J35" s="54">
        <f>H35+'2025 Νοέμβριος'!J35</f>
        <v>0</v>
      </c>
      <c r="K35" s="53" t="e">
        <f t="shared" si="27"/>
        <v>#DIV/0!</v>
      </c>
      <c r="L35" s="92">
        <f>'2024_60-69 ΕΞΟΔΑ+ΟΜ 2'!N141</f>
        <v>0</v>
      </c>
      <c r="M35" s="53">
        <f t="shared" si="28"/>
        <v>0</v>
      </c>
      <c r="N35" s="54">
        <f>L35+'2025 Νοέμβριος'!N35</f>
        <v>0</v>
      </c>
      <c r="O35" s="53">
        <f t="shared" si="29"/>
        <v>0</v>
      </c>
      <c r="P35" s="54">
        <f t="shared" si="30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1">
        <v>29</v>
      </c>
      <c r="B36" s="181">
        <v>29</v>
      </c>
      <c r="C36" s="112">
        <f>ΑΝΤΙΣΤΟΙΧΙΣΗ!F215</f>
        <v>0</v>
      </c>
      <c r="D36" s="66">
        <f>'2025_ΕΣΟΔΑ'!N30</f>
        <v>0</v>
      </c>
      <c r="E36" s="53" t="e">
        <f t="shared" si="18"/>
        <v>#DIV/0!</v>
      </c>
      <c r="F36" s="54">
        <f>D36+'2025 Νοέμβριος'!F36</f>
        <v>0</v>
      </c>
      <c r="G36" s="53">
        <f t="shared" si="19"/>
        <v>0</v>
      </c>
      <c r="H36" s="54"/>
      <c r="I36" s="53" t="e">
        <f t="shared" si="26"/>
        <v>#DIV/0!</v>
      </c>
      <c r="J36" s="54">
        <f>H36+'2025 Νοέμβριος'!J36</f>
        <v>0</v>
      </c>
      <c r="K36" s="53" t="e">
        <f t="shared" si="27"/>
        <v>#DIV/0!</v>
      </c>
      <c r="L36" s="92">
        <f>'2024_60-69 ΕΞΟΔΑ+ΟΜ 2'!N142</f>
        <v>0</v>
      </c>
      <c r="M36" s="53">
        <f t="shared" si="28"/>
        <v>0</v>
      </c>
      <c r="N36" s="54">
        <f>L36+'2025 Νοέμβριος'!N36</f>
        <v>0</v>
      </c>
      <c r="O36" s="53">
        <f t="shared" si="29"/>
        <v>0</v>
      </c>
      <c r="P36" s="54">
        <f t="shared" si="30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1">
        <v>30</v>
      </c>
      <c r="B37" s="181">
        <v>30</v>
      </c>
      <c r="C37" s="112">
        <f>ΑΝΤΙΣΤΟΙΧΙΣΗ!F216</f>
        <v>0</v>
      </c>
      <c r="D37" s="66">
        <f>'2025_ΕΣΟΔΑ'!N31</f>
        <v>0</v>
      </c>
      <c r="E37" s="53" t="e">
        <f t="shared" si="18"/>
        <v>#DIV/0!</v>
      </c>
      <c r="F37" s="54">
        <f>D37+'2025 Νοέμβριος'!F37</f>
        <v>0</v>
      </c>
      <c r="G37" s="53">
        <f t="shared" si="19"/>
        <v>0</v>
      </c>
      <c r="H37" s="54"/>
      <c r="I37" s="53" t="e">
        <f t="shared" si="26"/>
        <v>#DIV/0!</v>
      </c>
      <c r="J37" s="54">
        <f>H37+'2025 Νοέμβριος'!J37</f>
        <v>0</v>
      </c>
      <c r="K37" s="53" t="e">
        <f t="shared" si="27"/>
        <v>#DIV/0!</v>
      </c>
      <c r="L37" s="92">
        <f>'2024_60-69 ΕΞΟΔΑ+ΟΜ 2'!N143</f>
        <v>0</v>
      </c>
      <c r="M37" s="53">
        <f t="shared" si="28"/>
        <v>0</v>
      </c>
      <c r="N37" s="54">
        <f>L37+'2025 Νοέμβριος'!N37</f>
        <v>0</v>
      </c>
      <c r="O37" s="53">
        <f t="shared" si="29"/>
        <v>0</v>
      </c>
      <c r="P37" s="54">
        <f t="shared" si="30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'2025_ΕΣΟΔΑ'!N32</f>
        <v>0</v>
      </c>
      <c r="E38" s="83"/>
      <c r="F38" s="65">
        <f>'2025_ΕΣΟΔΑ'!N34</f>
        <v>215839.56584070798</v>
      </c>
      <c r="G38" s="83"/>
      <c r="H38" s="65">
        <f t="shared" ref="H38:N38" si="31">SUM(H8:H31)</f>
        <v>0</v>
      </c>
      <c r="I38" s="83"/>
      <c r="J38" s="65">
        <f t="shared" si="31"/>
        <v>0</v>
      </c>
      <c r="K38" s="83"/>
      <c r="L38" s="65">
        <f t="shared" si="31"/>
        <v>100106.19</v>
      </c>
      <c r="M38" s="83"/>
      <c r="N38" s="65">
        <f t="shared" si="31"/>
        <v>723554.94495575246</v>
      </c>
      <c r="O38" s="83"/>
      <c r="P38" s="65">
        <f>SUM(P8:P31)</f>
        <v>-507715.37911504431</v>
      </c>
      <c r="Q38" s="83"/>
      <c r="S38"/>
      <c r="T38"/>
      <c r="U38"/>
      <c r="V38"/>
    </row>
    <row r="39" spans="1:22" ht="36.75" customHeight="1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6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ΑΝΤΙΣΤΟΙΧΙΣΗ!$F$117</f>
        <v xml:space="preserve">ΔΕΚΕΜΒΡΙΟΣ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ΑΝΤΙΣΤΟΙΧΙΣΗ!$F$117</f>
        <v xml:space="preserve">ΔΕΚΕΜΒΡΙΟΣ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ΑΝΤΙΣΤΟΙΧΙΣΗ!$F$131</f>
        <v>ΔΕΚΕΜΒΡΙΟΣ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278022.21999999991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54454.369999999995</v>
      </c>
      <c r="M43" s="83"/>
      <c r="N43" s="65">
        <f>SUM(N44:N73)</f>
        <v>590641.47899999993</v>
      </c>
      <c r="O43" s="83"/>
      <c r="P43" s="65">
        <f>SUM(P44:P73)</f>
        <v>0</v>
      </c>
      <c r="Q43" s="83"/>
      <c r="S43"/>
      <c r="T43"/>
      <c r="U43"/>
      <c r="V43"/>
    </row>
    <row r="44" spans="1:22" ht="21" customHeight="1">
      <c r="A44" s="181">
        <v>1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2'!O4</f>
        <v>0</v>
      </c>
      <c r="E44" s="76">
        <f>D44/$D$43</f>
        <v>0</v>
      </c>
      <c r="F44" s="66">
        <f>D44+'2025 Νοέμβριος'!F44</f>
        <v>17090.260000000002</v>
      </c>
      <c r="G44" s="76">
        <f>F44/$F$43</f>
        <v>6.1470842150674172E-2</v>
      </c>
      <c r="H44" s="56"/>
      <c r="I44" s="77" t="e">
        <f>H44/$H$43</f>
        <v>#DIV/0!</v>
      </c>
      <c r="J44" s="66"/>
      <c r="K44" s="78" t="e">
        <f>J44/$J$43</f>
        <v>#DIV/0!</v>
      </c>
      <c r="L44" s="56">
        <f>'2024_60-69 ΕΞΟΔΑ+ΟΜ 2'!O4</f>
        <v>6109.88</v>
      </c>
      <c r="M44" s="76">
        <f>L44/$L$43</f>
        <v>0.11220183063361124</v>
      </c>
      <c r="N44" s="66">
        <f>L44+'2025 Νοέμβριος'!N44</f>
        <v>56309.13</v>
      </c>
      <c r="O44" s="76">
        <f>N44/$N$43</f>
        <v>9.5335549571180733E-2</v>
      </c>
      <c r="P44" s="66"/>
      <c r="Q44" s="76">
        <f>N44/F44</f>
        <v>3.2948082709098627</v>
      </c>
      <c r="S44"/>
      <c r="T44"/>
      <c r="U44"/>
      <c r="V44"/>
    </row>
    <row r="45" spans="1:22" ht="28.5">
      <c r="A45" s="181">
        <v>2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2'!O5</f>
        <v>0</v>
      </c>
      <c r="E45" s="76">
        <f t="shared" ref="E45:E70" si="32">D45/$D$43</f>
        <v>0</v>
      </c>
      <c r="F45" s="66">
        <f>D45+'2025 Νοέμβριος'!F45</f>
        <v>24880</v>
      </c>
      <c r="G45" s="76">
        <f t="shared" ref="G45:G70" si="33">F45/$F$43</f>
        <v>8.9489250175759358E-2</v>
      </c>
      <c r="H45" s="56"/>
      <c r="I45" s="77" t="e">
        <f t="shared" ref="I45:I70" si="34">H45/$H$43</f>
        <v>#DIV/0!</v>
      </c>
      <c r="J45" s="66">
        <f>H45</f>
        <v>0</v>
      </c>
      <c r="K45" s="78" t="e">
        <f t="shared" ref="K45:K70" si="35">J45/$J$43</f>
        <v>#DIV/0!</v>
      </c>
      <c r="L45" s="56">
        <f>'2024_60-69 ΕΞΟΔΑ+ΟΜ 2'!O5</f>
        <v>7261.55</v>
      </c>
      <c r="M45" s="76">
        <f t="shared" ref="M45:M70" si="36">L45/$L$43</f>
        <v>0.1333510974417664</v>
      </c>
      <c r="N45" s="66">
        <f>L45+'2025 Νοέμβριος'!N45</f>
        <v>65346.610000000008</v>
      </c>
      <c r="O45" s="76">
        <f t="shared" ref="O45:O70" si="37">N45/$N$43</f>
        <v>0.1106366760943317</v>
      </c>
      <c r="P45" s="66"/>
      <c r="Q45" s="76">
        <f t="shared" ref="Q45:Q71" si="38">N45/F45</f>
        <v>2.6264714630225083</v>
      </c>
      <c r="S45"/>
      <c r="T45"/>
      <c r="U45"/>
      <c r="V45"/>
    </row>
    <row r="46" spans="1:22" ht="28.5">
      <c r="A46" s="181">
        <v>3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2'!O6</f>
        <v>0</v>
      </c>
      <c r="E46" s="76">
        <f t="shared" si="32"/>
        <v>0</v>
      </c>
      <c r="F46" s="66">
        <f>D46+'2025 Νοέμβριος'!F46</f>
        <v>14200.8</v>
      </c>
      <c r="G46" s="76">
        <f t="shared" si="33"/>
        <v>5.1077931828614288E-2</v>
      </c>
      <c r="H46" s="56"/>
      <c r="I46" s="77" t="e">
        <f t="shared" si="34"/>
        <v>#DIV/0!</v>
      </c>
      <c r="J46" s="66">
        <f t="shared" ref="J46:J70" si="39">H46</f>
        <v>0</v>
      </c>
      <c r="K46" s="78" t="e">
        <f t="shared" si="35"/>
        <v>#DIV/0!</v>
      </c>
      <c r="L46" s="56">
        <f>'2024_60-69 ΕΞΟΔΑ+ΟΜ 2'!O6</f>
        <v>4350.17</v>
      </c>
      <c r="M46" s="76">
        <f t="shared" si="36"/>
        <v>7.9886517831351284E-2</v>
      </c>
      <c r="N46" s="66">
        <f>L46+'2025 Νοέμβριος'!N46</f>
        <v>34063.85</v>
      </c>
      <c r="O46" s="76">
        <f t="shared" si="37"/>
        <v>5.7672634264821082E-2</v>
      </c>
      <c r="P46" s="66"/>
      <c r="Q46" s="76">
        <f t="shared" si="38"/>
        <v>2.3987275364768181</v>
      </c>
      <c r="S46"/>
      <c r="T46"/>
      <c r="U46"/>
      <c r="V46"/>
    </row>
    <row r="47" spans="1:22" ht="28.5">
      <c r="A47" s="181">
        <v>4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2'!O7</f>
        <v>0</v>
      </c>
      <c r="E47" s="76">
        <f t="shared" si="32"/>
        <v>0</v>
      </c>
      <c r="F47" s="66">
        <f>D47+'2025 Νοέμβριος'!F47</f>
        <v>3672.9500000000003</v>
      </c>
      <c r="G47" s="76">
        <f t="shared" si="33"/>
        <v>1.3210994430589042E-2</v>
      </c>
      <c r="H47" s="56"/>
      <c r="I47" s="77" t="e">
        <f t="shared" si="34"/>
        <v>#DIV/0!</v>
      </c>
      <c r="J47" s="66">
        <f t="shared" si="39"/>
        <v>0</v>
      </c>
      <c r="K47" s="78" t="e">
        <f t="shared" si="35"/>
        <v>#DIV/0!</v>
      </c>
      <c r="L47" s="56">
        <f>'2024_60-69 ΕΞΟΔΑ+ΟΜ 2'!O7</f>
        <v>1394.9099999999999</v>
      </c>
      <c r="M47" s="76">
        <f t="shared" si="36"/>
        <v>2.5616125941774738E-2</v>
      </c>
      <c r="N47" s="66">
        <f>L47+'2025 Νοέμβριος'!N47</f>
        <v>13338.769999999999</v>
      </c>
      <c r="O47" s="76">
        <f t="shared" si="37"/>
        <v>2.2583530744544951E-2</v>
      </c>
      <c r="P47" s="66"/>
      <c r="Q47" s="76">
        <f t="shared" si="38"/>
        <v>3.6316230822635749</v>
      </c>
      <c r="S47"/>
      <c r="T47"/>
      <c r="U47"/>
      <c r="V47" s="238"/>
    </row>
    <row r="48" spans="1:22" ht="28.5">
      <c r="A48" s="181">
        <v>5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2'!O8</f>
        <v>0</v>
      </c>
      <c r="E48" s="76">
        <f t="shared" si="32"/>
        <v>0</v>
      </c>
      <c r="F48" s="66">
        <f>D48+'2025 Νοέμβριος'!F48</f>
        <v>4508.5199999999995</v>
      </c>
      <c r="G48" s="76">
        <f t="shared" si="33"/>
        <v>1.6216401696238527E-2</v>
      </c>
      <c r="H48" s="56"/>
      <c r="I48" s="77" t="e">
        <f t="shared" si="34"/>
        <v>#DIV/0!</v>
      </c>
      <c r="J48" s="66">
        <f t="shared" si="39"/>
        <v>0</v>
      </c>
      <c r="K48" s="78" t="e">
        <f t="shared" si="35"/>
        <v>#DIV/0!</v>
      </c>
      <c r="L48" s="56">
        <f>'2024_60-69 ΕΞΟΔΑ+ΟΜ 2'!O8</f>
        <v>1422.38</v>
      </c>
      <c r="M48" s="76">
        <f t="shared" si="36"/>
        <v>2.6120584996208757E-2</v>
      </c>
      <c r="N48" s="66">
        <f>L48+'2025 Νοέμβριος'!N48</f>
        <v>13145.920000000002</v>
      </c>
      <c r="O48" s="76">
        <f t="shared" si="37"/>
        <v>2.2257021335949898E-2</v>
      </c>
      <c r="P48" s="66"/>
      <c r="Q48" s="76">
        <f t="shared" si="38"/>
        <v>2.9157949837197137</v>
      </c>
      <c r="S48"/>
      <c r="T48"/>
      <c r="U48"/>
      <c r="V48" s="238"/>
    </row>
    <row r="49" spans="1:22" ht="28.5">
      <c r="A49" s="181">
        <v>6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2'!O9</f>
        <v>0</v>
      </c>
      <c r="E49" s="76">
        <f t="shared" si="32"/>
        <v>0</v>
      </c>
      <c r="F49" s="66">
        <f>D49+'2025 Νοέμβριος'!F49</f>
        <v>3032.88</v>
      </c>
      <c r="G49" s="76">
        <f t="shared" si="33"/>
        <v>1.0908768371103579E-2</v>
      </c>
      <c r="H49" s="56"/>
      <c r="I49" s="77" t="e">
        <f t="shared" si="34"/>
        <v>#DIV/0!</v>
      </c>
      <c r="J49" s="66">
        <f t="shared" si="39"/>
        <v>0</v>
      </c>
      <c r="K49" s="78" t="e">
        <f t="shared" si="35"/>
        <v>#DIV/0!</v>
      </c>
      <c r="L49" s="56">
        <f>'2024_60-69 ΕΞΟΔΑ+ΟΜ 2'!O9</f>
        <v>1123.74</v>
      </c>
      <c r="M49" s="76">
        <f t="shared" si="36"/>
        <v>2.0636360314149262E-2</v>
      </c>
      <c r="N49" s="66">
        <f>L49+'2025 Νοέμβριος'!N49</f>
        <v>8772.2999999999993</v>
      </c>
      <c r="O49" s="76">
        <f t="shared" si="37"/>
        <v>1.4852157039245122E-2</v>
      </c>
      <c r="P49" s="66"/>
      <c r="Q49" s="76">
        <f t="shared" si="38"/>
        <v>2.8923993036321907</v>
      </c>
      <c r="S49"/>
      <c r="T49"/>
      <c r="U49"/>
      <c r="V49" s="238"/>
    </row>
    <row r="50" spans="1:22" ht="15">
      <c r="A50" s="181">
        <v>7</v>
      </c>
      <c r="B50" s="181">
        <v>7</v>
      </c>
      <c r="C50" s="116" t="str">
        <f>ΑΝΤΙΣΤΟΙΧΙΣΗ!I193</f>
        <v xml:space="preserve">Ενοίκια </v>
      </c>
      <c r="D50" s="56">
        <f>'2025_60-69 ΕΞΟΔΑ+ΟΜ 2'!O10</f>
        <v>0</v>
      </c>
      <c r="E50" s="76">
        <f t="shared" si="32"/>
        <v>0</v>
      </c>
      <c r="F50" s="66">
        <f>D50+'2025 Νοέμβριος'!F50</f>
        <v>47267</v>
      </c>
      <c r="G50" s="76">
        <f t="shared" si="33"/>
        <v>0.17001159115987211</v>
      </c>
      <c r="H50" s="56"/>
      <c r="I50" s="77" t="e">
        <f t="shared" si="34"/>
        <v>#DIV/0!</v>
      </c>
      <c r="J50" s="66">
        <f t="shared" si="39"/>
        <v>0</v>
      </c>
      <c r="K50" s="78" t="e">
        <f t="shared" si="35"/>
        <v>#DIV/0!</v>
      </c>
      <c r="L50" s="56">
        <f>'2024_60-69 ΕΞΟΔΑ+ΟΜ 2'!O10</f>
        <v>15699.139999999998</v>
      </c>
      <c r="M50" s="76">
        <f t="shared" si="36"/>
        <v>0.28829899234900702</v>
      </c>
      <c r="N50" s="66">
        <f>L50+'2025 Νοέμβριος'!N50</f>
        <v>118600.65999999999</v>
      </c>
      <c r="O50" s="76">
        <f t="shared" si="37"/>
        <v>0.20079974776034989</v>
      </c>
      <c r="P50" s="66"/>
      <c r="Q50" s="76">
        <f t="shared" si="38"/>
        <v>2.5091641102672053</v>
      </c>
      <c r="S50"/>
      <c r="T50"/>
      <c r="U50"/>
      <c r="V50"/>
    </row>
    <row r="51" spans="1:22" ht="15">
      <c r="A51" s="181">
        <v>8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2'!O11</f>
        <v>0</v>
      </c>
      <c r="E51" s="76">
        <f t="shared" si="32"/>
        <v>0</v>
      </c>
      <c r="F51" s="66">
        <f>D51+'2025 Νοέμβριος'!F51</f>
        <v>0</v>
      </c>
      <c r="G51" s="76">
        <f t="shared" si="33"/>
        <v>0</v>
      </c>
      <c r="H51" s="56"/>
      <c r="I51" s="77" t="e">
        <f t="shared" si="34"/>
        <v>#DIV/0!</v>
      </c>
      <c r="J51" s="66">
        <f t="shared" si="39"/>
        <v>0</v>
      </c>
      <c r="K51" s="78" t="e">
        <f t="shared" si="35"/>
        <v>#DIV/0!</v>
      </c>
      <c r="L51" s="56">
        <f>'2024_60-69 ΕΞΟΔΑ+ΟΜ 2'!O11</f>
        <v>0</v>
      </c>
      <c r="M51" s="76">
        <f t="shared" si="36"/>
        <v>0</v>
      </c>
      <c r="N51" s="66">
        <f>L51+'2025 Νοέμβριος'!N51</f>
        <v>0</v>
      </c>
      <c r="O51" s="76">
        <f t="shared" si="37"/>
        <v>0</v>
      </c>
      <c r="P51" s="66"/>
      <c r="Q51" s="76" t="e">
        <f t="shared" si="38"/>
        <v>#DIV/0!</v>
      </c>
      <c r="S51"/>
      <c r="T51"/>
      <c r="U51"/>
      <c r="V51"/>
    </row>
    <row r="52" spans="1:22" ht="15">
      <c r="A52" s="181">
        <v>9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2'!O12</f>
        <v>0</v>
      </c>
      <c r="E52" s="76">
        <f t="shared" si="32"/>
        <v>0</v>
      </c>
      <c r="F52" s="66">
        <f>D52+'2025 Νοέμβριος'!F52</f>
        <v>1664.65</v>
      </c>
      <c r="G52" s="76">
        <f t="shared" si="33"/>
        <v>5.987471073355218E-3</v>
      </c>
      <c r="H52" s="56"/>
      <c r="I52" s="77" t="e">
        <f t="shared" si="34"/>
        <v>#DIV/0!</v>
      </c>
      <c r="J52" s="66">
        <f t="shared" si="39"/>
        <v>0</v>
      </c>
      <c r="K52" s="78" t="e">
        <f t="shared" si="35"/>
        <v>#DIV/0!</v>
      </c>
      <c r="L52" s="56">
        <f>'2024_60-69 ΕΞΟΔΑ+ΟΜ 2'!O12</f>
        <v>557.59999999999991</v>
      </c>
      <c r="M52" s="76">
        <f t="shared" si="36"/>
        <v>1.0239765881048664E-2</v>
      </c>
      <c r="N52" s="66">
        <f>L52+'2025 Νοέμβριος'!N52</f>
        <v>4169.42</v>
      </c>
      <c r="O52" s="76">
        <f t="shared" si="37"/>
        <v>7.0591384930485052E-3</v>
      </c>
      <c r="P52" s="66"/>
      <c r="Q52" s="76">
        <f t="shared" si="38"/>
        <v>2.5046826660258912</v>
      </c>
      <c r="S52"/>
      <c r="T52"/>
      <c r="U52"/>
      <c r="V52"/>
    </row>
    <row r="53" spans="1:22" ht="15">
      <c r="A53" s="181">
        <v>10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2'!O13</f>
        <v>0</v>
      </c>
      <c r="E53" s="76">
        <f t="shared" si="32"/>
        <v>0</v>
      </c>
      <c r="F53" s="66">
        <f>D53+'2025 Νοέμβριος'!F53</f>
        <v>2427.5000000000005</v>
      </c>
      <c r="G53" s="76">
        <f t="shared" si="33"/>
        <v>8.7313165113205738E-3</v>
      </c>
      <c r="H53" s="56"/>
      <c r="I53" s="77" t="e">
        <f t="shared" si="34"/>
        <v>#DIV/0!</v>
      </c>
      <c r="J53" s="66">
        <f t="shared" si="39"/>
        <v>0</v>
      </c>
      <c r="K53" s="78" t="e">
        <f t="shared" si="35"/>
        <v>#DIV/0!</v>
      </c>
      <c r="L53" s="56">
        <f>'2024_60-69 ΕΞΟΔΑ+ΟΜ 2'!O13</f>
        <v>1227.25</v>
      </c>
      <c r="M53" s="76">
        <f t="shared" si="36"/>
        <v>2.2537217857813801E-2</v>
      </c>
      <c r="N53" s="66">
        <f>L53+'2025 Νοέμβριος'!N53</f>
        <v>6672.6799999999994</v>
      </c>
      <c r="O53" s="76">
        <f t="shared" si="37"/>
        <v>1.1297344052600817E-2</v>
      </c>
      <c r="P53" s="66"/>
      <c r="Q53" s="76">
        <f t="shared" si="38"/>
        <v>2.7487868177136963</v>
      </c>
      <c r="S53"/>
      <c r="T53"/>
      <c r="U53"/>
      <c r="V53"/>
    </row>
    <row r="54" spans="1:22" ht="15">
      <c r="A54" s="181">
        <v>11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2'!O14</f>
        <v>0</v>
      </c>
      <c r="E54" s="76">
        <f t="shared" si="32"/>
        <v>0</v>
      </c>
      <c r="F54" s="66">
        <f>D54+'2025 Νοέμβριος'!F54</f>
        <v>3383.5</v>
      </c>
      <c r="G54" s="76">
        <f t="shared" si="33"/>
        <v>1.2169890593636727E-2</v>
      </c>
      <c r="H54" s="56"/>
      <c r="I54" s="77" t="e">
        <f t="shared" si="34"/>
        <v>#DIV/0!</v>
      </c>
      <c r="J54" s="66">
        <f t="shared" si="39"/>
        <v>0</v>
      </c>
      <c r="K54" s="78" t="e">
        <f t="shared" si="35"/>
        <v>#DIV/0!</v>
      </c>
      <c r="L54" s="56">
        <f>'2024_60-69 ΕΞΟΔΑ+ΟΜ 2'!O14</f>
        <v>2113.1699999999996</v>
      </c>
      <c r="M54" s="76">
        <f t="shared" si="36"/>
        <v>3.8806251913299152E-2</v>
      </c>
      <c r="N54" s="66">
        <f>L54+'2025 Νοέμβριος'!N54</f>
        <v>15180.669</v>
      </c>
      <c r="O54" s="76">
        <f t="shared" si="37"/>
        <v>2.5702002889641282E-2</v>
      </c>
      <c r="P54" s="66"/>
      <c r="Q54" s="76">
        <f t="shared" si="38"/>
        <v>4.4866762228461647</v>
      </c>
      <c r="S54"/>
      <c r="T54"/>
      <c r="U54"/>
      <c r="V54"/>
    </row>
    <row r="55" spans="1:22" ht="15">
      <c r="A55" s="181">
        <v>12</v>
      </c>
      <c r="B55" s="181">
        <v>12</v>
      </c>
      <c r="C55" s="116" t="str">
        <f>ΑΝΤΙΣΤΟΙΧΙΣΗ!I198</f>
        <v>Φυσικό αέριο</v>
      </c>
      <c r="D55" s="56">
        <f>'2025_60-69 ΕΞΟΔΑ+ΟΜ 2'!O15</f>
        <v>0</v>
      </c>
      <c r="E55" s="76">
        <f t="shared" si="32"/>
        <v>0</v>
      </c>
      <c r="F55" s="66">
        <f>D55+'2025 Νοέμβριος'!F55</f>
        <v>1079.08</v>
      </c>
      <c r="G55" s="76">
        <f t="shared" si="33"/>
        <v>3.8812725112402895E-3</v>
      </c>
      <c r="H55" s="56"/>
      <c r="I55" s="77" t="e">
        <f t="shared" si="34"/>
        <v>#DIV/0!</v>
      </c>
      <c r="J55" s="66">
        <f t="shared" si="39"/>
        <v>0</v>
      </c>
      <c r="K55" s="78" t="e">
        <f t="shared" si="35"/>
        <v>#DIV/0!</v>
      </c>
      <c r="L55" s="56">
        <f>'2024_60-69 ΕΞΟΔΑ+ΟΜ 2'!O15</f>
        <v>472.22</v>
      </c>
      <c r="M55" s="76">
        <f t="shared" si="36"/>
        <v>8.6718476405107624E-3</v>
      </c>
      <c r="N55" s="66">
        <f>L55+'2025 Νοέμβριος'!N55</f>
        <v>472.22</v>
      </c>
      <c r="O55" s="76">
        <f t="shared" si="37"/>
        <v>7.9950361901352362E-4</v>
      </c>
      <c r="P55" s="66"/>
      <c r="Q55" s="76">
        <f t="shared" si="38"/>
        <v>0.43761352263038888</v>
      </c>
      <c r="S55"/>
      <c r="T55"/>
      <c r="U55"/>
      <c r="V55"/>
    </row>
    <row r="56" spans="1:22" ht="28.5">
      <c r="A56" s="181">
        <v>13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2'!O16</f>
        <v>0</v>
      </c>
      <c r="E56" s="76">
        <f t="shared" si="32"/>
        <v>0</v>
      </c>
      <c r="F56" s="66">
        <f>D56+'2025 Νοέμβριος'!F56</f>
        <v>1678.29</v>
      </c>
      <c r="G56" s="76">
        <f t="shared" si="33"/>
        <v>6.0365319002200629E-3</v>
      </c>
      <c r="H56" s="56"/>
      <c r="I56" s="77" t="e">
        <f t="shared" si="34"/>
        <v>#DIV/0!</v>
      </c>
      <c r="J56" s="66"/>
      <c r="K56" s="78" t="e">
        <f t="shared" si="35"/>
        <v>#DIV/0!</v>
      </c>
      <c r="L56" s="56">
        <f>'2024_60-69 ΕΞΟΔΑ+ΟΜ 2'!O16</f>
        <v>606.06000000000006</v>
      </c>
      <c r="M56" s="76">
        <f t="shared" si="36"/>
        <v>1.1129685275947552E-2</v>
      </c>
      <c r="N56" s="66">
        <f>L56+'2025 Νοέμβριος'!N56</f>
        <v>4253.6499999999996</v>
      </c>
      <c r="O56" s="76">
        <f t="shared" si="37"/>
        <v>7.2017461543705773E-3</v>
      </c>
      <c r="P56" s="66"/>
      <c r="Q56" s="76">
        <f t="shared" si="38"/>
        <v>2.5345142972906944</v>
      </c>
      <c r="S56"/>
      <c r="T56"/>
      <c r="U56"/>
      <c r="V56"/>
    </row>
    <row r="57" spans="1:22" ht="15">
      <c r="A57" s="181">
        <v>14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2'!O17</f>
        <v>0</v>
      </c>
      <c r="E57" s="76">
        <f t="shared" si="32"/>
        <v>0</v>
      </c>
      <c r="F57" s="66">
        <f>D57+'2025 Νοέμβριος'!F57</f>
        <v>287.06</v>
      </c>
      <c r="G57" s="76">
        <f t="shared" si="33"/>
        <v>1.0325074017465226E-3</v>
      </c>
      <c r="H57" s="56"/>
      <c r="I57" s="77" t="e">
        <f t="shared" si="34"/>
        <v>#DIV/0!</v>
      </c>
      <c r="J57" s="66">
        <f t="shared" si="39"/>
        <v>0</v>
      </c>
      <c r="K57" s="78" t="e">
        <f t="shared" si="35"/>
        <v>#DIV/0!</v>
      </c>
      <c r="L57" s="56">
        <f>'2024_60-69 ΕΞΟΔΑ+ΟΜ 2'!O17</f>
        <v>150.48000000000002</v>
      </c>
      <c r="M57" s="76">
        <f t="shared" si="36"/>
        <v>2.7634145799501496E-3</v>
      </c>
      <c r="N57" s="66">
        <f>L57+'2025 Νοέμβριος'!N57</f>
        <v>1497.92</v>
      </c>
      <c r="O57" s="76">
        <f t="shared" si="37"/>
        <v>2.5360900872320891E-3</v>
      </c>
      <c r="P57" s="66"/>
      <c r="Q57" s="76">
        <f t="shared" si="38"/>
        <v>5.2181425485961128</v>
      </c>
      <c r="S57"/>
      <c r="T57"/>
      <c r="U57"/>
      <c r="V57"/>
    </row>
    <row r="58" spans="1:22" ht="15">
      <c r="A58" s="181">
        <v>15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2'!O18</f>
        <v>0</v>
      </c>
      <c r="E58" s="76">
        <f t="shared" si="32"/>
        <v>0</v>
      </c>
      <c r="F58" s="66">
        <f>D58+'2025 Νοέμβριος'!F58</f>
        <v>3780.7</v>
      </c>
      <c r="G58" s="76">
        <f t="shared" si="33"/>
        <v>1.3598553381812435E-2</v>
      </c>
      <c r="H58" s="56"/>
      <c r="I58" s="77" t="e">
        <f t="shared" si="34"/>
        <v>#DIV/0!</v>
      </c>
      <c r="J58" s="66">
        <f t="shared" si="39"/>
        <v>0</v>
      </c>
      <c r="K58" s="78" t="e">
        <f t="shared" si="35"/>
        <v>#DIV/0!</v>
      </c>
      <c r="L58" s="56">
        <f>'2024_60-69 ΕΞΟΔΑ+ΟΜ 2'!O18</f>
        <v>172.65</v>
      </c>
      <c r="M58" s="76">
        <f t="shared" si="36"/>
        <v>3.1705444393168082E-3</v>
      </c>
      <c r="N58" s="66">
        <f>L58+'2025 Νοέμβριος'!N58</f>
        <v>1615.7300000000002</v>
      </c>
      <c r="O58" s="76">
        <f t="shared" si="37"/>
        <v>2.7355511887440613E-3</v>
      </c>
      <c r="P58" s="66"/>
      <c r="Q58" s="76">
        <f t="shared" si="38"/>
        <v>0.42736265770888998</v>
      </c>
      <c r="S58"/>
      <c r="T58"/>
      <c r="U58"/>
      <c r="V58"/>
    </row>
    <row r="59" spans="1:22" ht="15">
      <c r="A59" s="181">
        <v>16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2'!O19</f>
        <v>0</v>
      </c>
      <c r="E59" s="76">
        <f t="shared" si="32"/>
        <v>0</v>
      </c>
      <c r="F59" s="66">
        <f>D59+'2025 Νοέμβριος'!F59</f>
        <v>363.25000000000006</v>
      </c>
      <c r="G59" s="76">
        <f t="shared" si="33"/>
        <v>1.3065502462357151E-3</v>
      </c>
      <c r="H59" s="56"/>
      <c r="I59" s="77" t="e">
        <f t="shared" si="34"/>
        <v>#DIV/0!</v>
      </c>
      <c r="J59" s="66">
        <f t="shared" si="39"/>
        <v>0</v>
      </c>
      <c r="K59" s="78" t="e">
        <f t="shared" si="35"/>
        <v>#DIV/0!</v>
      </c>
      <c r="L59" s="56">
        <f>'2024_60-69 ΕΞΟΔΑ+ΟΜ 2'!O19</f>
        <v>62.970000000000027</v>
      </c>
      <c r="M59" s="76">
        <f t="shared" si="36"/>
        <v>1.1563810213946104E-3</v>
      </c>
      <c r="N59" s="66">
        <f>L59+'2025 Νοέμβριος'!N59</f>
        <v>1301.2199999999998</v>
      </c>
      <c r="O59" s="76">
        <f t="shared" si="37"/>
        <v>2.2030623419863134E-3</v>
      </c>
      <c r="P59" s="66"/>
      <c r="Q59" s="76">
        <f t="shared" si="38"/>
        <v>3.5821610461114926</v>
      </c>
      <c r="S59"/>
      <c r="T59"/>
      <c r="U59"/>
      <c r="V59"/>
    </row>
    <row r="60" spans="1:22" ht="15">
      <c r="A60" s="181">
        <v>17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2'!O20</f>
        <v>0</v>
      </c>
      <c r="E60" s="76">
        <f t="shared" si="32"/>
        <v>0</v>
      </c>
      <c r="F60" s="66">
        <f>D60+'2025 Νοέμβριος'!F60</f>
        <v>0</v>
      </c>
      <c r="G60" s="76">
        <f t="shared" si="33"/>
        <v>0</v>
      </c>
      <c r="H60" s="56"/>
      <c r="I60" s="77" t="e">
        <f t="shared" si="34"/>
        <v>#DIV/0!</v>
      </c>
      <c r="J60" s="66">
        <f t="shared" si="39"/>
        <v>0</v>
      </c>
      <c r="K60" s="78" t="e">
        <f t="shared" si="35"/>
        <v>#DIV/0!</v>
      </c>
      <c r="L60" s="56">
        <f>'2024_60-69 ΕΞΟΔΑ+ΟΜ 2'!O20</f>
        <v>0</v>
      </c>
      <c r="M60" s="76">
        <f t="shared" si="36"/>
        <v>0</v>
      </c>
      <c r="N60" s="66">
        <f>L60+'2025 Νοέμβριος'!N60</f>
        <v>0</v>
      </c>
      <c r="O60" s="76">
        <f t="shared" si="37"/>
        <v>0</v>
      </c>
      <c r="P60" s="66"/>
      <c r="Q60" s="76" t="e">
        <f t="shared" si="38"/>
        <v>#DIV/0!</v>
      </c>
      <c r="S60"/>
      <c r="T60"/>
      <c r="U60"/>
      <c r="V60"/>
    </row>
    <row r="61" spans="1:22" ht="15">
      <c r="A61" s="181">
        <v>18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2'!O21</f>
        <v>0</v>
      </c>
      <c r="E61" s="76">
        <f t="shared" si="32"/>
        <v>0</v>
      </c>
      <c r="F61" s="66">
        <f>D61+'2025 Νοέμβριος'!F61</f>
        <v>0</v>
      </c>
      <c r="G61" s="76">
        <f t="shared" si="33"/>
        <v>0</v>
      </c>
      <c r="H61" s="56"/>
      <c r="I61" s="77" t="e">
        <f t="shared" si="34"/>
        <v>#DIV/0!</v>
      </c>
      <c r="J61" s="66">
        <f t="shared" si="39"/>
        <v>0</v>
      </c>
      <c r="K61" s="78" t="e">
        <f t="shared" si="35"/>
        <v>#DIV/0!</v>
      </c>
      <c r="L61" s="56">
        <f>'2024_60-69 ΕΞΟΔΑ+ΟΜ 2'!O21</f>
        <v>0</v>
      </c>
      <c r="M61" s="76">
        <f t="shared" si="36"/>
        <v>0</v>
      </c>
      <c r="N61" s="66">
        <f>L61+'2025 Νοέμβριος'!N61</f>
        <v>36.68</v>
      </c>
      <c r="O61" s="76">
        <f t="shared" si="37"/>
        <v>6.2101970999568084E-5</v>
      </c>
      <c r="P61" s="66"/>
      <c r="Q61" s="76" t="e">
        <f t="shared" si="38"/>
        <v>#DIV/0!</v>
      </c>
      <c r="S61"/>
      <c r="T61"/>
      <c r="U61"/>
      <c r="V61"/>
    </row>
    <row r="62" spans="1:22" ht="15">
      <c r="A62" s="181">
        <v>19</v>
      </c>
      <c r="B62" s="181">
        <v>19</v>
      </c>
      <c r="C62" s="119" t="str">
        <f>ΑΝΤΙΣΤΟΙΧΙΣΗ!I205</f>
        <v>Υλικά Φαρμακείου</v>
      </c>
      <c r="D62" s="56">
        <f>'2025_60-69 ΕΞΟΔΑ+ΟΜ 2'!O22</f>
        <v>0</v>
      </c>
      <c r="E62" s="76">
        <f t="shared" si="32"/>
        <v>0</v>
      </c>
      <c r="F62" s="66">
        <f>D62+'2025 Νοέμβριος'!F62</f>
        <v>0</v>
      </c>
      <c r="G62" s="76">
        <f t="shared" si="33"/>
        <v>0</v>
      </c>
      <c r="H62" s="56"/>
      <c r="I62" s="77" t="e">
        <f t="shared" si="34"/>
        <v>#DIV/0!</v>
      </c>
      <c r="J62" s="66">
        <f t="shared" si="39"/>
        <v>0</v>
      </c>
      <c r="K62" s="78" t="e">
        <f t="shared" si="35"/>
        <v>#DIV/0!</v>
      </c>
      <c r="L62" s="56">
        <f>'2024_60-69 ΕΞΟΔΑ+ΟΜ 2'!O22</f>
        <v>11.79</v>
      </c>
      <c r="M62" s="76">
        <f t="shared" si="36"/>
        <v>2.1651154902719471E-4</v>
      </c>
      <c r="N62" s="66">
        <f>L62+'2025 Νοέμβριος'!N62</f>
        <v>112.88999999999999</v>
      </c>
      <c r="O62" s="76">
        <f t="shared" si="37"/>
        <v>1.9113117519469031E-4</v>
      </c>
      <c r="P62" s="66"/>
      <c r="Q62" s="76" t="e">
        <f t="shared" si="38"/>
        <v>#DIV/0!</v>
      </c>
      <c r="S62"/>
      <c r="T62"/>
      <c r="U62"/>
      <c r="V62"/>
    </row>
    <row r="63" spans="1:22" ht="15">
      <c r="A63" s="181">
        <v>20</v>
      </c>
      <c r="B63" s="181">
        <v>20</v>
      </c>
      <c r="C63" s="186" t="str">
        <f>ΑΝΤΙΣΤΟΙΧΙΣΗ!I206</f>
        <v>Διάφορα αναλώσιμα</v>
      </c>
      <c r="D63" s="56">
        <f>'2025_60-69 ΕΞΟΔΑ+ΟΜ 2'!O23</f>
        <v>0</v>
      </c>
      <c r="E63" s="76">
        <f t="shared" si="32"/>
        <v>0</v>
      </c>
      <c r="F63" s="66">
        <f>D63+'2025 Νοέμβριος'!F63</f>
        <v>188.71</v>
      </c>
      <c r="G63" s="76">
        <f t="shared" si="33"/>
        <v>6.7875869777602696E-4</v>
      </c>
      <c r="H63" s="56"/>
      <c r="I63" s="77" t="e">
        <f t="shared" si="34"/>
        <v>#DIV/0!</v>
      </c>
      <c r="J63" s="66">
        <f t="shared" si="39"/>
        <v>0</v>
      </c>
      <c r="K63" s="78" t="e">
        <f t="shared" si="35"/>
        <v>#DIV/0!</v>
      </c>
      <c r="L63" s="56">
        <f>'2024_60-69 ΕΞΟΔΑ+ΟΜ 2'!O23</f>
        <v>0</v>
      </c>
      <c r="M63" s="76">
        <f t="shared" si="36"/>
        <v>0</v>
      </c>
      <c r="N63" s="66">
        <f>L63+'2025 Νοέμβριος'!N63</f>
        <v>524.34</v>
      </c>
      <c r="O63" s="76">
        <f t="shared" si="37"/>
        <v>8.8774665959415308E-4</v>
      </c>
      <c r="P63" s="66"/>
      <c r="Q63" s="76">
        <f t="shared" si="38"/>
        <v>2.778549096497271</v>
      </c>
      <c r="S63"/>
      <c r="T63"/>
      <c r="U63"/>
      <c r="V63"/>
    </row>
    <row r="64" spans="1:22" ht="42.75">
      <c r="A64" s="181">
        <v>21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2'!O24</f>
        <v>0</v>
      </c>
      <c r="E64" s="76">
        <f t="shared" si="32"/>
        <v>0</v>
      </c>
      <c r="F64" s="66">
        <f>D64+'2025 Νοέμβριος'!F64</f>
        <v>36346.14</v>
      </c>
      <c r="G64" s="76">
        <f t="shared" si="33"/>
        <v>0.13073106171154236</v>
      </c>
      <c r="H64" s="56"/>
      <c r="I64" s="77" t="e">
        <f t="shared" si="34"/>
        <v>#DIV/0!</v>
      </c>
      <c r="J64" s="66">
        <f t="shared" si="39"/>
        <v>0</v>
      </c>
      <c r="K64" s="78" t="e">
        <f t="shared" si="35"/>
        <v>#DIV/0!</v>
      </c>
      <c r="L64" s="56">
        <f>'2024_60-69 ΕΞΟΔΑ+ΟΜ 2'!O24</f>
        <v>6551.71</v>
      </c>
      <c r="M64" s="76">
        <f t="shared" si="36"/>
        <v>0.12031559634240559</v>
      </c>
      <c r="N64" s="66">
        <f>L64+'2025 Νοέμβριος'!N64</f>
        <v>94925.549999999988</v>
      </c>
      <c r="O64" s="76">
        <f t="shared" si="37"/>
        <v>0.16071602380638086</v>
      </c>
      <c r="P64" s="66"/>
      <c r="Q64" s="76">
        <f t="shared" si="38"/>
        <v>2.6117092489051106</v>
      </c>
      <c r="S64"/>
      <c r="T64"/>
      <c r="U64"/>
      <c r="V64"/>
    </row>
    <row r="65" spans="1:22" ht="42.75">
      <c r="A65" s="181">
        <v>22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2'!O25</f>
        <v>0</v>
      </c>
      <c r="E65" s="76">
        <f t="shared" si="32"/>
        <v>0</v>
      </c>
      <c r="F65" s="66">
        <f>D65+'2025 Νοέμβριος'!F65</f>
        <v>2900.09</v>
      </c>
      <c r="G65" s="76">
        <f t="shared" si="33"/>
        <v>1.0431144676134162E-2</v>
      </c>
      <c r="H65" s="56"/>
      <c r="I65" s="77" t="e">
        <f t="shared" si="34"/>
        <v>#DIV/0!</v>
      </c>
      <c r="J65" s="66">
        <f t="shared" si="39"/>
        <v>0</v>
      </c>
      <c r="K65" s="78" t="e">
        <f t="shared" si="35"/>
        <v>#DIV/0!</v>
      </c>
      <c r="L65" s="56">
        <f>'2024_60-69 ΕΞΟΔΑ+ΟΜ 2'!O25</f>
        <v>0</v>
      </c>
      <c r="M65" s="76">
        <f t="shared" si="36"/>
        <v>0</v>
      </c>
      <c r="N65" s="66">
        <f>L65+'2025 Νοέμβριος'!N65</f>
        <v>2236.25</v>
      </c>
      <c r="O65" s="76">
        <f t="shared" si="37"/>
        <v>3.7861377493943332E-3</v>
      </c>
      <c r="P65" s="66"/>
      <c r="Q65" s="76">
        <f t="shared" si="38"/>
        <v>0.77109675906609787</v>
      </c>
      <c r="S65"/>
      <c r="T65"/>
      <c r="U65"/>
      <c r="V65"/>
    </row>
    <row r="66" spans="1:22" ht="15" customHeight="1">
      <c r="A66" s="181">
        <v>23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2'!O26</f>
        <v>0</v>
      </c>
      <c r="E66" s="76">
        <f t="shared" si="32"/>
        <v>0</v>
      </c>
      <c r="F66" s="66">
        <f>D66+'2025 Νοέμβριος'!F66</f>
        <v>0</v>
      </c>
      <c r="G66" s="76">
        <f t="shared" si="33"/>
        <v>0</v>
      </c>
      <c r="H66" s="56"/>
      <c r="I66" s="77" t="e">
        <f t="shared" si="34"/>
        <v>#DIV/0!</v>
      </c>
      <c r="J66" s="66">
        <f t="shared" si="39"/>
        <v>0</v>
      </c>
      <c r="K66" s="78" t="e">
        <f t="shared" si="35"/>
        <v>#DIV/0!</v>
      </c>
      <c r="L66" s="56">
        <f>'2024_60-69 ΕΞΟΔΑ+ΟΜ 2'!O26</f>
        <v>0</v>
      </c>
      <c r="M66" s="76">
        <f t="shared" si="36"/>
        <v>0</v>
      </c>
      <c r="N66" s="66">
        <f>L66+'2025 Νοέμβριος'!N66</f>
        <v>228.5</v>
      </c>
      <c r="O66" s="76">
        <f t="shared" si="37"/>
        <v>3.8686751290625159E-4</v>
      </c>
      <c r="P66" s="66"/>
      <c r="Q66" s="76" t="e">
        <f t="shared" si="38"/>
        <v>#DIV/0!</v>
      </c>
      <c r="S66"/>
      <c r="T66"/>
      <c r="U66"/>
      <c r="V66"/>
    </row>
    <row r="67" spans="1:22" ht="42.75">
      <c r="A67" s="181">
        <v>24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2'!O27</f>
        <v>0</v>
      </c>
      <c r="E67" s="76">
        <f t="shared" si="32"/>
        <v>0</v>
      </c>
      <c r="F67" s="66">
        <f>D67+'2025 Νοέμβριος'!F67</f>
        <v>399.06</v>
      </c>
      <c r="G67" s="76">
        <f t="shared" si="33"/>
        <v>1.4353529009300053E-3</v>
      </c>
      <c r="H67" s="56"/>
      <c r="I67" s="77" t="e">
        <f t="shared" si="34"/>
        <v>#DIV/0!</v>
      </c>
      <c r="J67" s="66">
        <f t="shared" si="39"/>
        <v>0</v>
      </c>
      <c r="K67" s="78" t="e">
        <f t="shared" si="35"/>
        <v>#DIV/0!</v>
      </c>
      <c r="L67" s="56">
        <f>'2024_60-69 ΕΞΟΔΑ+ΟΜ 2'!O27</f>
        <v>0</v>
      </c>
      <c r="M67" s="76">
        <f t="shared" si="36"/>
        <v>0</v>
      </c>
      <c r="N67" s="66">
        <f>L67+'2025 Νοέμβριος'!N67</f>
        <v>779.75</v>
      </c>
      <c r="O67" s="76">
        <f t="shared" si="37"/>
        <v>1.3201748060772415E-3</v>
      </c>
      <c r="P67" s="66"/>
      <c r="Q67" s="76">
        <f t="shared" si="38"/>
        <v>1.9539668220317747</v>
      </c>
      <c r="S67"/>
      <c r="T67"/>
      <c r="U67"/>
      <c r="V67"/>
    </row>
    <row r="68" spans="1:22" ht="28.5" customHeight="1">
      <c r="A68" s="181">
        <v>25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2'!O28</f>
        <v>0</v>
      </c>
      <c r="E68" s="76">
        <f t="shared" si="32"/>
        <v>0</v>
      </c>
      <c r="F68" s="66">
        <f>D68+'2025 Νοέμβριος'!F68</f>
        <v>5994.46</v>
      </c>
      <c r="G68" s="76">
        <f t="shared" si="33"/>
        <v>2.1561082419959101E-2</v>
      </c>
      <c r="H68" s="56"/>
      <c r="I68" s="77" t="e">
        <f t="shared" si="34"/>
        <v>#DIV/0!</v>
      </c>
      <c r="J68" s="66">
        <f t="shared" si="39"/>
        <v>0</v>
      </c>
      <c r="K68" s="78" t="e">
        <f t="shared" si="35"/>
        <v>#DIV/0!</v>
      </c>
      <c r="L68" s="56">
        <f>'2024_60-69 ΕΞΟΔΑ+ΟΜ 2'!O28</f>
        <v>812.86</v>
      </c>
      <c r="M68" s="76">
        <f t="shared" si="36"/>
        <v>1.4927360283481383E-2</v>
      </c>
      <c r="N68" s="66">
        <f>L68+'2025 Νοέμβριος'!N68</f>
        <v>18950.350000000002</v>
      </c>
      <c r="O68" s="76">
        <f t="shared" si="37"/>
        <v>3.2084353493229696E-2</v>
      </c>
      <c r="P68" s="66"/>
      <c r="Q68" s="76">
        <f t="shared" si="38"/>
        <v>3.1613106101300206</v>
      </c>
      <c r="S68"/>
      <c r="T68"/>
      <c r="U68"/>
      <c r="V68"/>
    </row>
    <row r="69" spans="1:22" ht="23.25" customHeight="1">
      <c r="A69" s="181">
        <v>26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2'!O29</f>
        <v>0</v>
      </c>
      <c r="E69" s="76">
        <f t="shared" si="32"/>
        <v>0</v>
      </c>
      <c r="F69" s="66">
        <f>D69+'2025 Νοέμβριος'!F69</f>
        <v>1811.8300000000002</v>
      </c>
      <c r="G69" s="76">
        <f t="shared" si="33"/>
        <v>6.5168532213000846E-3</v>
      </c>
      <c r="H69" s="56"/>
      <c r="I69" s="77" t="e">
        <f t="shared" si="34"/>
        <v>#DIV/0!</v>
      </c>
      <c r="J69" s="66">
        <f t="shared" si="39"/>
        <v>0</v>
      </c>
      <c r="K69" s="78" t="e">
        <f t="shared" si="35"/>
        <v>#DIV/0!</v>
      </c>
      <c r="L69" s="56">
        <f>'2024_60-69 ΕΞΟΔΑ+ΟΜ 2'!O29</f>
        <v>1186.6300000000001</v>
      </c>
      <c r="M69" s="76">
        <f t="shared" si="36"/>
        <v>2.1791272215618329E-2</v>
      </c>
      <c r="N69" s="66">
        <f>L69+'2025 Νοέμβριος'!N69</f>
        <v>9052.7400000000016</v>
      </c>
      <c r="O69" s="76">
        <f t="shared" si="37"/>
        <v>1.5326962839330155E-2</v>
      </c>
      <c r="P69" s="66"/>
      <c r="Q69" s="76">
        <f t="shared" si="38"/>
        <v>4.9964621404877949</v>
      </c>
      <c r="S69"/>
      <c r="T69"/>
      <c r="U69"/>
      <c r="V69"/>
    </row>
    <row r="70" spans="1:22" ht="15">
      <c r="A70" s="181">
        <v>27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2'!O30</f>
        <v>0</v>
      </c>
      <c r="E70" s="76">
        <f t="shared" si="32"/>
        <v>0</v>
      </c>
      <c r="F70" s="66">
        <f>D70+'2025 Νοέμβριος'!F70</f>
        <v>0</v>
      </c>
      <c r="G70" s="76">
        <f t="shared" si="33"/>
        <v>0</v>
      </c>
      <c r="H70" s="56"/>
      <c r="I70" s="77" t="e">
        <f t="shared" si="34"/>
        <v>#DIV/0!</v>
      </c>
      <c r="J70" s="66">
        <f t="shared" si="39"/>
        <v>0</v>
      </c>
      <c r="K70" s="78" t="e">
        <f t="shared" si="35"/>
        <v>#DIV/0!</v>
      </c>
      <c r="L70" s="56">
        <f>'2024_60-69 ΕΞΟΔΑ+ΟΜ 2'!O30</f>
        <v>0</v>
      </c>
      <c r="M70" s="76">
        <f t="shared" si="36"/>
        <v>0</v>
      </c>
      <c r="N70" s="66">
        <f>L70+'2025 Νοέμβριος'!N70</f>
        <v>2920.3300000000004</v>
      </c>
      <c r="O70" s="76">
        <f t="shared" si="37"/>
        <v>4.944336122387369E-3</v>
      </c>
      <c r="P70" s="66"/>
      <c r="Q70" s="76" t="e">
        <f t="shared" si="38"/>
        <v>#DIV/0!</v>
      </c>
      <c r="S70"/>
      <c r="T70"/>
      <c r="U70"/>
      <c r="V70"/>
    </row>
    <row r="71" spans="1:22" ht="30.75" customHeight="1">
      <c r="A71" s="181">
        <v>28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2'!O31</f>
        <v>7839.9766666666674</v>
      </c>
      <c r="E71" s="76">
        <f t="shared" ref="E71" si="40">D71/$D$43</f>
        <v>1</v>
      </c>
      <c r="F71" s="66">
        <f>D71+'2025 Νοέμβριος'!F71</f>
        <v>94079.720000000016</v>
      </c>
      <c r="G71" s="76">
        <f t="shared" ref="G71" si="41">F71/$F$43</f>
        <v>0.33838921220037754</v>
      </c>
      <c r="H71" s="56"/>
      <c r="I71" s="77" t="e">
        <f t="shared" ref="I71" si="42">H71/$H$43</f>
        <v>#DIV/0!</v>
      </c>
      <c r="J71" s="66">
        <f t="shared" ref="J71" si="43">H71</f>
        <v>0</v>
      </c>
      <c r="K71" s="78" t="e">
        <f t="shared" ref="K71" si="44">J71/$J$43</f>
        <v>#DIV/0!</v>
      </c>
      <c r="L71" s="56">
        <f>'2024_60-69 ΕΞΟΔΑ+ΟΜ 2'!O31</f>
        <v>2414.42</v>
      </c>
      <c r="M71" s="76">
        <f t="shared" ref="M71" si="45">L71/$L$43</f>
        <v>4.433840663292956E-2</v>
      </c>
      <c r="N71" s="66">
        <f>L71+'2025 Νοέμβριος'!N71</f>
        <v>88654.199999999968</v>
      </c>
      <c r="O71" s="76">
        <f t="shared" ref="O71" si="46">N71/$N$43</f>
        <v>0.15009816132469758</v>
      </c>
      <c r="P71" s="66"/>
      <c r="Q71" s="76">
        <f t="shared" si="38"/>
        <v>0.94233061067783741</v>
      </c>
      <c r="S71"/>
      <c r="T71"/>
      <c r="U71"/>
      <c r="V71"/>
    </row>
    <row r="72" spans="1:22" ht="30.75" customHeight="1">
      <c r="A72" s="181">
        <v>29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2'!O32</f>
        <v>0</v>
      </c>
      <c r="E72" s="76">
        <f t="shared" ref="E72:E73" si="47">D72/$D$43</f>
        <v>0</v>
      </c>
      <c r="F72" s="66">
        <f>D72+'2025 Νοέμβριος'!F72</f>
        <v>5806.2300000000005</v>
      </c>
      <c r="G72" s="76">
        <f t="shared" ref="G72:G73" si="48">F72/$F$43</f>
        <v>2.0884050202893863E-2</v>
      </c>
      <c r="H72" s="56"/>
      <c r="I72" s="77" t="e">
        <f t="shared" ref="I72:I73" si="49">H72/$H$43</f>
        <v>#DIV/0!</v>
      </c>
      <c r="J72" s="66">
        <f t="shared" ref="J72:J73" si="50">H72</f>
        <v>0</v>
      </c>
      <c r="K72" s="78" t="e">
        <f t="shared" ref="K72:K73" si="51">J72/$J$43</f>
        <v>#DIV/0!</v>
      </c>
      <c r="L72" s="56">
        <f>'2024_60-69 ΕΞΟΔΑ+ΟΜ 2'!O32</f>
        <v>752.79</v>
      </c>
      <c r="M72" s="76">
        <f t="shared" ref="M72:M73" si="52">L72/$L$43</f>
        <v>1.3824234859387777E-2</v>
      </c>
      <c r="N72" s="66">
        <f>L72+'2025 Νοέμβριος'!N72</f>
        <v>27479.15</v>
      </c>
      <c r="O72" s="76">
        <f t="shared" ref="O72:O73" si="53">N72/$N$43</f>
        <v>4.652424690274759E-2</v>
      </c>
      <c r="P72" s="66"/>
      <c r="Q72" s="76">
        <f t="shared" ref="Q72:Q73" si="54">N72/F72</f>
        <v>4.7327009091958123</v>
      </c>
      <c r="S72"/>
      <c r="T72"/>
      <c r="U72"/>
      <c r="V72"/>
    </row>
    <row r="73" spans="1:22" ht="30.75" customHeight="1">
      <c r="A73" s="181">
        <v>30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2'!O33</f>
        <v>0</v>
      </c>
      <c r="E73" s="76">
        <f t="shared" si="47"/>
        <v>0</v>
      </c>
      <c r="F73" s="66">
        <f>D73+'2025 Νοέμβριος'!F73</f>
        <v>1179.54</v>
      </c>
      <c r="G73" s="76">
        <f t="shared" si="48"/>
        <v>4.2426105366686175E-3</v>
      </c>
      <c r="H73" s="56"/>
      <c r="I73" s="77" t="e">
        <f t="shared" si="49"/>
        <v>#DIV/0!</v>
      </c>
      <c r="J73" s="66">
        <f t="shared" si="50"/>
        <v>0</v>
      </c>
      <c r="K73" s="78" t="e">
        <f t="shared" si="51"/>
        <v>#DIV/0!</v>
      </c>
      <c r="L73" s="56">
        <f>'2024_60-69 ΕΞΟΔΑ+ΟΜ 2'!O33</f>
        <v>0</v>
      </c>
      <c r="M73" s="76">
        <f t="shared" si="52"/>
        <v>0</v>
      </c>
      <c r="N73" s="66">
        <f>L73+'2025 Νοέμβριος'!N73</f>
        <v>0</v>
      </c>
      <c r="O73" s="76">
        <f t="shared" si="53"/>
        <v>0</v>
      </c>
      <c r="P73" s="66"/>
      <c r="Q73" s="76">
        <f t="shared" si="54"/>
        <v>0</v>
      </c>
      <c r="S73"/>
      <c r="T73"/>
      <c r="U73"/>
      <c r="V73"/>
    </row>
    <row r="74" spans="1:22" ht="36.75" customHeight="1">
      <c r="A74" s="175"/>
      <c r="B74" s="175"/>
      <c r="C74" s="188" t="s">
        <v>404</v>
      </c>
      <c r="D74" s="65">
        <f>'2025_60-69 ΕΞΟΔΑ+ΟΜ 2'!O3</f>
        <v>7839.9766666666674</v>
      </c>
      <c r="E74" s="300"/>
      <c r="F74" s="65">
        <f>'2025_60-69 ΕΞΟΔΑ+ΟΜ 2'!AB3</f>
        <v>279304.08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53701.579999999994</v>
      </c>
      <c r="M74" s="300"/>
      <c r="N74" s="65">
        <f>SUM(N44:N71)</f>
        <v>563162.32899999991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-1281.8600000001024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752.79000000000087</v>
      </c>
      <c r="M75" s="300"/>
      <c r="N75" s="65">
        <f>N43-N74</f>
        <v>27479.150000000023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-63464.514159292041</v>
      </c>
      <c r="G76" s="301"/>
      <c r="H76" s="80">
        <f>H38-H74</f>
        <v>0</v>
      </c>
      <c r="I76" s="301" t="e">
        <f t="shared" ref="I76" si="55">H76/$I$39</f>
        <v>#DIV/0!</v>
      </c>
      <c r="J76" s="80">
        <f>J38-J74</f>
        <v>0</v>
      </c>
      <c r="K76" s="301"/>
      <c r="L76" s="93">
        <f>L38-L74</f>
        <v>46404.610000000008</v>
      </c>
      <c r="M76" s="301"/>
      <c r="N76" s="79">
        <f>N38-N74</f>
        <v>160392.61595575255</v>
      </c>
      <c r="O76" s="301"/>
      <c r="P76" s="79">
        <f>P38-P74</f>
        <v>-507715.37911504431</v>
      </c>
      <c r="Q76" s="301"/>
      <c r="S76"/>
      <c r="T76"/>
      <c r="U76"/>
      <c r="V76"/>
    </row>
    <row r="77" spans="1:22" ht="31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71.25" customHeight="1">
      <c r="A78" s="74" t="s">
        <v>385</v>
      </c>
      <c r="B78" s="74"/>
      <c r="C78" s="52" t="s">
        <v>300</v>
      </c>
      <c r="D78" s="302" t="str">
        <f>ΑΝΤΙΣΤΟΙΧΙΣΗ!$F$117</f>
        <v xml:space="preserve">ΔΕΚΕΜΒΡΙΟΣ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ΑΝΤΙΣΤΟΙΧΙΣΗ!$F$117</f>
        <v xml:space="preserve">ΔΕΚΕΜΒΡΙΟΣ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ΑΝΤΙΣΤΟΙΧΙΣΗ!$F$131</f>
        <v>ΔΕΚΕΜΒΡΙΟΣ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30">
      <c r="A80" s="74"/>
      <c r="B80" s="74" t="s">
        <v>1</v>
      </c>
      <c r="C80" s="188" t="s">
        <v>405</v>
      </c>
      <c r="D80" s="65">
        <f t="shared" ref="D80:N80" si="56">SUM(D81:D110)</f>
        <v>0</v>
      </c>
      <c r="E80" s="83"/>
      <c r="F80" s="65">
        <f t="shared" si="56"/>
        <v>46297.34</v>
      </c>
      <c r="G80" s="83"/>
      <c r="H80" s="65">
        <f t="shared" si="56"/>
        <v>0</v>
      </c>
      <c r="I80" s="83"/>
      <c r="J80" s="65">
        <f t="shared" si="56"/>
        <v>0</v>
      </c>
      <c r="K80" s="83"/>
      <c r="L80" s="65">
        <f t="shared" si="56"/>
        <v>14433.16</v>
      </c>
      <c r="M80" s="83"/>
      <c r="N80" s="65">
        <f t="shared" si="56"/>
        <v>92274.879999999976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2'!O37</f>
        <v>0</v>
      </c>
      <c r="E81" s="76" t="e">
        <f>D81/$D$80</f>
        <v>#DIV/0!</v>
      </c>
      <c r="F81" s="117">
        <f>D81+'2025 Νοέμβριος'!F81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2'!O35</f>
        <v>3226.49</v>
      </c>
      <c r="M81" s="76">
        <f>L81/$L$80</f>
        <v>0.22354702643080238</v>
      </c>
      <c r="N81" s="66">
        <f>L81+'2025 Νοέμβριος'!N81</f>
        <v>22586.759999999995</v>
      </c>
      <c r="O81" s="76">
        <f>N81/$N$80</f>
        <v>0.24477691003228616</v>
      </c>
      <c r="P81" s="58"/>
      <c r="Q81" s="59" t="e">
        <f>SUM(D81:P81)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2'!O38</f>
        <v>0</v>
      </c>
      <c r="E82" s="76" t="e">
        <f t="shared" ref="E82:E105" si="57">D82/$D$80</f>
        <v>#DIV/0!</v>
      </c>
      <c r="F82" s="117">
        <f>D82+'2025 Νοέμβριος'!F82</f>
        <v>10153.07</v>
      </c>
      <c r="G82" s="76">
        <f t="shared" ref="G82:G105" si="58">F82/$F$80</f>
        <v>0.21930136806995823</v>
      </c>
      <c r="H82" s="56"/>
      <c r="I82" s="57" t="e">
        <f t="shared" ref="I82:I105" si="59">H82/$H$80</f>
        <v>#DIV/0!</v>
      </c>
      <c r="J82" s="58"/>
      <c r="K82" s="58" t="e">
        <f t="shared" ref="K82:K105" si="60">J82/$J$80</f>
        <v>#DIV/0!</v>
      </c>
      <c r="L82" s="117">
        <f>'2024_60-69 ΕΞΟΔΑ+ΟΜ 2'!O36</f>
        <v>3371.38</v>
      </c>
      <c r="M82" s="76">
        <f t="shared" ref="M82:M105" si="61">L82/$L$80</f>
        <v>0.23358571511713305</v>
      </c>
      <c r="N82" s="66">
        <f>L82+'2025 Νοέμβριος'!N82</f>
        <v>16800.73</v>
      </c>
      <c r="O82" s="76">
        <f t="shared" ref="O82:O105" si="62">N82/$N$80</f>
        <v>0.18207262908388505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2'!O39</f>
        <v>0</v>
      </c>
      <c r="E83" s="76" t="e">
        <f t="shared" si="57"/>
        <v>#DIV/0!</v>
      </c>
      <c r="F83" s="117">
        <f>D83+'2025 Νοέμβριος'!F83</f>
        <v>5921.02</v>
      </c>
      <c r="G83" s="76">
        <f t="shared" si="58"/>
        <v>0.12789114882194097</v>
      </c>
      <c r="H83" s="56"/>
      <c r="I83" s="57" t="e">
        <f t="shared" si="59"/>
        <v>#DIV/0!</v>
      </c>
      <c r="J83" s="58"/>
      <c r="K83" s="58" t="e">
        <f t="shared" si="60"/>
        <v>#DIV/0!</v>
      </c>
      <c r="L83" s="117">
        <f>'2024_60-69 ΕΞΟΔΑ+ΟΜ 2'!O37</f>
        <v>4349.45</v>
      </c>
      <c r="M83" s="76">
        <f t="shared" si="61"/>
        <v>0.30135119405591015</v>
      </c>
      <c r="N83" s="66">
        <f>L83+'2025 Νοέμβριος'!N83</f>
        <v>23899.06</v>
      </c>
      <c r="O83" s="76">
        <f t="shared" si="62"/>
        <v>0.25899854868410566</v>
      </c>
      <c r="P83" s="58"/>
      <c r="Q83" s="59" t="e">
        <f t="shared" ref="Q83:Q105" si="63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2'!O40</f>
        <v>0</v>
      </c>
      <c r="E84" s="76" t="e">
        <f t="shared" si="57"/>
        <v>#DIV/0!</v>
      </c>
      <c r="F84" s="117">
        <f>D84+'2025 Νοέμβριος'!F84</f>
        <v>6270.86</v>
      </c>
      <c r="G84" s="76">
        <f t="shared" si="58"/>
        <v>0.13544752247105341</v>
      </c>
      <c r="H84" s="56"/>
      <c r="I84" s="57" t="e">
        <f t="shared" si="59"/>
        <v>#DIV/0!</v>
      </c>
      <c r="J84" s="58"/>
      <c r="K84" s="58" t="e">
        <f t="shared" si="60"/>
        <v>#DIV/0!</v>
      </c>
      <c r="L84" s="117">
        <f>'2024_60-69 ΕΞΟΔΑ+ΟΜ 2'!O38</f>
        <v>0</v>
      </c>
      <c r="M84" s="76">
        <f t="shared" si="61"/>
        <v>0</v>
      </c>
      <c r="N84" s="66">
        <f>L84+'2025 Νοέμβριος'!N84</f>
        <v>0</v>
      </c>
      <c r="O84" s="76">
        <f t="shared" si="62"/>
        <v>0</v>
      </c>
      <c r="P84" s="58"/>
      <c r="Q84" s="59" t="e">
        <f t="shared" si="63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2'!O41</f>
        <v>0</v>
      </c>
      <c r="E85" s="76" t="e">
        <f t="shared" si="57"/>
        <v>#DIV/0!</v>
      </c>
      <c r="F85" s="117">
        <f>D85+'2025 Νοέμβριος'!F85</f>
        <v>1913.23</v>
      </c>
      <c r="G85" s="76">
        <f t="shared" si="58"/>
        <v>4.1324836372888814E-2</v>
      </c>
      <c r="H85" s="56"/>
      <c r="I85" s="57" t="e">
        <f t="shared" si="59"/>
        <v>#DIV/0!</v>
      </c>
      <c r="J85" s="58"/>
      <c r="K85" s="58" t="e">
        <f t="shared" si="60"/>
        <v>#DIV/0!</v>
      </c>
      <c r="L85" s="117">
        <f>'2024_60-69 ΕΞΟΔΑ+ΟΜ 2'!O39</f>
        <v>696.89</v>
      </c>
      <c r="M85" s="76">
        <f t="shared" si="61"/>
        <v>4.8283951677941625E-2</v>
      </c>
      <c r="N85" s="66">
        <f>L85+'2025 Νοέμβριος'!N85</f>
        <v>4672.59</v>
      </c>
      <c r="O85" s="76">
        <f t="shared" si="62"/>
        <v>5.0637725023321638E-2</v>
      </c>
      <c r="P85" s="58"/>
      <c r="Q85" s="59" t="e">
        <f t="shared" si="63"/>
        <v>#DIV/0!</v>
      </c>
      <c r="S85"/>
      <c r="T85"/>
      <c r="U85"/>
      <c r="V85"/>
    </row>
    <row r="86" spans="1:22" ht="29.2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2'!O42</f>
        <v>0</v>
      </c>
      <c r="E86" s="76" t="e">
        <f t="shared" si="57"/>
        <v>#DIV/0!</v>
      </c>
      <c r="F86" s="117">
        <f>D86+'2025 Νοέμβριος'!F86</f>
        <v>2080.4</v>
      </c>
      <c r="G86" s="76">
        <f t="shared" si="58"/>
        <v>4.4935626971225565E-2</v>
      </c>
      <c r="H86" s="56"/>
      <c r="I86" s="57" t="e">
        <f t="shared" si="59"/>
        <v>#DIV/0!</v>
      </c>
      <c r="J86" s="58"/>
      <c r="K86" s="58" t="e">
        <f t="shared" si="60"/>
        <v>#DIV/0!</v>
      </c>
      <c r="L86" s="117">
        <f>'2024_60-69 ΕΞΟΔΑ+ΟΜ 2'!O40</f>
        <v>729.19</v>
      </c>
      <c r="M86" s="76">
        <f t="shared" si="61"/>
        <v>5.0521853842124667E-2</v>
      </c>
      <c r="N86" s="66">
        <f>L86+'2025 Νοέμβριος'!N86</f>
        <v>3894.4900000000002</v>
      </c>
      <c r="O86" s="76">
        <f t="shared" si="62"/>
        <v>4.2205310914519761E-2</v>
      </c>
      <c r="P86" s="58"/>
      <c r="Q86" s="59" t="e">
        <f t="shared" si="63"/>
        <v>#DIV/0!</v>
      </c>
      <c r="S86"/>
      <c r="T86"/>
      <c r="U86"/>
      <c r="V86" s="238"/>
    </row>
    <row r="87" spans="1:22" ht="33.7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2'!O43</f>
        <v>0</v>
      </c>
      <c r="E87" s="76" t="e">
        <f t="shared" si="57"/>
        <v>#DIV/0!</v>
      </c>
      <c r="F87" s="117">
        <f>D87+'2025 Νοέμβριος'!F87</f>
        <v>901.2</v>
      </c>
      <c r="G87" s="76">
        <f t="shared" si="58"/>
        <v>1.9465481170192502E-2</v>
      </c>
      <c r="H87" s="56"/>
      <c r="I87" s="57" t="e">
        <f t="shared" si="59"/>
        <v>#DIV/0!</v>
      </c>
      <c r="J87" s="58"/>
      <c r="K87" s="58" t="e">
        <f t="shared" si="60"/>
        <v>#DIV/0!</v>
      </c>
      <c r="L87" s="117">
        <f>'2024_60-69 ΕΞΟΔΑ+ΟΜ 2'!O41</f>
        <v>679.83</v>
      </c>
      <c r="M87" s="76">
        <f t="shared" si="61"/>
        <v>4.7101951339831333E-2</v>
      </c>
      <c r="N87" s="66">
        <f>L87+'2025 Νοέμβριος'!N87</f>
        <v>4108.76</v>
      </c>
      <c r="O87" s="76">
        <f t="shared" si="62"/>
        <v>4.4527394671225816E-2</v>
      </c>
      <c r="P87" s="58"/>
      <c r="Q87" s="59" t="e">
        <f t="shared" si="63"/>
        <v>#DIV/0!</v>
      </c>
      <c r="S87"/>
      <c r="T87"/>
      <c r="U87"/>
      <c r="V87" s="238"/>
    </row>
    <row r="88" spans="1:22" ht="26.2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2'!O44</f>
        <v>0</v>
      </c>
      <c r="E88" s="76" t="e">
        <f t="shared" si="57"/>
        <v>#DIV/0!</v>
      </c>
      <c r="F88" s="117">
        <f>D88+'2025 Νοέμβριος'!F88</f>
        <v>880.69999999999993</v>
      </c>
      <c r="G88" s="76">
        <f t="shared" si="58"/>
        <v>1.9022691152450658E-2</v>
      </c>
      <c r="H88" s="56"/>
      <c r="I88" s="57" t="e">
        <f t="shared" si="59"/>
        <v>#DIV/0!</v>
      </c>
      <c r="J88" s="58"/>
      <c r="K88" s="58" t="e">
        <f t="shared" si="60"/>
        <v>#DIV/0!</v>
      </c>
      <c r="L88" s="117">
        <f>'2024_60-69 ΕΞΟΔΑ+ΟΜ 2'!O42</f>
        <v>0</v>
      </c>
      <c r="M88" s="76">
        <f t="shared" si="61"/>
        <v>0</v>
      </c>
      <c r="N88" s="66">
        <f>L88+'2025 Νοέμβριος'!N88</f>
        <v>0</v>
      </c>
      <c r="O88" s="76">
        <f t="shared" si="62"/>
        <v>0</v>
      </c>
      <c r="P88" s="58"/>
      <c r="Q88" s="59" t="e">
        <f t="shared" si="63"/>
        <v>#DIV/0!</v>
      </c>
      <c r="S88"/>
      <c r="T88"/>
      <c r="U88"/>
      <c r="V88" s="238"/>
    </row>
    <row r="89" spans="1:22" ht="39.7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2'!O45</f>
        <v>0</v>
      </c>
      <c r="E89" s="76" t="e">
        <f t="shared" si="57"/>
        <v>#DIV/0!</v>
      </c>
      <c r="F89" s="117">
        <f>D89+'2025 Νοέμβριος'!F89</f>
        <v>0</v>
      </c>
      <c r="G89" s="76">
        <f t="shared" si="58"/>
        <v>0</v>
      </c>
      <c r="H89" s="120"/>
      <c r="I89" s="57" t="e">
        <f t="shared" si="59"/>
        <v>#DIV/0!</v>
      </c>
      <c r="J89" s="120"/>
      <c r="K89" s="58" t="e">
        <f t="shared" si="60"/>
        <v>#DIV/0!</v>
      </c>
      <c r="L89" s="117">
        <f>'2024_60-69 ΕΞΟΔΑ+ΟΜ 2'!O43</f>
        <v>0</v>
      </c>
      <c r="M89" s="76">
        <f t="shared" si="61"/>
        <v>0</v>
      </c>
      <c r="N89" s="66">
        <f>L89+'2025 Νοέμβριος'!N89</f>
        <v>0</v>
      </c>
      <c r="O89" s="76">
        <f t="shared" si="62"/>
        <v>0</v>
      </c>
      <c r="P89" s="120"/>
      <c r="Q89" s="59" t="e">
        <f t="shared" si="63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2'!O46</f>
        <v>0</v>
      </c>
      <c r="E90" s="76" t="e">
        <f t="shared" si="57"/>
        <v>#DIV/0!</v>
      </c>
      <c r="F90" s="117">
        <f>D90+'2025 Νοέμβριος'!F90</f>
        <v>0</v>
      </c>
      <c r="G90" s="76">
        <f t="shared" si="58"/>
        <v>0</v>
      </c>
      <c r="H90" s="120"/>
      <c r="I90" s="57" t="e">
        <f t="shared" si="59"/>
        <v>#DIV/0!</v>
      </c>
      <c r="J90" s="120"/>
      <c r="K90" s="58" t="e">
        <f t="shared" si="60"/>
        <v>#DIV/0!</v>
      </c>
      <c r="L90" s="117">
        <f>'2024_60-69 ΕΞΟΔΑ+ΟΜ 2'!O44</f>
        <v>0</v>
      </c>
      <c r="M90" s="76">
        <f t="shared" si="61"/>
        <v>0</v>
      </c>
      <c r="N90" s="66">
        <f>L90+'2025 Νοέμβριος'!N90</f>
        <v>0</v>
      </c>
      <c r="O90" s="76">
        <f t="shared" si="62"/>
        <v>0</v>
      </c>
      <c r="P90" s="120"/>
      <c r="Q90" s="59" t="e">
        <f t="shared" si="63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2'!O47</f>
        <v>0</v>
      </c>
      <c r="E91" s="76" t="e">
        <f t="shared" si="57"/>
        <v>#DIV/0!</v>
      </c>
      <c r="F91" s="117">
        <f>D91+'2025 Νοέμβριος'!F91</f>
        <v>0</v>
      </c>
      <c r="G91" s="76">
        <f t="shared" si="58"/>
        <v>0</v>
      </c>
      <c r="H91" s="120"/>
      <c r="I91" s="57" t="e">
        <f t="shared" si="59"/>
        <v>#DIV/0!</v>
      </c>
      <c r="J91" s="120"/>
      <c r="K91" s="58" t="e">
        <f t="shared" si="60"/>
        <v>#DIV/0!</v>
      </c>
      <c r="L91" s="117">
        <f>'2024_60-69 ΕΞΟΔΑ+ΟΜ 2'!O45</f>
        <v>0</v>
      </c>
      <c r="M91" s="76">
        <f t="shared" si="61"/>
        <v>0</v>
      </c>
      <c r="N91" s="66">
        <f>L91+'2025 Νοέμβριος'!N91</f>
        <v>0</v>
      </c>
      <c r="O91" s="76">
        <f t="shared" si="62"/>
        <v>0</v>
      </c>
      <c r="P91" s="120"/>
      <c r="Q91" s="59" t="e">
        <f t="shared" si="63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2'!O48</f>
        <v>0</v>
      </c>
      <c r="E92" s="76" t="e">
        <f t="shared" si="57"/>
        <v>#DIV/0!</v>
      </c>
      <c r="F92" s="117">
        <f>D92+'2025 Νοέμβριος'!F92</f>
        <v>0</v>
      </c>
      <c r="G92" s="76">
        <f t="shared" si="58"/>
        <v>0</v>
      </c>
      <c r="H92" s="56"/>
      <c r="I92" s="57" t="e">
        <f t="shared" si="59"/>
        <v>#DIV/0!</v>
      </c>
      <c r="J92" s="58"/>
      <c r="K92" s="58" t="e">
        <f t="shared" si="60"/>
        <v>#DIV/0!</v>
      </c>
      <c r="L92" s="117">
        <f>'2024_60-69 ΕΞΟΔΑ+ΟΜ 2'!O46</f>
        <v>0</v>
      </c>
      <c r="M92" s="76">
        <f t="shared" si="61"/>
        <v>0</v>
      </c>
      <c r="N92" s="66">
        <f>L92+'2025 Νοέμβριος'!N92</f>
        <v>0</v>
      </c>
      <c r="O92" s="76">
        <f t="shared" si="62"/>
        <v>0</v>
      </c>
      <c r="P92" s="58"/>
      <c r="Q92" s="59" t="e">
        <f t="shared" si="63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2'!O49</f>
        <v>0</v>
      </c>
      <c r="E93" s="76" t="e">
        <f t="shared" si="57"/>
        <v>#DIV/0!</v>
      </c>
      <c r="F93" s="117">
        <f>D93+'2025 Νοέμβριος'!F93</f>
        <v>0</v>
      </c>
      <c r="G93" s="76">
        <f t="shared" si="58"/>
        <v>0</v>
      </c>
      <c r="H93" s="56"/>
      <c r="I93" s="57" t="e">
        <f t="shared" si="59"/>
        <v>#DIV/0!</v>
      </c>
      <c r="J93" s="58"/>
      <c r="K93" s="58" t="e">
        <f t="shared" si="60"/>
        <v>#DIV/0!</v>
      </c>
      <c r="L93" s="117">
        <f>'2024_60-69 ΕΞΟΔΑ+ΟΜ 2'!O47</f>
        <v>0</v>
      </c>
      <c r="M93" s="76">
        <f t="shared" si="61"/>
        <v>0</v>
      </c>
      <c r="N93" s="66">
        <f>L93+'2025 Νοέμβριος'!N93</f>
        <v>0</v>
      </c>
      <c r="O93" s="76">
        <f t="shared" si="62"/>
        <v>0</v>
      </c>
      <c r="P93" s="58"/>
      <c r="Q93" s="59" t="e">
        <f t="shared" si="63"/>
        <v>#DIV/0!</v>
      </c>
      <c r="S93"/>
      <c r="T93"/>
      <c r="U93"/>
      <c r="V93"/>
    </row>
    <row r="94" spans="1:22" ht="29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2'!O50</f>
        <v>0</v>
      </c>
      <c r="E94" s="76" t="e">
        <f t="shared" si="57"/>
        <v>#DIV/0!</v>
      </c>
      <c r="F94" s="117">
        <f>D94+'2025 Νοέμβριος'!F94</f>
        <v>0</v>
      </c>
      <c r="G94" s="76">
        <f t="shared" si="58"/>
        <v>0</v>
      </c>
      <c r="H94" s="121"/>
      <c r="I94" s="57" t="e">
        <f t="shared" si="59"/>
        <v>#DIV/0!</v>
      </c>
      <c r="J94" s="121"/>
      <c r="K94" s="58" t="e">
        <f t="shared" si="60"/>
        <v>#DIV/0!</v>
      </c>
      <c r="L94" s="117">
        <f>'2024_60-69 ΕΞΟΔΑ+ΟΜ 2'!O48</f>
        <v>0</v>
      </c>
      <c r="M94" s="76">
        <f t="shared" si="61"/>
        <v>0</v>
      </c>
      <c r="N94" s="66">
        <f>L94+'2025 Νοέμβριος'!N94</f>
        <v>0</v>
      </c>
      <c r="O94" s="76">
        <f t="shared" si="62"/>
        <v>0</v>
      </c>
      <c r="P94" s="121"/>
      <c r="Q94" s="59" t="e">
        <f t="shared" si="63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2'!O51</f>
        <v>0</v>
      </c>
      <c r="E95" s="76" t="e">
        <f t="shared" si="57"/>
        <v>#DIV/0!</v>
      </c>
      <c r="F95" s="117">
        <f>D95+'2025 Νοέμβριος'!F95</f>
        <v>0</v>
      </c>
      <c r="G95" s="76">
        <f t="shared" si="58"/>
        <v>0</v>
      </c>
      <c r="H95" s="56"/>
      <c r="I95" s="57" t="e">
        <f t="shared" si="59"/>
        <v>#DIV/0!</v>
      </c>
      <c r="J95" s="58"/>
      <c r="K95" s="58" t="e">
        <f t="shared" si="60"/>
        <v>#DIV/0!</v>
      </c>
      <c r="L95" s="117">
        <f>'2024_60-69 ΕΞΟΔΑ+ΟΜ 2'!O49</f>
        <v>0</v>
      </c>
      <c r="M95" s="76">
        <f t="shared" si="61"/>
        <v>0</v>
      </c>
      <c r="N95" s="66">
        <f>L95+'2025 Νοέμβριος'!N95</f>
        <v>246.76</v>
      </c>
      <c r="O95" s="76">
        <f t="shared" si="62"/>
        <v>2.674183916576213E-3</v>
      </c>
      <c r="P95" s="58"/>
      <c r="Q95" s="59" t="e">
        <f t="shared" si="63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2'!O52</f>
        <v>0</v>
      </c>
      <c r="E96" s="76" t="e">
        <f t="shared" si="57"/>
        <v>#DIV/0!</v>
      </c>
      <c r="F96" s="117">
        <f>D96+'2025 Νοέμβριος'!F96</f>
        <v>554.78</v>
      </c>
      <c r="G96" s="76">
        <f t="shared" si="58"/>
        <v>1.198297785574722E-2</v>
      </c>
      <c r="H96" s="56"/>
      <c r="I96" s="57" t="e">
        <f t="shared" si="59"/>
        <v>#DIV/0!</v>
      </c>
      <c r="J96" s="58"/>
      <c r="K96" s="58" t="e">
        <f t="shared" si="60"/>
        <v>#DIV/0!</v>
      </c>
      <c r="L96" s="117">
        <f>'2024_60-69 ΕΞΟΔΑ+ΟΜ 2'!O50</f>
        <v>0</v>
      </c>
      <c r="M96" s="76">
        <f t="shared" si="61"/>
        <v>0</v>
      </c>
      <c r="N96" s="66">
        <f>L96+'2025 Νοέμβριος'!N96</f>
        <v>386.19</v>
      </c>
      <c r="O96" s="76">
        <f t="shared" si="62"/>
        <v>4.1852127036090441E-3</v>
      </c>
      <c r="P96" s="58"/>
      <c r="Q96" s="59" t="e">
        <f t="shared" si="63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2'!O53</f>
        <v>0</v>
      </c>
      <c r="E97" s="76" t="e">
        <f t="shared" si="57"/>
        <v>#DIV/0!</v>
      </c>
      <c r="F97" s="117">
        <f>D97+'2025 Νοέμβριος'!F97</f>
        <v>0</v>
      </c>
      <c r="G97" s="76">
        <f t="shared" si="58"/>
        <v>0</v>
      </c>
      <c r="H97" s="56"/>
      <c r="I97" s="57" t="e">
        <f t="shared" si="59"/>
        <v>#DIV/0!</v>
      </c>
      <c r="J97" s="58"/>
      <c r="K97" s="58" t="e">
        <f t="shared" si="60"/>
        <v>#DIV/0!</v>
      </c>
      <c r="L97" s="117">
        <f>'2024_60-69 ΕΞΟΔΑ+ΟΜ 2'!O51</f>
        <v>0</v>
      </c>
      <c r="M97" s="76">
        <f t="shared" si="61"/>
        <v>0</v>
      </c>
      <c r="N97" s="66">
        <f>L97+'2025 Νοέμβριος'!N97</f>
        <v>0</v>
      </c>
      <c r="O97" s="76">
        <f t="shared" si="62"/>
        <v>0</v>
      </c>
      <c r="P97" s="58"/>
      <c r="Q97" s="59" t="e">
        <f t="shared" si="63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2'!O54</f>
        <v>0</v>
      </c>
      <c r="E98" s="76" t="e">
        <f t="shared" si="57"/>
        <v>#DIV/0!</v>
      </c>
      <c r="F98" s="117">
        <f>D98+'2025 Νοέμβριος'!F98</f>
        <v>0</v>
      </c>
      <c r="G98" s="76">
        <f t="shared" si="58"/>
        <v>0</v>
      </c>
      <c r="H98" s="56"/>
      <c r="I98" s="57" t="e">
        <f t="shared" si="59"/>
        <v>#DIV/0!</v>
      </c>
      <c r="J98" s="58"/>
      <c r="K98" s="58" t="e">
        <f t="shared" si="60"/>
        <v>#DIV/0!</v>
      </c>
      <c r="L98" s="117">
        <f>'2024_60-69 ΕΞΟΔΑ+ΟΜ 2'!O52</f>
        <v>0</v>
      </c>
      <c r="M98" s="76">
        <f t="shared" si="61"/>
        <v>0</v>
      </c>
      <c r="N98" s="66">
        <f>L98+'2025 Νοέμβριος'!N98</f>
        <v>0</v>
      </c>
      <c r="O98" s="76">
        <f t="shared" si="62"/>
        <v>0</v>
      </c>
      <c r="P98" s="58"/>
      <c r="Q98" s="59" t="e">
        <f t="shared" si="63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2'!O55</f>
        <v>0</v>
      </c>
      <c r="E99" s="76" t="e">
        <f t="shared" si="57"/>
        <v>#DIV/0!</v>
      </c>
      <c r="F99" s="117">
        <f>D99+'2025 Νοέμβριος'!F99</f>
        <v>4747.45</v>
      </c>
      <c r="G99" s="76">
        <f t="shared" si="58"/>
        <v>0.10254260827943895</v>
      </c>
      <c r="H99" s="56"/>
      <c r="I99" s="57" t="e">
        <f t="shared" si="59"/>
        <v>#DIV/0!</v>
      </c>
      <c r="J99" s="58"/>
      <c r="K99" s="58" t="e">
        <f t="shared" si="60"/>
        <v>#DIV/0!</v>
      </c>
      <c r="L99" s="117">
        <f>'2024_60-69 ΕΞΟΔΑ+ΟΜ 2'!O53</f>
        <v>0</v>
      </c>
      <c r="M99" s="76">
        <f t="shared" si="61"/>
        <v>0</v>
      </c>
      <c r="N99" s="66">
        <f>L99+'2025 Νοέμβριος'!N99</f>
        <v>119.88</v>
      </c>
      <c r="O99" s="76">
        <f t="shared" si="62"/>
        <v>1.2991618087176058E-3</v>
      </c>
      <c r="P99" s="58"/>
      <c r="Q99" s="59" t="e">
        <f t="shared" si="63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2'!O56</f>
        <v>0</v>
      </c>
      <c r="E100" s="76" t="e">
        <f t="shared" si="57"/>
        <v>#DIV/0!</v>
      </c>
      <c r="F100" s="117">
        <f>D100+'2025 Νοέμβριος'!F100</f>
        <v>878.12</v>
      </c>
      <c r="G100" s="76">
        <f t="shared" si="58"/>
        <v>1.896696440875437E-2</v>
      </c>
      <c r="H100" s="56"/>
      <c r="I100" s="57" t="e">
        <f t="shared" si="59"/>
        <v>#DIV/0!</v>
      </c>
      <c r="J100" s="58"/>
      <c r="K100" s="58" t="e">
        <f t="shared" si="60"/>
        <v>#DIV/0!</v>
      </c>
      <c r="L100" s="117">
        <f>'2024_60-69 ΕΞΟΔΑ+ΟΜ 2'!O54</f>
        <v>230.38</v>
      </c>
      <c r="M100" s="76">
        <f t="shared" si="61"/>
        <v>1.5961854507259673E-2</v>
      </c>
      <c r="N100" s="66">
        <f>L100+'2025 Νοέμβριος'!N100</f>
        <v>2522.3100000000004</v>
      </c>
      <c r="O100" s="76">
        <f t="shared" si="62"/>
        <v>2.7334741589477018E-2</v>
      </c>
      <c r="P100" s="58"/>
      <c r="Q100" s="59" t="e">
        <f t="shared" si="63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2'!O57</f>
        <v>0</v>
      </c>
      <c r="E101" s="76" t="e">
        <f t="shared" si="57"/>
        <v>#DIV/0!</v>
      </c>
      <c r="F101" s="117">
        <f>D101+'2025 Νοέμβριος'!F101</f>
        <v>0</v>
      </c>
      <c r="G101" s="76">
        <f t="shared" si="58"/>
        <v>0</v>
      </c>
      <c r="H101" s="56"/>
      <c r="I101" s="57" t="e">
        <f t="shared" si="59"/>
        <v>#DIV/0!</v>
      </c>
      <c r="J101" s="58"/>
      <c r="K101" s="58" t="e">
        <f t="shared" si="60"/>
        <v>#DIV/0!</v>
      </c>
      <c r="L101" s="117">
        <f>'2024_60-69 ΕΞΟΔΑ+ΟΜ 2'!O55</f>
        <v>0</v>
      </c>
      <c r="M101" s="76">
        <f t="shared" si="61"/>
        <v>0</v>
      </c>
      <c r="N101" s="66">
        <f>L101+'2025 Νοέμβριος'!N101</f>
        <v>0</v>
      </c>
      <c r="O101" s="76">
        <f t="shared" si="62"/>
        <v>0</v>
      </c>
      <c r="P101" s="58"/>
      <c r="Q101" s="59" t="e">
        <f t="shared" si="63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2'!O58</f>
        <v>0</v>
      </c>
      <c r="E102" s="76" t="e">
        <f t="shared" si="57"/>
        <v>#DIV/0!</v>
      </c>
      <c r="F102" s="117">
        <f>D102+'2025 Νοέμβριος'!F102</f>
        <v>0</v>
      </c>
      <c r="G102" s="76">
        <f t="shared" si="58"/>
        <v>0</v>
      </c>
      <c r="H102" s="56"/>
      <c r="I102" s="57" t="e">
        <f t="shared" si="59"/>
        <v>#DIV/0!</v>
      </c>
      <c r="J102" s="58"/>
      <c r="K102" s="58" t="e">
        <f t="shared" si="60"/>
        <v>#DIV/0!</v>
      </c>
      <c r="L102" s="117">
        <f>'2024_60-69 ΕΞΟΔΑ+ΟΜ 2'!O56</f>
        <v>0</v>
      </c>
      <c r="M102" s="76">
        <f t="shared" si="61"/>
        <v>0</v>
      </c>
      <c r="N102" s="66">
        <f>L102+'2025 Νοέμβριος'!N102</f>
        <v>1396.23</v>
      </c>
      <c r="O102" s="76">
        <f t="shared" si="62"/>
        <v>1.5131203638520043E-2</v>
      </c>
      <c r="P102" s="58"/>
      <c r="Q102" s="59" t="e">
        <f t="shared" si="63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2'!O59</f>
        <v>0</v>
      </c>
      <c r="E103" s="76" t="e">
        <f t="shared" si="57"/>
        <v>#DIV/0!</v>
      </c>
      <c r="F103" s="117">
        <f>D103+'2025 Νοέμβριος'!F103</f>
        <v>2545.4699999999998</v>
      </c>
      <c r="G103" s="76">
        <f t="shared" si="58"/>
        <v>5.4980912510308365E-2</v>
      </c>
      <c r="H103" s="56"/>
      <c r="I103" s="57" t="e">
        <f t="shared" si="59"/>
        <v>#DIV/0!</v>
      </c>
      <c r="J103" s="58"/>
      <c r="K103" s="58" t="e">
        <f t="shared" si="60"/>
        <v>#DIV/0!</v>
      </c>
      <c r="L103" s="117">
        <f>'2024_60-69 ΕΞΟΔΑ+ΟΜ 2'!O57</f>
        <v>1074.8699999999999</v>
      </c>
      <c r="M103" s="76">
        <f t="shared" si="61"/>
        <v>7.4472256941653797E-2</v>
      </c>
      <c r="N103" s="66">
        <f>L103+'2025 Νοέμβριος'!N103</f>
        <v>11566.439999999999</v>
      </c>
      <c r="O103" s="76">
        <f t="shared" si="62"/>
        <v>0.12534765691377764</v>
      </c>
      <c r="P103" s="58"/>
      <c r="Q103" s="59" t="e">
        <f t="shared" si="63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2'!O60</f>
        <v>0</v>
      </c>
      <c r="E104" s="76" t="e">
        <f t="shared" si="57"/>
        <v>#DIV/0!</v>
      </c>
      <c r="F104" s="117">
        <f>D104+'2025 Νοέμβριος'!F104</f>
        <v>0</v>
      </c>
      <c r="G104" s="76">
        <f t="shared" si="58"/>
        <v>0</v>
      </c>
      <c r="H104" s="56"/>
      <c r="I104" s="57" t="e">
        <f t="shared" si="59"/>
        <v>#DIV/0!</v>
      </c>
      <c r="J104" s="58"/>
      <c r="K104" s="58" t="e">
        <f t="shared" si="60"/>
        <v>#DIV/0!</v>
      </c>
      <c r="L104" s="117">
        <f>'2024_60-69 ΕΞΟΔΑ+ΟΜ 2'!O58</f>
        <v>0</v>
      </c>
      <c r="M104" s="76">
        <f t="shared" si="61"/>
        <v>0</v>
      </c>
      <c r="N104" s="66">
        <f>L104+'2025 Νοέμβριος'!N104</f>
        <v>0</v>
      </c>
      <c r="O104" s="76">
        <f t="shared" si="62"/>
        <v>0</v>
      </c>
      <c r="P104" s="58"/>
      <c r="Q104" s="59" t="e">
        <f t="shared" si="63"/>
        <v>#DIV/0!</v>
      </c>
      <c r="S104"/>
      <c r="T104"/>
      <c r="U104"/>
      <c r="V104"/>
    </row>
    <row r="105" spans="1:22" ht="27.7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2'!O61</f>
        <v>0</v>
      </c>
      <c r="E105" s="76" t="e">
        <f t="shared" si="57"/>
        <v>#DIV/0!</v>
      </c>
      <c r="F105" s="117">
        <f>D105+'2025 Νοέμβριος'!F105</f>
        <v>0</v>
      </c>
      <c r="G105" s="76">
        <f t="shared" si="58"/>
        <v>0</v>
      </c>
      <c r="H105" s="56"/>
      <c r="I105" s="57" t="e">
        <f t="shared" si="59"/>
        <v>#DIV/0!</v>
      </c>
      <c r="J105" s="58"/>
      <c r="K105" s="58" t="e">
        <f t="shared" si="60"/>
        <v>#DIV/0!</v>
      </c>
      <c r="L105" s="117">
        <f>'2024_60-69 ΕΞΟΔΑ+ΟΜ 2'!O59</f>
        <v>74.680000000000007</v>
      </c>
      <c r="M105" s="76">
        <f t="shared" si="61"/>
        <v>5.174196087343313E-3</v>
      </c>
      <c r="N105" s="66">
        <f>L105+'2025 Νοέμβριος'!N105</f>
        <v>74.680000000000007</v>
      </c>
      <c r="O105" s="76">
        <f t="shared" si="62"/>
        <v>8.0932101997856871E-4</v>
      </c>
      <c r="P105" s="58"/>
      <c r="Q105" s="59" t="e">
        <f t="shared" si="63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2'!O36</f>
        <v>0</v>
      </c>
      <c r="E111" s="83"/>
      <c r="F111" s="65">
        <f>'2025_60-69 ΕΞΟΔΑ+ΟΜ 2'!AB36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14433.16</v>
      </c>
      <c r="M111" s="83"/>
      <c r="N111" s="65">
        <f>SUM(N81:N110)</f>
        <v>92274.879999999976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ΑΝΤΙΣΤΟΙΧΙΣΗ!$F$117</f>
        <v xml:space="preserve">ΔΕΚΕΜΒΡΙΟΣ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ΑΝΤΙΣΤΟΙΧΙΣΗ!$F$117</f>
        <v xml:space="preserve">ΔΕΚΕΜΒΡΙΟΣ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ΑΝΤΙΣΤΟΙΧΙΣΗ!$F$131</f>
        <v>ΔΕΚΕΜΒΡΙΟΣ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61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52789.18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14896.930000000002</v>
      </c>
      <c r="M116" s="83"/>
      <c r="N116" s="65">
        <f>SUM(N117:N156)</f>
        <v>110143.89999999997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2'!O74</f>
        <v>0</v>
      </c>
      <c r="E117" s="76">
        <f>D117/$D$116</f>
        <v>0</v>
      </c>
      <c r="F117" s="66">
        <f>D117+'2025 Νοέμβριος'!F117</f>
        <v>6449.25</v>
      </c>
      <c r="G117" s="76">
        <f t="shared" ref="G117:G152" si="64">F117/$F$116</f>
        <v>0.12216992194233743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2'!O66</f>
        <v>2202.9499999999998</v>
      </c>
      <c r="M117" s="76">
        <f>L117/$L$116</f>
        <v>0.14787946241272526</v>
      </c>
      <c r="N117" s="66">
        <f>L117+'2025 Νοέμβριος'!N117</f>
        <v>15737.220000000001</v>
      </c>
      <c r="O117" s="76">
        <f>N117/$N$116</f>
        <v>0.14287872501336893</v>
      </c>
      <c r="P117" s="66"/>
      <c r="Q117" s="81" t="e">
        <f t="shared" ref="Q117:Q152" si="65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2'!O75</f>
        <v>0</v>
      </c>
      <c r="E118" s="76">
        <f t="shared" ref="E118:E150" si="66">D118/$D$116</f>
        <v>0</v>
      </c>
      <c r="F118" s="66">
        <f>D118+'2025 Νοέμβριος'!F118</f>
        <v>1329.02</v>
      </c>
      <c r="G118" s="76">
        <f t="shared" si="64"/>
        <v>2.51759925045246E-2</v>
      </c>
      <c r="H118" s="56"/>
      <c r="I118" s="82" t="e">
        <f t="shared" ref="I118:I152" si="67">H118/$H$116</f>
        <v>#DIV/0!</v>
      </c>
      <c r="J118" s="66"/>
      <c r="K118" s="66" t="e">
        <f t="shared" ref="K118:K152" si="68">J118/$J$116</f>
        <v>#DIV/0!</v>
      </c>
      <c r="L118" s="56">
        <f>'2024_60-69 ΕΞΟΔΑ+ΟΜ 2'!O67</f>
        <v>491.03999999999996</v>
      </c>
      <c r="M118" s="76">
        <f t="shared" ref="M118:M152" si="69">L118/$L$116</f>
        <v>3.2962496299573124E-2</v>
      </c>
      <c r="N118" s="66">
        <f>L118+'2025 Νοέμβριος'!N118</f>
        <v>3420.4800000000005</v>
      </c>
      <c r="O118" s="76">
        <f t="shared" ref="O118:O152" si="70">N118/$N$116</f>
        <v>3.1054647601909881E-2</v>
      </c>
      <c r="P118" s="66"/>
      <c r="Q118" s="81" t="e">
        <f t="shared" si="65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2'!O76</f>
        <v>0</v>
      </c>
      <c r="E119" s="76">
        <f t="shared" si="66"/>
        <v>0</v>
      </c>
      <c r="F119" s="66">
        <f>D119+'2025 Νοέμβριος'!F119</f>
        <v>4377.5</v>
      </c>
      <c r="G119" s="76">
        <f t="shared" si="64"/>
        <v>8.2924190146541399E-2</v>
      </c>
      <c r="H119" s="56"/>
      <c r="I119" s="82" t="e">
        <f t="shared" si="67"/>
        <v>#DIV/0!</v>
      </c>
      <c r="J119" s="66"/>
      <c r="K119" s="66" t="e">
        <f t="shared" si="68"/>
        <v>#DIV/0!</v>
      </c>
      <c r="L119" s="56">
        <f>'2024_60-69 ΕΞΟΔΑ+ΟΜ 2'!O68</f>
        <v>875.5</v>
      </c>
      <c r="M119" s="76">
        <f t="shared" si="69"/>
        <v>5.8770498351002516E-2</v>
      </c>
      <c r="N119" s="66">
        <f>L119+'2025 Νοέμβριος'!N119</f>
        <v>10353</v>
      </c>
      <c r="O119" s="76">
        <f t="shared" si="70"/>
        <v>9.3995218981713952E-2</v>
      </c>
      <c r="P119" s="66"/>
      <c r="Q119" s="81" t="e">
        <f t="shared" si="65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2'!O77</f>
        <v>0</v>
      </c>
      <c r="E120" s="76">
        <f t="shared" si="66"/>
        <v>0</v>
      </c>
      <c r="F120" s="66">
        <f>D120+'2025 Νοέμβριος'!F120</f>
        <v>0</v>
      </c>
      <c r="G120" s="76">
        <f t="shared" si="64"/>
        <v>0</v>
      </c>
      <c r="H120" s="56"/>
      <c r="I120" s="82" t="e">
        <f t="shared" si="67"/>
        <v>#DIV/0!</v>
      </c>
      <c r="J120" s="66"/>
      <c r="K120" s="66" t="e">
        <f t="shared" si="68"/>
        <v>#DIV/0!</v>
      </c>
      <c r="L120" s="56">
        <f>'2024_60-69 ΕΞΟΔΑ+ΟΜ 2'!O69</f>
        <v>0</v>
      </c>
      <c r="M120" s="76">
        <f t="shared" si="69"/>
        <v>0</v>
      </c>
      <c r="N120" s="66">
        <f>L120+'2025 Νοέμβριος'!N120</f>
        <v>0</v>
      </c>
      <c r="O120" s="76">
        <f t="shared" si="70"/>
        <v>0</v>
      </c>
      <c r="P120" s="66"/>
      <c r="Q120" s="81" t="e">
        <f t="shared" si="65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2'!O78</f>
        <v>0</v>
      </c>
      <c r="E121" s="76">
        <f t="shared" si="66"/>
        <v>0</v>
      </c>
      <c r="F121" s="66">
        <f>D121+'2025 Νοέμβριος'!F121</f>
        <v>1242.75</v>
      </c>
      <c r="G121" s="76">
        <f t="shared" si="64"/>
        <v>2.3541756094714865E-2</v>
      </c>
      <c r="H121" s="56"/>
      <c r="I121" s="82" t="e">
        <f t="shared" si="67"/>
        <v>#DIV/0!</v>
      </c>
      <c r="J121" s="66"/>
      <c r="K121" s="66" t="e">
        <f t="shared" si="68"/>
        <v>#DIV/0!</v>
      </c>
      <c r="L121" s="56">
        <f>'2024_60-69 ΕΞΟΔΑ+ΟΜ 2'!O70</f>
        <v>241.31</v>
      </c>
      <c r="M121" s="76">
        <f t="shared" si="69"/>
        <v>1.6198639585471634E-2</v>
      </c>
      <c r="N121" s="66">
        <f>L121+'2025 Νοέμβριος'!N121</f>
        <v>2895.72</v>
      </c>
      <c r="O121" s="76">
        <f t="shared" si="70"/>
        <v>2.6290334734833255E-2</v>
      </c>
      <c r="P121" s="66"/>
      <c r="Q121" s="81" t="e">
        <f t="shared" si="65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2'!O79</f>
        <v>0</v>
      </c>
      <c r="E122" s="76">
        <f t="shared" si="66"/>
        <v>0</v>
      </c>
      <c r="F122" s="66">
        <f>D122+'2025 Νοέμβριος'!F122</f>
        <v>4826.25</v>
      </c>
      <c r="G122" s="76">
        <f t="shared" si="64"/>
        <v>9.1424985195829908E-2</v>
      </c>
      <c r="H122" s="56"/>
      <c r="I122" s="82" t="e">
        <f t="shared" si="67"/>
        <v>#DIV/0!</v>
      </c>
      <c r="J122" s="66"/>
      <c r="K122" s="66" t="e">
        <f t="shared" si="68"/>
        <v>#DIV/0!</v>
      </c>
      <c r="L122" s="56">
        <f>'2024_60-69 ΕΞΟΔΑ+ΟΜ 2'!O71</f>
        <v>965.25</v>
      </c>
      <c r="M122" s="76">
        <f t="shared" si="69"/>
        <v>6.4795229621136693E-2</v>
      </c>
      <c r="N122" s="66">
        <f>L122+'2025 Νοέμβριος'!N122</f>
        <v>11583</v>
      </c>
      <c r="O122" s="76">
        <f t="shared" si="70"/>
        <v>0.10516242842318098</v>
      </c>
      <c r="P122" s="66"/>
      <c r="Q122" s="81" t="e">
        <f t="shared" si="65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2'!O80</f>
        <v>0</v>
      </c>
      <c r="E123" s="76">
        <f t="shared" si="66"/>
        <v>0</v>
      </c>
      <c r="F123" s="66">
        <f>D123+'2025 Νοέμβριος'!F123</f>
        <v>157.6</v>
      </c>
      <c r="G123" s="76">
        <f t="shared" si="64"/>
        <v>2.9854602780342485E-3</v>
      </c>
      <c r="H123" s="56"/>
      <c r="I123" s="82" t="e">
        <f t="shared" si="67"/>
        <v>#DIV/0!</v>
      </c>
      <c r="J123" s="66"/>
      <c r="K123" s="66" t="e">
        <f t="shared" si="68"/>
        <v>#DIV/0!</v>
      </c>
      <c r="L123" s="56">
        <f>'2024_60-69 ΕΞΟΔΑ+ΟΜ 2'!O72</f>
        <v>31.52</v>
      </c>
      <c r="M123" s="76">
        <f t="shared" si="69"/>
        <v>2.1158721964861212E-3</v>
      </c>
      <c r="N123" s="66">
        <f>L123+'2025 Νοέμβριος'!N123</f>
        <v>372.71999999999997</v>
      </c>
      <c r="O123" s="76">
        <f t="shared" si="70"/>
        <v>3.3839368317264969E-3</v>
      </c>
      <c r="P123" s="66"/>
      <c r="Q123" s="81" t="e">
        <f t="shared" si="65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2'!O81</f>
        <v>0</v>
      </c>
      <c r="E124" s="76">
        <f t="shared" si="66"/>
        <v>0</v>
      </c>
      <c r="F124" s="66">
        <f>D124+'2025 Νοέμβριος'!F124</f>
        <v>44.75</v>
      </c>
      <c r="G124" s="76">
        <f t="shared" si="64"/>
        <v>8.477115954443695E-4</v>
      </c>
      <c r="H124" s="56"/>
      <c r="I124" s="82" t="e">
        <f t="shared" si="67"/>
        <v>#DIV/0!</v>
      </c>
      <c r="J124" s="66"/>
      <c r="K124" s="66" t="e">
        <f t="shared" si="68"/>
        <v>#DIV/0!</v>
      </c>
      <c r="L124" s="56">
        <f>'2024_60-69 ΕΞΟΔΑ+ΟΜ 2'!O73</f>
        <v>8.69</v>
      </c>
      <c r="M124" s="76">
        <f t="shared" si="69"/>
        <v>5.8334166838402263E-4</v>
      </c>
      <c r="N124" s="66">
        <f>L124+'2025 Νοέμβριος'!N124</f>
        <v>121.14999999999999</v>
      </c>
      <c r="O124" s="76">
        <f t="shared" si="70"/>
        <v>1.0999247348241713E-3</v>
      </c>
      <c r="P124" s="66"/>
      <c r="Q124" s="81" t="e">
        <f t="shared" si="65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2'!O82</f>
        <v>0</v>
      </c>
      <c r="E125" s="76">
        <f t="shared" si="66"/>
        <v>0</v>
      </c>
      <c r="F125" s="66">
        <f>D125+'2025 Νοέμβριος'!F125</f>
        <v>0</v>
      </c>
      <c r="G125" s="76">
        <f t="shared" si="64"/>
        <v>0</v>
      </c>
      <c r="H125" s="56"/>
      <c r="I125" s="82" t="e">
        <f t="shared" si="67"/>
        <v>#DIV/0!</v>
      </c>
      <c r="J125" s="66"/>
      <c r="K125" s="66" t="e">
        <f t="shared" si="68"/>
        <v>#DIV/0!</v>
      </c>
      <c r="L125" s="56">
        <f>'2024_60-69 ΕΞΟΔΑ+ΟΜ 2'!O74</f>
        <v>0</v>
      </c>
      <c r="M125" s="76">
        <f t="shared" si="69"/>
        <v>0</v>
      </c>
      <c r="N125" s="66">
        <f>L125+'2025 Νοέμβριος'!N125</f>
        <v>0</v>
      </c>
      <c r="O125" s="76">
        <f t="shared" si="70"/>
        <v>0</v>
      </c>
      <c r="P125" s="66"/>
      <c r="Q125" s="81" t="e">
        <f t="shared" si="65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2'!O83</f>
        <v>0</v>
      </c>
      <c r="E126" s="76">
        <f t="shared" si="66"/>
        <v>0</v>
      </c>
      <c r="F126" s="66">
        <f>D126+'2025 Νοέμβριος'!F126</f>
        <v>173.75</v>
      </c>
      <c r="G126" s="76">
        <f t="shared" si="64"/>
        <v>3.2913941834292557E-3</v>
      </c>
      <c r="H126" s="56"/>
      <c r="I126" s="82" t="e">
        <f t="shared" si="67"/>
        <v>#DIV/0!</v>
      </c>
      <c r="J126" s="66"/>
      <c r="K126" s="66" t="e">
        <f t="shared" si="68"/>
        <v>#DIV/0!</v>
      </c>
      <c r="L126" s="56">
        <f>'2024_60-69 ΕΞΟΔΑ+ΟΜ 2'!O75</f>
        <v>34.75</v>
      </c>
      <c r="M126" s="76">
        <f t="shared" si="69"/>
        <v>2.3326953942859364E-3</v>
      </c>
      <c r="N126" s="66">
        <f>L126+'2025 Νοέμβριος'!N126</f>
        <v>417</v>
      </c>
      <c r="O126" s="76">
        <f t="shared" si="70"/>
        <v>3.78595637161931E-3</v>
      </c>
      <c r="P126" s="66"/>
      <c r="Q126" s="81" t="e">
        <f t="shared" si="65"/>
        <v>#DIV/0!</v>
      </c>
      <c r="S126"/>
      <c r="T126"/>
      <c r="U126"/>
      <c r="V126"/>
    </row>
    <row r="127" spans="1:22" ht="15" customHeight="1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2'!O84</f>
        <v>0</v>
      </c>
      <c r="E127" s="76">
        <f t="shared" si="66"/>
        <v>0</v>
      </c>
      <c r="F127" s="66">
        <f>D127+'2025 Νοέμβριος'!F127</f>
        <v>0</v>
      </c>
      <c r="G127" s="76">
        <f t="shared" si="64"/>
        <v>0</v>
      </c>
      <c r="H127" s="56"/>
      <c r="I127" s="82" t="e">
        <f t="shared" si="67"/>
        <v>#DIV/0!</v>
      </c>
      <c r="J127" s="66"/>
      <c r="K127" s="66" t="e">
        <f t="shared" si="68"/>
        <v>#DIV/0!</v>
      </c>
      <c r="L127" s="56">
        <f>'2024_60-69 ΕΞΟΔΑ+ΟΜ 2'!O76</f>
        <v>0</v>
      </c>
      <c r="M127" s="76">
        <f t="shared" si="69"/>
        <v>0</v>
      </c>
      <c r="N127" s="66">
        <f>L127+'2025 Νοέμβριος'!N127</f>
        <v>0</v>
      </c>
      <c r="O127" s="76">
        <f t="shared" si="70"/>
        <v>0</v>
      </c>
      <c r="P127" s="66"/>
      <c r="Q127" s="81" t="e">
        <f t="shared" si="65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2'!O85</f>
        <v>0</v>
      </c>
      <c r="E128" s="76">
        <f t="shared" si="66"/>
        <v>0</v>
      </c>
      <c r="F128" s="66">
        <f>D128+'2025 Νοέμβριος'!F128</f>
        <v>0</v>
      </c>
      <c r="G128" s="76">
        <f t="shared" si="64"/>
        <v>0</v>
      </c>
      <c r="H128" s="56"/>
      <c r="I128" s="82" t="e">
        <f t="shared" si="67"/>
        <v>#DIV/0!</v>
      </c>
      <c r="J128" s="66"/>
      <c r="K128" s="66" t="e">
        <f t="shared" si="68"/>
        <v>#DIV/0!</v>
      </c>
      <c r="L128" s="56">
        <f>'2024_60-69 ΕΞΟΔΑ+ΟΜ 2'!O77</f>
        <v>0</v>
      </c>
      <c r="M128" s="76">
        <f t="shared" si="69"/>
        <v>0</v>
      </c>
      <c r="N128" s="66">
        <f>L128+'2025 Νοέμβριος'!N128</f>
        <v>0</v>
      </c>
      <c r="O128" s="76">
        <f t="shared" si="70"/>
        <v>0</v>
      </c>
      <c r="P128" s="66"/>
      <c r="Q128" s="81" t="e">
        <f t="shared" si="65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2'!O86</f>
        <v>0</v>
      </c>
      <c r="E129" s="76">
        <f t="shared" si="66"/>
        <v>0</v>
      </c>
      <c r="F129" s="66">
        <f>D129+'2025 Νοέμβριος'!F129</f>
        <v>0</v>
      </c>
      <c r="G129" s="76">
        <f t="shared" si="64"/>
        <v>0</v>
      </c>
      <c r="H129" s="56"/>
      <c r="I129" s="82" t="e">
        <f t="shared" si="67"/>
        <v>#DIV/0!</v>
      </c>
      <c r="J129" s="66"/>
      <c r="K129" s="66" t="e">
        <f t="shared" si="68"/>
        <v>#DIV/0!</v>
      </c>
      <c r="L129" s="56">
        <f>'2024_60-69 ΕΞΟΔΑ+ΟΜ 2'!O78</f>
        <v>0</v>
      </c>
      <c r="M129" s="76">
        <f t="shared" si="69"/>
        <v>0</v>
      </c>
      <c r="N129" s="66">
        <f>L129+'2025 Νοέμβριος'!N129</f>
        <v>0</v>
      </c>
      <c r="O129" s="76">
        <f t="shared" si="70"/>
        <v>0</v>
      </c>
      <c r="P129" s="66"/>
      <c r="Q129" s="81" t="e">
        <f t="shared" si="65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2'!O87</f>
        <v>0</v>
      </c>
      <c r="E130" s="76">
        <f t="shared" si="66"/>
        <v>0</v>
      </c>
      <c r="F130" s="66">
        <f>D130+'2025 Νοέμβριος'!F130</f>
        <v>172.5</v>
      </c>
      <c r="G130" s="76">
        <f t="shared" si="64"/>
        <v>3.267715088584441E-3</v>
      </c>
      <c r="H130" s="56"/>
      <c r="I130" s="82" t="e">
        <f t="shared" si="67"/>
        <v>#DIV/0!</v>
      </c>
      <c r="J130" s="66"/>
      <c r="K130" s="66" t="e">
        <f t="shared" si="68"/>
        <v>#DIV/0!</v>
      </c>
      <c r="L130" s="56">
        <f>'2024_60-69 ΕΞΟΔΑ+ΟΜ 2'!O79</f>
        <v>47</v>
      </c>
      <c r="M130" s="76">
        <f t="shared" si="69"/>
        <v>3.1550124757248636E-3</v>
      </c>
      <c r="N130" s="66">
        <f>L130+'2025 Νοέμβριος'!N130</f>
        <v>462.08</v>
      </c>
      <c r="O130" s="76">
        <f t="shared" si="70"/>
        <v>4.1952391371651099E-3</v>
      </c>
      <c r="P130" s="66"/>
      <c r="Q130" s="81" t="e">
        <f t="shared" si="65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2'!O88</f>
        <v>0</v>
      </c>
      <c r="E131" s="76">
        <f t="shared" si="66"/>
        <v>0</v>
      </c>
      <c r="F131" s="66">
        <f>D131+'2025 Νοέμβριος'!F131</f>
        <v>751.64</v>
      </c>
      <c r="G131" s="76">
        <f t="shared" si="64"/>
        <v>1.423852387932527E-2</v>
      </c>
      <c r="H131" s="56"/>
      <c r="I131" s="82" t="e">
        <f t="shared" si="67"/>
        <v>#DIV/0!</v>
      </c>
      <c r="J131" s="66"/>
      <c r="K131" s="66" t="e">
        <f t="shared" si="68"/>
        <v>#DIV/0!</v>
      </c>
      <c r="L131" s="56">
        <f>'2024_60-69 ΕΞΟΔΑ+ΟΜ 2'!O80</f>
        <v>191.38</v>
      </c>
      <c r="M131" s="76">
        <f t="shared" si="69"/>
        <v>1.2846942289451583E-2</v>
      </c>
      <c r="N131" s="66">
        <f>L131+'2025 Νοέμβριος'!N131</f>
        <v>1882.17</v>
      </c>
      <c r="O131" s="76">
        <f t="shared" si="70"/>
        <v>1.708828178410244E-2</v>
      </c>
      <c r="P131" s="66"/>
      <c r="Q131" s="81" t="e">
        <f t="shared" si="65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2'!O89</f>
        <v>0</v>
      </c>
      <c r="E132" s="76">
        <f t="shared" si="66"/>
        <v>0</v>
      </c>
      <c r="F132" s="66">
        <f>D132+'2025 Νοέμβριος'!F132</f>
        <v>88.68</v>
      </c>
      <c r="G132" s="76">
        <f t="shared" si="64"/>
        <v>1.6798897046705406E-3</v>
      </c>
      <c r="H132" s="56"/>
      <c r="I132" s="82" t="e">
        <f t="shared" si="67"/>
        <v>#DIV/0!</v>
      </c>
      <c r="J132" s="66"/>
      <c r="K132" s="66" t="e">
        <f t="shared" si="68"/>
        <v>#DIV/0!</v>
      </c>
      <c r="L132" s="56">
        <f>'2024_60-69 ΕΞΟΔΑ+ΟΜ 2'!O81</f>
        <v>27.15</v>
      </c>
      <c r="M132" s="76">
        <f t="shared" si="69"/>
        <v>1.8225231641687243E-3</v>
      </c>
      <c r="N132" s="66">
        <f>L132+'2025 Νοέμβριος'!N132</f>
        <v>200.70000000000002</v>
      </c>
      <c r="O132" s="76">
        <f t="shared" si="70"/>
        <v>1.822161735693035E-3</v>
      </c>
      <c r="P132" s="66"/>
      <c r="Q132" s="81" t="e">
        <f t="shared" si="65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2'!O90</f>
        <v>0</v>
      </c>
      <c r="E133" s="76">
        <f t="shared" si="66"/>
        <v>0</v>
      </c>
      <c r="F133" s="66">
        <f>D133+'2025 Νοέμβριος'!F133</f>
        <v>46.31</v>
      </c>
      <c r="G133" s="76">
        <f t="shared" si="64"/>
        <v>8.772631058106984E-4</v>
      </c>
      <c r="H133" s="56"/>
      <c r="I133" s="82" t="e">
        <f t="shared" si="67"/>
        <v>#DIV/0!</v>
      </c>
      <c r="J133" s="66"/>
      <c r="K133" s="66" t="e">
        <f t="shared" si="68"/>
        <v>#DIV/0!</v>
      </c>
      <c r="L133" s="56">
        <f>'2024_60-69 ΕΞΟΔΑ+ΟΜ 2'!O82</f>
        <v>17.490000000000002</v>
      </c>
      <c r="M133" s="76">
        <f t="shared" si="69"/>
        <v>1.1740674085197419E-3</v>
      </c>
      <c r="N133" s="66">
        <f>L133+'2025 Νοέμβριος'!N133</f>
        <v>70.12</v>
      </c>
      <c r="O133" s="76">
        <f t="shared" si="70"/>
        <v>6.3662172848428307E-4</v>
      </c>
      <c r="P133" s="66"/>
      <c r="Q133" s="81" t="e">
        <f t="shared" si="65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2'!O91</f>
        <v>0</v>
      </c>
      <c r="E134" s="76">
        <f t="shared" si="66"/>
        <v>0</v>
      </c>
      <c r="F134" s="66">
        <f>D134+'2025 Νοέμβριος'!F134</f>
        <v>62.370000000000005</v>
      </c>
      <c r="G134" s="76">
        <f t="shared" si="64"/>
        <v>1.1814921163768788E-3</v>
      </c>
      <c r="H134" s="56"/>
      <c r="I134" s="82" t="e">
        <f t="shared" si="67"/>
        <v>#DIV/0!</v>
      </c>
      <c r="J134" s="66"/>
      <c r="K134" s="66" t="e">
        <f t="shared" si="68"/>
        <v>#DIV/0!</v>
      </c>
      <c r="L134" s="56">
        <f>'2024_60-69 ΕΞΟΔΑ+ΟΜ 2'!O83</f>
        <v>48.53</v>
      </c>
      <c r="M134" s="76">
        <f t="shared" si="69"/>
        <v>3.2577182009984602E-3</v>
      </c>
      <c r="N134" s="66">
        <f>L134+'2025 Νοέμβριος'!N134</f>
        <v>130.46000000000004</v>
      </c>
      <c r="O134" s="76">
        <f t="shared" si="70"/>
        <v>1.1844505233608042E-3</v>
      </c>
      <c r="P134" s="66"/>
      <c r="Q134" s="81" t="e">
        <f t="shared" si="65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2'!O92</f>
        <v>0</v>
      </c>
      <c r="E135" s="76">
        <f t="shared" si="66"/>
        <v>0</v>
      </c>
      <c r="F135" s="66">
        <f>D135+'2025 Νοέμβριος'!F135</f>
        <v>1482.8000000000002</v>
      </c>
      <c r="G135" s="76">
        <f t="shared" si="64"/>
        <v>2.8089089468713101E-2</v>
      </c>
      <c r="H135" s="56"/>
      <c r="I135" s="82" t="e">
        <f t="shared" si="67"/>
        <v>#DIV/0!</v>
      </c>
      <c r="J135" s="66"/>
      <c r="K135" s="66" t="e">
        <f t="shared" si="68"/>
        <v>#DIV/0!</v>
      </c>
      <c r="L135" s="56">
        <f>'2024_60-69 ΕΞΟΔΑ+ΟΜ 2'!O84</f>
        <v>408.08</v>
      </c>
      <c r="M135" s="76">
        <f t="shared" si="69"/>
        <v>2.7393563640293668E-2</v>
      </c>
      <c r="N135" s="66">
        <f>L135+'2025 Νοέμβριος'!N135</f>
        <v>4016.3099999999995</v>
      </c>
      <c r="O135" s="76">
        <f t="shared" si="70"/>
        <v>3.6464207277933688E-2</v>
      </c>
      <c r="P135" s="66"/>
      <c r="Q135" s="81" t="e">
        <f t="shared" si="65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2'!O93</f>
        <v>0</v>
      </c>
      <c r="E136" s="76">
        <f t="shared" si="66"/>
        <v>0</v>
      </c>
      <c r="F136" s="66">
        <f>D136+'2025 Νοέμβριος'!F136</f>
        <v>25.62</v>
      </c>
      <c r="G136" s="76">
        <f t="shared" si="64"/>
        <v>4.8532672793932395E-4</v>
      </c>
      <c r="H136" s="56"/>
      <c r="I136" s="82" t="e">
        <f t="shared" si="67"/>
        <v>#DIV/0!</v>
      </c>
      <c r="J136" s="66"/>
      <c r="K136" s="66" t="e">
        <f t="shared" si="68"/>
        <v>#DIV/0!</v>
      </c>
      <c r="L136" s="56">
        <f>'2024_60-69 ΕΞΟΔΑ+ΟΜ 2'!O85</f>
        <v>12.280000000000001</v>
      </c>
      <c r="M136" s="76">
        <f t="shared" si="69"/>
        <v>8.2433091918939004E-4</v>
      </c>
      <c r="N136" s="66">
        <f>L136+'2025 Νοέμβριος'!N136</f>
        <v>111.80000000000001</v>
      </c>
      <c r="O136" s="76">
        <f t="shared" si="70"/>
        <v>1.0150357850048895E-3</v>
      </c>
      <c r="P136" s="66"/>
      <c r="Q136" s="81" t="e">
        <f t="shared" si="65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2'!O94</f>
        <v>0</v>
      </c>
      <c r="E137" s="76">
        <f t="shared" si="66"/>
        <v>0</v>
      </c>
      <c r="F137" s="66">
        <f>D137+'2025 Νοέμβριος'!F137</f>
        <v>299.25</v>
      </c>
      <c r="G137" s="76">
        <f t="shared" si="64"/>
        <v>5.6687753058486607E-3</v>
      </c>
      <c r="H137" s="56"/>
      <c r="I137" s="82" t="e">
        <f t="shared" si="67"/>
        <v>#DIV/0!</v>
      </c>
      <c r="J137" s="66"/>
      <c r="K137" s="66" t="e">
        <f t="shared" si="68"/>
        <v>#DIV/0!</v>
      </c>
      <c r="L137" s="56">
        <f>'2024_60-69 ΕΞΟΔΑ+ΟΜ 2'!O86</f>
        <v>0</v>
      </c>
      <c r="M137" s="76">
        <f t="shared" si="69"/>
        <v>0</v>
      </c>
      <c r="N137" s="66">
        <f>L137+'2025 Νοέμβριος'!N137</f>
        <v>544.29999999999995</v>
      </c>
      <c r="O137" s="76">
        <f t="shared" si="70"/>
        <v>4.941717153650816E-3</v>
      </c>
      <c r="P137" s="66"/>
      <c r="Q137" s="81" t="e">
        <f t="shared" si="65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2'!O95</f>
        <v>0</v>
      </c>
      <c r="E138" s="76">
        <f t="shared" si="66"/>
        <v>0</v>
      </c>
      <c r="F138" s="66">
        <f>D138+'2025 Νοέμβριος'!F138</f>
        <v>0</v>
      </c>
      <c r="G138" s="76">
        <f t="shared" si="64"/>
        <v>0</v>
      </c>
      <c r="H138" s="56"/>
      <c r="I138" s="82" t="e">
        <f t="shared" si="67"/>
        <v>#DIV/0!</v>
      </c>
      <c r="J138" s="66"/>
      <c r="K138" s="66" t="e">
        <f t="shared" si="68"/>
        <v>#DIV/0!</v>
      </c>
      <c r="L138" s="56">
        <f>'2024_60-69 ΕΞΟΔΑ+ΟΜ 2'!O87</f>
        <v>0</v>
      </c>
      <c r="M138" s="76">
        <f t="shared" si="69"/>
        <v>0</v>
      </c>
      <c r="N138" s="66">
        <f>L138+'2025 Νοέμβριος'!N138</f>
        <v>0</v>
      </c>
      <c r="O138" s="76">
        <f t="shared" si="70"/>
        <v>0</v>
      </c>
      <c r="P138" s="66"/>
      <c r="Q138" s="81" t="e">
        <f t="shared" si="65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2'!O96</f>
        <v>0</v>
      </c>
      <c r="E139" s="76">
        <f t="shared" si="66"/>
        <v>0</v>
      </c>
      <c r="F139" s="66">
        <f>D139+'2025 Νοέμβριος'!F139</f>
        <v>0</v>
      </c>
      <c r="G139" s="76">
        <f t="shared" si="64"/>
        <v>0</v>
      </c>
      <c r="H139" s="56"/>
      <c r="I139" s="82" t="e">
        <f t="shared" si="67"/>
        <v>#DIV/0!</v>
      </c>
      <c r="J139" s="66"/>
      <c r="K139" s="66" t="e">
        <f t="shared" si="68"/>
        <v>#DIV/0!</v>
      </c>
      <c r="L139" s="56">
        <f>'2024_60-69 ΕΞΟΔΑ+ΟΜ 2'!O88</f>
        <v>0</v>
      </c>
      <c r="M139" s="76">
        <f t="shared" si="69"/>
        <v>0</v>
      </c>
      <c r="N139" s="66">
        <f>L139+'2025 Νοέμβριος'!N139</f>
        <v>0</v>
      </c>
      <c r="O139" s="76">
        <f t="shared" si="70"/>
        <v>0</v>
      </c>
      <c r="P139" s="66"/>
      <c r="Q139" s="81" t="e">
        <f t="shared" si="65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2'!O97</f>
        <v>0</v>
      </c>
      <c r="E140" s="76">
        <f t="shared" si="66"/>
        <v>0</v>
      </c>
      <c r="F140" s="66">
        <f>D140+'2025 Νοέμβριος'!F140</f>
        <v>0</v>
      </c>
      <c r="G140" s="76">
        <f t="shared" si="64"/>
        <v>0</v>
      </c>
      <c r="H140" s="56"/>
      <c r="I140" s="82" t="e">
        <f t="shared" si="67"/>
        <v>#DIV/0!</v>
      </c>
      <c r="J140" s="66"/>
      <c r="K140" s="66" t="e">
        <f t="shared" si="68"/>
        <v>#DIV/0!</v>
      </c>
      <c r="L140" s="56">
        <f>'2024_60-69 ΕΞΟΔΑ+ΟΜ 2'!O89</f>
        <v>0</v>
      </c>
      <c r="M140" s="76">
        <f t="shared" si="69"/>
        <v>0</v>
      </c>
      <c r="N140" s="66">
        <f>L140+'2025 Νοέμβριος'!N140</f>
        <v>0</v>
      </c>
      <c r="O140" s="76">
        <f t="shared" si="70"/>
        <v>0</v>
      </c>
      <c r="P140" s="66"/>
      <c r="Q140" s="81" t="e">
        <f t="shared" si="65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2'!O98</f>
        <v>0</v>
      </c>
      <c r="E141" s="76">
        <f t="shared" si="66"/>
        <v>0</v>
      </c>
      <c r="F141" s="66">
        <f>D141+'2025 Νοέμβριος'!F141</f>
        <v>1086.5899999999999</v>
      </c>
      <c r="G141" s="76">
        <f t="shared" si="64"/>
        <v>2.0583574133941841E-2</v>
      </c>
      <c r="H141" s="56"/>
      <c r="I141" s="82" t="e">
        <f t="shared" si="67"/>
        <v>#DIV/0!</v>
      </c>
      <c r="J141" s="66"/>
      <c r="K141" s="66" t="e">
        <f t="shared" si="68"/>
        <v>#DIV/0!</v>
      </c>
      <c r="L141" s="56">
        <f>'2024_60-69 ΕΞΟΔΑ+ΟΜ 2'!O90</f>
        <v>781.97</v>
      </c>
      <c r="M141" s="76">
        <f t="shared" si="69"/>
        <v>5.2492023524310039E-2</v>
      </c>
      <c r="N141" s="66">
        <f>L141+'2025 Νοέμβριος'!N141</f>
        <v>1974.2000000000003</v>
      </c>
      <c r="O141" s="76">
        <f t="shared" si="70"/>
        <v>1.7923825105157897E-2</v>
      </c>
      <c r="P141" s="66"/>
      <c r="Q141" s="81" t="e">
        <f t="shared" si="65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2'!O99</f>
        <v>0</v>
      </c>
      <c r="E142" s="76">
        <f t="shared" si="66"/>
        <v>0</v>
      </c>
      <c r="F142" s="66">
        <f>D142+'2025 Νοέμβριος'!F142</f>
        <v>5242.7299999999996</v>
      </c>
      <c r="G142" s="76">
        <f t="shared" si="64"/>
        <v>9.9314480732604668E-2</v>
      </c>
      <c r="H142" s="56"/>
      <c r="I142" s="82" t="e">
        <f t="shared" si="67"/>
        <v>#DIV/0!</v>
      </c>
      <c r="J142" s="66"/>
      <c r="K142" s="66" t="e">
        <f t="shared" si="68"/>
        <v>#DIV/0!</v>
      </c>
      <c r="L142" s="56">
        <f>'2024_60-69 ΕΞΟΔΑ+ΟΜ 2'!O91</f>
        <v>4042</v>
      </c>
      <c r="M142" s="76">
        <f t="shared" si="69"/>
        <v>0.27133107291233827</v>
      </c>
      <c r="N142" s="66">
        <f>L142+'2025 Νοέμβριος'!N142</f>
        <v>14532</v>
      </c>
      <c r="O142" s="76">
        <f t="shared" si="70"/>
        <v>0.13193649398650314</v>
      </c>
      <c r="P142" s="66"/>
      <c r="Q142" s="81" t="e">
        <f t="shared" si="65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2'!O100</f>
        <v>0</v>
      </c>
      <c r="E143" s="76">
        <f t="shared" si="66"/>
        <v>0</v>
      </c>
      <c r="F143" s="66">
        <f>D143+'2025 Νοέμβριος'!F143</f>
        <v>4600.62</v>
      </c>
      <c r="G143" s="76">
        <f t="shared" si="64"/>
        <v>8.7150813859961457E-2</v>
      </c>
      <c r="H143" s="56"/>
      <c r="I143" s="82" t="e">
        <f t="shared" si="67"/>
        <v>#DIV/0!</v>
      </c>
      <c r="J143" s="66"/>
      <c r="K143" s="66" t="e">
        <f t="shared" si="68"/>
        <v>#DIV/0!</v>
      </c>
      <c r="L143" s="56">
        <f>'2024_60-69 ΕΞΟΔΑ+ΟΜ 2'!O92</f>
        <v>28.84</v>
      </c>
      <c r="M143" s="76">
        <f t="shared" si="69"/>
        <v>1.9359693574447887E-3</v>
      </c>
      <c r="N143" s="66">
        <f>L143+'2025 Νοέμβριος'!N143</f>
        <v>3166.5000000000005</v>
      </c>
      <c r="O143" s="76">
        <f t="shared" si="70"/>
        <v>2.8748755037727933E-2</v>
      </c>
      <c r="P143" s="66"/>
      <c r="Q143" s="81" t="e">
        <f t="shared" si="65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2'!O101</f>
        <v>0</v>
      </c>
      <c r="E144" s="76">
        <f t="shared" si="66"/>
        <v>0</v>
      </c>
      <c r="F144" s="66">
        <f>D144+'2025 Νοέμβριος'!F144</f>
        <v>2050.08</v>
      </c>
      <c r="G144" s="76">
        <f t="shared" si="64"/>
        <v>3.883523100756632E-2</v>
      </c>
      <c r="H144" s="56"/>
      <c r="I144" s="82" t="e">
        <f t="shared" si="67"/>
        <v>#DIV/0!</v>
      </c>
      <c r="J144" s="66"/>
      <c r="K144" s="66" t="e">
        <f t="shared" si="68"/>
        <v>#DIV/0!</v>
      </c>
      <c r="L144" s="56">
        <f>'2024_60-69 ΕΞΟΔΑ+ΟΜ 2'!O93</f>
        <v>1565.32</v>
      </c>
      <c r="M144" s="76">
        <f t="shared" si="69"/>
        <v>0.10507668358514134</v>
      </c>
      <c r="N144" s="66">
        <f>L144+'2025 Νοέμβριος'!N144</f>
        <v>4696.68</v>
      </c>
      <c r="O144" s="76">
        <f t="shared" si="70"/>
        <v>4.2641308324836889E-2</v>
      </c>
      <c r="P144" s="66"/>
      <c r="Q144" s="81" t="e">
        <f t="shared" si="65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2'!O102</f>
        <v>0</v>
      </c>
      <c r="E145" s="76">
        <f t="shared" si="66"/>
        <v>0</v>
      </c>
      <c r="F145" s="66">
        <f>D145+'2025 Νοέμβριος'!F145</f>
        <v>345.75</v>
      </c>
      <c r="G145" s="76">
        <f t="shared" si="64"/>
        <v>6.5496376340757707E-3</v>
      </c>
      <c r="H145" s="56"/>
      <c r="I145" s="82" t="e">
        <f t="shared" si="67"/>
        <v>#DIV/0!</v>
      </c>
      <c r="J145" s="66"/>
      <c r="K145" s="66" t="e">
        <f t="shared" si="68"/>
        <v>#DIV/0!</v>
      </c>
      <c r="L145" s="56">
        <f>'2024_60-69 ΕΞΟΔΑ+ΟΜ 2'!O94</f>
        <v>63.53</v>
      </c>
      <c r="M145" s="76">
        <f t="shared" si="69"/>
        <v>4.2646370762298002E-3</v>
      </c>
      <c r="N145" s="66">
        <f>L145+'2025 Νοέμβριος'!N145</f>
        <v>1194.9099999999999</v>
      </c>
      <c r="O145" s="76">
        <f t="shared" si="70"/>
        <v>1.0848626206262899E-2</v>
      </c>
      <c r="P145" s="66"/>
      <c r="Q145" s="81" t="e">
        <f t="shared" si="65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2'!O103</f>
        <v>0</v>
      </c>
      <c r="E146" s="76">
        <f t="shared" si="66"/>
        <v>0</v>
      </c>
      <c r="F146" s="66">
        <f>D146+'2025 Νοέμβριος'!F146</f>
        <v>0</v>
      </c>
      <c r="G146" s="76">
        <f t="shared" si="64"/>
        <v>0</v>
      </c>
      <c r="H146" s="56"/>
      <c r="I146" s="82" t="e">
        <f t="shared" si="67"/>
        <v>#DIV/0!</v>
      </c>
      <c r="J146" s="66"/>
      <c r="K146" s="66" t="e">
        <f t="shared" si="68"/>
        <v>#DIV/0!</v>
      </c>
      <c r="L146" s="56">
        <f>'2024_60-69 ΕΞΟΔΑ+ΟΜ 2'!O95</f>
        <v>0</v>
      </c>
      <c r="M146" s="76">
        <f t="shared" si="69"/>
        <v>0</v>
      </c>
      <c r="N146" s="66">
        <f>L146+'2025 Νοέμβριος'!N146</f>
        <v>6236.68</v>
      </c>
      <c r="O146" s="76">
        <f t="shared" si="70"/>
        <v>5.6623017706836261E-2</v>
      </c>
      <c r="P146" s="66"/>
      <c r="Q146" s="81" t="e">
        <f t="shared" si="65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2'!O104</f>
        <v>0</v>
      </c>
      <c r="E147" s="76">
        <f t="shared" si="66"/>
        <v>0</v>
      </c>
      <c r="F147" s="66">
        <f>D147+'2025 Νοέμβριος'!F147</f>
        <v>0</v>
      </c>
      <c r="G147" s="76">
        <f t="shared" si="64"/>
        <v>0</v>
      </c>
      <c r="H147" s="56"/>
      <c r="I147" s="82" t="e">
        <f t="shared" si="67"/>
        <v>#DIV/0!</v>
      </c>
      <c r="J147" s="66"/>
      <c r="K147" s="66" t="e">
        <f t="shared" si="68"/>
        <v>#DIV/0!</v>
      </c>
      <c r="L147" s="56">
        <f>'2024_60-69 ΕΞΟΔΑ+ΟΜ 2'!O96</f>
        <v>0</v>
      </c>
      <c r="M147" s="76">
        <f t="shared" si="69"/>
        <v>0</v>
      </c>
      <c r="N147" s="66">
        <f>L147+'2025 Νοέμβριος'!N147</f>
        <v>0</v>
      </c>
      <c r="O147" s="76">
        <f t="shared" si="70"/>
        <v>0</v>
      </c>
      <c r="P147" s="66"/>
      <c r="Q147" s="81" t="e">
        <f t="shared" si="65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2'!O105</f>
        <v>0</v>
      </c>
      <c r="E148" s="76">
        <f t="shared" si="66"/>
        <v>0</v>
      </c>
      <c r="F148" s="66">
        <f>D148+'2025 Νοέμβριος'!F148</f>
        <v>4137.37</v>
      </c>
      <c r="G148" s="76">
        <f t="shared" si="64"/>
        <v>7.8375341310473093E-2</v>
      </c>
      <c r="H148" s="56"/>
      <c r="I148" s="82" t="e">
        <f t="shared" si="67"/>
        <v>#DIV/0!</v>
      </c>
      <c r="J148" s="66"/>
      <c r="K148" s="66" t="e">
        <f t="shared" si="68"/>
        <v>#DIV/0!</v>
      </c>
      <c r="L148" s="56">
        <f>'2024_60-69 ΕΞΟΔΑ+ΟΜ 2'!O97</f>
        <v>1104.3399999999999</v>
      </c>
      <c r="M148" s="76">
        <f t="shared" si="69"/>
        <v>7.4132052711531823E-2</v>
      </c>
      <c r="N148" s="66">
        <f>L148+'2025 Νοέμβριος'!N148</f>
        <v>5633.6200000000008</v>
      </c>
      <c r="O148" s="76">
        <f t="shared" si="70"/>
        <v>5.1147816628973573E-2</v>
      </c>
      <c r="P148" s="66"/>
      <c r="Q148" s="81" t="e">
        <f t="shared" si="65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2'!O106</f>
        <v>0</v>
      </c>
      <c r="E149" s="76">
        <f t="shared" si="66"/>
        <v>0</v>
      </c>
      <c r="F149" s="66">
        <f>D149+'2025 Νοέμβριος'!F149</f>
        <v>0</v>
      </c>
      <c r="G149" s="76">
        <f t="shared" si="64"/>
        <v>0</v>
      </c>
      <c r="H149" s="56"/>
      <c r="I149" s="82" t="e">
        <f t="shared" si="67"/>
        <v>#DIV/0!</v>
      </c>
      <c r="J149" s="66"/>
      <c r="K149" s="66" t="e">
        <f t="shared" si="68"/>
        <v>#DIV/0!</v>
      </c>
      <c r="L149" s="56">
        <f>'2024_60-69 ΕΞΟΔΑ+ΟΜ 2'!O98</f>
        <v>0</v>
      </c>
      <c r="M149" s="76">
        <f t="shared" si="69"/>
        <v>0</v>
      </c>
      <c r="N149" s="66">
        <f>L149+'2025 Νοέμβριος'!N149</f>
        <v>0</v>
      </c>
      <c r="O149" s="76">
        <f t="shared" si="70"/>
        <v>0</v>
      </c>
      <c r="P149" s="66"/>
      <c r="Q149" s="81" t="e">
        <f t="shared" si="65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2'!O107</f>
        <v>0</v>
      </c>
      <c r="E150" s="76">
        <f t="shared" si="66"/>
        <v>0</v>
      </c>
      <c r="F150" s="66">
        <f>D150+'2025 Νοέμβριος'!F150</f>
        <v>2393.4199999999996</v>
      </c>
      <c r="G150" s="76">
        <f t="shared" si="64"/>
        <v>4.5339215346781286E-2</v>
      </c>
      <c r="H150" s="56"/>
      <c r="I150" s="82" t="e">
        <f t="shared" si="67"/>
        <v>#DIV/0!</v>
      </c>
      <c r="J150" s="66"/>
      <c r="K150" s="66" t="e">
        <f t="shared" si="68"/>
        <v>#DIV/0!</v>
      </c>
      <c r="L150" s="56">
        <f>'2024_60-69 ΕΞΟΔΑ+ΟΜ 2'!O99</f>
        <v>0</v>
      </c>
      <c r="M150" s="76">
        <f t="shared" si="69"/>
        <v>0</v>
      </c>
      <c r="N150" s="66">
        <f>L150+'2025 Νοέμβριος'!N150</f>
        <v>929.62</v>
      </c>
      <c r="O150" s="76">
        <f t="shared" si="70"/>
        <v>8.4400497894118534E-3</v>
      </c>
      <c r="P150" s="66"/>
      <c r="Q150" s="81" t="e">
        <f t="shared" si="65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2'!O108</f>
        <v>0</v>
      </c>
      <c r="E151" s="76">
        <f>D151/$D$157</f>
        <v>0</v>
      </c>
      <c r="F151" s="66">
        <f>D151+'2025 Νοέμβριος'!F151</f>
        <v>0</v>
      </c>
      <c r="G151" s="76">
        <f t="shared" si="64"/>
        <v>0</v>
      </c>
      <c r="H151" s="56"/>
      <c r="I151" s="82" t="e">
        <f t="shared" si="67"/>
        <v>#DIV/0!</v>
      </c>
      <c r="J151" s="66"/>
      <c r="K151" s="66" t="e">
        <f t="shared" si="68"/>
        <v>#DIV/0!</v>
      </c>
      <c r="L151" s="56">
        <f>'2024_60-69 ΕΞΟΔΑ+ΟΜ 2'!O100</f>
        <v>488.85</v>
      </c>
      <c r="M151" s="76">
        <f t="shared" si="69"/>
        <v>3.2815486143789353E-2</v>
      </c>
      <c r="N151" s="66">
        <f>L151+'2025 Νοέμβριος'!N151</f>
        <v>7268.88</v>
      </c>
      <c r="O151" s="76">
        <f t="shared" si="70"/>
        <v>6.599439460560233E-2</v>
      </c>
      <c r="P151" s="66"/>
      <c r="Q151" s="81" t="e">
        <f t="shared" si="65"/>
        <v>#DIV/0!</v>
      </c>
      <c r="S151"/>
      <c r="T151"/>
      <c r="U151"/>
      <c r="V151"/>
    </row>
    <row r="152" spans="1:22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2'!O109</f>
        <v>777.67000000000007</v>
      </c>
      <c r="E152" s="76">
        <f>D152/$D$157</f>
        <v>1</v>
      </c>
      <c r="F152" s="66">
        <f>D152+'2025 Νοέμβριος'!F152</f>
        <v>9332.0400000000009</v>
      </c>
      <c r="G152" s="76">
        <f t="shared" si="64"/>
        <v>0.17677940820448435</v>
      </c>
      <c r="H152" s="56"/>
      <c r="I152" s="82" t="e">
        <f t="shared" si="67"/>
        <v>#DIV/0!</v>
      </c>
      <c r="J152" s="66"/>
      <c r="K152" s="66" t="e">
        <f t="shared" si="68"/>
        <v>#DIV/0!</v>
      </c>
      <c r="L152" s="56">
        <f>'2024_60-69 ΕΞΟΔΑ+ΟΜ 2'!O101</f>
        <v>308.29000000000002</v>
      </c>
      <c r="M152" s="76">
        <f t="shared" si="69"/>
        <v>2.0694868003004643E-2</v>
      </c>
      <c r="N152" s="66">
        <f>L152+'2025 Νοέμβριος'!N152</f>
        <v>308.29000000000002</v>
      </c>
      <c r="O152" s="76">
        <f t="shared" si="70"/>
        <v>2.7989747956990818E-3</v>
      </c>
      <c r="P152" s="66"/>
      <c r="Q152" s="81" t="e">
        <f t="shared" si="65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2'!O110</f>
        <v>0</v>
      </c>
      <c r="E153" s="76">
        <f t="shared" ref="E153" si="71">D153/$D$157</f>
        <v>0</v>
      </c>
      <c r="F153" s="66">
        <f>D153+'2025 Νοέμβριος'!F153</f>
        <v>2070.54</v>
      </c>
      <c r="G153" s="76">
        <f t="shared" ref="G153" si="72">F153/$F$116</f>
        <v>3.9222810431986249E-2</v>
      </c>
      <c r="H153" s="56"/>
      <c r="I153" s="82" t="e">
        <f t="shared" ref="I153" si="73">H153/$H$116</f>
        <v>#DIV/0!</v>
      </c>
      <c r="J153" s="66"/>
      <c r="K153" s="66" t="e">
        <f t="shared" ref="K153" si="74">J153/$J$116</f>
        <v>#DIV/0!</v>
      </c>
      <c r="L153" s="56">
        <f>'2024_60-69 ΕΞΟΔΑ+ΟΜ 2'!O102</f>
        <v>910.87</v>
      </c>
      <c r="M153" s="76">
        <f t="shared" ref="M153" si="75">L153/$L$116</f>
        <v>6.1144813058798014E-2</v>
      </c>
      <c r="N153" s="66">
        <f>L153+'2025 Νοέμβριος'!N153</f>
        <v>11884.29</v>
      </c>
      <c r="O153" s="76">
        <f t="shared" ref="O153" si="76">N153/$N$116</f>
        <v>0.10789784999441644</v>
      </c>
      <c r="P153" s="66"/>
      <c r="Q153" s="81" t="e">
        <f t="shared" ref="Q153" si="77">SUM(D153:P153)</f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2'!O73</f>
        <v>777.67000000000007</v>
      </c>
      <c r="E157" s="83"/>
      <c r="F157" s="65">
        <f>'2025_60-69 ΕΞΟΔΑ+ΟΜ 2'!AB73</f>
        <v>52789.179999999986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14896.930000000002</v>
      </c>
      <c r="M157" s="83"/>
      <c r="N157" s="65">
        <f>SUM(N117:N156)</f>
        <v>110143.89999999997</v>
      </c>
      <c r="O157" s="83"/>
      <c r="P157" s="65">
        <f>SUM(P117:P156)</f>
        <v>0</v>
      </c>
      <c r="Q157" s="83"/>
      <c r="R157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R158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-162551.03415929203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17074.520000000004</v>
      </c>
      <c r="M159" s="299"/>
      <c r="N159" s="88">
        <f>N7-N74-N111-N157</f>
        <v>-42026.164044247387</v>
      </c>
      <c r="O159" s="299"/>
      <c r="P159" s="88"/>
      <c r="Q159" s="299"/>
      <c r="R159"/>
      <c r="S159"/>
      <c r="T159"/>
      <c r="U159"/>
      <c r="V159"/>
    </row>
    <row r="161" spans="14:15" ht="15.75">
      <c r="O161" s="106"/>
    </row>
    <row r="163" spans="14:15" ht="15.75">
      <c r="N163" s="104"/>
    </row>
    <row r="164" spans="14:15" ht="15.75">
      <c r="N164" s="105"/>
      <c r="O164" s="103"/>
    </row>
  </sheetData>
  <mergeCells count="33">
    <mergeCell ref="P114:Q114"/>
    <mergeCell ref="P77:Q77"/>
    <mergeCell ref="D78:F78"/>
    <mergeCell ref="H78:J78"/>
    <mergeCell ref="L78:N78"/>
    <mergeCell ref="D113:G113"/>
    <mergeCell ref="H113:K113"/>
    <mergeCell ref="L113:O113"/>
    <mergeCell ref="P113:Q113"/>
    <mergeCell ref="D77:G77"/>
    <mergeCell ref="H77:K77"/>
    <mergeCell ref="L77:O77"/>
    <mergeCell ref="P78:Q78"/>
    <mergeCell ref="D114:F114"/>
    <mergeCell ref="H114:J114"/>
    <mergeCell ref="L114:N114"/>
    <mergeCell ref="D40:G40"/>
    <mergeCell ref="H40:K40"/>
    <mergeCell ref="L40:O40"/>
    <mergeCell ref="P40:Q40"/>
    <mergeCell ref="P41:Q41"/>
    <mergeCell ref="D41:F41"/>
    <mergeCell ref="H41:J41"/>
    <mergeCell ref="L41:N41"/>
    <mergeCell ref="A1:Q1"/>
    <mergeCell ref="P2:Q2"/>
    <mergeCell ref="P3:Q3"/>
    <mergeCell ref="D2:G2"/>
    <mergeCell ref="H2:K2"/>
    <mergeCell ref="L2:O2"/>
    <mergeCell ref="D3:F3"/>
    <mergeCell ref="H3:J3"/>
    <mergeCell ref="L3:N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220A-DE73-4BA0-A600-7076E4DB8B76}">
  <dimension ref="A3:O226"/>
  <sheetViews>
    <sheetView zoomScale="70" zoomScaleNormal="70" workbookViewId="0">
      <selection activeCell="O189" sqref="O189"/>
    </sheetView>
  </sheetViews>
  <sheetFormatPr defaultRowHeight="12.75"/>
  <cols>
    <col min="1" max="4" width="9.140625" style="239"/>
    <col min="5" max="5" width="20.42578125" style="239" customWidth="1"/>
    <col min="6" max="6" width="52.7109375" style="239" customWidth="1"/>
    <col min="7" max="7" width="17.140625" style="239" customWidth="1"/>
    <col min="8" max="8" width="9.140625" style="239"/>
    <col min="9" max="9" width="33.28515625" style="239" bestFit="1" customWidth="1"/>
    <col min="10" max="10" width="10.28515625" style="239" customWidth="1"/>
    <col min="11" max="11" width="9.140625" style="239"/>
    <col min="12" max="12" width="33.28515625" style="239" bestFit="1" customWidth="1"/>
    <col min="13" max="14" width="9.140625" style="239"/>
    <col min="15" max="15" width="36.42578125" style="239" bestFit="1" customWidth="1"/>
    <col min="16" max="16384" width="9.140625" style="239"/>
  </cols>
  <sheetData>
    <row r="3" spans="1:7">
      <c r="A3" s="298" t="s">
        <v>184</v>
      </c>
      <c r="B3" s="298"/>
      <c r="C3" s="297" t="s">
        <v>185</v>
      </c>
      <c r="D3" s="297"/>
      <c r="E3" s="297"/>
      <c r="F3" s="297"/>
      <c r="G3" s="296"/>
    </row>
    <row r="4" spans="1:7" ht="15" customHeight="1">
      <c r="A4" s="280">
        <v>6</v>
      </c>
      <c r="B4" s="280" t="s">
        <v>186</v>
      </c>
      <c r="C4" s="280" t="s">
        <v>187</v>
      </c>
      <c r="D4" s="280"/>
      <c r="E4" s="279" t="s">
        <v>66</v>
      </c>
      <c r="F4" s="278" t="s">
        <v>188</v>
      </c>
      <c r="G4" s="277"/>
    </row>
    <row r="5" spans="1:7" ht="15" customHeight="1">
      <c r="A5" s="280">
        <v>10</v>
      </c>
      <c r="B5" s="280" t="s">
        <v>189</v>
      </c>
      <c r="C5" s="280" t="s">
        <v>190</v>
      </c>
      <c r="D5" s="280"/>
      <c r="E5" s="279" t="s">
        <v>66</v>
      </c>
      <c r="F5" s="278" t="s">
        <v>191</v>
      </c>
      <c r="G5" s="277"/>
    </row>
    <row r="6" spans="1:7" ht="15" customHeight="1">
      <c r="A6" s="280">
        <v>13</v>
      </c>
      <c r="B6" s="280" t="s">
        <v>192</v>
      </c>
      <c r="C6" s="280" t="s">
        <v>193</v>
      </c>
      <c r="D6" s="280"/>
      <c r="E6" s="279" t="s">
        <v>66</v>
      </c>
      <c r="F6" s="278" t="s">
        <v>0</v>
      </c>
      <c r="G6" s="277"/>
    </row>
    <row r="7" spans="1:7" ht="15" customHeight="1">
      <c r="A7" s="280">
        <v>19</v>
      </c>
      <c r="B7" s="280" t="s">
        <v>194</v>
      </c>
      <c r="C7" s="280" t="s">
        <v>195</v>
      </c>
      <c r="D7" s="280"/>
      <c r="E7" s="279" t="s">
        <v>66</v>
      </c>
      <c r="F7" s="278" t="s">
        <v>196</v>
      </c>
      <c r="G7" s="277"/>
    </row>
    <row r="8" spans="1:7" ht="15" customHeight="1">
      <c r="A8" s="280">
        <v>25</v>
      </c>
      <c r="B8" s="280" t="s">
        <v>197</v>
      </c>
      <c r="C8" s="280" t="s">
        <v>198</v>
      </c>
      <c r="D8" s="280"/>
      <c r="E8" s="279" t="s">
        <v>66</v>
      </c>
      <c r="F8" s="278" t="s">
        <v>199</v>
      </c>
      <c r="G8" s="277"/>
    </row>
    <row r="9" spans="1:7" ht="15" customHeight="1">
      <c r="A9" s="280">
        <v>26</v>
      </c>
      <c r="B9" s="280" t="s">
        <v>200</v>
      </c>
      <c r="C9" s="280" t="s">
        <v>201</v>
      </c>
      <c r="D9" s="280"/>
      <c r="E9" s="295" t="s">
        <v>66</v>
      </c>
      <c r="F9" s="278" t="s">
        <v>202</v>
      </c>
      <c r="G9" s="277"/>
    </row>
    <row r="10" spans="1:7" ht="15" customHeight="1">
      <c r="A10" s="280">
        <v>27</v>
      </c>
      <c r="B10" s="280" t="s">
        <v>203</v>
      </c>
      <c r="C10" s="280" t="s">
        <v>204</v>
      </c>
      <c r="D10" s="280"/>
      <c r="E10" s="294" t="s">
        <v>66</v>
      </c>
      <c r="F10" s="278" t="s">
        <v>205</v>
      </c>
      <c r="G10" s="277"/>
    </row>
    <row r="11" spans="1:7" ht="15" customHeight="1">
      <c r="A11" s="292" t="s">
        <v>206</v>
      </c>
      <c r="B11" s="292"/>
      <c r="C11" s="292"/>
      <c r="D11" s="292"/>
      <c r="E11" s="293"/>
      <c r="F11" s="290"/>
      <c r="G11" s="289"/>
    </row>
    <row r="12" spans="1:7" ht="15" customHeight="1">
      <c r="A12" s="280">
        <v>8</v>
      </c>
      <c r="B12" s="280" t="s">
        <v>207</v>
      </c>
      <c r="C12" s="280" t="s">
        <v>208</v>
      </c>
      <c r="D12" s="280"/>
      <c r="E12" s="279" t="s">
        <v>68</v>
      </c>
      <c r="F12" s="278" t="s">
        <v>65</v>
      </c>
      <c r="G12" s="277"/>
    </row>
    <row r="13" spans="1:7" ht="15" customHeight="1">
      <c r="A13" s="280">
        <v>9</v>
      </c>
      <c r="B13" s="280" t="s">
        <v>209</v>
      </c>
      <c r="C13" s="280" t="s">
        <v>210</v>
      </c>
      <c r="D13" s="280"/>
      <c r="E13" s="279" t="s">
        <v>68</v>
      </c>
      <c r="F13" s="278" t="s">
        <v>211</v>
      </c>
      <c r="G13" s="277"/>
    </row>
    <row r="14" spans="1:7" ht="15" customHeight="1">
      <c r="A14" s="280">
        <v>11</v>
      </c>
      <c r="B14" s="280" t="s">
        <v>212</v>
      </c>
      <c r="C14" s="280" t="s">
        <v>213</v>
      </c>
      <c r="D14" s="280"/>
      <c r="E14" s="279" t="s">
        <v>68</v>
      </c>
      <c r="F14" s="278" t="s">
        <v>214</v>
      </c>
      <c r="G14" s="277"/>
    </row>
    <row r="15" spans="1:7" ht="15" customHeight="1">
      <c r="A15" s="280">
        <v>18</v>
      </c>
      <c r="B15" s="280" t="s">
        <v>215</v>
      </c>
      <c r="C15" s="280" t="s">
        <v>216</v>
      </c>
      <c r="D15" s="280"/>
      <c r="E15" s="279" t="s">
        <v>68</v>
      </c>
      <c r="F15" s="278" t="s">
        <v>217</v>
      </c>
      <c r="G15" s="277"/>
    </row>
    <row r="16" spans="1:7" ht="15" customHeight="1">
      <c r="A16" s="280">
        <v>21</v>
      </c>
      <c r="B16" s="280" t="s">
        <v>218</v>
      </c>
      <c r="C16" s="280" t="s">
        <v>219</v>
      </c>
      <c r="D16" s="280"/>
      <c r="E16" s="279" t="s">
        <v>68</v>
      </c>
      <c r="F16" s="278" t="s">
        <v>73</v>
      </c>
      <c r="G16" s="277"/>
    </row>
    <row r="17" spans="1:7" ht="15" customHeight="1">
      <c r="A17" s="280">
        <v>24</v>
      </c>
      <c r="B17" s="280" t="s">
        <v>220</v>
      </c>
      <c r="C17" s="280" t="s">
        <v>221</v>
      </c>
      <c r="D17" s="280"/>
      <c r="E17" s="279" t="s">
        <v>68</v>
      </c>
      <c r="F17" s="278" t="s">
        <v>222</v>
      </c>
      <c r="G17" s="277"/>
    </row>
    <row r="18" spans="1:7" ht="15" customHeight="1">
      <c r="A18" s="292" t="s">
        <v>223</v>
      </c>
      <c r="B18" s="292"/>
      <c r="C18" s="292"/>
      <c r="D18" s="292"/>
      <c r="E18" s="291"/>
      <c r="F18" s="290"/>
      <c r="G18" s="289"/>
    </row>
    <row r="19" spans="1:7" ht="15" customHeight="1">
      <c r="A19" s="280">
        <v>12</v>
      </c>
      <c r="B19" s="280" t="s">
        <v>224</v>
      </c>
      <c r="C19" s="280" t="s">
        <v>225</v>
      </c>
      <c r="D19" s="280"/>
      <c r="E19" s="279" t="s">
        <v>72</v>
      </c>
      <c r="F19" s="278" t="s">
        <v>226</v>
      </c>
      <c r="G19" s="277"/>
    </row>
    <row r="20" spans="1:7" ht="15" customHeight="1">
      <c r="A20" s="280">
        <v>14</v>
      </c>
      <c r="B20" s="280" t="s">
        <v>227</v>
      </c>
      <c r="C20" s="280" t="s">
        <v>228</v>
      </c>
      <c r="D20" s="280"/>
      <c r="E20" s="279" t="s">
        <v>72</v>
      </c>
      <c r="F20" s="278" t="s">
        <v>229</v>
      </c>
      <c r="G20" s="277"/>
    </row>
    <row r="21" spans="1:7" ht="15" customHeight="1">
      <c r="A21" s="280">
        <v>20</v>
      </c>
      <c r="B21" s="280" t="s">
        <v>230</v>
      </c>
      <c r="C21" s="280" t="s">
        <v>231</v>
      </c>
      <c r="D21" s="280"/>
      <c r="E21" s="279" t="s">
        <v>72</v>
      </c>
      <c r="F21" s="278" t="s">
        <v>71</v>
      </c>
      <c r="G21" s="277"/>
    </row>
    <row r="22" spans="1:7" ht="15" customHeight="1">
      <c r="A22" s="288" t="s">
        <v>232</v>
      </c>
      <c r="B22" s="288"/>
      <c r="C22" s="288"/>
      <c r="D22" s="288"/>
      <c r="E22" s="287"/>
      <c r="F22" s="286"/>
      <c r="G22" s="285"/>
    </row>
    <row r="23" spans="1:7" ht="15" customHeight="1">
      <c r="A23" s="280">
        <v>15</v>
      </c>
      <c r="B23" s="280" t="s">
        <v>233</v>
      </c>
      <c r="C23" s="280" t="s">
        <v>234</v>
      </c>
      <c r="D23" s="280"/>
      <c r="E23" s="279" t="s">
        <v>235</v>
      </c>
      <c r="F23" s="278" t="s">
        <v>69</v>
      </c>
      <c r="G23" s="277"/>
    </row>
    <row r="24" spans="1:7" ht="15" customHeight="1">
      <c r="A24" s="280">
        <v>23</v>
      </c>
      <c r="B24" s="280" t="s">
        <v>236</v>
      </c>
      <c r="C24" s="280" t="s">
        <v>237</v>
      </c>
      <c r="D24" s="280"/>
      <c r="E24" s="279" t="s">
        <v>235</v>
      </c>
      <c r="F24" s="278" t="s">
        <v>238</v>
      </c>
      <c r="G24" s="277"/>
    </row>
    <row r="25" spans="1:7" ht="15" customHeight="1">
      <c r="A25" s="280">
        <v>16</v>
      </c>
      <c r="B25" s="280" t="s">
        <v>239</v>
      </c>
      <c r="C25" s="280" t="s">
        <v>240</v>
      </c>
      <c r="D25" s="280"/>
      <c r="E25" s="279" t="s">
        <v>70</v>
      </c>
      <c r="F25" s="278" t="s">
        <v>241</v>
      </c>
      <c r="G25" s="277"/>
    </row>
    <row r="26" spans="1:7" ht="15" customHeight="1">
      <c r="A26" s="280">
        <v>17</v>
      </c>
      <c r="B26" s="280" t="s">
        <v>242</v>
      </c>
      <c r="C26" s="280" t="s">
        <v>243</v>
      </c>
      <c r="D26" s="280"/>
      <c r="E26" s="279" t="s">
        <v>70</v>
      </c>
      <c r="F26" s="278" t="s">
        <v>244</v>
      </c>
      <c r="G26" s="277"/>
    </row>
    <row r="27" spans="1:7" ht="15" customHeight="1">
      <c r="A27" s="284" t="s">
        <v>245</v>
      </c>
      <c r="B27" s="284"/>
      <c r="C27" s="284"/>
      <c r="D27" s="284"/>
      <c r="E27" s="283"/>
      <c r="F27" s="282"/>
      <c r="G27" s="281"/>
    </row>
    <row r="28" spans="1:7" ht="15" customHeight="1">
      <c r="A28" s="280">
        <v>7</v>
      </c>
      <c r="B28" s="280" t="s">
        <v>246</v>
      </c>
      <c r="C28" s="280" t="s">
        <v>247</v>
      </c>
      <c r="D28" s="280"/>
      <c r="E28" s="279" t="s">
        <v>67</v>
      </c>
      <c r="F28" s="278" t="s">
        <v>248</v>
      </c>
      <c r="G28" s="277"/>
    </row>
    <row r="29" spans="1:7" ht="15" customHeight="1">
      <c r="A29" s="280">
        <v>22</v>
      </c>
      <c r="B29" s="280" t="s">
        <v>249</v>
      </c>
      <c r="C29" s="280" t="s">
        <v>250</v>
      </c>
      <c r="D29" s="280"/>
      <c r="E29" s="279" t="s">
        <v>67</v>
      </c>
      <c r="F29" s="278" t="s">
        <v>74</v>
      </c>
      <c r="G29" s="277"/>
    </row>
    <row r="30" spans="1:7" ht="15" customHeight="1">
      <c r="A30" s="280"/>
      <c r="B30" s="280"/>
      <c r="C30" s="280"/>
      <c r="D30" s="280"/>
      <c r="E30" s="279"/>
      <c r="F30" s="278"/>
      <c r="G30" s="277"/>
    </row>
    <row r="32" spans="1:7">
      <c r="A32" s="275">
        <v>1</v>
      </c>
      <c r="D32" s="239">
        <v>2023</v>
      </c>
      <c r="E32" s="239" t="s">
        <v>251</v>
      </c>
      <c r="F32" s="239" t="s">
        <v>252</v>
      </c>
    </row>
    <row r="33" spans="1:6" ht="15" customHeight="1">
      <c r="A33" s="276">
        <v>2</v>
      </c>
      <c r="D33" s="239">
        <v>2024</v>
      </c>
      <c r="E33" s="239" t="s">
        <v>253</v>
      </c>
    </row>
    <row r="34" spans="1:6">
      <c r="A34" s="275">
        <v>3</v>
      </c>
      <c r="D34" s="239">
        <v>2025</v>
      </c>
    </row>
    <row r="35" spans="1:6" ht="15" customHeight="1">
      <c r="A35" s="276">
        <v>4</v>
      </c>
      <c r="D35" s="239">
        <v>2026</v>
      </c>
      <c r="F35" s="239" t="s">
        <v>254</v>
      </c>
    </row>
    <row r="36" spans="1:6">
      <c r="A36" s="275">
        <v>5</v>
      </c>
      <c r="D36" s="239">
        <v>2027</v>
      </c>
    </row>
    <row r="37" spans="1:6" ht="15" customHeight="1">
      <c r="A37" s="276">
        <v>6</v>
      </c>
      <c r="D37" s="239">
        <v>2028</v>
      </c>
    </row>
    <row r="38" spans="1:6">
      <c r="A38" s="275">
        <v>7</v>
      </c>
      <c r="D38" s="239">
        <v>2029</v>
      </c>
    </row>
    <row r="39" spans="1:6" ht="15" customHeight="1">
      <c r="A39" s="276">
        <v>8</v>
      </c>
      <c r="D39" s="239">
        <v>2030</v>
      </c>
    </row>
    <row r="40" spans="1:6">
      <c r="A40" s="275">
        <v>9</v>
      </c>
      <c r="D40" s="239">
        <v>2031</v>
      </c>
    </row>
    <row r="41" spans="1:6" ht="15" customHeight="1">
      <c r="A41" s="276">
        <v>10</v>
      </c>
    </row>
    <row r="42" spans="1:6" ht="15" customHeight="1">
      <c r="A42" s="276"/>
    </row>
    <row r="43" spans="1:6">
      <c r="A43" s="275">
        <v>1</v>
      </c>
      <c r="F43" s="239" t="s">
        <v>255</v>
      </c>
    </row>
    <row r="44" spans="1:6" ht="15" customHeight="1">
      <c r="A44" s="276">
        <v>2</v>
      </c>
    </row>
    <row r="45" spans="1:6">
      <c r="A45" s="275">
        <v>3</v>
      </c>
    </row>
    <row r="46" spans="1:6" ht="15" customHeight="1">
      <c r="A46" s="276">
        <v>4</v>
      </c>
    </row>
    <row r="47" spans="1:6">
      <c r="A47" s="275">
        <v>5</v>
      </c>
      <c r="F47" s="239" t="s">
        <v>322</v>
      </c>
    </row>
    <row r="48" spans="1:6" ht="15" customHeight="1">
      <c r="A48" s="276">
        <v>6</v>
      </c>
    </row>
    <row r="49" spans="1:6">
      <c r="A49" s="275">
        <v>7</v>
      </c>
    </row>
    <row r="50" spans="1:6" ht="15" customHeight="1">
      <c r="A50" s="276">
        <v>8</v>
      </c>
    </row>
    <row r="51" spans="1:6">
      <c r="A51" s="275">
        <v>9</v>
      </c>
    </row>
    <row r="52" spans="1:6" ht="15" customHeight="1">
      <c r="A52" s="276">
        <v>10</v>
      </c>
    </row>
    <row r="53" spans="1:6" ht="15" customHeight="1">
      <c r="A53" s="276"/>
    </row>
    <row r="54" spans="1:6">
      <c r="A54" s="275">
        <v>1</v>
      </c>
      <c r="F54" s="239" t="s">
        <v>256</v>
      </c>
    </row>
    <row r="55" spans="1:6">
      <c r="A55" s="275">
        <v>2</v>
      </c>
    </row>
    <row r="56" spans="1:6">
      <c r="A56" s="275">
        <v>3</v>
      </c>
    </row>
    <row r="57" spans="1:6">
      <c r="A57" s="275">
        <v>4</v>
      </c>
    </row>
    <row r="58" spans="1:6">
      <c r="A58" s="275">
        <v>5</v>
      </c>
    </row>
    <row r="59" spans="1:6">
      <c r="A59" s="275">
        <v>6</v>
      </c>
    </row>
    <row r="60" spans="1:6">
      <c r="A60" s="275">
        <v>7</v>
      </c>
    </row>
    <row r="61" spans="1:6">
      <c r="A61" s="275">
        <v>8</v>
      </c>
    </row>
    <row r="62" spans="1:6">
      <c r="A62" s="275">
        <v>9</v>
      </c>
    </row>
    <row r="63" spans="1:6">
      <c r="A63" s="275">
        <v>10</v>
      </c>
    </row>
    <row r="64" spans="1:6">
      <c r="A64" s="275"/>
    </row>
    <row r="65" spans="1:6">
      <c r="A65" s="275">
        <v>1</v>
      </c>
      <c r="F65" s="239" t="s">
        <v>257</v>
      </c>
    </row>
    <row r="66" spans="1:6">
      <c r="A66" s="275">
        <v>2</v>
      </c>
    </row>
    <row r="67" spans="1:6">
      <c r="A67" s="275">
        <v>3</v>
      </c>
    </row>
    <row r="68" spans="1:6">
      <c r="A68" s="275">
        <v>4</v>
      </c>
      <c r="F68" s="239" t="s">
        <v>335</v>
      </c>
    </row>
    <row r="69" spans="1:6">
      <c r="A69" s="275">
        <v>5</v>
      </c>
    </row>
    <row r="70" spans="1:6">
      <c r="A70" s="275">
        <v>6</v>
      </c>
    </row>
    <row r="71" spans="1:6">
      <c r="A71" s="275">
        <v>7</v>
      </c>
    </row>
    <row r="72" spans="1:6">
      <c r="A72" s="275">
        <v>8</v>
      </c>
    </row>
    <row r="73" spans="1:6">
      <c r="A73" s="275">
        <v>9</v>
      </c>
    </row>
    <row r="74" spans="1:6">
      <c r="A74" s="275">
        <v>10</v>
      </c>
    </row>
    <row r="75" spans="1:6">
      <c r="A75" s="275"/>
    </row>
    <row r="76" spans="1:6">
      <c r="A76" s="275">
        <v>1</v>
      </c>
      <c r="F76" s="239" t="s">
        <v>258</v>
      </c>
    </row>
    <row r="77" spans="1:6">
      <c r="A77" s="275"/>
    </row>
    <row r="78" spans="1:6">
      <c r="A78" s="275"/>
    </row>
    <row r="79" spans="1:6">
      <c r="A79" s="275"/>
    </row>
    <row r="80" spans="1:6">
      <c r="A80" s="275">
        <v>2</v>
      </c>
      <c r="F80" s="239" t="s">
        <v>51</v>
      </c>
    </row>
    <row r="81" spans="1:6">
      <c r="A81" s="275">
        <v>3</v>
      </c>
      <c r="F81" s="239" t="s">
        <v>52</v>
      </c>
    </row>
    <row r="82" spans="1:6">
      <c r="A82" s="275">
        <v>4</v>
      </c>
      <c r="F82" s="239" t="s">
        <v>53</v>
      </c>
    </row>
    <row r="83" spans="1:6">
      <c r="A83" s="275">
        <v>5</v>
      </c>
      <c r="F83" s="239" t="s">
        <v>54</v>
      </c>
    </row>
    <row r="84" spans="1:6">
      <c r="A84" s="275">
        <v>6</v>
      </c>
      <c r="F84" s="239" t="s">
        <v>55</v>
      </c>
    </row>
    <row r="85" spans="1:6">
      <c r="A85" s="275">
        <v>7</v>
      </c>
      <c r="F85" s="239" t="s">
        <v>56</v>
      </c>
    </row>
    <row r="86" spans="1:6">
      <c r="A86" s="275">
        <v>8</v>
      </c>
      <c r="F86" s="239" t="s">
        <v>57</v>
      </c>
    </row>
    <row r="87" spans="1:6">
      <c r="A87" s="275">
        <v>9</v>
      </c>
      <c r="F87" s="239" t="s">
        <v>58</v>
      </c>
    </row>
    <row r="88" spans="1:6">
      <c r="A88" s="275">
        <v>10</v>
      </c>
      <c r="F88" s="239" t="s">
        <v>59</v>
      </c>
    </row>
    <row r="89" spans="1:6">
      <c r="A89" s="275"/>
      <c r="F89" s="239" t="s">
        <v>60</v>
      </c>
    </row>
    <row r="90" spans="1:6">
      <c r="A90" s="275"/>
      <c r="F90" s="239" t="s">
        <v>61</v>
      </c>
    </row>
    <row r="91" spans="1:6">
      <c r="A91" s="275"/>
      <c r="F91" s="239" t="s">
        <v>62</v>
      </c>
    </row>
    <row r="92" spans="1:6">
      <c r="A92" s="275"/>
    </row>
    <row r="93" spans="1:6">
      <c r="A93" s="275"/>
    </row>
    <row r="94" spans="1:6">
      <c r="A94" s="275"/>
    </row>
    <row r="95" spans="1:6">
      <c r="A95" s="275">
        <v>1</v>
      </c>
      <c r="F95" s="239" t="s">
        <v>256</v>
      </c>
    </row>
    <row r="96" spans="1:6">
      <c r="A96" s="275">
        <v>2</v>
      </c>
    </row>
    <row r="97" spans="1:8">
      <c r="A97" s="275">
        <v>3</v>
      </c>
    </row>
    <row r="98" spans="1:8">
      <c r="A98" s="275">
        <v>4</v>
      </c>
    </row>
    <row r="99" spans="1:8">
      <c r="A99" s="275">
        <v>5</v>
      </c>
    </row>
    <row r="100" spans="1:8">
      <c r="A100" s="275">
        <v>6</v>
      </c>
      <c r="F100" s="239" t="s">
        <v>259</v>
      </c>
    </row>
    <row r="101" spans="1:8">
      <c r="A101" s="275">
        <v>7</v>
      </c>
    </row>
    <row r="102" spans="1:8">
      <c r="A102" s="275">
        <v>8</v>
      </c>
      <c r="F102" s="239" t="s">
        <v>401</v>
      </c>
    </row>
    <row r="103" spans="1:8">
      <c r="A103" s="275">
        <v>9</v>
      </c>
      <c r="F103" s="239" t="s">
        <v>402</v>
      </c>
    </row>
    <row r="104" spans="1:8">
      <c r="A104" s="275">
        <v>10</v>
      </c>
      <c r="F104" s="239" t="s">
        <v>403</v>
      </c>
    </row>
    <row r="105" spans="1:8">
      <c r="A105" s="275"/>
    </row>
    <row r="106" spans="1:8">
      <c r="F106" s="239" t="s">
        <v>260</v>
      </c>
      <c r="H106" s="239">
        <v>2025</v>
      </c>
    </row>
    <row r="107" spans="1:8">
      <c r="F107" s="239" t="s">
        <v>261</v>
      </c>
    </row>
    <row r="108" spans="1:8">
      <c r="F108" s="239" t="s">
        <v>262</v>
      </c>
    </row>
    <row r="109" spans="1:8">
      <c r="F109" s="239" t="s">
        <v>263</v>
      </c>
    </row>
    <row r="110" spans="1:8">
      <c r="F110" s="239" t="s">
        <v>264</v>
      </c>
    </row>
    <row r="111" spans="1:8">
      <c r="F111" s="239" t="s">
        <v>265</v>
      </c>
    </row>
    <row r="112" spans="1:8">
      <c r="F112" s="239" t="s">
        <v>266</v>
      </c>
    </row>
    <row r="113" spans="6:6">
      <c r="F113" s="239" t="s">
        <v>267</v>
      </c>
    </row>
    <row r="114" spans="6:6">
      <c r="F114" s="239" t="s">
        <v>268</v>
      </c>
    </row>
    <row r="115" spans="6:6">
      <c r="F115" s="239" t="s">
        <v>269</v>
      </c>
    </row>
    <row r="116" spans="6:6">
      <c r="F116" s="239" t="s">
        <v>270</v>
      </c>
    </row>
    <row r="117" spans="6:6">
      <c r="F117" s="239" t="s">
        <v>271</v>
      </c>
    </row>
    <row r="120" spans="6:6">
      <c r="F120" s="239" t="s">
        <v>336</v>
      </c>
    </row>
    <row r="121" spans="6:6">
      <c r="F121" s="239" t="s">
        <v>337</v>
      </c>
    </row>
    <row r="122" spans="6:6">
      <c r="F122" s="239" t="s">
        <v>388</v>
      </c>
    </row>
    <row r="123" spans="6:6">
      <c r="F123" s="239" t="s">
        <v>338</v>
      </c>
    </row>
    <row r="124" spans="6:6">
      <c r="F124" s="239" t="s">
        <v>339</v>
      </c>
    </row>
    <row r="125" spans="6:6">
      <c r="F125" s="239" t="s">
        <v>340</v>
      </c>
    </row>
    <row r="126" spans="6:6">
      <c r="F126" s="239" t="s">
        <v>341</v>
      </c>
    </row>
    <row r="127" spans="6:6">
      <c r="F127" s="239" t="s">
        <v>342</v>
      </c>
    </row>
    <row r="128" spans="6:6">
      <c r="F128" s="239" t="s">
        <v>343</v>
      </c>
    </row>
    <row r="129" spans="6:10">
      <c r="F129" s="239" t="s">
        <v>344</v>
      </c>
    </row>
    <row r="130" spans="6:10">
      <c r="F130" s="239" t="s">
        <v>345</v>
      </c>
    </row>
    <row r="131" spans="6:10">
      <c r="F131" s="239" t="s">
        <v>389</v>
      </c>
    </row>
    <row r="138" spans="6:10" ht="72.75" customHeight="1" thickBot="1">
      <c r="F138" s="274" t="s">
        <v>272</v>
      </c>
      <c r="G138" s="274"/>
      <c r="H138" s="274" t="s">
        <v>273</v>
      </c>
      <c r="I138" s="273" t="s">
        <v>274</v>
      </c>
      <c r="J138" s="272"/>
    </row>
    <row r="141" spans="6:10">
      <c r="F141" s="239" t="s">
        <v>275</v>
      </c>
      <c r="H141" s="239">
        <v>2024</v>
      </c>
    </row>
    <row r="142" spans="6:10">
      <c r="F142" s="239" t="s">
        <v>276</v>
      </c>
    </row>
    <row r="143" spans="6:10">
      <c r="F143" s="239" t="s">
        <v>277</v>
      </c>
    </row>
    <row r="144" spans="6:10">
      <c r="F144" s="239" t="s">
        <v>278</v>
      </c>
    </row>
    <row r="145" spans="6:6">
      <c r="F145" s="239" t="s">
        <v>279</v>
      </c>
    </row>
    <row r="146" spans="6:6">
      <c r="F146" s="239" t="s">
        <v>280</v>
      </c>
    </row>
    <row r="147" spans="6:6">
      <c r="F147" s="239" t="s">
        <v>281</v>
      </c>
    </row>
    <row r="148" spans="6:6">
      <c r="F148" s="239" t="s">
        <v>282</v>
      </c>
    </row>
    <row r="149" spans="6:6">
      <c r="F149" s="239" t="s">
        <v>283</v>
      </c>
    </row>
    <row r="150" spans="6:6">
      <c r="F150" s="239" t="s">
        <v>284</v>
      </c>
    </row>
    <row r="151" spans="6:6">
      <c r="F151" s="239" t="s">
        <v>285</v>
      </c>
    </row>
    <row r="152" spans="6:6">
      <c r="F152" s="239" t="s">
        <v>286</v>
      </c>
    </row>
    <row r="154" spans="6:6">
      <c r="F154" s="239" t="s">
        <v>287</v>
      </c>
    </row>
    <row r="155" spans="6:6">
      <c r="F155" s="239" t="s">
        <v>288</v>
      </c>
    </row>
    <row r="156" spans="6:6">
      <c r="F156" s="239" t="s">
        <v>289</v>
      </c>
    </row>
    <row r="157" spans="6:6">
      <c r="F157" s="239" t="s">
        <v>290</v>
      </c>
    </row>
    <row r="158" spans="6:6">
      <c r="F158" s="239" t="s">
        <v>291</v>
      </c>
    </row>
    <row r="159" spans="6:6">
      <c r="F159" s="239" t="s">
        <v>292</v>
      </c>
    </row>
    <row r="160" spans="6:6">
      <c r="F160" s="239" t="s">
        <v>293</v>
      </c>
    </row>
    <row r="161" spans="6:6">
      <c r="F161" s="239" t="s">
        <v>294</v>
      </c>
    </row>
    <row r="162" spans="6:6">
      <c r="F162" s="239" t="s">
        <v>295</v>
      </c>
    </row>
    <row r="163" spans="6:6">
      <c r="F163" s="239" t="s">
        <v>296</v>
      </c>
    </row>
    <row r="164" spans="6:6">
      <c r="F164" s="239" t="s">
        <v>297</v>
      </c>
    </row>
    <row r="165" spans="6:6">
      <c r="F165" s="239" t="s">
        <v>298</v>
      </c>
    </row>
    <row r="171" spans="6:6">
      <c r="F171" s="239" t="s">
        <v>323</v>
      </c>
    </row>
    <row r="172" spans="6:6">
      <c r="F172" s="239" t="s">
        <v>324</v>
      </c>
    </row>
    <row r="173" spans="6:6">
      <c r="F173" s="239" t="s">
        <v>325</v>
      </c>
    </row>
    <row r="174" spans="6:6">
      <c r="F174" s="239" t="s">
        <v>326</v>
      </c>
    </row>
    <row r="175" spans="6:6">
      <c r="F175" s="239" t="s">
        <v>327</v>
      </c>
    </row>
    <row r="176" spans="6:6">
      <c r="F176" s="239" t="s">
        <v>328</v>
      </c>
    </row>
    <row r="177" spans="4:15">
      <c r="F177" s="239" t="s">
        <v>329</v>
      </c>
    </row>
    <row r="178" spans="4:15">
      <c r="F178" s="239" t="s">
        <v>330</v>
      </c>
    </row>
    <row r="179" spans="4:15">
      <c r="F179" s="239" t="s">
        <v>331</v>
      </c>
    </row>
    <row r="180" spans="4:15">
      <c r="F180" s="239" t="s">
        <v>332</v>
      </c>
    </row>
    <row r="181" spans="4:15">
      <c r="F181" s="239" t="s">
        <v>333</v>
      </c>
    </row>
    <row r="182" spans="4:15">
      <c r="F182" s="239" t="s">
        <v>334</v>
      </c>
    </row>
    <row r="186" spans="4:15" ht="18">
      <c r="D186" s="268">
        <v>6</v>
      </c>
      <c r="E186" s="268" t="s">
        <v>1</v>
      </c>
      <c r="F186" s="266" t="s">
        <v>380</v>
      </c>
      <c r="G186" s="270">
        <v>42</v>
      </c>
      <c r="H186" s="267" t="s">
        <v>390</v>
      </c>
      <c r="I186" s="271" t="s">
        <v>34</v>
      </c>
      <c r="J186" s="270">
        <v>79</v>
      </c>
      <c r="K186" s="267" t="s">
        <v>1</v>
      </c>
      <c r="L186" s="269" t="s">
        <v>405</v>
      </c>
      <c r="M186" s="268">
        <v>115</v>
      </c>
      <c r="N186" s="267" t="s">
        <v>1</v>
      </c>
      <c r="O186" s="266" t="s">
        <v>422</v>
      </c>
    </row>
    <row r="187" spans="4:15" ht="28.5">
      <c r="D187" s="249">
        <v>7</v>
      </c>
      <c r="E187" s="249">
        <v>1</v>
      </c>
      <c r="F187" s="248" t="s">
        <v>350</v>
      </c>
      <c r="G187" s="247">
        <v>43</v>
      </c>
      <c r="H187" s="247">
        <v>1</v>
      </c>
      <c r="I187" s="264" t="s">
        <v>77</v>
      </c>
      <c r="J187" s="245">
        <v>80</v>
      </c>
      <c r="K187" s="245">
        <v>1</v>
      </c>
      <c r="L187" s="250" t="s">
        <v>181</v>
      </c>
      <c r="M187" s="241">
        <v>116</v>
      </c>
      <c r="N187" s="241">
        <v>1</v>
      </c>
      <c r="O187" s="265" t="s">
        <v>75</v>
      </c>
    </row>
    <row r="188" spans="4:15" ht="28.5">
      <c r="D188" s="249">
        <v>8</v>
      </c>
      <c r="E188" s="249">
        <v>2</v>
      </c>
      <c r="F188" s="248" t="s">
        <v>351</v>
      </c>
      <c r="G188" s="247">
        <v>44</v>
      </c>
      <c r="H188" s="247">
        <v>2</v>
      </c>
      <c r="I188" s="264" t="s">
        <v>79</v>
      </c>
      <c r="J188" s="245">
        <v>81</v>
      </c>
      <c r="K188" s="245">
        <v>2</v>
      </c>
      <c r="L188" s="263" t="s">
        <v>87</v>
      </c>
      <c r="M188" s="241">
        <v>117</v>
      </c>
      <c r="N188" s="241">
        <v>2</v>
      </c>
      <c r="O188" s="260" t="s">
        <v>76</v>
      </c>
    </row>
    <row r="189" spans="4:15" ht="28.5">
      <c r="D189" s="249">
        <v>9</v>
      </c>
      <c r="E189" s="249">
        <v>3</v>
      </c>
      <c r="F189" s="248" t="s">
        <v>352</v>
      </c>
      <c r="G189" s="247">
        <v>45</v>
      </c>
      <c r="H189" s="247">
        <v>3</v>
      </c>
      <c r="I189" s="264" t="s">
        <v>78</v>
      </c>
      <c r="J189" s="245">
        <v>82</v>
      </c>
      <c r="K189" s="245">
        <v>3</v>
      </c>
      <c r="L189" s="263" t="s">
        <v>88</v>
      </c>
      <c r="M189" s="241">
        <v>118</v>
      </c>
      <c r="N189" s="241">
        <v>3</v>
      </c>
      <c r="O189" s="242" t="s">
        <v>91</v>
      </c>
    </row>
    <row r="190" spans="4:15" ht="28.5">
      <c r="D190" s="249">
        <v>10</v>
      </c>
      <c r="E190" s="249">
        <v>4</v>
      </c>
      <c r="F190" s="248" t="s">
        <v>102</v>
      </c>
      <c r="G190" s="247">
        <v>46</v>
      </c>
      <c r="H190" s="247">
        <v>4</v>
      </c>
      <c r="I190" s="262" t="s">
        <v>103</v>
      </c>
      <c r="J190" s="245">
        <v>83</v>
      </c>
      <c r="K190" s="245">
        <v>4</v>
      </c>
      <c r="L190" s="263" t="s">
        <v>316</v>
      </c>
      <c r="M190" s="241">
        <v>119</v>
      </c>
      <c r="N190" s="241">
        <v>4</v>
      </c>
      <c r="O190" s="242" t="s">
        <v>93</v>
      </c>
    </row>
    <row r="191" spans="4:15" ht="28.5">
      <c r="D191" s="249">
        <v>11</v>
      </c>
      <c r="E191" s="249">
        <v>5</v>
      </c>
      <c r="F191" s="248" t="s">
        <v>178</v>
      </c>
      <c r="G191" s="247">
        <v>47</v>
      </c>
      <c r="H191" s="247">
        <v>5</v>
      </c>
      <c r="I191" s="262" t="s">
        <v>104</v>
      </c>
      <c r="J191" s="245">
        <v>84</v>
      </c>
      <c r="K191" s="245">
        <v>5</v>
      </c>
      <c r="L191" s="263" t="s">
        <v>182</v>
      </c>
      <c r="M191" s="241">
        <v>120</v>
      </c>
      <c r="N191" s="241">
        <v>5</v>
      </c>
      <c r="O191" s="242" t="s">
        <v>92</v>
      </c>
    </row>
    <row r="192" spans="4:15" ht="28.5">
      <c r="D192" s="249">
        <v>12</v>
      </c>
      <c r="E192" s="249">
        <v>6</v>
      </c>
      <c r="F192" s="248" t="s">
        <v>110</v>
      </c>
      <c r="G192" s="247">
        <v>48</v>
      </c>
      <c r="H192" s="247">
        <v>6</v>
      </c>
      <c r="I192" s="262" t="s">
        <v>105</v>
      </c>
      <c r="J192" s="245">
        <v>85</v>
      </c>
      <c r="K192" s="245">
        <v>6</v>
      </c>
      <c r="L192" s="261" t="s">
        <v>111</v>
      </c>
      <c r="M192" s="241">
        <v>121</v>
      </c>
      <c r="N192" s="241">
        <v>6</v>
      </c>
      <c r="O192" s="242" t="s">
        <v>173</v>
      </c>
    </row>
    <row r="193" spans="4:15" ht="28.5">
      <c r="D193" s="249">
        <v>13</v>
      </c>
      <c r="E193" s="249">
        <v>7</v>
      </c>
      <c r="F193" s="248" t="s">
        <v>353</v>
      </c>
      <c r="G193" s="247">
        <v>49</v>
      </c>
      <c r="H193" s="247">
        <v>7</v>
      </c>
      <c r="I193" s="246" t="s">
        <v>83</v>
      </c>
      <c r="J193" s="245">
        <v>86</v>
      </c>
      <c r="K193" s="245">
        <v>7</v>
      </c>
      <c r="L193" s="261" t="s">
        <v>112</v>
      </c>
      <c r="M193" s="241">
        <v>122</v>
      </c>
      <c r="N193" s="241">
        <v>7</v>
      </c>
      <c r="O193" s="242" t="s">
        <v>94</v>
      </c>
    </row>
    <row r="194" spans="4:15" ht="28.5">
      <c r="D194" s="249">
        <v>14</v>
      </c>
      <c r="E194" s="249">
        <v>8</v>
      </c>
      <c r="F194" s="248" t="s">
        <v>354</v>
      </c>
      <c r="G194" s="247">
        <v>50</v>
      </c>
      <c r="H194" s="247">
        <v>8</v>
      </c>
      <c r="I194" s="246" t="s">
        <v>84</v>
      </c>
      <c r="J194" s="245">
        <v>87</v>
      </c>
      <c r="K194" s="245">
        <v>8</v>
      </c>
      <c r="L194" s="261" t="s">
        <v>317</v>
      </c>
      <c r="M194" s="241">
        <v>123</v>
      </c>
      <c r="N194" s="241">
        <v>8</v>
      </c>
      <c r="O194" s="242" t="s">
        <v>95</v>
      </c>
    </row>
    <row r="195" spans="4:15" ht="14.25">
      <c r="D195" s="249">
        <v>15</v>
      </c>
      <c r="E195" s="249">
        <v>9</v>
      </c>
      <c r="F195" s="248" t="s">
        <v>355</v>
      </c>
      <c r="G195" s="247">
        <v>51</v>
      </c>
      <c r="H195" s="247">
        <v>9</v>
      </c>
      <c r="I195" s="246" t="s">
        <v>82</v>
      </c>
      <c r="J195" s="245">
        <v>88</v>
      </c>
      <c r="K195" s="245">
        <v>9</v>
      </c>
      <c r="L195" s="253" t="s">
        <v>113</v>
      </c>
      <c r="M195" s="241">
        <v>124</v>
      </c>
      <c r="N195" s="241">
        <v>9</v>
      </c>
      <c r="O195" s="242" t="s">
        <v>96</v>
      </c>
    </row>
    <row r="196" spans="4:15" ht="28.5">
      <c r="D196" s="249">
        <v>16</v>
      </c>
      <c r="E196" s="249">
        <v>10</v>
      </c>
      <c r="F196" s="248" t="s">
        <v>356</v>
      </c>
      <c r="G196" s="247">
        <v>52</v>
      </c>
      <c r="H196" s="247">
        <v>10</v>
      </c>
      <c r="I196" s="246" t="s">
        <v>15</v>
      </c>
      <c r="J196" s="245">
        <v>89</v>
      </c>
      <c r="K196" s="245">
        <v>10</v>
      </c>
      <c r="L196" s="250" t="s">
        <v>82</v>
      </c>
      <c r="M196" s="241">
        <v>125</v>
      </c>
      <c r="N196" s="241">
        <v>10</v>
      </c>
      <c r="O196" s="242" t="s">
        <v>172</v>
      </c>
    </row>
    <row r="197" spans="4:15" ht="14.25">
      <c r="D197" s="249">
        <v>17</v>
      </c>
      <c r="E197" s="249">
        <v>11</v>
      </c>
      <c r="F197" s="248" t="s">
        <v>357</v>
      </c>
      <c r="G197" s="247">
        <v>53</v>
      </c>
      <c r="H197" s="247">
        <v>11</v>
      </c>
      <c r="I197" s="246" t="s">
        <v>16</v>
      </c>
      <c r="J197" s="245">
        <v>90</v>
      </c>
      <c r="K197" s="245">
        <v>11</v>
      </c>
      <c r="L197" s="250" t="s">
        <v>15</v>
      </c>
      <c r="M197" s="241">
        <v>126</v>
      </c>
      <c r="N197" s="241">
        <v>11</v>
      </c>
      <c r="O197" s="242" t="s">
        <v>97</v>
      </c>
    </row>
    <row r="198" spans="4:15" ht="28.5">
      <c r="D198" s="249">
        <v>18</v>
      </c>
      <c r="E198" s="249">
        <v>12</v>
      </c>
      <c r="F198" s="248" t="s">
        <v>358</v>
      </c>
      <c r="G198" s="247">
        <v>54</v>
      </c>
      <c r="H198" s="247">
        <v>12</v>
      </c>
      <c r="I198" s="246" t="s">
        <v>176</v>
      </c>
      <c r="J198" s="245">
        <v>91</v>
      </c>
      <c r="K198" s="245">
        <v>12</v>
      </c>
      <c r="L198" s="261" t="s">
        <v>16</v>
      </c>
      <c r="M198" s="241">
        <v>127</v>
      </c>
      <c r="N198" s="241">
        <v>12</v>
      </c>
      <c r="O198" s="242" t="s">
        <v>98</v>
      </c>
    </row>
    <row r="199" spans="4:15" ht="28.5">
      <c r="D199" s="249">
        <v>19</v>
      </c>
      <c r="E199" s="249">
        <v>13</v>
      </c>
      <c r="F199" s="248" t="s">
        <v>359</v>
      </c>
      <c r="G199" s="247">
        <v>55</v>
      </c>
      <c r="H199" s="247">
        <v>13</v>
      </c>
      <c r="I199" s="246" t="s">
        <v>115</v>
      </c>
      <c r="J199" s="245">
        <v>92</v>
      </c>
      <c r="K199" s="245">
        <v>13</v>
      </c>
      <c r="L199" s="250" t="s">
        <v>115</v>
      </c>
      <c r="M199" s="241">
        <v>128</v>
      </c>
      <c r="N199" s="241">
        <v>13</v>
      </c>
      <c r="O199" s="242" t="s">
        <v>99</v>
      </c>
    </row>
    <row r="200" spans="4:15" ht="28.5">
      <c r="D200" s="249">
        <v>20</v>
      </c>
      <c r="E200" s="249">
        <v>14</v>
      </c>
      <c r="F200" s="248" t="s">
        <v>360</v>
      </c>
      <c r="G200" s="247">
        <v>56</v>
      </c>
      <c r="H200" s="247">
        <v>14</v>
      </c>
      <c r="I200" s="246" t="s">
        <v>81</v>
      </c>
      <c r="J200" s="245">
        <v>93</v>
      </c>
      <c r="K200" s="245">
        <v>14</v>
      </c>
      <c r="L200" s="250" t="s">
        <v>81</v>
      </c>
      <c r="M200" s="241">
        <v>129</v>
      </c>
      <c r="N200" s="241">
        <v>14</v>
      </c>
      <c r="O200" s="242" t="s">
        <v>171</v>
      </c>
    </row>
    <row r="201" spans="4:15" ht="14.25">
      <c r="D201" s="249">
        <v>21</v>
      </c>
      <c r="E201" s="249">
        <v>15</v>
      </c>
      <c r="F201" s="248" t="s">
        <v>361</v>
      </c>
      <c r="G201" s="247">
        <v>57</v>
      </c>
      <c r="H201" s="247">
        <v>15</v>
      </c>
      <c r="I201" s="246" t="s">
        <v>21</v>
      </c>
      <c r="J201" s="245">
        <v>94</v>
      </c>
      <c r="K201" s="245">
        <v>15</v>
      </c>
      <c r="L201" s="250" t="s">
        <v>21</v>
      </c>
      <c r="M201" s="241">
        <v>130</v>
      </c>
      <c r="N201" s="241">
        <v>15</v>
      </c>
      <c r="O201" s="260" t="s">
        <v>100</v>
      </c>
    </row>
    <row r="202" spans="4:15" ht="14.25">
      <c r="D202" s="249">
        <v>22</v>
      </c>
      <c r="E202" s="249">
        <v>16</v>
      </c>
      <c r="F202" s="248" t="s">
        <v>362</v>
      </c>
      <c r="G202" s="247">
        <v>58</v>
      </c>
      <c r="H202" s="247">
        <v>16</v>
      </c>
      <c r="I202" s="246" t="s">
        <v>35</v>
      </c>
      <c r="J202" s="245">
        <v>95</v>
      </c>
      <c r="K202" s="245">
        <v>16</v>
      </c>
      <c r="L202" s="250" t="s">
        <v>90</v>
      </c>
      <c r="M202" s="241">
        <v>131</v>
      </c>
      <c r="N202" s="241">
        <v>16</v>
      </c>
      <c r="O202" s="260" t="s">
        <v>101</v>
      </c>
    </row>
    <row r="203" spans="4:15" ht="28.5">
      <c r="D203" s="249">
        <v>23</v>
      </c>
      <c r="E203" s="249">
        <v>17</v>
      </c>
      <c r="F203" s="248" t="s">
        <v>363</v>
      </c>
      <c r="G203" s="247">
        <v>59</v>
      </c>
      <c r="H203" s="247">
        <v>17</v>
      </c>
      <c r="I203" s="246" t="s">
        <v>43</v>
      </c>
      <c r="J203" s="245">
        <v>96</v>
      </c>
      <c r="K203" s="245">
        <v>17</v>
      </c>
      <c r="L203" s="250" t="s">
        <v>36</v>
      </c>
      <c r="M203" s="241">
        <v>132</v>
      </c>
      <c r="N203" s="241">
        <v>17</v>
      </c>
      <c r="O203" s="259" t="s">
        <v>119</v>
      </c>
    </row>
    <row r="204" spans="4:15" ht="14.25">
      <c r="D204" s="249">
        <v>24</v>
      </c>
      <c r="E204" s="249">
        <v>18</v>
      </c>
      <c r="F204" s="248" t="s">
        <v>364</v>
      </c>
      <c r="G204" s="247">
        <v>60</v>
      </c>
      <c r="H204" s="247">
        <v>18</v>
      </c>
      <c r="I204" s="246" t="s">
        <v>36</v>
      </c>
      <c r="J204" s="245">
        <v>97</v>
      </c>
      <c r="K204" s="245">
        <v>18</v>
      </c>
      <c r="L204" s="253" t="s">
        <v>116</v>
      </c>
      <c r="M204" s="241">
        <v>133</v>
      </c>
      <c r="N204" s="241">
        <v>18</v>
      </c>
      <c r="O204" s="259" t="s">
        <v>170</v>
      </c>
    </row>
    <row r="205" spans="4:15" ht="28.5">
      <c r="D205" s="249">
        <v>25</v>
      </c>
      <c r="E205" s="249">
        <v>19</v>
      </c>
      <c r="F205" s="248" t="s">
        <v>365</v>
      </c>
      <c r="G205" s="247">
        <v>61</v>
      </c>
      <c r="H205" s="247">
        <v>19</v>
      </c>
      <c r="I205" s="254" t="s">
        <v>116</v>
      </c>
      <c r="J205" s="245">
        <v>98</v>
      </c>
      <c r="K205" s="245">
        <v>19</v>
      </c>
      <c r="L205" s="255" t="s">
        <v>123</v>
      </c>
      <c r="M205" s="241">
        <v>134</v>
      </c>
      <c r="N205" s="241">
        <v>19</v>
      </c>
      <c r="O205" s="258" t="s">
        <v>115</v>
      </c>
    </row>
    <row r="206" spans="4:15" ht="42.75">
      <c r="D206" s="249">
        <v>26</v>
      </c>
      <c r="E206" s="249">
        <v>20</v>
      </c>
      <c r="F206" s="248" t="s">
        <v>366</v>
      </c>
      <c r="G206" s="247">
        <v>62</v>
      </c>
      <c r="H206" s="247">
        <v>20</v>
      </c>
      <c r="I206" s="257" t="s">
        <v>120</v>
      </c>
      <c r="J206" s="245">
        <v>99</v>
      </c>
      <c r="K206" s="245">
        <v>20</v>
      </c>
      <c r="L206" s="255" t="s">
        <v>124</v>
      </c>
      <c r="M206" s="241">
        <v>135</v>
      </c>
      <c r="N206" s="241">
        <v>20</v>
      </c>
      <c r="O206" s="256" t="s">
        <v>85</v>
      </c>
    </row>
    <row r="207" spans="4:15" ht="42.75">
      <c r="D207" s="249">
        <v>27</v>
      </c>
      <c r="E207" s="249">
        <v>21</v>
      </c>
      <c r="F207" s="248" t="s">
        <v>367</v>
      </c>
      <c r="G207" s="247">
        <v>63</v>
      </c>
      <c r="H207" s="247">
        <v>21</v>
      </c>
      <c r="I207" s="251" t="s">
        <v>125</v>
      </c>
      <c r="J207" s="245">
        <v>100</v>
      </c>
      <c r="K207" s="245">
        <v>21</v>
      </c>
      <c r="L207" s="255" t="s">
        <v>37</v>
      </c>
      <c r="M207" s="241">
        <v>136</v>
      </c>
      <c r="N207" s="241">
        <v>21</v>
      </c>
      <c r="O207" s="242" t="s">
        <v>21</v>
      </c>
    </row>
    <row r="208" spans="4:15" ht="42.75">
      <c r="D208" s="249">
        <v>28</v>
      </c>
      <c r="E208" s="249">
        <v>22</v>
      </c>
      <c r="F208" s="248" t="s">
        <v>179</v>
      </c>
      <c r="G208" s="247">
        <v>64</v>
      </c>
      <c r="H208" s="247">
        <v>22</v>
      </c>
      <c r="I208" s="251" t="s">
        <v>121</v>
      </c>
      <c r="J208" s="245">
        <v>101</v>
      </c>
      <c r="K208" s="245">
        <v>22</v>
      </c>
      <c r="L208" s="250" t="s">
        <v>38</v>
      </c>
      <c r="M208" s="241">
        <v>137</v>
      </c>
      <c r="N208" s="241">
        <v>22</v>
      </c>
      <c r="O208" s="242" t="s">
        <v>90</v>
      </c>
    </row>
    <row r="209" spans="4:15" ht="14.25">
      <c r="D209" s="249">
        <v>29</v>
      </c>
      <c r="E209" s="249">
        <v>23</v>
      </c>
      <c r="F209" s="248" t="s">
        <v>396</v>
      </c>
      <c r="G209" s="247">
        <v>65</v>
      </c>
      <c r="H209" s="247">
        <v>23</v>
      </c>
      <c r="I209" s="254" t="s">
        <v>127</v>
      </c>
      <c r="J209" s="245">
        <v>102</v>
      </c>
      <c r="K209" s="245">
        <v>23</v>
      </c>
      <c r="L209" s="253" t="s">
        <v>41</v>
      </c>
      <c r="M209" s="241">
        <v>138</v>
      </c>
      <c r="N209" s="241">
        <v>23</v>
      </c>
      <c r="O209" s="242" t="s">
        <v>36</v>
      </c>
    </row>
    <row r="210" spans="4:15" ht="42.75">
      <c r="D210" s="249">
        <v>30</v>
      </c>
      <c r="E210" s="249">
        <v>24</v>
      </c>
      <c r="F210" s="248" t="s">
        <v>414</v>
      </c>
      <c r="G210" s="247">
        <v>66</v>
      </c>
      <c r="H210" s="247">
        <v>24</v>
      </c>
      <c r="I210" s="251" t="s">
        <v>126</v>
      </c>
      <c r="J210" s="245">
        <v>103</v>
      </c>
      <c r="K210" s="245">
        <v>24</v>
      </c>
      <c r="L210" s="250" t="s">
        <v>42</v>
      </c>
      <c r="M210" s="241">
        <v>139</v>
      </c>
      <c r="N210" s="241">
        <v>24</v>
      </c>
      <c r="O210" s="252" t="s">
        <v>116</v>
      </c>
    </row>
    <row r="211" spans="4:15" ht="28.5">
      <c r="D211" s="249">
        <v>31</v>
      </c>
      <c r="E211" s="249">
        <v>25</v>
      </c>
      <c r="F211" s="248"/>
      <c r="G211" s="247">
        <v>67</v>
      </c>
      <c r="H211" s="247">
        <v>25</v>
      </c>
      <c r="I211" s="251" t="s">
        <v>158</v>
      </c>
      <c r="J211" s="245">
        <v>104</v>
      </c>
      <c r="K211" s="245">
        <v>25</v>
      </c>
      <c r="L211" s="250" t="s">
        <v>106</v>
      </c>
      <c r="M211" s="241">
        <v>140</v>
      </c>
      <c r="N211" s="241">
        <v>25</v>
      </c>
      <c r="O211" s="252" t="s">
        <v>120</v>
      </c>
    </row>
    <row r="212" spans="4:15" ht="42.75">
      <c r="D212" s="249">
        <v>32</v>
      </c>
      <c r="E212" s="249">
        <v>26</v>
      </c>
      <c r="F212" s="248"/>
      <c r="G212" s="247">
        <v>68</v>
      </c>
      <c r="H212" s="247">
        <v>26</v>
      </c>
      <c r="I212" s="246" t="s">
        <v>38</v>
      </c>
      <c r="J212" s="245">
        <v>105</v>
      </c>
      <c r="K212" s="245">
        <v>26</v>
      </c>
      <c r="L212" s="250"/>
      <c r="M212" s="241">
        <v>141</v>
      </c>
      <c r="N212" s="241">
        <v>26</v>
      </c>
      <c r="O212" s="242" t="s">
        <v>122</v>
      </c>
    </row>
    <row r="213" spans="4:15" ht="42.75">
      <c r="D213" s="249">
        <v>33</v>
      </c>
      <c r="E213" s="249">
        <v>27</v>
      </c>
      <c r="F213" s="248"/>
      <c r="G213" s="247">
        <v>69</v>
      </c>
      <c r="H213" s="247">
        <v>27</v>
      </c>
      <c r="I213" s="246" t="s">
        <v>395</v>
      </c>
      <c r="J213" s="245">
        <v>106</v>
      </c>
      <c r="K213" s="245">
        <v>27</v>
      </c>
      <c r="L213" s="250"/>
      <c r="M213" s="241">
        <v>142</v>
      </c>
      <c r="N213" s="241">
        <v>27</v>
      </c>
      <c r="O213" s="242" t="s">
        <v>168</v>
      </c>
    </row>
    <row r="214" spans="4:15" ht="28.5">
      <c r="D214" s="249">
        <v>34</v>
      </c>
      <c r="E214" s="249">
        <v>28</v>
      </c>
      <c r="F214" s="248"/>
      <c r="G214" s="247">
        <v>70</v>
      </c>
      <c r="H214" s="247">
        <v>28</v>
      </c>
      <c r="I214" s="251" t="s">
        <v>86</v>
      </c>
      <c r="J214" s="245">
        <v>107</v>
      </c>
      <c r="K214" s="245">
        <v>28</v>
      </c>
      <c r="L214" s="250"/>
      <c r="M214" s="241">
        <v>143</v>
      </c>
      <c r="N214" s="241">
        <v>28</v>
      </c>
      <c r="O214" s="242" t="s">
        <v>38</v>
      </c>
    </row>
    <row r="215" spans="4:15" ht="28.5">
      <c r="D215" s="249">
        <v>35</v>
      </c>
      <c r="E215" s="249">
        <v>29</v>
      </c>
      <c r="F215" s="248"/>
      <c r="G215" s="247">
        <v>71</v>
      </c>
      <c r="H215" s="247">
        <v>29</v>
      </c>
      <c r="I215" s="246" t="s">
        <v>417</v>
      </c>
      <c r="J215" s="245">
        <v>108</v>
      </c>
      <c r="K215" s="245">
        <v>29</v>
      </c>
      <c r="L215" s="250"/>
      <c r="M215" s="241">
        <v>144</v>
      </c>
      <c r="N215" s="241">
        <v>29</v>
      </c>
      <c r="O215" s="242" t="s">
        <v>39</v>
      </c>
    </row>
    <row r="216" spans="4:15" ht="28.5">
      <c r="D216" s="249">
        <v>36</v>
      </c>
      <c r="E216" s="249">
        <v>30</v>
      </c>
      <c r="F216" s="248"/>
      <c r="G216" s="247">
        <v>72</v>
      </c>
      <c r="H216" s="247">
        <v>30</v>
      </c>
      <c r="I216" s="246" t="s">
        <v>418</v>
      </c>
      <c r="J216" s="245">
        <v>109</v>
      </c>
      <c r="K216" s="245">
        <v>30</v>
      </c>
      <c r="L216" s="244"/>
      <c r="M216" s="241">
        <v>145</v>
      </c>
      <c r="N216" s="241">
        <v>30</v>
      </c>
      <c r="O216" s="242" t="s">
        <v>40</v>
      </c>
    </row>
    <row r="217" spans="4:15" ht="14.25">
      <c r="F217" s="243"/>
      <c r="G217" s="243"/>
      <c r="H217" s="243"/>
      <c r="I217" s="243"/>
      <c r="J217" s="243"/>
      <c r="K217" s="243"/>
      <c r="L217" s="243"/>
      <c r="M217" s="241">
        <v>146</v>
      </c>
      <c r="N217" s="241">
        <v>31</v>
      </c>
      <c r="O217" s="242" t="s">
        <v>44</v>
      </c>
    </row>
    <row r="218" spans="4:15" ht="14.25">
      <c r="F218" s="243"/>
      <c r="G218" s="243"/>
      <c r="H218" s="243"/>
      <c r="I218" s="243"/>
      <c r="J218" s="243"/>
      <c r="K218" s="243"/>
      <c r="L218" s="243"/>
      <c r="M218" s="241">
        <v>147</v>
      </c>
      <c r="N218" s="241">
        <v>32</v>
      </c>
      <c r="O218" s="242" t="s">
        <v>22</v>
      </c>
    </row>
    <row r="219" spans="4:15" ht="14.25">
      <c r="F219" s="243"/>
      <c r="G219" s="243"/>
      <c r="H219" s="243"/>
      <c r="I219" s="243"/>
      <c r="J219" s="243"/>
      <c r="K219" s="243"/>
      <c r="L219" s="243"/>
      <c r="M219" s="241">
        <v>148</v>
      </c>
      <c r="N219" s="241">
        <v>33</v>
      </c>
      <c r="O219" s="242" t="s">
        <v>45</v>
      </c>
    </row>
    <row r="220" spans="4:15" ht="14.25">
      <c r="F220" s="243"/>
      <c r="G220" s="243"/>
      <c r="H220" s="243"/>
      <c r="I220" s="243"/>
      <c r="J220" s="243"/>
      <c r="K220" s="243"/>
      <c r="L220" s="243"/>
      <c r="M220" s="241">
        <v>149</v>
      </c>
      <c r="N220" s="241">
        <v>34</v>
      </c>
      <c r="O220" s="242" t="s">
        <v>46</v>
      </c>
    </row>
    <row r="221" spans="4:15" ht="14.25">
      <c r="F221" s="243"/>
      <c r="G221" s="243"/>
      <c r="H221" s="243"/>
      <c r="I221" s="243"/>
      <c r="J221" s="243"/>
      <c r="K221" s="243"/>
      <c r="L221" s="243"/>
      <c r="M221" s="241">
        <v>150</v>
      </c>
      <c r="N221" s="241">
        <v>35</v>
      </c>
      <c r="O221" s="242" t="s">
        <v>47</v>
      </c>
    </row>
    <row r="222" spans="4:15" ht="42.75">
      <c r="F222" s="243"/>
      <c r="G222" s="243"/>
      <c r="H222" s="243"/>
      <c r="I222" s="243"/>
      <c r="J222" s="243"/>
      <c r="K222" s="243"/>
      <c r="L222" s="243"/>
      <c r="M222" s="241">
        <v>151</v>
      </c>
      <c r="N222" s="241">
        <v>36</v>
      </c>
      <c r="O222" s="242" t="s">
        <v>89</v>
      </c>
    </row>
    <row r="223" spans="4:15" ht="14.25">
      <c r="F223" s="243"/>
      <c r="G223" s="243"/>
      <c r="H223" s="243"/>
      <c r="I223" s="243"/>
      <c r="J223" s="243"/>
      <c r="K223" s="243"/>
      <c r="L223" s="243"/>
      <c r="M223" s="241">
        <v>152</v>
      </c>
      <c r="N223" s="241">
        <v>37</v>
      </c>
      <c r="O223" s="242" t="s">
        <v>159</v>
      </c>
    </row>
    <row r="224" spans="4:15" ht="14.25">
      <c r="F224" s="243"/>
      <c r="G224" s="243"/>
      <c r="H224" s="243"/>
      <c r="I224" s="243"/>
      <c r="J224" s="243"/>
      <c r="K224" s="243"/>
      <c r="L224" s="243"/>
      <c r="M224" s="241">
        <v>153</v>
      </c>
      <c r="N224" s="241">
        <v>38</v>
      </c>
      <c r="O224" s="242"/>
    </row>
    <row r="225" spans="6:15" ht="14.25">
      <c r="F225" s="243"/>
      <c r="G225" s="243"/>
      <c r="H225" s="243"/>
      <c r="I225" s="243"/>
      <c r="J225" s="243"/>
      <c r="K225" s="243"/>
      <c r="L225" s="243"/>
      <c r="M225" s="241">
        <v>154</v>
      </c>
      <c r="N225" s="241">
        <v>39</v>
      </c>
      <c r="O225" s="242"/>
    </row>
    <row r="226" spans="6:15" ht="14.25">
      <c r="M226" s="241">
        <v>155</v>
      </c>
      <c r="N226" s="241">
        <v>40</v>
      </c>
      <c r="O226" s="2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D76-DED6-40BC-93D6-0AFE4F567BA3}">
  <sheetPr>
    <pageSetUpPr fitToPage="1"/>
  </sheetPr>
  <dimension ref="A1:XFD195"/>
  <sheetViews>
    <sheetView zoomScale="55" zoomScaleNormal="55" workbookViewId="0">
      <selection activeCell="H26" sqref="H26"/>
    </sheetView>
  </sheetViews>
  <sheetFormatPr defaultColWidth="9.140625" defaultRowHeight="14.25"/>
  <cols>
    <col min="1" max="1" width="5" style="6" bestFit="1" customWidth="1"/>
    <col min="2" max="2" width="8.85546875" style="6" customWidth="1"/>
    <col min="3" max="3" width="41.28515625" style="7" customWidth="1"/>
    <col min="4" max="16" width="17.7109375" style="5" customWidth="1"/>
    <col min="17" max="17" width="11" style="5" bestFit="1" customWidth="1"/>
    <col min="18" max="28" width="17" style="5" customWidth="1"/>
    <col min="29" max="16384" width="9.140625" style="5"/>
  </cols>
  <sheetData>
    <row r="1" spans="1:29" ht="30" customHeight="1">
      <c r="A1" s="190">
        <v>1</v>
      </c>
      <c r="B1" s="190"/>
      <c r="C1" s="190" t="s">
        <v>416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1" t="s">
        <v>11</v>
      </c>
      <c r="M1" s="191" t="s">
        <v>12</v>
      </c>
      <c r="N1" s="191" t="s">
        <v>13</v>
      </c>
      <c r="O1" s="191" t="s">
        <v>14</v>
      </c>
      <c r="P1" s="191" t="s">
        <v>63</v>
      </c>
      <c r="Q1" s="173" t="s">
        <v>3</v>
      </c>
      <c r="R1" s="173" t="s">
        <v>399</v>
      </c>
      <c r="S1" s="173" t="s">
        <v>24</v>
      </c>
      <c r="T1" s="173" t="s">
        <v>25</v>
      </c>
      <c r="U1" s="173" t="s">
        <v>26</v>
      </c>
      <c r="V1" s="173" t="s">
        <v>27</v>
      </c>
      <c r="W1" s="173" t="s">
        <v>28</v>
      </c>
      <c r="X1" s="173" t="s">
        <v>29</v>
      </c>
      <c r="Y1" s="173" t="s">
        <v>30</v>
      </c>
      <c r="Z1" s="173" t="s">
        <v>31</v>
      </c>
      <c r="AA1" s="173" t="s">
        <v>32</v>
      </c>
      <c r="AB1" s="173" t="s">
        <v>33</v>
      </c>
    </row>
    <row r="2" spans="1:29" ht="49.5" customHeight="1">
      <c r="A2" s="190">
        <v>2</v>
      </c>
      <c r="B2" s="190" t="s">
        <v>391</v>
      </c>
      <c r="C2" s="119"/>
      <c r="D2" s="191" t="s">
        <v>108</v>
      </c>
      <c r="E2" s="191" t="s">
        <v>108</v>
      </c>
      <c r="F2" s="191" t="s">
        <v>108</v>
      </c>
      <c r="G2" s="191" t="s">
        <v>108</v>
      </c>
      <c r="H2" s="191" t="s">
        <v>108</v>
      </c>
      <c r="I2" s="191" t="s">
        <v>108</v>
      </c>
      <c r="J2" s="191" t="s">
        <v>108</v>
      </c>
      <c r="K2" s="191" t="s">
        <v>108</v>
      </c>
      <c r="L2" s="191" t="s">
        <v>108</v>
      </c>
      <c r="M2" s="191" t="s">
        <v>108</v>
      </c>
      <c r="N2" s="191" t="s">
        <v>108</v>
      </c>
      <c r="O2" s="191" t="s">
        <v>108</v>
      </c>
      <c r="P2" s="191" t="s">
        <v>109</v>
      </c>
    </row>
    <row r="3" spans="1:29" ht="39.950000000000003" customHeight="1">
      <c r="A3" s="192">
        <v>3</v>
      </c>
      <c r="B3" s="192" t="s">
        <v>1</v>
      </c>
      <c r="C3" s="193" t="s">
        <v>34</v>
      </c>
      <c r="D3" s="194">
        <v>46690.166666666664</v>
      </c>
      <c r="E3" s="194">
        <v>35605.006666666675</v>
      </c>
      <c r="F3" s="194">
        <v>42275.376666666671</v>
      </c>
      <c r="G3" s="194">
        <v>49339.176666666666</v>
      </c>
      <c r="H3" s="194">
        <v>50514.51666666667</v>
      </c>
      <c r="I3" s="194">
        <v>7839.9766666666674</v>
      </c>
      <c r="J3" s="194">
        <v>7839.9766666666674</v>
      </c>
      <c r="K3" s="194">
        <v>7839.9766666666674</v>
      </c>
      <c r="L3" s="194">
        <v>7839.9766666666674</v>
      </c>
      <c r="M3" s="194">
        <v>7839.9766666666674</v>
      </c>
      <c r="N3" s="194">
        <v>7839.9766666666674</v>
      </c>
      <c r="O3" s="194">
        <v>7839.9766666666674</v>
      </c>
      <c r="P3" s="194">
        <v>278124.53999999992</v>
      </c>
      <c r="Q3" s="104">
        <v>46690.166666666664</v>
      </c>
      <c r="R3" s="104">
        <v>82295.17333333334</v>
      </c>
      <c r="S3" s="104">
        <v>124570.55000000002</v>
      </c>
      <c r="T3" s="104">
        <v>173909.72666666668</v>
      </c>
      <c r="U3" s="104">
        <v>224424.24333333335</v>
      </c>
      <c r="V3" s="104">
        <v>232264.22</v>
      </c>
      <c r="W3" s="104">
        <v>240104.19666666666</v>
      </c>
      <c r="X3" s="104">
        <v>247944.17333333331</v>
      </c>
      <c r="Y3" s="104">
        <v>255784.14999999997</v>
      </c>
      <c r="Z3" s="104">
        <v>263624.12666666665</v>
      </c>
      <c r="AA3" s="104">
        <v>271464.10333333333</v>
      </c>
      <c r="AB3" s="104">
        <v>279304.08</v>
      </c>
      <c r="AC3" s="104"/>
    </row>
    <row r="4" spans="1:29" ht="24.95" customHeight="1">
      <c r="A4" s="185">
        <v>4</v>
      </c>
      <c r="B4" s="185">
        <v>1</v>
      </c>
      <c r="C4" s="112" t="s">
        <v>77</v>
      </c>
      <c r="D4" s="195">
        <v>2197.7200000000003</v>
      </c>
      <c r="E4" s="195">
        <v>2149.4900000000002</v>
      </c>
      <c r="F4" s="195">
        <v>3372.31</v>
      </c>
      <c r="G4" s="195">
        <v>5695.58</v>
      </c>
      <c r="H4" s="195">
        <v>3675.16</v>
      </c>
      <c r="I4" s="195">
        <v>0</v>
      </c>
      <c r="J4" s="195">
        <v>0</v>
      </c>
      <c r="K4" s="195">
        <v>0</v>
      </c>
      <c r="L4" s="195">
        <v>0</v>
      </c>
      <c r="M4" s="195">
        <v>0</v>
      </c>
      <c r="N4" s="195">
        <v>0</v>
      </c>
      <c r="O4" s="195">
        <v>0</v>
      </c>
      <c r="P4" s="196">
        <v>17090.260000000002</v>
      </c>
    </row>
    <row r="5" spans="1:29" ht="24.95" customHeight="1">
      <c r="A5" s="185">
        <v>5</v>
      </c>
      <c r="B5" s="185">
        <v>2</v>
      </c>
      <c r="C5" s="112" t="s">
        <v>79</v>
      </c>
      <c r="D5" s="195">
        <v>3032.62</v>
      </c>
      <c r="E5" s="195">
        <v>4249.6499999999996</v>
      </c>
      <c r="F5" s="195">
        <v>4953.84</v>
      </c>
      <c r="G5" s="195">
        <v>7422.43</v>
      </c>
      <c r="H5" s="195">
        <v>5221.4599999999991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6">
        <v>24880</v>
      </c>
    </row>
    <row r="6" spans="1:29" ht="24.95" customHeight="1">
      <c r="A6" s="185">
        <v>6</v>
      </c>
      <c r="B6" s="185">
        <v>3</v>
      </c>
      <c r="C6" s="112" t="s">
        <v>78</v>
      </c>
      <c r="D6" s="195">
        <v>1618.22</v>
      </c>
      <c r="E6" s="195">
        <v>1990.56</v>
      </c>
      <c r="F6" s="195">
        <v>2472.37</v>
      </c>
      <c r="G6" s="195">
        <v>3740.0899999999997</v>
      </c>
      <c r="H6" s="195">
        <v>4379.5599999999995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6">
        <v>14200.8</v>
      </c>
    </row>
    <row r="7" spans="1:29" ht="24.95" customHeight="1">
      <c r="A7" s="185">
        <v>7</v>
      </c>
      <c r="B7" s="185">
        <v>4</v>
      </c>
      <c r="C7" s="118" t="s">
        <v>103</v>
      </c>
      <c r="D7" s="195">
        <v>484.84</v>
      </c>
      <c r="E7" s="195">
        <v>439.85</v>
      </c>
      <c r="F7" s="195">
        <v>741.13</v>
      </c>
      <c r="G7" s="195">
        <v>1209.9000000000001</v>
      </c>
      <c r="H7" s="195">
        <v>797.23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6">
        <v>3672.9500000000003</v>
      </c>
    </row>
    <row r="8" spans="1:29" ht="24.95" customHeight="1">
      <c r="A8" s="185">
        <v>8</v>
      </c>
      <c r="B8" s="185">
        <v>5</v>
      </c>
      <c r="C8" s="118" t="s">
        <v>104</v>
      </c>
      <c r="D8" s="195">
        <v>513.09</v>
      </c>
      <c r="E8" s="195">
        <v>734.17000000000007</v>
      </c>
      <c r="F8" s="195">
        <v>916.37</v>
      </c>
      <c r="G8" s="195">
        <v>1345.6999999999998</v>
      </c>
      <c r="H8" s="195">
        <v>999.18999999999994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6">
        <v>4508.5199999999995</v>
      </c>
    </row>
    <row r="9" spans="1:29" ht="24.95" customHeight="1">
      <c r="A9" s="185">
        <v>9</v>
      </c>
      <c r="B9" s="185">
        <v>6</v>
      </c>
      <c r="C9" s="118" t="s">
        <v>105</v>
      </c>
      <c r="D9" s="195">
        <v>382.68</v>
      </c>
      <c r="E9" s="195">
        <v>490.41</v>
      </c>
      <c r="F9" s="195">
        <v>627.18000000000006</v>
      </c>
      <c r="G9" s="195">
        <v>921.08</v>
      </c>
      <c r="H9" s="195">
        <v>611.53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6">
        <v>3032.88</v>
      </c>
      <c r="Q9" s="28"/>
    </row>
    <row r="10" spans="1:29" ht="24.95" customHeight="1">
      <c r="A10" s="185">
        <v>10</v>
      </c>
      <c r="B10" s="185">
        <v>7</v>
      </c>
      <c r="C10" s="116" t="s">
        <v>83</v>
      </c>
      <c r="D10" s="195">
        <v>9138.619999999999</v>
      </c>
      <c r="E10" s="195">
        <v>9138.619999999999</v>
      </c>
      <c r="F10" s="195">
        <v>9157.5199999999986</v>
      </c>
      <c r="G10" s="195">
        <v>9916.1200000000008</v>
      </c>
      <c r="H10" s="195">
        <v>9916.1200000000008</v>
      </c>
      <c r="I10" s="195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0</v>
      </c>
      <c r="P10" s="196">
        <v>47267</v>
      </c>
    </row>
    <row r="11" spans="1:29" ht="24.95" customHeight="1">
      <c r="A11" s="185">
        <v>11</v>
      </c>
      <c r="B11" s="185">
        <v>8</v>
      </c>
      <c r="C11" s="116" t="s">
        <v>84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6">
        <v>0</v>
      </c>
    </row>
    <row r="12" spans="1:29" ht="24.95" customHeight="1">
      <c r="A12" s="185">
        <v>12</v>
      </c>
      <c r="B12" s="185">
        <v>9</v>
      </c>
      <c r="C12" s="116" t="s">
        <v>82</v>
      </c>
      <c r="D12" s="195">
        <v>321.41000000000003</v>
      </c>
      <c r="E12" s="195">
        <v>321.41000000000003</v>
      </c>
      <c r="F12" s="195">
        <v>321.41000000000003</v>
      </c>
      <c r="G12" s="195">
        <v>350.21000000000004</v>
      </c>
      <c r="H12" s="195">
        <v>350.21000000000004</v>
      </c>
      <c r="I12" s="195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0</v>
      </c>
      <c r="O12" s="195">
        <v>0</v>
      </c>
      <c r="P12" s="196">
        <v>1664.65</v>
      </c>
    </row>
    <row r="13" spans="1:29" ht="24.95" customHeight="1">
      <c r="A13" s="185">
        <v>13</v>
      </c>
      <c r="B13" s="185">
        <v>10</v>
      </c>
      <c r="C13" s="116" t="s">
        <v>15</v>
      </c>
      <c r="D13" s="195">
        <v>321.46000000000004</v>
      </c>
      <c r="E13" s="195">
        <v>433.18</v>
      </c>
      <c r="F13" s="195">
        <v>970.42000000000007</v>
      </c>
      <c r="G13" s="195">
        <v>506.04000000000008</v>
      </c>
      <c r="H13" s="195">
        <v>196.4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6">
        <v>2427.5000000000005</v>
      </c>
    </row>
    <row r="14" spans="1:29" ht="24.95" customHeight="1">
      <c r="A14" s="185">
        <v>14</v>
      </c>
      <c r="B14" s="185">
        <v>11</v>
      </c>
      <c r="C14" s="116" t="s">
        <v>16</v>
      </c>
      <c r="D14" s="195">
        <v>215.19999999999996</v>
      </c>
      <c r="E14" s="195">
        <v>738.5200000000001</v>
      </c>
      <c r="F14" s="195">
        <v>1191.53</v>
      </c>
      <c r="G14" s="195">
        <v>458.47</v>
      </c>
      <c r="H14" s="195">
        <v>779.78</v>
      </c>
      <c r="I14" s="195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>
        <v>0</v>
      </c>
      <c r="P14" s="196">
        <v>3383.5</v>
      </c>
    </row>
    <row r="15" spans="1:29" ht="24.95" customHeight="1">
      <c r="A15" s="185">
        <v>15</v>
      </c>
      <c r="B15" s="185">
        <v>12</v>
      </c>
      <c r="C15" s="116" t="s">
        <v>176</v>
      </c>
      <c r="D15" s="195">
        <v>0</v>
      </c>
      <c r="E15" s="195">
        <v>66.64</v>
      </c>
      <c r="F15" s="195">
        <v>656.05000000000007</v>
      </c>
      <c r="G15" s="195">
        <v>0</v>
      </c>
      <c r="H15" s="195">
        <v>356.39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6">
        <v>1079.08</v>
      </c>
    </row>
    <row r="16" spans="1:29" ht="24.95" customHeight="1">
      <c r="A16" s="185">
        <v>16</v>
      </c>
      <c r="B16" s="185">
        <v>13</v>
      </c>
      <c r="C16" s="116" t="s">
        <v>115</v>
      </c>
      <c r="D16" s="195">
        <v>122.32000000000001</v>
      </c>
      <c r="E16" s="195">
        <v>426.33000000000004</v>
      </c>
      <c r="F16" s="195">
        <v>348.42</v>
      </c>
      <c r="G16" s="195">
        <v>407.89</v>
      </c>
      <c r="H16" s="195">
        <v>373.33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0</v>
      </c>
      <c r="P16" s="196">
        <v>1678.29</v>
      </c>
    </row>
    <row r="17" spans="1:28" ht="24.95" customHeight="1">
      <c r="A17" s="185">
        <v>17</v>
      </c>
      <c r="B17" s="185">
        <v>14</v>
      </c>
      <c r="C17" s="116" t="s">
        <v>81</v>
      </c>
      <c r="D17" s="195">
        <v>1.5699999999999998</v>
      </c>
      <c r="E17" s="195">
        <v>74.069999999999993</v>
      </c>
      <c r="F17" s="195">
        <v>8.93</v>
      </c>
      <c r="G17" s="195">
        <v>43.870000000000005</v>
      </c>
      <c r="H17" s="195">
        <v>158.62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6">
        <v>287.06</v>
      </c>
    </row>
    <row r="18" spans="1:28" ht="24.95" customHeight="1">
      <c r="A18" s="185">
        <v>18</v>
      </c>
      <c r="B18" s="185">
        <v>15</v>
      </c>
      <c r="C18" s="116" t="s">
        <v>21</v>
      </c>
      <c r="D18" s="195">
        <v>3780.7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0</v>
      </c>
      <c r="P18" s="196">
        <v>3780.7</v>
      </c>
    </row>
    <row r="19" spans="1:28" ht="24.95" customHeight="1">
      <c r="A19" s="185">
        <v>19</v>
      </c>
      <c r="B19" s="185">
        <v>16</v>
      </c>
      <c r="C19" s="116" t="s">
        <v>35</v>
      </c>
      <c r="D19" s="195">
        <v>35.32</v>
      </c>
      <c r="E19" s="195">
        <v>67.36</v>
      </c>
      <c r="F19" s="195">
        <v>126.36999999999999</v>
      </c>
      <c r="G19" s="195">
        <v>55.660000000000004</v>
      </c>
      <c r="H19" s="195">
        <v>78.540000000000006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6">
        <v>363.25000000000006</v>
      </c>
    </row>
    <row r="20" spans="1:28" ht="24.95" customHeight="1">
      <c r="A20" s="185">
        <v>20</v>
      </c>
      <c r="B20" s="185">
        <v>17</v>
      </c>
      <c r="C20" s="116" t="s">
        <v>43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6">
        <v>0</v>
      </c>
    </row>
    <row r="21" spans="1:28" ht="24.95" customHeight="1">
      <c r="A21" s="185">
        <v>21</v>
      </c>
      <c r="B21" s="185">
        <v>18</v>
      </c>
      <c r="C21" s="116" t="s">
        <v>36</v>
      </c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6">
        <v>0</v>
      </c>
    </row>
    <row r="22" spans="1:28" ht="24.95" customHeight="1">
      <c r="A22" s="185">
        <v>22</v>
      </c>
      <c r="B22" s="185">
        <v>19</v>
      </c>
      <c r="C22" s="119" t="s">
        <v>116</v>
      </c>
      <c r="D22" s="195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0</v>
      </c>
      <c r="P22" s="196">
        <v>0</v>
      </c>
    </row>
    <row r="23" spans="1:28" ht="24.95" customHeight="1">
      <c r="A23" s="185">
        <v>23</v>
      </c>
      <c r="B23" s="185">
        <v>20</v>
      </c>
      <c r="C23" s="186" t="s">
        <v>120</v>
      </c>
      <c r="D23" s="195">
        <v>42.62</v>
      </c>
      <c r="E23" s="195">
        <v>50</v>
      </c>
      <c r="F23" s="195">
        <v>45.559999999999995</v>
      </c>
      <c r="G23" s="195">
        <v>49.57</v>
      </c>
      <c r="H23" s="195">
        <v>0.96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6">
        <v>188.71</v>
      </c>
    </row>
    <row r="24" spans="1:28" ht="37.5" customHeight="1">
      <c r="A24" s="185">
        <v>24</v>
      </c>
      <c r="B24" s="185">
        <v>21</v>
      </c>
      <c r="C24" s="187" t="s">
        <v>125</v>
      </c>
      <c r="D24" s="195">
        <v>14981.98</v>
      </c>
      <c r="E24" s="195">
        <v>4853.79</v>
      </c>
      <c r="F24" s="195">
        <v>5452.54</v>
      </c>
      <c r="G24" s="195">
        <v>4093.02</v>
      </c>
      <c r="H24" s="195">
        <v>6964.8099999999995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0</v>
      </c>
      <c r="P24" s="196">
        <v>36346.14</v>
      </c>
    </row>
    <row r="25" spans="1:28" ht="37.5" customHeight="1">
      <c r="A25" s="185">
        <v>25</v>
      </c>
      <c r="B25" s="185">
        <v>22</v>
      </c>
      <c r="C25" s="187" t="s">
        <v>121</v>
      </c>
      <c r="D25" s="195">
        <v>0</v>
      </c>
      <c r="E25" s="195">
        <v>0</v>
      </c>
      <c r="F25" s="195">
        <v>768.5</v>
      </c>
      <c r="G25" s="195">
        <v>918.31999999999994</v>
      </c>
      <c r="H25" s="195">
        <v>1213.27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6">
        <v>2900.09</v>
      </c>
    </row>
    <row r="26" spans="1:28" ht="37.5" customHeight="1">
      <c r="A26" s="185">
        <v>26</v>
      </c>
      <c r="B26" s="185">
        <v>23</v>
      </c>
      <c r="C26" s="119" t="s">
        <v>127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6">
        <v>0</v>
      </c>
    </row>
    <row r="27" spans="1:28" ht="24.95" customHeight="1">
      <c r="A27" s="185">
        <v>27</v>
      </c>
      <c r="B27" s="185">
        <v>24</v>
      </c>
      <c r="C27" s="187" t="s">
        <v>126</v>
      </c>
      <c r="D27" s="195">
        <v>0</v>
      </c>
      <c r="E27" s="195">
        <v>0</v>
      </c>
      <c r="F27" s="195">
        <v>0</v>
      </c>
      <c r="G27" s="195">
        <v>141.5</v>
      </c>
      <c r="H27" s="195">
        <v>257.56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6">
        <v>399.06</v>
      </c>
    </row>
    <row r="28" spans="1:28" ht="49.5" customHeight="1">
      <c r="A28" s="185">
        <v>28</v>
      </c>
      <c r="B28" s="185">
        <v>25</v>
      </c>
      <c r="C28" s="187" t="s">
        <v>158</v>
      </c>
      <c r="D28" s="195">
        <v>684.1</v>
      </c>
      <c r="E28" s="195">
        <v>577.27</v>
      </c>
      <c r="F28" s="195">
        <v>982.57</v>
      </c>
      <c r="G28" s="195">
        <v>1736.58</v>
      </c>
      <c r="H28" s="195">
        <v>2013.94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>
        <v>0</v>
      </c>
      <c r="P28" s="196">
        <v>5994.46</v>
      </c>
    </row>
    <row r="29" spans="1:28" ht="24.95" customHeight="1">
      <c r="A29" s="185">
        <v>29</v>
      </c>
      <c r="B29" s="185">
        <v>26</v>
      </c>
      <c r="C29" s="116" t="s">
        <v>38</v>
      </c>
      <c r="D29" s="195">
        <v>0</v>
      </c>
      <c r="E29" s="195">
        <v>0</v>
      </c>
      <c r="F29" s="195">
        <v>0</v>
      </c>
      <c r="G29" s="195">
        <v>234.66</v>
      </c>
      <c r="H29" s="195">
        <v>1577.17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6">
        <v>1811.8300000000002</v>
      </c>
    </row>
    <row r="30" spans="1:28" ht="24.95" customHeight="1">
      <c r="A30" s="185">
        <v>30</v>
      </c>
      <c r="B30" s="185">
        <v>27</v>
      </c>
      <c r="C30" s="116" t="s">
        <v>396</v>
      </c>
      <c r="D30" s="195">
        <v>102.83</v>
      </c>
      <c r="E30" s="195">
        <v>102.63</v>
      </c>
      <c r="F30" s="195">
        <v>149.79</v>
      </c>
      <c r="G30" s="195">
        <v>412.28</v>
      </c>
      <c r="H30" s="195">
        <v>514.33000000000004</v>
      </c>
      <c r="I30" s="195">
        <v>0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>
        <v>0</v>
      </c>
      <c r="P30" s="196">
        <v>1281.8600000000001</v>
      </c>
    </row>
    <row r="31" spans="1:28" ht="36.75" customHeight="1">
      <c r="A31" s="185">
        <v>31</v>
      </c>
      <c r="B31" s="185">
        <v>28</v>
      </c>
      <c r="C31" s="116" t="s">
        <v>86</v>
      </c>
      <c r="D31" s="197">
        <v>7839.9766666666674</v>
      </c>
      <c r="E31" s="197">
        <v>7839.9766666666674</v>
      </c>
      <c r="F31" s="197">
        <v>7839.9766666666674</v>
      </c>
      <c r="G31" s="197">
        <v>7839.9766666666674</v>
      </c>
      <c r="H31" s="197">
        <v>7839.9766666666674</v>
      </c>
      <c r="I31" s="197">
        <v>7839.9766666666674</v>
      </c>
      <c r="J31" s="197">
        <v>7839.9766666666674</v>
      </c>
      <c r="K31" s="197">
        <v>7839.9766666666674</v>
      </c>
      <c r="L31" s="197">
        <v>7839.9766666666674</v>
      </c>
      <c r="M31" s="197">
        <v>7839.9766666666674</v>
      </c>
      <c r="N31" s="197">
        <v>7839.9766666666674</v>
      </c>
      <c r="O31" s="197">
        <v>7839.9766666666674</v>
      </c>
      <c r="P31" s="196">
        <v>94079.720000000016</v>
      </c>
    </row>
    <row r="32" spans="1:28" ht="18.75" customHeight="1">
      <c r="A32" s="185">
        <v>32</v>
      </c>
      <c r="B32" s="185">
        <v>29</v>
      </c>
      <c r="C32" s="187" t="s">
        <v>417</v>
      </c>
      <c r="D32" s="197">
        <v>872.89</v>
      </c>
      <c r="E32" s="197">
        <v>861.08</v>
      </c>
      <c r="F32" s="197">
        <v>1172.5899999999999</v>
      </c>
      <c r="G32" s="197">
        <v>1346.45</v>
      </c>
      <c r="H32" s="197">
        <v>1553.22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6">
        <v>5806.2300000000005</v>
      </c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</row>
    <row r="33" spans="1:29" ht="18.75" customHeight="1">
      <c r="A33" s="185">
        <v>33</v>
      </c>
      <c r="B33" s="185">
        <v>30</v>
      </c>
      <c r="C33" s="187" t="s">
        <v>418</v>
      </c>
      <c r="D33" s="197">
        <v>0</v>
      </c>
      <c r="E33" s="197">
        <v>0</v>
      </c>
      <c r="F33" s="197">
        <v>0</v>
      </c>
      <c r="G33" s="197">
        <v>493.78</v>
      </c>
      <c r="H33" s="197">
        <v>685.76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6"/>
    </row>
    <row r="34" spans="1:29" ht="39.950000000000003" customHeight="1">
      <c r="A34" s="190">
        <v>34</v>
      </c>
      <c r="B34" s="190" t="s">
        <v>392</v>
      </c>
      <c r="C34" s="198" t="s">
        <v>416</v>
      </c>
      <c r="D34" s="199" t="s">
        <v>3</v>
      </c>
      <c r="E34" s="199" t="s">
        <v>4</v>
      </c>
      <c r="F34" s="199" t="s">
        <v>5</v>
      </c>
      <c r="G34" s="199" t="s">
        <v>6</v>
      </c>
      <c r="H34" s="199" t="s">
        <v>7</v>
      </c>
      <c r="I34" s="199" t="s">
        <v>8</v>
      </c>
      <c r="J34" s="199" t="s">
        <v>9</v>
      </c>
      <c r="K34" s="199" t="s">
        <v>10</v>
      </c>
      <c r="L34" s="199" t="s">
        <v>11</v>
      </c>
      <c r="M34" s="199" t="s">
        <v>12</v>
      </c>
      <c r="N34" s="199" t="s">
        <v>13</v>
      </c>
      <c r="O34" s="199" t="s">
        <v>14</v>
      </c>
      <c r="P34" s="191" t="s">
        <v>63</v>
      </c>
      <c r="Q34" s="189" t="s">
        <v>3</v>
      </c>
      <c r="R34" s="189" t="s">
        <v>399</v>
      </c>
      <c r="S34" s="189" t="s">
        <v>24</v>
      </c>
      <c r="T34" s="189" t="s">
        <v>25</v>
      </c>
      <c r="U34" s="189" t="s">
        <v>26</v>
      </c>
      <c r="V34" s="189" t="s">
        <v>27</v>
      </c>
      <c r="W34" s="189" t="s">
        <v>28</v>
      </c>
      <c r="X34" s="189" t="s">
        <v>29</v>
      </c>
      <c r="Y34" s="189" t="s">
        <v>30</v>
      </c>
      <c r="Z34" s="189" t="s">
        <v>31</v>
      </c>
      <c r="AA34" s="189" t="s">
        <v>32</v>
      </c>
      <c r="AB34" s="189" t="s">
        <v>33</v>
      </c>
    </row>
    <row r="35" spans="1:29" s="36" customFormat="1" ht="30.75" customHeight="1">
      <c r="A35" s="200">
        <v>35</v>
      </c>
      <c r="B35" s="200"/>
      <c r="C35" s="190"/>
      <c r="D35" s="191" t="s">
        <v>108</v>
      </c>
      <c r="E35" s="191" t="s">
        <v>108</v>
      </c>
      <c r="F35" s="191" t="s">
        <v>108</v>
      </c>
      <c r="G35" s="191" t="s">
        <v>108</v>
      </c>
      <c r="H35" s="191" t="s">
        <v>108</v>
      </c>
      <c r="I35" s="191" t="s">
        <v>108</v>
      </c>
      <c r="J35" s="191" t="s">
        <v>108</v>
      </c>
      <c r="K35" s="191" t="s">
        <v>108</v>
      </c>
      <c r="L35" s="191" t="s">
        <v>108</v>
      </c>
      <c r="M35" s="191" t="s">
        <v>108</v>
      </c>
      <c r="N35" s="191" t="s">
        <v>108</v>
      </c>
      <c r="O35" s="191" t="s">
        <v>108</v>
      </c>
      <c r="P35" s="191" t="s">
        <v>109</v>
      </c>
    </row>
    <row r="36" spans="1:29" ht="34.5" customHeight="1">
      <c r="A36" s="192">
        <v>36</v>
      </c>
      <c r="B36" s="192" t="s">
        <v>1</v>
      </c>
      <c r="C36" s="193" t="s">
        <v>183</v>
      </c>
      <c r="D36" s="194">
        <v>9618.77</v>
      </c>
      <c r="E36" s="194">
        <v>8756.2100000000009</v>
      </c>
      <c r="F36" s="194">
        <v>7219.9800000000005</v>
      </c>
      <c r="G36" s="194">
        <v>12929.560000000001</v>
      </c>
      <c r="H36" s="194">
        <v>7772.8200000000015</v>
      </c>
      <c r="I36" s="194">
        <v>0</v>
      </c>
      <c r="J36" s="194">
        <v>0</v>
      </c>
      <c r="K36" s="194">
        <v>0</v>
      </c>
      <c r="L36" s="194">
        <v>0</v>
      </c>
      <c r="M36" s="194">
        <v>0</v>
      </c>
      <c r="N36" s="194">
        <v>0</v>
      </c>
      <c r="O36" s="194">
        <v>0</v>
      </c>
      <c r="P36" s="194">
        <v>46297.34</v>
      </c>
      <c r="Q36" s="104">
        <v>9618.77</v>
      </c>
      <c r="R36" s="104">
        <v>18374.980000000003</v>
      </c>
      <c r="S36" s="104">
        <v>25594.960000000003</v>
      </c>
      <c r="T36" s="104">
        <v>38524.520000000004</v>
      </c>
      <c r="U36" s="104">
        <v>46297.340000000004</v>
      </c>
      <c r="V36" s="104">
        <v>46297.340000000004</v>
      </c>
      <c r="W36" s="104">
        <v>46297.340000000004</v>
      </c>
      <c r="X36" s="104">
        <v>46297.340000000004</v>
      </c>
      <c r="Y36" s="104">
        <v>46297.340000000004</v>
      </c>
      <c r="Z36" s="104">
        <v>46297.340000000004</v>
      </c>
      <c r="AA36" s="104">
        <v>46297.340000000004</v>
      </c>
      <c r="AB36" s="104">
        <v>46297.340000000004</v>
      </c>
      <c r="AC36" s="104"/>
    </row>
    <row r="37" spans="1:29" ht="45" customHeight="1">
      <c r="A37" s="201">
        <v>37</v>
      </c>
      <c r="B37" s="202">
        <v>1</v>
      </c>
      <c r="C37" s="116" t="s">
        <v>181</v>
      </c>
      <c r="D37" s="195">
        <v>1656.34</v>
      </c>
      <c r="E37" s="195">
        <v>1739.37</v>
      </c>
      <c r="F37" s="195">
        <v>1747.2</v>
      </c>
      <c r="G37" s="195">
        <v>2675.96</v>
      </c>
      <c r="H37" s="195">
        <v>1632.17</v>
      </c>
      <c r="I37" s="195">
        <v>0</v>
      </c>
      <c r="J37" s="195">
        <v>0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6">
        <v>9451.0400000000009</v>
      </c>
    </row>
    <row r="38" spans="1:29" ht="24.95" customHeight="1">
      <c r="A38" s="185">
        <v>38</v>
      </c>
      <c r="B38" s="185">
        <v>2</v>
      </c>
      <c r="C38" s="112" t="s">
        <v>87</v>
      </c>
      <c r="D38" s="195">
        <v>1671.24</v>
      </c>
      <c r="E38" s="195">
        <v>1747.2</v>
      </c>
      <c r="F38" s="195">
        <v>1785.18</v>
      </c>
      <c r="G38" s="195">
        <v>2645.07</v>
      </c>
      <c r="H38" s="195">
        <v>2304.38</v>
      </c>
      <c r="I38" s="195">
        <v>0</v>
      </c>
      <c r="J38" s="195">
        <v>0</v>
      </c>
      <c r="K38" s="195">
        <v>0</v>
      </c>
      <c r="L38" s="195">
        <v>0</v>
      </c>
      <c r="M38" s="195">
        <v>0</v>
      </c>
      <c r="N38" s="195">
        <v>0</v>
      </c>
      <c r="O38" s="195">
        <v>0</v>
      </c>
      <c r="P38" s="196">
        <v>10153.07</v>
      </c>
    </row>
    <row r="39" spans="1:29" ht="24.95" customHeight="1">
      <c r="A39" s="201">
        <v>39</v>
      </c>
      <c r="B39" s="202">
        <v>3</v>
      </c>
      <c r="C39" s="112" t="s">
        <v>88</v>
      </c>
      <c r="D39" s="195">
        <v>1021.94</v>
      </c>
      <c r="E39" s="195">
        <v>1198.17</v>
      </c>
      <c r="F39" s="195">
        <v>1082.33</v>
      </c>
      <c r="G39" s="195">
        <v>1629.6599999999999</v>
      </c>
      <c r="H39" s="195">
        <v>988.92</v>
      </c>
      <c r="I39" s="195">
        <v>0</v>
      </c>
      <c r="J39" s="195">
        <v>0</v>
      </c>
      <c r="K39" s="195">
        <v>0</v>
      </c>
      <c r="L39" s="195">
        <v>0</v>
      </c>
      <c r="M39" s="195">
        <v>0</v>
      </c>
      <c r="N39" s="195">
        <v>0</v>
      </c>
      <c r="O39" s="195">
        <v>0</v>
      </c>
      <c r="P39" s="196">
        <v>5921.02</v>
      </c>
    </row>
    <row r="40" spans="1:29" ht="24.95" customHeight="1">
      <c r="A40" s="185">
        <v>40</v>
      </c>
      <c r="B40" s="185">
        <v>4</v>
      </c>
      <c r="C40" s="112" t="s">
        <v>316</v>
      </c>
      <c r="D40" s="195">
        <v>1077.96</v>
      </c>
      <c r="E40" s="195">
        <v>1245.7</v>
      </c>
      <c r="F40" s="195">
        <v>1145.7</v>
      </c>
      <c r="G40" s="195">
        <v>1744.5300000000002</v>
      </c>
      <c r="H40" s="195">
        <v>1056.97</v>
      </c>
      <c r="I40" s="195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0</v>
      </c>
      <c r="O40" s="195">
        <v>0</v>
      </c>
      <c r="P40" s="196">
        <v>6270.86</v>
      </c>
    </row>
    <row r="41" spans="1:29" ht="31.5" customHeight="1">
      <c r="A41" s="201">
        <v>41</v>
      </c>
      <c r="B41" s="202">
        <v>5</v>
      </c>
      <c r="C41" s="112" t="s">
        <v>182</v>
      </c>
      <c r="D41" s="195">
        <v>339.13</v>
      </c>
      <c r="E41" s="195">
        <v>357.22</v>
      </c>
      <c r="F41" s="195">
        <v>358.92</v>
      </c>
      <c r="G41" s="195">
        <v>523.53</v>
      </c>
      <c r="H41" s="195">
        <v>334.43</v>
      </c>
      <c r="I41" s="195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>
        <v>0</v>
      </c>
      <c r="P41" s="196">
        <v>1913.23</v>
      </c>
      <c r="Q41" s="28"/>
    </row>
    <row r="42" spans="1:29" ht="31.5" customHeight="1">
      <c r="A42" s="185">
        <v>42</v>
      </c>
      <c r="B42" s="185">
        <v>6</v>
      </c>
      <c r="C42" s="118" t="s">
        <v>111</v>
      </c>
      <c r="D42" s="195">
        <v>342.37</v>
      </c>
      <c r="E42" s="195">
        <v>358.92</v>
      </c>
      <c r="F42" s="195">
        <v>367.2</v>
      </c>
      <c r="G42" s="195">
        <v>530.74</v>
      </c>
      <c r="H42" s="195">
        <v>481.17</v>
      </c>
      <c r="I42" s="195">
        <v>0</v>
      </c>
      <c r="J42" s="195">
        <v>0</v>
      </c>
      <c r="K42" s="195">
        <v>0</v>
      </c>
      <c r="L42" s="195">
        <v>0</v>
      </c>
      <c r="M42" s="195">
        <v>0</v>
      </c>
      <c r="N42" s="195">
        <v>0</v>
      </c>
      <c r="O42" s="195">
        <v>0</v>
      </c>
      <c r="P42" s="196">
        <v>2080.4</v>
      </c>
      <c r="Q42" s="28"/>
    </row>
    <row r="43" spans="1:29" ht="24.95" customHeight="1">
      <c r="A43" s="201">
        <v>43</v>
      </c>
      <c r="B43" s="202">
        <v>7</v>
      </c>
      <c r="C43" s="118" t="s">
        <v>112</v>
      </c>
      <c r="D43" s="195">
        <v>154.62</v>
      </c>
      <c r="E43" s="195">
        <v>151.02000000000001</v>
      </c>
      <c r="F43" s="195">
        <v>148.63000000000002</v>
      </c>
      <c r="G43" s="195">
        <v>231.44</v>
      </c>
      <c r="H43" s="195">
        <v>215.49</v>
      </c>
      <c r="I43" s="195">
        <v>0</v>
      </c>
      <c r="J43" s="195">
        <v>0</v>
      </c>
      <c r="K43" s="195">
        <v>0</v>
      </c>
      <c r="L43" s="195">
        <v>0</v>
      </c>
      <c r="M43" s="195">
        <v>0</v>
      </c>
      <c r="N43" s="195">
        <v>0</v>
      </c>
      <c r="O43" s="195">
        <v>0</v>
      </c>
      <c r="P43" s="196">
        <v>901.2</v>
      </c>
    </row>
    <row r="44" spans="1:29" ht="24.95" customHeight="1">
      <c r="A44" s="185">
        <v>44</v>
      </c>
      <c r="B44" s="185">
        <v>8</v>
      </c>
      <c r="C44" s="118" t="s">
        <v>317</v>
      </c>
      <c r="D44" s="195">
        <v>163.1</v>
      </c>
      <c r="E44" s="195">
        <v>158.21</v>
      </c>
      <c r="F44" s="195">
        <v>158.22</v>
      </c>
      <c r="G44" s="195">
        <v>241.26</v>
      </c>
      <c r="H44" s="195">
        <v>159.91</v>
      </c>
      <c r="I44" s="195">
        <v>0</v>
      </c>
      <c r="J44" s="195">
        <v>0</v>
      </c>
      <c r="K44" s="195">
        <v>0</v>
      </c>
      <c r="L44" s="195">
        <v>0</v>
      </c>
      <c r="M44" s="195">
        <v>0</v>
      </c>
      <c r="N44" s="195">
        <v>0</v>
      </c>
      <c r="O44" s="195">
        <v>0</v>
      </c>
      <c r="P44" s="196">
        <v>880.69999999999993</v>
      </c>
    </row>
    <row r="45" spans="1:29" ht="24.95" customHeight="1">
      <c r="A45" s="201">
        <v>45</v>
      </c>
      <c r="B45" s="202">
        <v>9</v>
      </c>
      <c r="C45" s="119" t="s">
        <v>113</v>
      </c>
      <c r="D45" s="195">
        <v>0</v>
      </c>
      <c r="E45" s="195">
        <v>0</v>
      </c>
      <c r="F45" s="195">
        <v>0</v>
      </c>
      <c r="G45" s="195">
        <v>0</v>
      </c>
      <c r="H45" s="195">
        <v>0</v>
      </c>
      <c r="I45" s="195">
        <v>0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>
        <v>0</v>
      </c>
      <c r="P45" s="196">
        <v>0</v>
      </c>
    </row>
    <row r="46" spans="1:29" ht="24.95" customHeight="1">
      <c r="A46" s="185">
        <v>46</v>
      </c>
      <c r="B46" s="185">
        <v>10</v>
      </c>
      <c r="C46" s="116" t="s">
        <v>82</v>
      </c>
      <c r="D46" s="195">
        <v>0</v>
      </c>
      <c r="E46" s="195">
        <v>0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>
        <v>0</v>
      </c>
      <c r="P46" s="196">
        <v>0</v>
      </c>
    </row>
    <row r="47" spans="1:29" ht="24.95" customHeight="1">
      <c r="A47" s="201">
        <v>47</v>
      </c>
      <c r="B47" s="202">
        <v>11</v>
      </c>
      <c r="C47" s="116" t="s">
        <v>15</v>
      </c>
      <c r="D47" s="195">
        <v>0</v>
      </c>
      <c r="E47" s="195">
        <v>0</v>
      </c>
      <c r="F47" s="195">
        <v>0</v>
      </c>
      <c r="G47" s="195">
        <v>0</v>
      </c>
      <c r="H47" s="195">
        <v>0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6">
        <v>0</v>
      </c>
    </row>
    <row r="48" spans="1:29" ht="24.95" customHeight="1">
      <c r="A48" s="185">
        <v>48</v>
      </c>
      <c r="B48" s="185">
        <v>12</v>
      </c>
      <c r="C48" s="118" t="s">
        <v>16</v>
      </c>
      <c r="D48" s="195">
        <v>0</v>
      </c>
      <c r="E48" s="195">
        <v>0</v>
      </c>
      <c r="F48" s="195">
        <v>0</v>
      </c>
      <c r="G48" s="195">
        <v>0</v>
      </c>
      <c r="H48" s="195">
        <v>0</v>
      </c>
      <c r="I48" s="195">
        <v>0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5">
        <v>0</v>
      </c>
      <c r="P48" s="196">
        <v>0</v>
      </c>
    </row>
    <row r="49" spans="1:16" ht="24.95" customHeight="1">
      <c r="A49" s="201">
        <v>49</v>
      </c>
      <c r="B49" s="202">
        <v>13</v>
      </c>
      <c r="C49" s="116" t="s">
        <v>115</v>
      </c>
      <c r="D49" s="195">
        <v>0</v>
      </c>
      <c r="E49" s="195">
        <v>0</v>
      </c>
      <c r="F49" s="195">
        <v>0</v>
      </c>
      <c r="G49" s="195">
        <v>0</v>
      </c>
      <c r="H49" s="195">
        <v>0</v>
      </c>
      <c r="I49" s="195">
        <v>0</v>
      </c>
      <c r="J49" s="195">
        <v>0</v>
      </c>
      <c r="K49" s="195">
        <v>0</v>
      </c>
      <c r="L49" s="195">
        <v>0</v>
      </c>
      <c r="M49" s="195">
        <v>0</v>
      </c>
      <c r="N49" s="195">
        <v>0</v>
      </c>
      <c r="O49" s="195">
        <v>0</v>
      </c>
      <c r="P49" s="196">
        <v>0</v>
      </c>
    </row>
    <row r="50" spans="1:16" ht="24.95" customHeight="1">
      <c r="A50" s="185">
        <v>50</v>
      </c>
      <c r="B50" s="185">
        <v>14</v>
      </c>
      <c r="C50" s="116" t="s">
        <v>81</v>
      </c>
      <c r="D50" s="195">
        <v>0</v>
      </c>
      <c r="E50" s="195">
        <v>0</v>
      </c>
      <c r="F50" s="195">
        <v>0</v>
      </c>
      <c r="G50" s="195">
        <v>0</v>
      </c>
      <c r="H50" s="195">
        <v>0</v>
      </c>
      <c r="I50" s="195">
        <v>0</v>
      </c>
      <c r="J50" s="195">
        <v>0</v>
      </c>
      <c r="K50" s="195">
        <v>0</v>
      </c>
      <c r="L50" s="195">
        <v>0</v>
      </c>
      <c r="M50" s="195">
        <v>0</v>
      </c>
      <c r="N50" s="195">
        <v>0</v>
      </c>
      <c r="O50" s="195">
        <v>0</v>
      </c>
      <c r="P50" s="196">
        <v>0</v>
      </c>
    </row>
    <row r="51" spans="1:16" ht="24.95" customHeight="1">
      <c r="A51" s="201">
        <v>51</v>
      </c>
      <c r="B51" s="202">
        <v>15</v>
      </c>
      <c r="C51" s="116" t="s">
        <v>21</v>
      </c>
      <c r="D51" s="195">
        <v>0</v>
      </c>
      <c r="E51" s="195">
        <v>0</v>
      </c>
      <c r="F51" s="195">
        <v>0</v>
      </c>
      <c r="G51" s="195">
        <v>0</v>
      </c>
      <c r="H51" s="195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6">
        <v>0</v>
      </c>
    </row>
    <row r="52" spans="1:16" ht="24.95" customHeight="1">
      <c r="A52" s="185">
        <v>52</v>
      </c>
      <c r="B52" s="185">
        <v>16</v>
      </c>
      <c r="C52" s="116" t="s">
        <v>90</v>
      </c>
      <c r="D52" s="195">
        <v>82.13</v>
      </c>
      <c r="E52" s="195">
        <v>161.91999999999999</v>
      </c>
      <c r="F52" s="195">
        <v>25.77</v>
      </c>
      <c r="G52" s="195">
        <v>34.4</v>
      </c>
      <c r="H52" s="195">
        <v>250.56</v>
      </c>
      <c r="I52" s="195">
        <v>0</v>
      </c>
      <c r="J52" s="195">
        <v>0</v>
      </c>
      <c r="K52" s="195">
        <v>0</v>
      </c>
      <c r="L52" s="195">
        <v>0</v>
      </c>
      <c r="M52" s="195">
        <v>0</v>
      </c>
      <c r="N52" s="195">
        <v>0</v>
      </c>
      <c r="O52" s="195">
        <v>0</v>
      </c>
      <c r="P52" s="196">
        <v>554.78</v>
      </c>
    </row>
    <row r="53" spans="1:16" ht="29.25" customHeight="1">
      <c r="A53" s="201">
        <v>53</v>
      </c>
      <c r="B53" s="202">
        <v>17</v>
      </c>
      <c r="C53" s="116" t="s">
        <v>36</v>
      </c>
      <c r="D53" s="195">
        <v>0</v>
      </c>
      <c r="E53" s="195">
        <v>0</v>
      </c>
      <c r="F53" s="195">
        <v>0</v>
      </c>
      <c r="G53" s="195">
        <v>0</v>
      </c>
      <c r="H53" s="195">
        <v>0</v>
      </c>
      <c r="I53" s="195">
        <v>0</v>
      </c>
      <c r="J53" s="195">
        <v>0</v>
      </c>
      <c r="K53" s="195">
        <v>0</v>
      </c>
      <c r="L53" s="195">
        <v>0</v>
      </c>
      <c r="M53" s="195">
        <v>0</v>
      </c>
      <c r="N53" s="195">
        <v>0</v>
      </c>
      <c r="O53" s="195">
        <v>0</v>
      </c>
      <c r="P53" s="196">
        <v>0</v>
      </c>
    </row>
    <row r="54" spans="1:16" ht="37.5" customHeight="1">
      <c r="A54" s="185">
        <v>54</v>
      </c>
      <c r="B54" s="185">
        <v>18</v>
      </c>
      <c r="C54" s="119" t="s">
        <v>116</v>
      </c>
      <c r="D54" s="195">
        <v>0</v>
      </c>
      <c r="E54" s="195">
        <v>0</v>
      </c>
      <c r="F54" s="195">
        <v>0</v>
      </c>
      <c r="G54" s="195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0</v>
      </c>
      <c r="M54" s="195">
        <v>0</v>
      </c>
      <c r="N54" s="195">
        <v>0</v>
      </c>
      <c r="O54" s="195">
        <v>0</v>
      </c>
      <c r="P54" s="196">
        <v>0</v>
      </c>
    </row>
    <row r="55" spans="1:16" ht="24.95" customHeight="1">
      <c r="A55" s="201">
        <v>55</v>
      </c>
      <c r="B55" s="202">
        <v>19</v>
      </c>
      <c r="C55" s="122" t="s">
        <v>123</v>
      </c>
      <c r="D55" s="195">
        <v>1972.45</v>
      </c>
      <c r="E55" s="195">
        <v>0</v>
      </c>
      <c r="F55" s="195">
        <v>275</v>
      </c>
      <c r="G55" s="195">
        <v>2500</v>
      </c>
      <c r="H55" s="195"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6">
        <v>4747.45</v>
      </c>
    </row>
    <row r="56" spans="1:16" ht="39.75" customHeight="1">
      <c r="A56" s="185">
        <v>56</v>
      </c>
      <c r="B56" s="185">
        <v>20</v>
      </c>
      <c r="C56" s="122" t="s">
        <v>124</v>
      </c>
      <c r="D56" s="195">
        <v>96.02</v>
      </c>
      <c r="E56" s="195">
        <v>560.03</v>
      </c>
      <c r="F56" s="195">
        <v>55.84</v>
      </c>
      <c r="G56" s="195">
        <v>89.14</v>
      </c>
      <c r="H56" s="195">
        <v>77.09</v>
      </c>
      <c r="I56" s="195">
        <v>0</v>
      </c>
      <c r="J56" s="195">
        <v>0</v>
      </c>
      <c r="K56" s="195">
        <v>0</v>
      </c>
      <c r="L56" s="195">
        <v>0</v>
      </c>
      <c r="M56" s="195">
        <v>0</v>
      </c>
      <c r="N56" s="195">
        <v>0</v>
      </c>
      <c r="O56" s="195">
        <v>0</v>
      </c>
      <c r="P56" s="196">
        <v>878.12</v>
      </c>
    </row>
    <row r="57" spans="1:16" ht="24.95" customHeight="1">
      <c r="A57" s="201">
        <v>57</v>
      </c>
      <c r="B57" s="202">
        <v>21</v>
      </c>
      <c r="C57" s="122" t="s">
        <v>37</v>
      </c>
      <c r="D57" s="195">
        <v>0</v>
      </c>
      <c r="E57" s="195">
        <v>0</v>
      </c>
      <c r="F57" s="195">
        <v>0</v>
      </c>
      <c r="G57" s="195">
        <v>0</v>
      </c>
      <c r="H57" s="195">
        <v>0</v>
      </c>
      <c r="I57" s="195">
        <v>0</v>
      </c>
      <c r="J57" s="195">
        <v>0</v>
      </c>
      <c r="K57" s="195">
        <v>0</v>
      </c>
      <c r="L57" s="195">
        <v>0</v>
      </c>
      <c r="M57" s="195">
        <v>0</v>
      </c>
      <c r="N57" s="195">
        <v>0</v>
      </c>
      <c r="O57" s="195">
        <v>0</v>
      </c>
      <c r="P57" s="196">
        <v>0</v>
      </c>
    </row>
    <row r="58" spans="1:16" ht="24.95" customHeight="1">
      <c r="A58" s="185">
        <v>58</v>
      </c>
      <c r="B58" s="185">
        <v>22</v>
      </c>
      <c r="C58" s="123" t="s">
        <v>38</v>
      </c>
      <c r="D58" s="195">
        <v>0</v>
      </c>
      <c r="E58" s="195">
        <v>0</v>
      </c>
      <c r="F58" s="195">
        <v>0</v>
      </c>
      <c r="G58" s="195">
        <v>0</v>
      </c>
      <c r="H58" s="195">
        <v>0</v>
      </c>
      <c r="I58" s="195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>
        <v>0</v>
      </c>
      <c r="P58" s="196">
        <v>0</v>
      </c>
    </row>
    <row r="59" spans="1:16" ht="41.25" customHeight="1">
      <c r="A59" s="201">
        <v>59</v>
      </c>
      <c r="B59" s="202">
        <v>23</v>
      </c>
      <c r="C59" s="119" t="s">
        <v>41</v>
      </c>
      <c r="D59" s="195">
        <v>1041.47</v>
      </c>
      <c r="E59" s="195">
        <v>1078.45</v>
      </c>
      <c r="F59" s="195">
        <v>69.989999999999995</v>
      </c>
      <c r="G59" s="195">
        <v>83.83</v>
      </c>
      <c r="H59" s="195">
        <v>271.73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6">
        <v>2545.4699999999998</v>
      </c>
    </row>
    <row r="60" spans="1:16" ht="41.25" customHeight="1">
      <c r="A60" s="185">
        <v>60</v>
      </c>
      <c r="B60" s="185">
        <v>24</v>
      </c>
      <c r="C60" s="123" t="s">
        <v>42</v>
      </c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6">
        <v>0</v>
      </c>
    </row>
    <row r="61" spans="1:16" ht="41.25" customHeight="1">
      <c r="A61" s="201">
        <v>61</v>
      </c>
      <c r="B61" s="202">
        <v>25</v>
      </c>
      <c r="C61" s="123" t="s">
        <v>106</v>
      </c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6">
        <v>0</v>
      </c>
    </row>
    <row r="62" spans="1:16" ht="41.25" customHeight="1">
      <c r="A62" s="185">
        <v>62</v>
      </c>
      <c r="B62" s="185">
        <v>26</v>
      </c>
      <c r="C62" s="123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6"/>
    </row>
    <row r="63" spans="1:16" ht="24.95" customHeight="1">
      <c r="A63" s="201">
        <v>63</v>
      </c>
      <c r="B63" s="202">
        <v>27</v>
      </c>
      <c r="C63" s="123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6"/>
    </row>
    <row r="64" spans="1:16" ht="24.95" customHeight="1">
      <c r="A64" s="185">
        <v>64</v>
      </c>
      <c r="B64" s="185">
        <v>28</v>
      </c>
      <c r="C64" s="123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6"/>
    </row>
    <row r="65" spans="1:16384" ht="24.95" customHeight="1">
      <c r="A65" s="201">
        <v>65</v>
      </c>
      <c r="B65" s="202">
        <v>29</v>
      </c>
      <c r="C65" s="123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6">
        <v>0</v>
      </c>
    </row>
    <row r="66" spans="1:16384" ht="24.95" customHeight="1">
      <c r="A66" s="185">
        <v>66</v>
      </c>
      <c r="B66" s="185">
        <v>30</v>
      </c>
      <c r="C66" s="124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6">
        <v>0</v>
      </c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</row>
    <row r="67" spans="1:16384" ht="24.95" customHeight="1">
      <c r="A67" s="185"/>
      <c r="B67" s="185"/>
      <c r="C67" s="124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</row>
    <row r="68" spans="1:16384" ht="24.95" customHeight="1">
      <c r="A68" s="185"/>
      <c r="B68" s="185"/>
      <c r="C68" s="124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</row>
    <row r="69" spans="1:16384" ht="24.95" customHeight="1">
      <c r="A69" s="185"/>
      <c r="B69" s="185"/>
      <c r="C69" s="124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</row>
    <row r="70" spans="1:16384" ht="24.95" customHeight="1">
      <c r="A70" s="190">
        <v>67</v>
      </c>
      <c r="B70" s="190" t="s">
        <v>415</v>
      </c>
      <c r="C70" s="190" t="s">
        <v>416</v>
      </c>
      <c r="D70" s="191" t="s">
        <v>3</v>
      </c>
      <c r="E70" s="191" t="s">
        <v>4</v>
      </c>
      <c r="F70" s="191" t="s">
        <v>5</v>
      </c>
      <c r="G70" s="191" t="s">
        <v>6</v>
      </c>
      <c r="H70" s="191" t="s">
        <v>7</v>
      </c>
      <c r="I70" s="191" t="s">
        <v>8</v>
      </c>
      <c r="J70" s="191" t="s">
        <v>9</v>
      </c>
      <c r="K70" s="191" t="s">
        <v>10</v>
      </c>
      <c r="L70" s="191" t="s">
        <v>11</v>
      </c>
      <c r="M70" s="191" t="s">
        <v>12</v>
      </c>
      <c r="N70" s="191" t="s">
        <v>13</v>
      </c>
      <c r="O70" s="191" t="s">
        <v>14</v>
      </c>
      <c r="P70" s="191" t="s">
        <v>63</v>
      </c>
      <c r="Q70" s="173" t="s">
        <v>3</v>
      </c>
      <c r="R70" s="173" t="s">
        <v>399</v>
      </c>
      <c r="S70" s="173" t="s">
        <v>24</v>
      </c>
      <c r="T70" s="173" t="s">
        <v>25</v>
      </c>
      <c r="U70" s="173" t="s">
        <v>26</v>
      </c>
      <c r="V70" s="173" t="s">
        <v>27</v>
      </c>
      <c r="W70" s="173" t="s">
        <v>28</v>
      </c>
      <c r="X70" s="173" t="s">
        <v>29</v>
      </c>
      <c r="Y70" s="173" t="s">
        <v>30</v>
      </c>
      <c r="Z70" s="173" t="s">
        <v>31</v>
      </c>
      <c r="AA70" s="173" t="s">
        <v>32</v>
      </c>
      <c r="AB70" s="173" t="s">
        <v>33</v>
      </c>
      <c r="AC70" s="28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4"/>
      <c r="EP70" s="94"/>
      <c r="EQ70" s="94"/>
      <c r="ER70" s="95"/>
      <c r="ES70" s="95"/>
      <c r="ET70" s="95"/>
      <c r="EU70" s="95"/>
      <c r="EV70" s="95"/>
      <c r="EW70" s="95"/>
      <c r="EX70" s="95"/>
      <c r="EY70" s="95"/>
      <c r="EZ70" s="95"/>
      <c r="FA70" s="95"/>
      <c r="FB70" s="95"/>
      <c r="FC70" s="95"/>
      <c r="FD70" s="95"/>
      <c r="FE70" s="94"/>
      <c r="FF70" s="94"/>
      <c r="FG70" s="94"/>
      <c r="FH70" s="95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95"/>
      <c r="FU70" s="94"/>
      <c r="FV70" s="94"/>
      <c r="FW70" s="94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94"/>
      <c r="GL70" s="94"/>
      <c r="GM70" s="94"/>
      <c r="GN70" s="95"/>
      <c r="GO70" s="95"/>
      <c r="GP70" s="95"/>
      <c r="GQ70" s="95"/>
      <c r="GR70" s="95"/>
      <c r="GS70" s="95"/>
      <c r="GT70" s="95"/>
      <c r="GU70" s="95"/>
      <c r="GV70" s="95"/>
      <c r="GW70" s="95"/>
      <c r="GX70" s="95"/>
      <c r="GY70" s="95"/>
      <c r="GZ70" s="95"/>
      <c r="HA70" s="3"/>
      <c r="HB70" s="3" t="s">
        <v>1</v>
      </c>
      <c r="HC70" s="3" t="s">
        <v>2</v>
      </c>
      <c r="HD70" s="4" t="s">
        <v>3</v>
      </c>
      <c r="HE70" s="4" t="s">
        <v>4</v>
      </c>
      <c r="HF70" s="4" t="s">
        <v>5</v>
      </c>
      <c r="HG70" s="4" t="s">
        <v>6</v>
      </c>
      <c r="HH70" s="4" t="s">
        <v>7</v>
      </c>
      <c r="HI70" s="4" t="s">
        <v>8</v>
      </c>
      <c r="HJ70" s="4" t="s">
        <v>9</v>
      </c>
      <c r="HK70" s="4" t="s">
        <v>10</v>
      </c>
      <c r="HL70" s="4" t="s">
        <v>11</v>
      </c>
      <c r="HM70" s="4" t="s">
        <v>12</v>
      </c>
      <c r="HN70" s="4" t="s">
        <v>13</v>
      </c>
      <c r="HO70" s="4" t="s">
        <v>14</v>
      </c>
      <c r="HP70" s="4" t="s">
        <v>63</v>
      </c>
      <c r="HQ70" s="3"/>
      <c r="HR70" s="3" t="s">
        <v>1</v>
      </c>
      <c r="HS70" s="3" t="s">
        <v>2</v>
      </c>
      <c r="HT70" s="4" t="s">
        <v>3</v>
      </c>
      <c r="HU70" s="4" t="s">
        <v>4</v>
      </c>
      <c r="HV70" s="4" t="s">
        <v>5</v>
      </c>
      <c r="HW70" s="4" t="s">
        <v>6</v>
      </c>
      <c r="HX70" s="4" t="s">
        <v>7</v>
      </c>
      <c r="HY70" s="4" t="s">
        <v>8</v>
      </c>
      <c r="HZ70" s="4" t="s">
        <v>9</v>
      </c>
      <c r="IA70" s="4" t="s">
        <v>10</v>
      </c>
      <c r="IB70" s="4" t="s">
        <v>11</v>
      </c>
      <c r="IC70" s="4" t="s">
        <v>12</v>
      </c>
      <c r="ID70" s="4" t="s">
        <v>13</v>
      </c>
      <c r="IE70" s="4" t="s">
        <v>14</v>
      </c>
      <c r="IF70" s="4" t="s">
        <v>63</v>
      </c>
      <c r="IG70" s="3"/>
      <c r="IH70" s="3" t="s">
        <v>1</v>
      </c>
      <c r="II70" s="3" t="s">
        <v>2</v>
      </c>
      <c r="IJ70" s="4" t="s">
        <v>3</v>
      </c>
      <c r="IK70" s="4" t="s">
        <v>4</v>
      </c>
      <c r="IL70" s="4" t="s">
        <v>5</v>
      </c>
      <c r="IM70" s="4" t="s">
        <v>6</v>
      </c>
      <c r="IN70" s="4" t="s">
        <v>7</v>
      </c>
      <c r="IO70" s="4" t="s">
        <v>8</v>
      </c>
      <c r="IP70" s="4" t="s">
        <v>9</v>
      </c>
      <c r="IQ70" s="4" t="s">
        <v>10</v>
      </c>
      <c r="IR70" s="4" t="s">
        <v>11</v>
      </c>
      <c r="IS70" s="4" t="s">
        <v>12</v>
      </c>
      <c r="IT70" s="4" t="s">
        <v>13</v>
      </c>
      <c r="IU70" s="4" t="s">
        <v>14</v>
      </c>
      <c r="IV70" s="4" t="s">
        <v>63</v>
      </c>
      <c r="IW70" s="3"/>
      <c r="IX70" s="3" t="s">
        <v>1</v>
      </c>
      <c r="IY70" s="3" t="s">
        <v>2</v>
      </c>
      <c r="IZ70" s="4" t="s">
        <v>3</v>
      </c>
      <c r="JA70" s="4" t="s">
        <v>4</v>
      </c>
      <c r="JB70" s="4" t="s">
        <v>5</v>
      </c>
      <c r="JC70" s="4" t="s">
        <v>6</v>
      </c>
      <c r="JD70" s="4" t="s">
        <v>7</v>
      </c>
      <c r="JE70" s="4" t="s">
        <v>8</v>
      </c>
      <c r="JF70" s="4" t="s">
        <v>9</v>
      </c>
      <c r="JG70" s="4" t="s">
        <v>10</v>
      </c>
      <c r="JH70" s="4" t="s">
        <v>11</v>
      </c>
      <c r="JI70" s="4" t="s">
        <v>12</v>
      </c>
      <c r="JJ70" s="4" t="s">
        <v>13</v>
      </c>
      <c r="JK70" s="4" t="s">
        <v>14</v>
      </c>
      <c r="JL70" s="4" t="s">
        <v>63</v>
      </c>
      <c r="JM70" s="3"/>
      <c r="JN70" s="3" t="s">
        <v>1</v>
      </c>
      <c r="JO70" s="3" t="s">
        <v>2</v>
      </c>
      <c r="JP70" s="4" t="s">
        <v>3</v>
      </c>
      <c r="JQ70" s="4" t="s">
        <v>4</v>
      </c>
      <c r="JR70" s="4" t="s">
        <v>5</v>
      </c>
      <c r="JS70" s="4" t="s">
        <v>6</v>
      </c>
      <c r="JT70" s="4" t="s">
        <v>7</v>
      </c>
      <c r="JU70" s="4" t="s">
        <v>8</v>
      </c>
      <c r="JV70" s="4" t="s">
        <v>9</v>
      </c>
      <c r="JW70" s="4" t="s">
        <v>10</v>
      </c>
      <c r="JX70" s="4" t="s">
        <v>11</v>
      </c>
      <c r="JY70" s="4" t="s">
        <v>12</v>
      </c>
      <c r="JZ70" s="4" t="s">
        <v>13</v>
      </c>
      <c r="KA70" s="4" t="s">
        <v>14</v>
      </c>
      <c r="KB70" s="4" t="s">
        <v>63</v>
      </c>
      <c r="KC70" s="3"/>
      <c r="KD70" s="3" t="s">
        <v>1</v>
      </c>
      <c r="KE70" s="3" t="s">
        <v>2</v>
      </c>
      <c r="KF70" s="4" t="s">
        <v>3</v>
      </c>
      <c r="KG70" s="4" t="s">
        <v>4</v>
      </c>
      <c r="KH70" s="4" t="s">
        <v>5</v>
      </c>
      <c r="KI70" s="4" t="s">
        <v>6</v>
      </c>
      <c r="KJ70" s="4" t="s">
        <v>7</v>
      </c>
      <c r="KK70" s="4" t="s">
        <v>8</v>
      </c>
      <c r="KL70" s="4" t="s">
        <v>9</v>
      </c>
      <c r="KM70" s="4" t="s">
        <v>10</v>
      </c>
      <c r="KN70" s="4" t="s">
        <v>11</v>
      </c>
      <c r="KO70" s="4" t="s">
        <v>12</v>
      </c>
      <c r="KP70" s="4" t="s">
        <v>13</v>
      </c>
      <c r="KQ70" s="4" t="s">
        <v>14</v>
      </c>
      <c r="KR70" s="4" t="s">
        <v>63</v>
      </c>
      <c r="KS70" s="3"/>
      <c r="KT70" s="3" t="s">
        <v>1</v>
      </c>
      <c r="KU70" s="3" t="s">
        <v>2</v>
      </c>
      <c r="KV70" s="4" t="s">
        <v>3</v>
      </c>
      <c r="KW70" s="4" t="s">
        <v>4</v>
      </c>
      <c r="KX70" s="4" t="s">
        <v>5</v>
      </c>
      <c r="KY70" s="4" t="s">
        <v>6</v>
      </c>
      <c r="KZ70" s="4" t="s">
        <v>7</v>
      </c>
      <c r="LA70" s="4" t="s">
        <v>8</v>
      </c>
      <c r="LB70" s="4" t="s">
        <v>9</v>
      </c>
      <c r="LC70" s="4" t="s">
        <v>10</v>
      </c>
      <c r="LD70" s="4" t="s">
        <v>11</v>
      </c>
      <c r="LE70" s="4" t="s">
        <v>12</v>
      </c>
      <c r="LF70" s="4" t="s">
        <v>13</v>
      </c>
      <c r="LG70" s="4" t="s">
        <v>14</v>
      </c>
      <c r="LH70" s="4" t="s">
        <v>63</v>
      </c>
      <c r="LI70" s="3"/>
      <c r="LJ70" s="3" t="s">
        <v>1</v>
      </c>
      <c r="LK70" s="3" t="s">
        <v>2</v>
      </c>
      <c r="LL70" s="4" t="s">
        <v>3</v>
      </c>
      <c r="LM70" s="4" t="s">
        <v>4</v>
      </c>
      <c r="LN70" s="4" t="s">
        <v>5</v>
      </c>
      <c r="LO70" s="4" t="s">
        <v>6</v>
      </c>
      <c r="LP70" s="4" t="s">
        <v>7</v>
      </c>
      <c r="LQ70" s="4" t="s">
        <v>8</v>
      </c>
      <c r="LR70" s="4" t="s">
        <v>9</v>
      </c>
      <c r="LS70" s="4" t="s">
        <v>10</v>
      </c>
      <c r="LT70" s="4" t="s">
        <v>11</v>
      </c>
      <c r="LU70" s="4" t="s">
        <v>12</v>
      </c>
      <c r="LV70" s="4" t="s">
        <v>13</v>
      </c>
      <c r="LW70" s="4" t="s">
        <v>14</v>
      </c>
      <c r="LX70" s="4" t="s">
        <v>63</v>
      </c>
      <c r="LY70" s="3"/>
      <c r="LZ70" s="3" t="s">
        <v>1</v>
      </c>
      <c r="MA70" s="3" t="s">
        <v>2</v>
      </c>
      <c r="MB70" s="4" t="s">
        <v>3</v>
      </c>
      <c r="MC70" s="4" t="s">
        <v>4</v>
      </c>
      <c r="MD70" s="4" t="s">
        <v>5</v>
      </c>
      <c r="ME70" s="4" t="s">
        <v>6</v>
      </c>
      <c r="MF70" s="4" t="s">
        <v>7</v>
      </c>
      <c r="MG70" s="4" t="s">
        <v>8</v>
      </c>
      <c r="MH70" s="4" t="s">
        <v>9</v>
      </c>
      <c r="MI70" s="4" t="s">
        <v>10</v>
      </c>
      <c r="MJ70" s="4" t="s">
        <v>11</v>
      </c>
      <c r="MK70" s="4" t="s">
        <v>12</v>
      </c>
      <c r="ML70" s="4" t="s">
        <v>13</v>
      </c>
      <c r="MM70" s="4" t="s">
        <v>14</v>
      </c>
      <c r="MN70" s="4" t="s">
        <v>63</v>
      </c>
      <c r="MO70" s="3"/>
      <c r="MP70" s="3" t="s">
        <v>1</v>
      </c>
      <c r="MQ70" s="3" t="s">
        <v>2</v>
      </c>
      <c r="MR70" s="4" t="s">
        <v>3</v>
      </c>
      <c r="MS70" s="4" t="s">
        <v>4</v>
      </c>
      <c r="MT70" s="4" t="s">
        <v>5</v>
      </c>
      <c r="MU70" s="4" t="s">
        <v>6</v>
      </c>
      <c r="MV70" s="4" t="s">
        <v>7</v>
      </c>
      <c r="MW70" s="4" t="s">
        <v>8</v>
      </c>
      <c r="MX70" s="4" t="s">
        <v>9</v>
      </c>
      <c r="MY70" s="4" t="s">
        <v>10</v>
      </c>
      <c r="MZ70" s="4" t="s">
        <v>11</v>
      </c>
      <c r="NA70" s="4" t="s">
        <v>12</v>
      </c>
      <c r="NB70" s="4" t="s">
        <v>13</v>
      </c>
      <c r="NC70" s="4" t="s">
        <v>14</v>
      </c>
      <c r="ND70" s="4" t="s">
        <v>63</v>
      </c>
      <c r="NE70" s="3"/>
      <c r="NF70" s="3" t="s">
        <v>1</v>
      </c>
      <c r="NG70" s="3" t="s">
        <v>2</v>
      </c>
      <c r="NH70" s="4" t="s">
        <v>3</v>
      </c>
      <c r="NI70" s="4" t="s">
        <v>4</v>
      </c>
      <c r="NJ70" s="4" t="s">
        <v>5</v>
      </c>
      <c r="NK70" s="4" t="s">
        <v>6</v>
      </c>
      <c r="NL70" s="4" t="s">
        <v>7</v>
      </c>
      <c r="NM70" s="4" t="s">
        <v>8</v>
      </c>
      <c r="NN70" s="4" t="s">
        <v>9</v>
      </c>
      <c r="NO70" s="4" t="s">
        <v>10</v>
      </c>
      <c r="NP70" s="4" t="s">
        <v>11</v>
      </c>
      <c r="NQ70" s="4" t="s">
        <v>12</v>
      </c>
      <c r="NR70" s="4" t="s">
        <v>13</v>
      </c>
      <c r="NS70" s="4" t="s">
        <v>14</v>
      </c>
      <c r="NT70" s="4" t="s">
        <v>63</v>
      </c>
      <c r="NU70" s="3"/>
      <c r="NV70" s="3" t="s">
        <v>1</v>
      </c>
      <c r="NW70" s="3" t="s">
        <v>2</v>
      </c>
      <c r="NX70" s="4" t="s">
        <v>3</v>
      </c>
      <c r="NY70" s="4" t="s">
        <v>4</v>
      </c>
      <c r="NZ70" s="4" t="s">
        <v>5</v>
      </c>
      <c r="OA70" s="4" t="s">
        <v>6</v>
      </c>
      <c r="OB70" s="4" t="s">
        <v>7</v>
      </c>
      <c r="OC70" s="4" t="s">
        <v>8</v>
      </c>
      <c r="OD70" s="4" t="s">
        <v>9</v>
      </c>
      <c r="OE70" s="4" t="s">
        <v>10</v>
      </c>
      <c r="OF70" s="4" t="s">
        <v>11</v>
      </c>
      <c r="OG70" s="4" t="s">
        <v>12</v>
      </c>
      <c r="OH70" s="4" t="s">
        <v>13</v>
      </c>
      <c r="OI70" s="4" t="s">
        <v>14</v>
      </c>
      <c r="OJ70" s="4" t="s">
        <v>63</v>
      </c>
      <c r="OK70" s="3"/>
      <c r="OL70" s="3" t="s">
        <v>1</v>
      </c>
      <c r="OM70" s="3" t="s">
        <v>2</v>
      </c>
      <c r="ON70" s="4" t="s">
        <v>3</v>
      </c>
      <c r="OO70" s="4" t="s">
        <v>4</v>
      </c>
      <c r="OP70" s="4" t="s">
        <v>5</v>
      </c>
      <c r="OQ70" s="4" t="s">
        <v>6</v>
      </c>
      <c r="OR70" s="4" t="s">
        <v>7</v>
      </c>
      <c r="OS70" s="4" t="s">
        <v>8</v>
      </c>
      <c r="OT70" s="4" t="s">
        <v>9</v>
      </c>
      <c r="OU70" s="4" t="s">
        <v>10</v>
      </c>
      <c r="OV70" s="4" t="s">
        <v>11</v>
      </c>
      <c r="OW70" s="4" t="s">
        <v>12</v>
      </c>
      <c r="OX70" s="4" t="s">
        <v>13</v>
      </c>
      <c r="OY70" s="4" t="s">
        <v>14</v>
      </c>
      <c r="OZ70" s="4" t="s">
        <v>63</v>
      </c>
      <c r="PA70" s="3"/>
      <c r="PB70" s="3" t="s">
        <v>1</v>
      </c>
      <c r="PC70" s="3" t="s">
        <v>2</v>
      </c>
      <c r="PD70" s="4" t="s">
        <v>3</v>
      </c>
      <c r="PE70" s="4" t="s">
        <v>4</v>
      </c>
      <c r="PF70" s="4" t="s">
        <v>5</v>
      </c>
      <c r="PG70" s="4" t="s">
        <v>6</v>
      </c>
      <c r="PH70" s="4" t="s">
        <v>7</v>
      </c>
      <c r="PI70" s="4" t="s">
        <v>8</v>
      </c>
      <c r="PJ70" s="4" t="s">
        <v>9</v>
      </c>
      <c r="PK70" s="4" t="s">
        <v>10</v>
      </c>
      <c r="PL70" s="4" t="s">
        <v>11</v>
      </c>
      <c r="PM70" s="4" t="s">
        <v>12</v>
      </c>
      <c r="PN70" s="4" t="s">
        <v>13</v>
      </c>
      <c r="PO70" s="4" t="s">
        <v>14</v>
      </c>
      <c r="PP70" s="4" t="s">
        <v>63</v>
      </c>
      <c r="PQ70" s="3"/>
      <c r="PR70" s="3" t="s">
        <v>1</v>
      </c>
      <c r="PS70" s="3" t="s">
        <v>2</v>
      </c>
      <c r="PT70" s="4" t="s">
        <v>3</v>
      </c>
      <c r="PU70" s="4" t="s">
        <v>4</v>
      </c>
      <c r="PV70" s="4" t="s">
        <v>5</v>
      </c>
      <c r="PW70" s="4" t="s">
        <v>6</v>
      </c>
      <c r="PX70" s="4" t="s">
        <v>7</v>
      </c>
      <c r="PY70" s="4" t="s">
        <v>8</v>
      </c>
      <c r="PZ70" s="4" t="s">
        <v>9</v>
      </c>
      <c r="QA70" s="4" t="s">
        <v>10</v>
      </c>
      <c r="QB70" s="4" t="s">
        <v>11</v>
      </c>
      <c r="QC70" s="4" t="s">
        <v>12</v>
      </c>
      <c r="QD70" s="4" t="s">
        <v>13</v>
      </c>
      <c r="QE70" s="4" t="s">
        <v>14</v>
      </c>
      <c r="QF70" s="4" t="s">
        <v>63</v>
      </c>
      <c r="QG70" s="3"/>
      <c r="QH70" s="3" t="s">
        <v>1</v>
      </c>
      <c r="QI70" s="3" t="s">
        <v>2</v>
      </c>
      <c r="QJ70" s="4" t="s">
        <v>3</v>
      </c>
      <c r="QK70" s="4" t="s">
        <v>4</v>
      </c>
      <c r="QL70" s="4" t="s">
        <v>5</v>
      </c>
      <c r="QM70" s="4" t="s">
        <v>6</v>
      </c>
      <c r="QN70" s="4" t="s">
        <v>7</v>
      </c>
      <c r="QO70" s="4" t="s">
        <v>8</v>
      </c>
      <c r="QP70" s="4" t="s">
        <v>9</v>
      </c>
      <c r="QQ70" s="4" t="s">
        <v>10</v>
      </c>
      <c r="QR70" s="4" t="s">
        <v>11</v>
      </c>
      <c r="QS70" s="4" t="s">
        <v>12</v>
      </c>
      <c r="QT70" s="4" t="s">
        <v>13</v>
      </c>
      <c r="QU70" s="4" t="s">
        <v>14</v>
      </c>
      <c r="QV70" s="4" t="s">
        <v>63</v>
      </c>
      <c r="QW70" s="3"/>
      <c r="QX70" s="3" t="s">
        <v>1</v>
      </c>
      <c r="QY70" s="3" t="s">
        <v>2</v>
      </c>
      <c r="QZ70" s="4" t="s">
        <v>3</v>
      </c>
      <c r="RA70" s="4" t="s">
        <v>4</v>
      </c>
      <c r="RB70" s="4" t="s">
        <v>5</v>
      </c>
      <c r="RC70" s="4" t="s">
        <v>6</v>
      </c>
      <c r="RD70" s="4" t="s">
        <v>7</v>
      </c>
      <c r="RE70" s="4" t="s">
        <v>8</v>
      </c>
      <c r="RF70" s="4" t="s">
        <v>9</v>
      </c>
      <c r="RG70" s="4" t="s">
        <v>10</v>
      </c>
      <c r="RH70" s="4" t="s">
        <v>11</v>
      </c>
      <c r="RI70" s="4" t="s">
        <v>12</v>
      </c>
      <c r="RJ70" s="4" t="s">
        <v>13</v>
      </c>
      <c r="RK70" s="4" t="s">
        <v>14</v>
      </c>
      <c r="RL70" s="4" t="s">
        <v>63</v>
      </c>
      <c r="RM70" s="3"/>
      <c r="RN70" s="3" t="s">
        <v>1</v>
      </c>
      <c r="RO70" s="3" t="s">
        <v>2</v>
      </c>
      <c r="RP70" s="4" t="s">
        <v>3</v>
      </c>
      <c r="RQ70" s="4" t="s">
        <v>4</v>
      </c>
      <c r="RR70" s="4" t="s">
        <v>5</v>
      </c>
      <c r="RS70" s="4" t="s">
        <v>6</v>
      </c>
      <c r="RT70" s="4" t="s">
        <v>7</v>
      </c>
      <c r="RU70" s="4" t="s">
        <v>8</v>
      </c>
      <c r="RV70" s="4" t="s">
        <v>9</v>
      </c>
      <c r="RW70" s="4" t="s">
        <v>10</v>
      </c>
      <c r="RX70" s="4" t="s">
        <v>11</v>
      </c>
      <c r="RY70" s="4" t="s">
        <v>12</v>
      </c>
      <c r="RZ70" s="4" t="s">
        <v>13</v>
      </c>
      <c r="SA70" s="4" t="s">
        <v>14</v>
      </c>
      <c r="SB70" s="4" t="s">
        <v>63</v>
      </c>
      <c r="SC70" s="3"/>
      <c r="SD70" s="3" t="s">
        <v>1</v>
      </c>
      <c r="SE70" s="3" t="s">
        <v>2</v>
      </c>
      <c r="SF70" s="4" t="s">
        <v>3</v>
      </c>
      <c r="SG70" s="4" t="s">
        <v>4</v>
      </c>
      <c r="SH70" s="4" t="s">
        <v>5</v>
      </c>
      <c r="SI70" s="4" t="s">
        <v>6</v>
      </c>
      <c r="SJ70" s="4" t="s">
        <v>7</v>
      </c>
      <c r="SK70" s="4" t="s">
        <v>8</v>
      </c>
      <c r="SL70" s="4" t="s">
        <v>9</v>
      </c>
      <c r="SM70" s="4" t="s">
        <v>10</v>
      </c>
      <c r="SN70" s="4" t="s">
        <v>11</v>
      </c>
      <c r="SO70" s="4" t="s">
        <v>12</v>
      </c>
      <c r="SP70" s="4" t="s">
        <v>13</v>
      </c>
      <c r="SQ70" s="4" t="s">
        <v>14</v>
      </c>
      <c r="SR70" s="4" t="s">
        <v>63</v>
      </c>
      <c r="SS70" s="3"/>
      <c r="ST70" s="3" t="s">
        <v>1</v>
      </c>
      <c r="SU70" s="3" t="s">
        <v>2</v>
      </c>
      <c r="SV70" s="4" t="s">
        <v>3</v>
      </c>
      <c r="SW70" s="4" t="s">
        <v>4</v>
      </c>
      <c r="SX70" s="4" t="s">
        <v>5</v>
      </c>
      <c r="SY70" s="4" t="s">
        <v>6</v>
      </c>
      <c r="SZ70" s="4" t="s">
        <v>7</v>
      </c>
      <c r="TA70" s="4" t="s">
        <v>8</v>
      </c>
      <c r="TB70" s="4" t="s">
        <v>9</v>
      </c>
      <c r="TC70" s="4" t="s">
        <v>10</v>
      </c>
      <c r="TD70" s="4" t="s">
        <v>11</v>
      </c>
      <c r="TE70" s="4" t="s">
        <v>12</v>
      </c>
      <c r="TF70" s="4" t="s">
        <v>13</v>
      </c>
      <c r="TG70" s="4" t="s">
        <v>14</v>
      </c>
      <c r="TH70" s="4" t="s">
        <v>63</v>
      </c>
      <c r="TI70" s="3"/>
      <c r="TJ70" s="3" t="s">
        <v>1</v>
      </c>
      <c r="TK70" s="3" t="s">
        <v>2</v>
      </c>
      <c r="TL70" s="4" t="s">
        <v>3</v>
      </c>
      <c r="TM70" s="4" t="s">
        <v>4</v>
      </c>
      <c r="TN70" s="4" t="s">
        <v>5</v>
      </c>
      <c r="TO70" s="4" t="s">
        <v>6</v>
      </c>
      <c r="TP70" s="4" t="s">
        <v>7</v>
      </c>
      <c r="TQ70" s="4" t="s">
        <v>8</v>
      </c>
      <c r="TR70" s="4" t="s">
        <v>9</v>
      </c>
      <c r="TS70" s="4" t="s">
        <v>10</v>
      </c>
      <c r="TT70" s="4" t="s">
        <v>11</v>
      </c>
      <c r="TU70" s="4" t="s">
        <v>12</v>
      </c>
      <c r="TV70" s="4" t="s">
        <v>13</v>
      </c>
      <c r="TW70" s="4" t="s">
        <v>14</v>
      </c>
      <c r="TX70" s="4" t="s">
        <v>63</v>
      </c>
      <c r="TY70" s="3"/>
      <c r="TZ70" s="3" t="s">
        <v>1</v>
      </c>
      <c r="UA70" s="3" t="s">
        <v>2</v>
      </c>
      <c r="UB70" s="4" t="s">
        <v>3</v>
      </c>
      <c r="UC70" s="4" t="s">
        <v>4</v>
      </c>
      <c r="UD70" s="4" t="s">
        <v>5</v>
      </c>
      <c r="UE70" s="4" t="s">
        <v>6</v>
      </c>
      <c r="UF70" s="4" t="s">
        <v>7</v>
      </c>
      <c r="UG70" s="4" t="s">
        <v>8</v>
      </c>
      <c r="UH70" s="4" t="s">
        <v>9</v>
      </c>
      <c r="UI70" s="4" t="s">
        <v>10</v>
      </c>
      <c r="UJ70" s="4" t="s">
        <v>11</v>
      </c>
      <c r="UK70" s="4" t="s">
        <v>12</v>
      </c>
      <c r="UL70" s="4" t="s">
        <v>13</v>
      </c>
      <c r="UM70" s="4" t="s">
        <v>14</v>
      </c>
      <c r="UN70" s="4" t="s">
        <v>63</v>
      </c>
      <c r="UO70" s="3"/>
      <c r="UP70" s="3" t="s">
        <v>1</v>
      </c>
      <c r="UQ70" s="3" t="s">
        <v>2</v>
      </c>
      <c r="UR70" s="4" t="s">
        <v>3</v>
      </c>
      <c r="US70" s="4" t="s">
        <v>4</v>
      </c>
      <c r="UT70" s="4" t="s">
        <v>5</v>
      </c>
      <c r="UU70" s="4" t="s">
        <v>6</v>
      </c>
      <c r="UV70" s="4" t="s">
        <v>7</v>
      </c>
      <c r="UW70" s="4" t="s">
        <v>8</v>
      </c>
      <c r="UX70" s="4" t="s">
        <v>9</v>
      </c>
      <c r="UY70" s="4" t="s">
        <v>10</v>
      </c>
      <c r="UZ70" s="4" t="s">
        <v>11</v>
      </c>
      <c r="VA70" s="4" t="s">
        <v>12</v>
      </c>
      <c r="VB70" s="4" t="s">
        <v>13</v>
      </c>
      <c r="VC70" s="4" t="s">
        <v>14</v>
      </c>
      <c r="VD70" s="4" t="s">
        <v>63</v>
      </c>
      <c r="VE70" s="3"/>
      <c r="VF70" s="3" t="s">
        <v>1</v>
      </c>
      <c r="VG70" s="3" t="s">
        <v>2</v>
      </c>
      <c r="VH70" s="4" t="s">
        <v>3</v>
      </c>
      <c r="VI70" s="4" t="s">
        <v>4</v>
      </c>
      <c r="VJ70" s="4" t="s">
        <v>5</v>
      </c>
      <c r="VK70" s="4" t="s">
        <v>6</v>
      </c>
      <c r="VL70" s="4" t="s">
        <v>7</v>
      </c>
      <c r="VM70" s="4" t="s">
        <v>8</v>
      </c>
      <c r="VN70" s="4" t="s">
        <v>9</v>
      </c>
      <c r="VO70" s="4" t="s">
        <v>10</v>
      </c>
      <c r="VP70" s="4" t="s">
        <v>11</v>
      </c>
      <c r="VQ70" s="4" t="s">
        <v>12</v>
      </c>
      <c r="VR70" s="4" t="s">
        <v>13</v>
      </c>
      <c r="VS70" s="4" t="s">
        <v>14</v>
      </c>
      <c r="VT70" s="4" t="s">
        <v>63</v>
      </c>
      <c r="VU70" s="3"/>
      <c r="VV70" s="3" t="s">
        <v>1</v>
      </c>
      <c r="VW70" s="3" t="s">
        <v>2</v>
      </c>
      <c r="VX70" s="4" t="s">
        <v>3</v>
      </c>
      <c r="VY70" s="4" t="s">
        <v>4</v>
      </c>
      <c r="VZ70" s="4" t="s">
        <v>5</v>
      </c>
      <c r="WA70" s="4" t="s">
        <v>6</v>
      </c>
      <c r="WB70" s="4" t="s">
        <v>7</v>
      </c>
      <c r="WC70" s="4" t="s">
        <v>8</v>
      </c>
      <c r="WD70" s="4" t="s">
        <v>9</v>
      </c>
      <c r="WE70" s="4" t="s">
        <v>10</v>
      </c>
      <c r="WF70" s="4" t="s">
        <v>11</v>
      </c>
      <c r="WG70" s="4" t="s">
        <v>12</v>
      </c>
      <c r="WH70" s="4" t="s">
        <v>13</v>
      </c>
      <c r="WI70" s="4" t="s">
        <v>14</v>
      </c>
      <c r="WJ70" s="4" t="s">
        <v>63</v>
      </c>
      <c r="WK70" s="3"/>
      <c r="WL70" s="3" t="s">
        <v>1</v>
      </c>
      <c r="WM70" s="3" t="s">
        <v>2</v>
      </c>
      <c r="WN70" s="4" t="s">
        <v>3</v>
      </c>
      <c r="WO70" s="4" t="s">
        <v>4</v>
      </c>
      <c r="WP70" s="4" t="s">
        <v>5</v>
      </c>
      <c r="WQ70" s="4" t="s">
        <v>6</v>
      </c>
      <c r="WR70" s="4" t="s">
        <v>7</v>
      </c>
      <c r="WS70" s="4" t="s">
        <v>8</v>
      </c>
      <c r="WT70" s="4" t="s">
        <v>9</v>
      </c>
      <c r="WU70" s="4" t="s">
        <v>10</v>
      </c>
      <c r="WV70" s="4" t="s">
        <v>11</v>
      </c>
      <c r="WW70" s="4" t="s">
        <v>12</v>
      </c>
      <c r="WX70" s="4" t="s">
        <v>13</v>
      </c>
      <c r="WY70" s="4" t="s">
        <v>14</v>
      </c>
      <c r="WZ70" s="4" t="s">
        <v>63</v>
      </c>
      <c r="XA70" s="3"/>
      <c r="XB70" s="3" t="s">
        <v>1</v>
      </c>
      <c r="XC70" s="3" t="s">
        <v>2</v>
      </c>
      <c r="XD70" s="4" t="s">
        <v>3</v>
      </c>
      <c r="XE70" s="4" t="s">
        <v>4</v>
      </c>
      <c r="XF70" s="4" t="s">
        <v>5</v>
      </c>
      <c r="XG70" s="4" t="s">
        <v>6</v>
      </c>
      <c r="XH70" s="4" t="s">
        <v>7</v>
      </c>
      <c r="XI70" s="4" t="s">
        <v>8</v>
      </c>
      <c r="XJ70" s="4" t="s">
        <v>9</v>
      </c>
      <c r="XK70" s="4" t="s">
        <v>10</v>
      </c>
      <c r="XL70" s="4" t="s">
        <v>11</v>
      </c>
      <c r="XM70" s="4" t="s">
        <v>12</v>
      </c>
      <c r="XN70" s="4" t="s">
        <v>13</v>
      </c>
      <c r="XO70" s="4" t="s">
        <v>14</v>
      </c>
      <c r="XP70" s="4" t="s">
        <v>63</v>
      </c>
      <c r="XQ70" s="3"/>
      <c r="XR70" s="3" t="s">
        <v>1</v>
      </c>
      <c r="XS70" s="3" t="s">
        <v>2</v>
      </c>
      <c r="XT70" s="4" t="s">
        <v>3</v>
      </c>
      <c r="XU70" s="4" t="s">
        <v>4</v>
      </c>
      <c r="XV70" s="4" t="s">
        <v>5</v>
      </c>
      <c r="XW70" s="4" t="s">
        <v>6</v>
      </c>
      <c r="XX70" s="4" t="s">
        <v>7</v>
      </c>
      <c r="XY70" s="4" t="s">
        <v>8</v>
      </c>
      <c r="XZ70" s="4" t="s">
        <v>9</v>
      </c>
      <c r="YA70" s="4" t="s">
        <v>10</v>
      </c>
      <c r="YB70" s="4" t="s">
        <v>11</v>
      </c>
      <c r="YC70" s="4" t="s">
        <v>12</v>
      </c>
      <c r="YD70" s="4" t="s">
        <v>13</v>
      </c>
      <c r="YE70" s="4" t="s">
        <v>14</v>
      </c>
      <c r="YF70" s="4" t="s">
        <v>63</v>
      </c>
      <c r="YG70" s="3"/>
      <c r="YH70" s="3" t="s">
        <v>1</v>
      </c>
      <c r="YI70" s="3" t="s">
        <v>2</v>
      </c>
      <c r="YJ70" s="4" t="s">
        <v>3</v>
      </c>
      <c r="YK70" s="4" t="s">
        <v>4</v>
      </c>
      <c r="YL70" s="4" t="s">
        <v>5</v>
      </c>
      <c r="YM70" s="4" t="s">
        <v>6</v>
      </c>
      <c r="YN70" s="4" t="s">
        <v>7</v>
      </c>
      <c r="YO70" s="4" t="s">
        <v>8</v>
      </c>
      <c r="YP70" s="4" t="s">
        <v>9</v>
      </c>
      <c r="YQ70" s="4" t="s">
        <v>10</v>
      </c>
      <c r="YR70" s="4" t="s">
        <v>11</v>
      </c>
      <c r="YS70" s="4" t="s">
        <v>12</v>
      </c>
      <c r="YT70" s="4" t="s">
        <v>13</v>
      </c>
      <c r="YU70" s="4" t="s">
        <v>14</v>
      </c>
      <c r="YV70" s="4" t="s">
        <v>63</v>
      </c>
      <c r="YW70" s="3"/>
      <c r="YX70" s="3" t="s">
        <v>1</v>
      </c>
      <c r="YY70" s="3" t="s">
        <v>2</v>
      </c>
      <c r="YZ70" s="4" t="s">
        <v>3</v>
      </c>
      <c r="ZA70" s="4" t="s">
        <v>4</v>
      </c>
      <c r="ZB70" s="4" t="s">
        <v>5</v>
      </c>
      <c r="ZC70" s="4" t="s">
        <v>6</v>
      </c>
      <c r="ZD70" s="4" t="s">
        <v>7</v>
      </c>
      <c r="ZE70" s="4" t="s">
        <v>8</v>
      </c>
      <c r="ZF70" s="4" t="s">
        <v>9</v>
      </c>
      <c r="ZG70" s="4" t="s">
        <v>10</v>
      </c>
      <c r="ZH70" s="4" t="s">
        <v>11</v>
      </c>
      <c r="ZI70" s="4" t="s">
        <v>12</v>
      </c>
      <c r="ZJ70" s="4" t="s">
        <v>13</v>
      </c>
      <c r="ZK70" s="4" t="s">
        <v>14</v>
      </c>
      <c r="ZL70" s="4" t="s">
        <v>63</v>
      </c>
      <c r="ZM70" s="3"/>
      <c r="ZN70" s="3" t="s">
        <v>1</v>
      </c>
      <c r="ZO70" s="3" t="s">
        <v>2</v>
      </c>
      <c r="ZP70" s="4" t="s">
        <v>3</v>
      </c>
      <c r="ZQ70" s="4" t="s">
        <v>4</v>
      </c>
      <c r="ZR70" s="4" t="s">
        <v>5</v>
      </c>
      <c r="ZS70" s="4" t="s">
        <v>6</v>
      </c>
      <c r="ZT70" s="4" t="s">
        <v>7</v>
      </c>
      <c r="ZU70" s="4" t="s">
        <v>8</v>
      </c>
      <c r="ZV70" s="4" t="s">
        <v>9</v>
      </c>
      <c r="ZW70" s="4" t="s">
        <v>10</v>
      </c>
      <c r="ZX70" s="4" t="s">
        <v>11</v>
      </c>
      <c r="ZY70" s="4" t="s">
        <v>12</v>
      </c>
      <c r="ZZ70" s="4" t="s">
        <v>13</v>
      </c>
      <c r="AAA70" s="4" t="s">
        <v>14</v>
      </c>
      <c r="AAB70" s="4" t="s">
        <v>63</v>
      </c>
      <c r="AAC70" s="3"/>
      <c r="AAD70" s="3" t="s">
        <v>1</v>
      </c>
      <c r="AAE70" s="3" t="s">
        <v>2</v>
      </c>
      <c r="AAF70" s="4" t="s">
        <v>3</v>
      </c>
      <c r="AAG70" s="4" t="s">
        <v>4</v>
      </c>
      <c r="AAH70" s="4" t="s">
        <v>5</v>
      </c>
      <c r="AAI70" s="4" t="s">
        <v>6</v>
      </c>
      <c r="AAJ70" s="4" t="s">
        <v>7</v>
      </c>
      <c r="AAK70" s="4" t="s">
        <v>8</v>
      </c>
      <c r="AAL70" s="4" t="s">
        <v>9</v>
      </c>
      <c r="AAM70" s="4" t="s">
        <v>10</v>
      </c>
      <c r="AAN70" s="4" t="s">
        <v>11</v>
      </c>
      <c r="AAO70" s="4" t="s">
        <v>12</v>
      </c>
      <c r="AAP70" s="4" t="s">
        <v>13</v>
      </c>
      <c r="AAQ70" s="4" t="s">
        <v>14</v>
      </c>
      <c r="AAR70" s="4" t="s">
        <v>63</v>
      </c>
      <c r="AAS70" s="3"/>
      <c r="AAT70" s="3" t="s">
        <v>1</v>
      </c>
      <c r="AAU70" s="3" t="s">
        <v>2</v>
      </c>
      <c r="AAV70" s="4" t="s">
        <v>3</v>
      </c>
      <c r="AAW70" s="4" t="s">
        <v>4</v>
      </c>
      <c r="AAX70" s="4" t="s">
        <v>5</v>
      </c>
      <c r="AAY70" s="4" t="s">
        <v>6</v>
      </c>
      <c r="AAZ70" s="4" t="s">
        <v>7</v>
      </c>
      <c r="ABA70" s="4" t="s">
        <v>8</v>
      </c>
      <c r="ABB70" s="4" t="s">
        <v>9</v>
      </c>
      <c r="ABC70" s="4" t="s">
        <v>10</v>
      </c>
      <c r="ABD70" s="4" t="s">
        <v>11</v>
      </c>
      <c r="ABE70" s="4" t="s">
        <v>12</v>
      </c>
      <c r="ABF70" s="4" t="s">
        <v>13</v>
      </c>
      <c r="ABG70" s="4" t="s">
        <v>14</v>
      </c>
      <c r="ABH70" s="4" t="s">
        <v>63</v>
      </c>
      <c r="ABI70" s="3"/>
      <c r="ABJ70" s="3" t="s">
        <v>1</v>
      </c>
      <c r="ABK70" s="3" t="s">
        <v>2</v>
      </c>
      <c r="ABL70" s="4" t="s">
        <v>3</v>
      </c>
      <c r="ABM70" s="4" t="s">
        <v>4</v>
      </c>
      <c r="ABN70" s="4" t="s">
        <v>5</v>
      </c>
      <c r="ABO70" s="4" t="s">
        <v>6</v>
      </c>
      <c r="ABP70" s="4" t="s">
        <v>7</v>
      </c>
      <c r="ABQ70" s="4" t="s">
        <v>8</v>
      </c>
      <c r="ABR70" s="4" t="s">
        <v>9</v>
      </c>
      <c r="ABS70" s="4" t="s">
        <v>10</v>
      </c>
      <c r="ABT70" s="4" t="s">
        <v>11</v>
      </c>
      <c r="ABU70" s="4" t="s">
        <v>12</v>
      </c>
      <c r="ABV70" s="4" t="s">
        <v>13</v>
      </c>
      <c r="ABW70" s="4" t="s">
        <v>14</v>
      </c>
      <c r="ABX70" s="4" t="s">
        <v>63</v>
      </c>
      <c r="ABY70" s="3"/>
      <c r="ABZ70" s="3" t="s">
        <v>1</v>
      </c>
      <c r="ACA70" s="3" t="s">
        <v>2</v>
      </c>
      <c r="ACB70" s="4" t="s">
        <v>3</v>
      </c>
      <c r="ACC70" s="4" t="s">
        <v>4</v>
      </c>
      <c r="ACD70" s="4" t="s">
        <v>5</v>
      </c>
      <c r="ACE70" s="4" t="s">
        <v>6</v>
      </c>
      <c r="ACF70" s="4" t="s">
        <v>7</v>
      </c>
      <c r="ACG70" s="4" t="s">
        <v>8</v>
      </c>
      <c r="ACH70" s="4" t="s">
        <v>9</v>
      </c>
      <c r="ACI70" s="4" t="s">
        <v>10</v>
      </c>
      <c r="ACJ70" s="4" t="s">
        <v>11</v>
      </c>
      <c r="ACK70" s="4" t="s">
        <v>12</v>
      </c>
      <c r="ACL70" s="4" t="s">
        <v>13</v>
      </c>
      <c r="ACM70" s="4" t="s">
        <v>14</v>
      </c>
      <c r="ACN70" s="4" t="s">
        <v>63</v>
      </c>
      <c r="ACO70" s="3"/>
      <c r="ACP70" s="3" t="s">
        <v>1</v>
      </c>
      <c r="ACQ70" s="3" t="s">
        <v>2</v>
      </c>
      <c r="ACR70" s="4" t="s">
        <v>3</v>
      </c>
      <c r="ACS70" s="4" t="s">
        <v>4</v>
      </c>
      <c r="ACT70" s="4" t="s">
        <v>5</v>
      </c>
      <c r="ACU70" s="4" t="s">
        <v>6</v>
      </c>
      <c r="ACV70" s="4" t="s">
        <v>7</v>
      </c>
      <c r="ACW70" s="4" t="s">
        <v>8</v>
      </c>
      <c r="ACX70" s="4" t="s">
        <v>9</v>
      </c>
      <c r="ACY70" s="4" t="s">
        <v>10</v>
      </c>
      <c r="ACZ70" s="4" t="s">
        <v>11</v>
      </c>
      <c r="ADA70" s="4" t="s">
        <v>12</v>
      </c>
      <c r="ADB70" s="4" t="s">
        <v>13</v>
      </c>
      <c r="ADC70" s="4" t="s">
        <v>14</v>
      </c>
      <c r="ADD70" s="4" t="s">
        <v>63</v>
      </c>
      <c r="ADE70" s="3"/>
      <c r="ADF70" s="3" t="s">
        <v>1</v>
      </c>
      <c r="ADG70" s="3" t="s">
        <v>2</v>
      </c>
      <c r="ADH70" s="4" t="s">
        <v>3</v>
      </c>
      <c r="ADI70" s="4" t="s">
        <v>4</v>
      </c>
      <c r="ADJ70" s="4" t="s">
        <v>5</v>
      </c>
      <c r="ADK70" s="4" t="s">
        <v>6</v>
      </c>
      <c r="ADL70" s="4" t="s">
        <v>7</v>
      </c>
      <c r="ADM70" s="4" t="s">
        <v>8</v>
      </c>
      <c r="ADN70" s="4" t="s">
        <v>9</v>
      </c>
      <c r="ADO70" s="4" t="s">
        <v>10</v>
      </c>
      <c r="ADP70" s="4" t="s">
        <v>11</v>
      </c>
      <c r="ADQ70" s="4" t="s">
        <v>12</v>
      </c>
      <c r="ADR70" s="4" t="s">
        <v>13</v>
      </c>
      <c r="ADS70" s="4" t="s">
        <v>14</v>
      </c>
      <c r="ADT70" s="4" t="s">
        <v>63</v>
      </c>
      <c r="ADU70" s="3"/>
      <c r="ADV70" s="3" t="s">
        <v>1</v>
      </c>
      <c r="ADW70" s="3" t="s">
        <v>2</v>
      </c>
      <c r="ADX70" s="4" t="s">
        <v>3</v>
      </c>
      <c r="ADY70" s="4" t="s">
        <v>4</v>
      </c>
      <c r="ADZ70" s="4" t="s">
        <v>5</v>
      </c>
      <c r="AEA70" s="4" t="s">
        <v>6</v>
      </c>
      <c r="AEB70" s="4" t="s">
        <v>7</v>
      </c>
      <c r="AEC70" s="4" t="s">
        <v>8</v>
      </c>
      <c r="AED70" s="4" t="s">
        <v>9</v>
      </c>
      <c r="AEE70" s="4" t="s">
        <v>10</v>
      </c>
      <c r="AEF70" s="4" t="s">
        <v>11</v>
      </c>
      <c r="AEG70" s="4" t="s">
        <v>12</v>
      </c>
      <c r="AEH70" s="4" t="s">
        <v>13</v>
      </c>
      <c r="AEI70" s="4" t="s">
        <v>14</v>
      </c>
      <c r="AEJ70" s="4" t="s">
        <v>63</v>
      </c>
      <c r="AEK70" s="3"/>
      <c r="AEL70" s="3" t="s">
        <v>1</v>
      </c>
      <c r="AEM70" s="3" t="s">
        <v>2</v>
      </c>
      <c r="AEN70" s="4" t="s">
        <v>3</v>
      </c>
      <c r="AEO70" s="4" t="s">
        <v>4</v>
      </c>
      <c r="AEP70" s="4" t="s">
        <v>5</v>
      </c>
      <c r="AEQ70" s="4" t="s">
        <v>6</v>
      </c>
      <c r="AER70" s="4" t="s">
        <v>7</v>
      </c>
      <c r="AES70" s="4" t="s">
        <v>8</v>
      </c>
      <c r="AET70" s="4" t="s">
        <v>9</v>
      </c>
      <c r="AEU70" s="4" t="s">
        <v>10</v>
      </c>
      <c r="AEV70" s="4" t="s">
        <v>11</v>
      </c>
      <c r="AEW70" s="4" t="s">
        <v>12</v>
      </c>
      <c r="AEX70" s="4" t="s">
        <v>13</v>
      </c>
      <c r="AEY70" s="4" t="s">
        <v>14</v>
      </c>
      <c r="AEZ70" s="4" t="s">
        <v>63</v>
      </c>
      <c r="AFA70" s="3"/>
      <c r="AFB70" s="3" t="s">
        <v>1</v>
      </c>
      <c r="AFC70" s="3" t="s">
        <v>2</v>
      </c>
      <c r="AFD70" s="4" t="s">
        <v>3</v>
      </c>
      <c r="AFE70" s="4" t="s">
        <v>4</v>
      </c>
      <c r="AFF70" s="4" t="s">
        <v>5</v>
      </c>
      <c r="AFG70" s="4" t="s">
        <v>6</v>
      </c>
      <c r="AFH70" s="4" t="s">
        <v>7</v>
      </c>
      <c r="AFI70" s="4" t="s">
        <v>8</v>
      </c>
      <c r="AFJ70" s="4" t="s">
        <v>9</v>
      </c>
      <c r="AFK70" s="4" t="s">
        <v>10</v>
      </c>
      <c r="AFL70" s="4" t="s">
        <v>11</v>
      </c>
      <c r="AFM70" s="4" t="s">
        <v>12</v>
      </c>
      <c r="AFN70" s="4" t="s">
        <v>13</v>
      </c>
      <c r="AFO70" s="4" t="s">
        <v>14</v>
      </c>
      <c r="AFP70" s="4" t="s">
        <v>63</v>
      </c>
      <c r="AFQ70" s="3"/>
      <c r="AFR70" s="3" t="s">
        <v>1</v>
      </c>
      <c r="AFS70" s="3" t="s">
        <v>2</v>
      </c>
      <c r="AFT70" s="4" t="s">
        <v>3</v>
      </c>
      <c r="AFU70" s="4" t="s">
        <v>4</v>
      </c>
      <c r="AFV70" s="4" t="s">
        <v>5</v>
      </c>
      <c r="AFW70" s="4" t="s">
        <v>6</v>
      </c>
      <c r="AFX70" s="4" t="s">
        <v>7</v>
      </c>
      <c r="AFY70" s="4" t="s">
        <v>8</v>
      </c>
      <c r="AFZ70" s="4" t="s">
        <v>9</v>
      </c>
      <c r="AGA70" s="4" t="s">
        <v>10</v>
      </c>
      <c r="AGB70" s="4" t="s">
        <v>11</v>
      </c>
      <c r="AGC70" s="4" t="s">
        <v>12</v>
      </c>
      <c r="AGD70" s="4" t="s">
        <v>13</v>
      </c>
      <c r="AGE70" s="4" t="s">
        <v>14</v>
      </c>
      <c r="AGF70" s="4" t="s">
        <v>63</v>
      </c>
      <c r="AGG70" s="3"/>
      <c r="AGH70" s="3" t="s">
        <v>1</v>
      </c>
      <c r="AGI70" s="3" t="s">
        <v>2</v>
      </c>
      <c r="AGJ70" s="4" t="s">
        <v>3</v>
      </c>
      <c r="AGK70" s="4" t="s">
        <v>4</v>
      </c>
      <c r="AGL70" s="4" t="s">
        <v>5</v>
      </c>
      <c r="AGM70" s="4" t="s">
        <v>6</v>
      </c>
      <c r="AGN70" s="4" t="s">
        <v>7</v>
      </c>
      <c r="AGO70" s="4" t="s">
        <v>8</v>
      </c>
      <c r="AGP70" s="4" t="s">
        <v>9</v>
      </c>
      <c r="AGQ70" s="4" t="s">
        <v>10</v>
      </c>
      <c r="AGR70" s="4" t="s">
        <v>11</v>
      </c>
      <c r="AGS70" s="4" t="s">
        <v>12</v>
      </c>
      <c r="AGT70" s="4" t="s">
        <v>13</v>
      </c>
      <c r="AGU70" s="4" t="s">
        <v>14</v>
      </c>
      <c r="AGV70" s="4" t="s">
        <v>63</v>
      </c>
      <c r="AGW70" s="3"/>
      <c r="AGX70" s="3" t="s">
        <v>1</v>
      </c>
      <c r="AGY70" s="3" t="s">
        <v>2</v>
      </c>
      <c r="AGZ70" s="4" t="s">
        <v>3</v>
      </c>
      <c r="AHA70" s="4" t="s">
        <v>4</v>
      </c>
      <c r="AHB70" s="4" t="s">
        <v>5</v>
      </c>
      <c r="AHC70" s="4" t="s">
        <v>6</v>
      </c>
      <c r="AHD70" s="4" t="s">
        <v>7</v>
      </c>
      <c r="AHE70" s="4" t="s">
        <v>8</v>
      </c>
      <c r="AHF70" s="4" t="s">
        <v>9</v>
      </c>
      <c r="AHG70" s="4" t="s">
        <v>10</v>
      </c>
      <c r="AHH70" s="4" t="s">
        <v>11</v>
      </c>
      <c r="AHI70" s="4" t="s">
        <v>12</v>
      </c>
      <c r="AHJ70" s="4" t="s">
        <v>13</v>
      </c>
      <c r="AHK70" s="4" t="s">
        <v>14</v>
      </c>
      <c r="AHL70" s="4" t="s">
        <v>63</v>
      </c>
      <c r="AHM70" s="3"/>
      <c r="AHN70" s="3" t="s">
        <v>1</v>
      </c>
      <c r="AHO70" s="3" t="s">
        <v>2</v>
      </c>
      <c r="AHP70" s="4" t="s">
        <v>3</v>
      </c>
      <c r="AHQ70" s="4" t="s">
        <v>4</v>
      </c>
      <c r="AHR70" s="4" t="s">
        <v>5</v>
      </c>
      <c r="AHS70" s="4" t="s">
        <v>6</v>
      </c>
      <c r="AHT70" s="4" t="s">
        <v>7</v>
      </c>
      <c r="AHU70" s="4" t="s">
        <v>8</v>
      </c>
      <c r="AHV70" s="4" t="s">
        <v>9</v>
      </c>
      <c r="AHW70" s="4" t="s">
        <v>10</v>
      </c>
      <c r="AHX70" s="4" t="s">
        <v>11</v>
      </c>
      <c r="AHY70" s="4" t="s">
        <v>12</v>
      </c>
      <c r="AHZ70" s="4" t="s">
        <v>13</v>
      </c>
      <c r="AIA70" s="4" t="s">
        <v>14</v>
      </c>
      <c r="AIB70" s="4" t="s">
        <v>63</v>
      </c>
      <c r="AIC70" s="3"/>
      <c r="AID70" s="3" t="s">
        <v>1</v>
      </c>
      <c r="AIE70" s="3" t="s">
        <v>2</v>
      </c>
      <c r="AIF70" s="4" t="s">
        <v>3</v>
      </c>
      <c r="AIG70" s="4" t="s">
        <v>4</v>
      </c>
      <c r="AIH70" s="4" t="s">
        <v>5</v>
      </c>
      <c r="AII70" s="4" t="s">
        <v>6</v>
      </c>
      <c r="AIJ70" s="4" t="s">
        <v>7</v>
      </c>
      <c r="AIK70" s="4" t="s">
        <v>8</v>
      </c>
      <c r="AIL70" s="4" t="s">
        <v>9</v>
      </c>
      <c r="AIM70" s="4" t="s">
        <v>10</v>
      </c>
      <c r="AIN70" s="4" t="s">
        <v>11</v>
      </c>
      <c r="AIO70" s="4" t="s">
        <v>12</v>
      </c>
      <c r="AIP70" s="4" t="s">
        <v>13</v>
      </c>
      <c r="AIQ70" s="4" t="s">
        <v>14</v>
      </c>
      <c r="AIR70" s="4" t="s">
        <v>63</v>
      </c>
      <c r="AIS70" s="3"/>
      <c r="AIT70" s="3" t="s">
        <v>1</v>
      </c>
      <c r="AIU70" s="3" t="s">
        <v>2</v>
      </c>
      <c r="AIV70" s="4" t="s">
        <v>3</v>
      </c>
      <c r="AIW70" s="4" t="s">
        <v>4</v>
      </c>
      <c r="AIX70" s="4" t="s">
        <v>5</v>
      </c>
      <c r="AIY70" s="4" t="s">
        <v>6</v>
      </c>
      <c r="AIZ70" s="4" t="s">
        <v>7</v>
      </c>
      <c r="AJA70" s="4" t="s">
        <v>8</v>
      </c>
      <c r="AJB70" s="4" t="s">
        <v>9</v>
      </c>
      <c r="AJC70" s="4" t="s">
        <v>10</v>
      </c>
      <c r="AJD70" s="4" t="s">
        <v>11</v>
      </c>
      <c r="AJE70" s="4" t="s">
        <v>12</v>
      </c>
      <c r="AJF70" s="4" t="s">
        <v>13</v>
      </c>
      <c r="AJG70" s="4" t="s">
        <v>14</v>
      </c>
      <c r="AJH70" s="4" t="s">
        <v>63</v>
      </c>
      <c r="AJI70" s="3"/>
      <c r="AJJ70" s="3" t="s">
        <v>1</v>
      </c>
      <c r="AJK70" s="3" t="s">
        <v>2</v>
      </c>
      <c r="AJL70" s="4" t="s">
        <v>3</v>
      </c>
      <c r="AJM70" s="4" t="s">
        <v>4</v>
      </c>
      <c r="AJN70" s="4" t="s">
        <v>5</v>
      </c>
      <c r="AJO70" s="4" t="s">
        <v>6</v>
      </c>
      <c r="AJP70" s="4" t="s">
        <v>7</v>
      </c>
      <c r="AJQ70" s="4" t="s">
        <v>8</v>
      </c>
      <c r="AJR70" s="4" t="s">
        <v>9</v>
      </c>
      <c r="AJS70" s="4" t="s">
        <v>10</v>
      </c>
      <c r="AJT70" s="4" t="s">
        <v>11</v>
      </c>
      <c r="AJU70" s="4" t="s">
        <v>12</v>
      </c>
      <c r="AJV70" s="4" t="s">
        <v>13</v>
      </c>
      <c r="AJW70" s="4" t="s">
        <v>14</v>
      </c>
      <c r="AJX70" s="4" t="s">
        <v>63</v>
      </c>
      <c r="AJY70" s="3"/>
      <c r="AJZ70" s="3" t="s">
        <v>1</v>
      </c>
      <c r="AKA70" s="3" t="s">
        <v>2</v>
      </c>
      <c r="AKB70" s="4" t="s">
        <v>3</v>
      </c>
      <c r="AKC70" s="4" t="s">
        <v>4</v>
      </c>
      <c r="AKD70" s="4" t="s">
        <v>5</v>
      </c>
      <c r="AKE70" s="4" t="s">
        <v>6</v>
      </c>
      <c r="AKF70" s="4" t="s">
        <v>7</v>
      </c>
      <c r="AKG70" s="4" t="s">
        <v>8</v>
      </c>
      <c r="AKH70" s="4" t="s">
        <v>9</v>
      </c>
      <c r="AKI70" s="4" t="s">
        <v>10</v>
      </c>
      <c r="AKJ70" s="4" t="s">
        <v>11</v>
      </c>
      <c r="AKK70" s="4" t="s">
        <v>12</v>
      </c>
      <c r="AKL70" s="4" t="s">
        <v>13</v>
      </c>
      <c r="AKM70" s="4" t="s">
        <v>14</v>
      </c>
      <c r="AKN70" s="4" t="s">
        <v>63</v>
      </c>
      <c r="AKO70" s="3"/>
      <c r="AKP70" s="3" t="s">
        <v>1</v>
      </c>
      <c r="AKQ70" s="3" t="s">
        <v>2</v>
      </c>
      <c r="AKR70" s="4" t="s">
        <v>3</v>
      </c>
      <c r="AKS70" s="4" t="s">
        <v>4</v>
      </c>
      <c r="AKT70" s="4" t="s">
        <v>5</v>
      </c>
      <c r="AKU70" s="4" t="s">
        <v>6</v>
      </c>
      <c r="AKV70" s="4" t="s">
        <v>7</v>
      </c>
      <c r="AKW70" s="4" t="s">
        <v>8</v>
      </c>
      <c r="AKX70" s="4" t="s">
        <v>9</v>
      </c>
      <c r="AKY70" s="4" t="s">
        <v>10</v>
      </c>
      <c r="AKZ70" s="4" t="s">
        <v>11</v>
      </c>
      <c r="ALA70" s="4" t="s">
        <v>12</v>
      </c>
      <c r="ALB70" s="4" t="s">
        <v>13</v>
      </c>
      <c r="ALC70" s="4" t="s">
        <v>14</v>
      </c>
      <c r="ALD70" s="4" t="s">
        <v>63</v>
      </c>
      <c r="ALE70" s="3"/>
      <c r="ALF70" s="3" t="s">
        <v>1</v>
      </c>
      <c r="ALG70" s="3" t="s">
        <v>2</v>
      </c>
      <c r="ALH70" s="4" t="s">
        <v>3</v>
      </c>
      <c r="ALI70" s="4" t="s">
        <v>4</v>
      </c>
      <c r="ALJ70" s="4" t="s">
        <v>5</v>
      </c>
      <c r="ALK70" s="4" t="s">
        <v>6</v>
      </c>
      <c r="ALL70" s="4" t="s">
        <v>7</v>
      </c>
      <c r="ALM70" s="4" t="s">
        <v>8</v>
      </c>
      <c r="ALN70" s="4" t="s">
        <v>9</v>
      </c>
      <c r="ALO70" s="4" t="s">
        <v>10</v>
      </c>
      <c r="ALP70" s="4" t="s">
        <v>11</v>
      </c>
      <c r="ALQ70" s="4" t="s">
        <v>12</v>
      </c>
      <c r="ALR70" s="4" t="s">
        <v>13</v>
      </c>
      <c r="ALS70" s="4" t="s">
        <v>14</v>
      </c>
      <c r="ALT70" s="4" t="s">
        <v>63</v>
      </c>
      <c r="ALU70" s="3"/>
      <c r="ALV70" s="3" t="s">
        <v>1</v>
      </c>
      <c r="ALW70" s="3" t="s">
        <v>2</v>
      </c>
      <c r="ALX70" s="4" t="s">
        <v>3</v>
      </c>
      <c r="ALY70" s="4" t="s">
        <v>4</v>
      </c>
      <c r="ALZ70" s="4" t="s">
        <v>5</v>
      </c>
      <c r="AMA70" s="4" t="s">
        <v>6</v>
      </c>
      <c r="AMB70" s="4" t="s">
        <v>7</v>
      </c>
      <c r="AMC70" s="4" t="s">
        <v>8</v>
      </c>
      <c r="AMD70" s="4" t="s">
        <v>9</v>
      </c>
      <c r="AME70" s="4" t="s">
        <v>10</v>
      </c>
      <c r="AMF70" s="4" t="s">
        <v>11</v>
      </c>
      <c r="AMG70" s="4" t="s">
        <v>12</v>
      </c>
      <c r="AMH70" s="4" t="s">
        <v>13</v>
      </c>
      <c r="AMI70" s="4" t="s">
        <v>14</v>
      </c>
      <c r="AMJ70" s="4" t="s">
        <v>63</v>
      </c>
      <c r="AMK70" s="3"/>
      <c r="AML70" s="3" t="s">
        <v>1</v>
      </c>
      <c r="AMM70" s="3" t="s">
        <v>2</v>
      </c>
      <c r="AMN70" s="4" t="s">
        <v>3</v>
      </c>
      <c r="AMO70" s="4" t="s">
        <v>4</v>
      </c>
      <c r="AMP70" s="4" t="s">
        <v>5</v>
      </c>
      <c r="AMQ70" s="4" t="s">
        <v>6</v>
      </c>
      <c r="AMR70" s="4" t="s">
        <v>7</v>
      </c>
      <c r="AMS70" s="4" t="s">
        <v>8</v>
      </c>
      <c r="AMT70" s="4" t="s">
        <v>9</v>
      </c>
      <c r="AMU70" s="4" t="s">
        <v>10</v>
      </c>
      <c r="AMV70" s="4" t="s">
        <v>11</v>
      </c>
      <c r="AMW70" s="4" t="s">
        <v>12</v>
      </c>
      <c r="AMX70" s="4" t="s">
        <v>13</v>
      </c>
      <c r="AMY70" s="4" t="s">
        <v>14</v>
      </c>
      <c r="AMZ70" s="4" t="s">
        <v>63</v>
      </c>
      <c r="ANA70" s="3"/>
      <c r="ANB70" s="3" t="s">
        <v>1</v>
      </c>
      <c r="ANC70" s="3" t="s">
        <v>2</v>
      </c>
      <c r="AND70" s="4" t="s">
        <v>3</v>
      </c>
      <c r="ANE70" s="4" t="s">
        <v>4</v>
      </c>
      <c r="ANF70" s="4" t="s">
        <v>5</v>
      </c>
      <c r="ANG70" s="4" t="s">
        <v>6</v>
      </c>
      <c r="ANH70" s="4" t="s">
        <v>7</v>
      </c>
      <c r="ANI70" s="4" t="s">
        <v>8</v>
      </c>
      <c r="ANJ70" s="4" t="s">
        <v>9</v>
      </c>
      <c r="ANK70" s="4" t="s">
        <v>10</v>
      </c>
      <c r="ANL70" s="4" t="s">
        <v>11</v>
      </c>
      <c r="ANM70" s="4" t="s">
        <v>12</v>
      </c>
      <c r="ANN70" s="4" t="s">
        <v>13</v>
      </c>
      <c r="ANO70" s="4" t="s">
        <v>14</v>
      </c>
      <c r="ANP70" s="4" t="s">
        <v>63</v>
      </c>
      <c r="ANQ70" s="3"/>
      <c r="ANR70" s="3" t="s">
        <v>1</v>
      </c>
      <c r="ANS70" s="3" t="s">
        <v>2</v>
      </c>
      <c r="ANT70" s="4" t="s">
        <v>3</v>
      </c>
      <c r="ANU70" s="4" t="s">
        <v>4</v>
      </c>
      <c r="ANV70" s="4" t="s">
        <v>5</v>
      </c>
      <c r="ANW70" s="4" t="s">
        <v>6</v>
      </c>
      <c r="ANX70" s="4" t="s">
        <v>7</v>
      </c>
      <c r="ANY70" s="4" t="s">
        <v>8</v>
      </c>
      <c r="ANZ70" s="4" t="s">
        <v>9</v>
      </c>
      <c r="AOA70" s="4" t="s">
        <v>10</v>
      </c>
      <c r="AOB70" s="4" t="s">
        <v>11</v>
      </c>
      <c r="AOC70" s="4" t="s">
        <v>12</v>
      </c>
      <c r="AOD70" s="4" t="s">
        <v>13</v>
      </c>
      <c r="AOE70" s="4" t="s">
        <v>14</v>
      </c>
      <c r="AOF70" s="4" t="s">
        <v>63</v>
      </c>
      <c r="AOG70" s="3"/>
      <c r="AOH70" s="3" t="s">
        <v>1</v>
      </c>
      <c r="AOI70" s="3" t="s">
        <v>2</v>
      </c>
      <c r="AOJ70" s="4" t="s">
        <v>3</v>
      </c>
      <c r="AOK70" s="4" t="s">
        <v>4</v>
      </c>
      <c r="AOL70" s="4" t="s">
        <v>5</v>
      </c>
      <c r="AOM70" s="4" t="s">
        <v>6</v>
      </c>
      <c r="AON70" s="4" t="s">
        <v>7</v>
      </c>
      <c r="AOO70" s="4" t="s">
        <v>8</v>
      </c>
      <c r="AOP70" s="4" t="s">
        <v>9</v>
      </c>
      <c r="AOQ70" s="4" t="s">
        <v>10</v>
      </c>
      <c r="AOR70" s="4" t="s">
        <v>11</v>
      </c>
      <c r="AOS70" s="4" t="s">
        <v>12</v>
      </c>
      <c r="AOT70" s="4" t="s">
        <v>13</v>
      </c>
      <c r="AOU70" s="4" t="s">
        <v>14</v>
      </c>
      <c r="AOV70" s="4" t="s">
        <v>63</v>
      </c>
      <c r="AOW70" s="3"/>
      <c r="AOX70" s="3" t="s">
        <v>1</v>
      </c>
      <c r="AOY70" s="3" t="s">
        <v>2</v>
      </c>
      <c r="AOZ70" s="4" t="s">
        <v>3</v>
      </c>
      <c r="APA70" s="4" t="s">
        <v>4</v>
      </c>
      <c r="APB70" s="4" t="s">
        <v>5</v>
      </c>
      <c r="APC70" s="4" t="s">
        <v>6</v>
      </c>
      <c r="APD70" s="4" t="s">
        <v>7</v>
      </c>
      <c r="APE70" s="4" t="s">
        <v>8</v>
      </c>
      <c r="APF70" s="4" t="s">
        <v>9</v>
      </c>
      <c r="APG70" s="4" t="s">
        <v>10</v>
      </c>
      <c r="APH70" s="4" t="s">
        <v>11</v>
      </c>
      <c r="API70" s="4" t="s">
        <v>12</v>
      </c>
      <c r="APJ70" s="4" t="s">
        <v>13</v>
      </c>
      <c r="APK70" s="4" t="s">
        <v>14</v>
      </c>
      <c r="APL70" s="4" t="s">
        <v>63</v>
      </c>
      <c r="APM70" s="3"/>
      <c r="APN70" s="3" t="s">
        <v>1</v>
      </c>
      <c r="APO70" s="3" t="s">
        <v>2</v>
      </c>
      <c r="APP70" s="4" t="s">
        <v>3</v>
      </c>
      <c r="APQ70" s="4" t="s">
        <v>4</v>
      </c>
      <c r="APR70" s="4" t="s">
        <v>5</v>
      </c>
      <c r="APS70" s="4" t="s">
        <v>6</v>
      </c>
      <c r="APT70" s="4" t="s">
        <v>7</v>
      </c>
      <c r="APU70" s="4" t="s">
        <v>8</v>
      </c>
      <c r="APV70" s="4" t="s">
        <v>9</v>
      </c>
      <c r="APW70" s="4" t="s">
        <v>10</v>
      </c>
      <c r="APX70" s="4" t="s">
        <v>11</v>
      </c>
      <c r="APY70" s="4" t="s">
        <v>12</v>
      </c>
      <c r="APZ70" s="4" t="s">
        <v>13</v>
      </c>
      <c r="AQA70" s="4" t="s">
        <v>14</v>
      </c>
      <c r="AQB70" s="4" t="s">
        <v>63</v>
      </c>
      <c r="AQC70" s="3"/>
      <c r="AQD70" s="3" t="s">
        <v>1</v>
      </c>
      <c r="AQE70" s="3" t="s">
        <v>2</v>
      </c>
      <c r="AQF70" s="4" t="s">
        <v>3</v>
      </c>
      <c r="AQG70" s="4" t="s">
        <v>4</v>
      </c>
      <c r="AQH70" s="4" t="s">
        <v>5</v>
      </c>
      <c r="AQI70" s="4" t="s">
        <v>6</v>
      </c>
      <c r="AQJ70" s="4" t="s">
        <v>7</v>
      </c>
      <c r="AQK70" s="4" t="s">
        <v>8</v>
      </c>
      <c r="AQL70" s="4" t="s">
        <v>9</v>
      </c>
      <c r="AQM70" s="4" t="s">
        <v>10</v>
      </c>
      <c r="AQN70" s="4" t="s">
        <v>11</v>
      </c>
      <c r="AQO70" s="4" t="s">
        <v>12</v>
      </c>
      <c r="AQP70" s="4" t="s">
        <v>13</v>
      </c>
      <c r="AQQ70" s="4" t="s">
        <v>14</v>
      </c>
      <c r="AQR70" s="4" t="s">
        <v>63</v>
      </c>
      <c r="AQS70" s="3"/>
      <c r="AQT70" s="3" t="s">
        <v>1</v>
      </c>
      <c r="AQU70" s="3" t="s">
        <v>2</v>
      </c>
      <c r="AQV70" s="4" t="s">
        <v>3</v>
      </c>
      <c r="AQW70" s="4" t="s">
        <v>4</v>
      </c>
      <c r="AQX70" s="4" t="s">
        <v>5</v>
      </c>
      <c r="AQY70" s="4" t="s">
        <v>6</v>
      </c>
      <c r="AQZ70" s="4" t="s">
        <v>7</v>
      </c>
      <c r="ARA70" s="4" t="s">
        <v>8</v>
      </c>
      <c r="ARB70" s="4" t="s">
        <v>9</v>
      </c>
      <c r="ARC70" s="4" t="s">
        <v>10</v>
      </c>
      <c r="ARD70" s="4" t="s">
        <v>11</v>
      </c>
      <c r="ARE70" s="4" t="s">
        <v>12</v>
      </c>
      <c r="ARF70" s="4" t="s">
        <v>13</v>
      </c>
      <c r="ARG70" s="4" t="s">
        <v>14</v>
      </c>
      <c r="ARH70" s="4" t="s">
        <v>63</v>
      </c>
      <c r="ARI70" s="3"/>
      <c r="ARJ70" s="3" t="s">
        <v>1</v>
      </c>
      <c r="ARK70" s="3" t="s">
        <v>2</v>
      </c>
      <c r="ARL70" s="4" t="s">
        <v>3</v>
      </c>
      <c r="ARM70" s="4" t="s">
        <v>4</v>
      </c>
      <c r="ARN70" s="4" t="s">
        <v>5</v>
      </c>
      <c r="ARO70" s="4" t="s">
        <v>6</v>
      </c>
      <c r="ARP70" s="4" t="s">
        <v>7</v>
      </c>
      <c r="ARQ70" s="4" t="s">
        <v>8</v>
      </c>
      <c r="ARR70" s="4" t="s">
        <v>9</v>
      </c>
      <c r="ARS70" s="4" t="s">
        <v>10</v>
      </c>
      <c r="ART70" s="4" t="s">
        <v>11</v>
      </c>
      <c r="ARU70" s="4" t="s">
        <v>12</v>
      </c>
      <c r="ARV70" s="4" t="s">
        <v>13</v>
      </c>
      <c r="ARW70" s="4" t="s">
        <v>14</v>
      </c>
      <c r="ARX70" s="4" t="s">
        <v>63</v>
      </c>
      <c r="ARY70" s="3"/>
      <c r="ARZ70" s="3" t="s">
        <v>1</v>
      </c>
      <c r="ASA70" s="3" t="s">
        <v>2</v>
      </c>
      <c r="ASB70" s="4" t="s">
        <v>3</v>
      </c>
      <c r="ASC70" s="4" t="s">
        <v>4</v>
      </c>
      <c r="ASD70" s="4" t="s">
        <v>5</v>
      </c>
      <c r="ASE70" s="4" t="s">
        <v>6</v>
      </c>
      <c r="ASF70" s="4" t="s">
        <v>7</v>
      </c>
      <c r="ASG70" s="4" t="s">
        <v>8</v>
      </c>
      <c r="ASH70" s="4" t="s">
        <v>9</v>
      </c>
      <c r="ASI70" s="4" t="s">
        <v>10</v>
      </c>
      <c r="ASJ70" s="4" t="s">
        <v>11</v>
      </c>
      <c r="ASK70" s="4" t="s">
        <v>12</v>
      </c>
      <c r="ASL70" s="4" t="s">
        <v>13</v>
      </c>
      <c r="ASM70" s="4" t="s">
        <v>14</v>
      </c>
      <c r="ASN70" s="4" t="s">
        <v>63</v>
      </c>
      <c r="ASO70" s="3"/>
      <c r="ASP70" s="3" t="s">
        <v>1</v>
      </c>
      <c r="ASQ70" s="3" t="s">
        <v>2</v>
      </c>
      <c r="ASR70" s="4" t="s">
        <v>3</v>
      </c>
      <c r="ASS70" s="4" t="s">
        <v>4</v>
      </c>
      <c r="AST70" s="4" t="s">
        <v>5</v>
      </c>
      <c r="ASU70" s="4" t="s">
        <v>6</v>
      </c>
      <c r="ASV70" s="4" t="s">
        <v>7</v>
      </c>
      <c r="ASW70" s="4" t="s">
        <v>8</v>
      </c>
      <c r="ASX70" s="4" t="s">
        <v>9</v>
      </c>
      <c r="ASY70" s="4" t="s">
        <v>10</v>
      </c>
      <c r="ASZ70" s="4" t="s">
        <v>11</v>
      </c>
      <c r="ATA70" s="4" t="s">
        <v>12</v>
      </c>
      <c r="ATB70" s="4" t="s">
        <v>13</v>
      </c>
      <c r="ATC70" s="4" t="s">
        <v>14</v>
      </c>
      <c r="ATD70" s="4" t="s">
        <v>63</v>
      </c>
      <c r="ATE70" s="3"/>
      <c r="ATF70" s="3" t="s">
        <v>1</v>
      </c>
      <c r="ATG70" s="3" t="s">
        <v>2</v>
      </c>
      <c r="ATH70" s="4" t="s">
        <v>3</v>
      </c>
      <c r="ATI70" s="4" t="s">
        <v>4</v>
      </c>
      <c r="ATJ70" s="4" t="s">
        <v>5</v>
      </c>
      <c r="ATK70" s="4" t="s">
        <v>6</v>
      </c>
      <c r="ATL70" s="4" t="s">
        <v>7</v>
      </c>
      <c r="ATM70" s="4" t="s">
        <v>8</v>
      </c>
      <c r="ATN70" s="4" t="s">
        <v>9</v>
      </c>
      <c r="ATO70" s="4" t="s">
        <v>10</v>
      </c>
      <c r="ATP70" s="4" t="s">
        <v>11</v>
      </c>
      <c r="ATQ70" s="4" t="s">
        <v>12</v>
      </c>
      <c r="ATR70" s="4" t="s">
        <v>13</v>
      </c>
      <c r="ATS70" s="4" t="s">
        <v>14</v>
      </c>
      <c r="ATT70" s="4" t="s">
        <v>63</v>
      </c>
      <c r="ATU70" s="3"/>
      <c r="ATV70" s="3" t="s">
        <v>1</v>
      </c>
      <c r="ATW70" s="3" t="s">
        <v>2</v>
      </c>
      <c r="ATX70" s="4" t="s">
        <v>3</v>
      </c>
      <c r="ATY70" s="4" t="s">
        <v>4</v>
      </c>
      <c r="ATZ70" s="4" t="s">
        <v>5</v>
      </c>
      <c r="AUA70" s="4" t="s">
        <v>6</v>
      </c>
      <c r="AUB70" s="4" t="s">
        <v>7</v>
      </c>
      <c r="AUC70" s="4" t="s">
        <v>8</v>
      </c>
      <c r="AUD70" s="4" t="s">
        <v>9</v>
      </c>
      <c r="AUE70" s="4" t="s">
        <v>10</v>
      </c>
      <c r="AUF70" s="4" t="s">
        <v>11</v>
      </c>
      <c r="AUG70" s="4" t="s">
        <v>12</v>
      </c>
      <c r="AUH70" s="4" t="s">
        <v>13</v>
      </c>
      <c r="AUI70" s="4" t="s">
        <v>14</v>
      </c>
      <c r="AUJ70" s="4" t="s">
        <v>63</v>
      </c>
      <c r="AUK70" s="3"/>
      <c r="AUL70" s="3" t="s">
        <v>1</v>
      </c>
      <c r="AUM70" s="3" t="s">
        <v>2</v>
      </c>
      <c r="AUN70" s="4" t="s">
        <v>3</v>
      </c>
      <c r="AUO70" s="4" t="s">
        <v>4</v>
      </c>
      <c r="AUP70" s="4" t="s">
        <v>5</v>
      </c>
      <c r="AUQ70" s="4" t="s">
        <v>6</v>
      </c>
      <c r="AUR70" s="4" t="s">
        <v>7</v>
      </c>
      <c r="AUS70" s="4" t="s">
        <v>8</v>
      </c>
      <c r="AUT70" s="4" t="s">
        <v>9</v>
      </c>
      <c r="AUU70" s="4" t="s">
        <v>10</v>
      </c>
      <c r="AUV70" s="4" t="s">
        <v>11</v>
      </c>
      <c r="AUW70" s="4" t="s">
        <v>12</v>
      </c>
      <c r="AUX70" s="4" t="s">
        <v>13</v>
      </c>
      <c r="AUY70" s="4" t="s">
        <v>14</v>
      </c>
      <c r="AUZ70" s="4" t="s">
        <v>63</v>
      </c>
      <c r="AVA70" s="3"/>
      <c r="AVB70" s="3" t="s">
        <v>1</v>
      </c>
      <c r="AVC70" s="3" t="s">
        <v>2</v>
      </c>
      <c r="AVD70" s="4" t="s">
        <v>3</v>
      </c>
      <c r="AVE70" s="4" t="s">
        <v>4</v>
      </c>
      <c r="AVF70" s="4" t="s">
        <v>5</v>
      </c>
      <c r="AVG70" s="4" t="s">
        <v>6</v>
      </c>
      <c r="AVH70" s="4" t="s">
        <v>7</v>
      </c>
      <c r="AVI70" s="4" t="s">
        <v>8</v>
      </c>
      <c r="AVJ70" s="4" t="s">
        <v>9</v>
      </c>
      <c r="AVK70" s="4" t="s">
        <v>10</v>
      </c>
      <c r="AVL70" s="4" t="s">
        <v>11</v>
      </c>
      <c r="AVM70" s="4" t="s">
        <v>12</v>
      </c>
      <c r="AVN70" s="4" t="s">
        <v>13</v>
      </c>
      <c r="AVO70" s="4" t="s">
        <v>14</v>
      </c>
      <c r="AVP70" s="4" t="s">
        <v>63</v>
      </c>
      <c r="AVQ70" s="3"/>
      <c r="AVR70" s="3" t="s">
        <v>1</v>
      </c>
      <c r="AVS70" s="3" t="s">
        <v>2</v>
      </c>
      <c r="AVT70" s="4" t="s">
        <v>3</v>
      </c>
      <c r="AVU70" s="4" t="s">
        <v>4</v>
      </c>
      <c r="AVV70" s="4" t="s">
        <v>5</v>
      </c>
      <c r="AVW70" s="4" t="s">
        <v>6</v>
      </c>
      <c r="AVX70" s="4" t="s">
        <v>7</v>
      </c>
      <c r="AVY70" s="4" t="s">
        <v>8</v>
      </c>
      <c r="AVZ70" s="4" t="s">
        <v>9</v>
      </c>
      <c r="AWA70" s="4" t="s">
        <v>10</v>
      </c>
      <c r="AWB70" s="4" t="s">
        <v>11</v>
      </c>
      <c r="AWC70" s="4" t="s">
        <v>12</v>
      </c>
      <c r="AWD70" s="4" t="s">
        <v>13</v>
      </c>
      <c r="AWE70" s="4" t="s">
        <v>14</v>
      </c>
      <c r="AWF70" s="4" t="s">
        <v>63</v>
      </c>
      <c r="AWG70" s="3"/>
      <c r="AWH70" s="3" t="s">
        <v>1</v>
      </c>
      <c r="AWI70" s="3" t="s">
        <v>2</v>
      </c>
      <c r="AWJ70" s="4" t="s">
        <v>3</v>
      </c>
      <c r="AWK70" s="4" t="s">
        <v>4</v>
      </c>
      <c r="AWL70" s="4" t="s">
        <v>5</v>
      </c>
      <c r="AWM70" s="4" t="s">
        <v>6</v>
      </c>
      <c r="AWN70" s="4" t="s">
        <v>7</v>
      </c>
      <c r="AWO70" s="4" t="s">
        <v>8</v>
      </c>
      <c r="AWP70" s="4" t="s">
        <v>9</v>
      </c>
      <c r="AWQ70" s="4" t="s">
        <v>10</v>
      </c>
      <c r="AWR70" s="4" t="s">
        <v>11</v>
      </c>
      <c r="AWS70" s="4" t="s">
        <v>12</v>
      </c>
      <c r="AWT70" s="4" t="s">
        <v>13</v>
      </c>
      <c r="AWU70" s="4" t="s">
        <v>14</v>
      </c>
      <c r="AWV70" s="4" t="s">
        <v>63</v>
      </c>
      <c r="AWW70" s="3"/>
      <c r="AWX70" s="3" t="s">
        <v>1</v>
      </c>
      <c r="AWY70" s="3" t="s">
        <v>2</v>
      </c>
      <c r="AWZ70" s="4" t="s">
        <v>3</v>
      </c>
      <c r="AXA70" s="4" t="s">
        <v>4</v>
      </c>
      <c r="AXB70" s="4" t="s">
        <v>5</v>
      </c>
      <c r="AXC70" s="4" t="s">
        <v>6</v>
      </c>
      <c r="AXD70" s="4" t="s">
        <v>7</v>
      </c>
      <c r="AXE70" s="4" t="s">
        <v>8</v>
      </c>
      <c r="AXF70" s="4" t="s">
        <v>9</v>
      </c>
      <c r="AXG70" s="4" t="s">
        <v>10</v>
      </c>
      <c r="AXH70" s="4" t="s">
        <v>11</v>
      </c>
      <c r="AXI70" s="4" t="s">
        <v>12</v>
      </c>
      <c r="AXJ70" s="4" t="s">
        <v>13</v>
      </c>
      <c r="AXK70" s="4" t="s">
        <v>14</v>
      </c>
      <c r="AXL70" s="4" t="s">
        <v>63</v>
      </c>
      <c r="AXM70" s="3"/>
      <c r="AXN70" s="3" t="s">
        <v>1</v>
      </c>
      <c r="AXO70" s="3" t="s">
        <v>2</v>
      </c>
      <c r="AXP70" s="4" t="s">
        <v>3</v>
      </c>
      <c r="AXQ70" s="4" t="s">
        <v>4</v>
      </c>
      <c r="AXR70" s="4" t="s">
        <v>5</v>
      </c>
      <c r="AXS70" s="4" t="s">
        <v>6</v>
      </c>
      <c r="AXT70" s="4" t="s">
        <v>7</v>
      </c>
      <c r="AXU70" s="4" t="s">
        <v>8</v>
      </c>
      <c r="AXV70" s="4" t="s">
        <v>9</v>
      </c>
      <c r="AXW70" s="4" t="s">
        <v>10</v>
      </c>
      <c r="AXX70" s="4" t="s">
        <v>11</v>
      </c>
      <c r="AXY70" s="4" t="s">
        <v>12</v>
      </c>
      <c r="AXZ70" s="4" t="s">
        <v>13</v>
      </c>
      <c r="AYA70" s="4" t="s">
        <v>14</v>
      </c>
      <c r="AYB70" s="4" t="s">
        <v>63</v>
      </c>
      <c r="AYC70" s="3"/>
      <c r="AYD70" s="3" t="s">
        <v>1</v>
      </c>
      <c r="AYE70" s="3" t="s">
        <v>2</v>
      </c>
      <c r="AYF70" s="4" t="s">
        <v>3</v>
      </c>
      <c r="AYG70" s="4" t="s">
        <v>4</v>
      </c>
      <c r="AYH70" s="4" t="s">
        <v>5</v>
      </c>
      <c r="AYI70" s="4" t="s">
        <v>6</v>
      </c>
      <c r="AYJ70" s="4" t="s">
        <v>7</v>
      </c>
      <c r="AYK70" s="4" t="s">
        <v>8</v>
      </c>
      <c r="AYL70" s="4" t="s">
        <v>9</v>
      </c>
      <c r="AYM70" s="4" t="s">
        <v>10</v>
      </c>
      <c r="AYN70" s="4" t="s">
        <v>11</v>
      </c>
      <c r="AYO70" s="4" t="s">
        <v>12</v>
      </c>
      <c r="AYP70" s="4" t="s">
        <v>13</v>
      </c>
      <c r="AYQ70" s="4" t="s">
        <v>14</v>
      </c>
      <c r="AYR70" s="4" t="s">
        <v>63</v>
      </c>
      <c r="AYS70" s="3"/>
      <c r="AYT70" s="3" t="s">
        <v>1</v>
      </c>
      <c r="AYU70" s="3" t="s">
        <v>2</v>
      </c>
      <c r="AYV70" s="4" t="s">
        <v>3</v>
      </c>
      <c r="AYW70" s="4" t="s">
        <v>4</v>
      </c>
      <c r="AYX70" s="4" t="s">
        <v>5</v>
      </c>
      <c r="AYY70" s="4" t="s">
        <v>6</v>
      </c>
      <c r="AYZ70" s="4" t="s">
        <v>7</v>
      </c>
      <c r="AZA70" s="4" t="s">
        <v>8</v>
      </c>
      <c r="AZB70" s="4" t="s">
        <v>9</v>
      </c>
      <c r="AZC70" s="4" t="s">
        <v>10</v>
      </c>
      <c r="AZD70" s="4" t="s">
        <v>11</v>
      </c>
      <c r="AZE70" s="4" t="s">
        <v>12</v>
      </c>
      <c r="AZF70" s="4" t="s">
        <v>13</v>
      </c>
      <c r="AZG70" s="4" t="s">
        <v>14</v>
      </c>
      <c r="AZH70" s="4" t="s">
        <v>63</v>
      </c>
      <c r="AZI70" s="3"/>
      <c r="AZJ70" s="3" t="s">
        <v>1</v>
      </c>
      <c r="AZK70" s="3" t="s">
        <v>2</v>
      </c>
      <c r="AZL70" s="4" t="s">
        <v>3</v>
      </c>
      <c r="AZM70" s="4" t="s">
        <v>4</v>
      </c>
      <c r="AZN70" s="4" t="s">
        <v>5</v>
      </c>
      <c r="AZO70" s="4" t="s">
        <v>6</v>
      </c>
      <c r="AZP70" s="4" t="s">
        <v>7</v>
      </c>
      <c r="AZQ70" s="4" t="s">
        <v>8</v>
      </c>
      <c r="AZR70" s="4" t="s">
        <v>9</v>
      </c>
      <c r="AZS70" s="4" t="s">
        <v>10</v>
      </c>
      <c r="AZT70" s="4" t="s">
        <v>11</v>
      </c>
      <c r="AZU70" s="4" t="s">
        <v>12</v>
      </c>
      <c r="AZV70" s="4" t="s">
        <v>13</v>
      </c>
      <c r="AZW70" s="4" t="s">
        <v>14</v>
      </c>
      <c r="AZX70" s="4" t="s">
        <v>63</v>
      </c>
      <c r="AZY70" s="3"/>
      <c r="AZZ70" s="3" t="s">
        <v>1</v>
      </c>
      <c r="BAA70" s="3" t="s">
        <v>2</v>
      </c>
      <c r="BAB70" s="4" t="s">
        <v>3</v>
      </c>
      <c r="BAC70" s="4" t="s">
        <v>4</v>
      </c>
      <c r="BAD70" s="4" t="s">
        <v>5</v>
      </c>
      <c r="BAE70" s="4" t="s">
        <v>6</v>
      </c>
      <c r="BAF70" s="4" t="s">
        <v>7</v>
      </c>
      <c r="BAG70" s="4" t="s">
        <v>8</v>
      </c>
      <c r="BAH70" s="4" t="s">
        <v>9</v>
      </c>
      <c r="BAI70" s="4" t="s">
        <v>10</v>
      </c>
      <c r="BAJ70" s="4" t="s">
        <v>11</v>
      </c>
      <c r="BAK70" s="4" t="s">
        <v>12</v>
      </c>
      <c r="BAL70" s="4" t="s">
        <v>13</v>
      </c>
      <c r="BAM70" s="4" t="s">
        <v>14</v>
      </c>
      <c r="BAN70" s="4" t="s">
        <v>63</v>
      </c>
      <c r="BAO70" s="3"/>
      <c r="BAP70" s="3" t="s">
        <v>1</v>
      </c>
      <c r="BAQ70" s="3" t="s">
        <v>2</v>
      </c>
      <c r="BAR70" s="4" t="s">
        <v>3</v>
      </c>
      <c r="BAS70" s="4" t="s">
        <v>4</v>
      </c>
      <c r="BAT70" s="4" t="s">
        <v>5</v>
      </c>
      <c r="BAU70" s="4" t="s">
        <v>6</v>
      </c>
      <c r="BAV70" s="4" t="s">
        <v>7</v>
      </c>
      <c r="BAW70" s="4" t="s">
        <v>8</v>
      </c>
      <c r="BAX70" s="4" t="s">
        <v>9</v>
      </c>
      <c r="BAY70" s="4" t="s">
        <v>10</v>
      </c>
      <c r="BAZ70" s="4" t="s">
        <v>11</v>
      </c>
      <c r="BBA70" s="4" t="s">
        <v>12</v>
      </c>
      <c r="BBB70" s="4" t="s">
        <v>13</v>
      </c>
      <c r="BBC70" s="4" t="s">
        <v>14</v>
      </c>
      <c r="BBD70" s="4" t="s">
        <v>63</v>
      </c>
      <c r="BBE70" s="3"/>
      <c r="BBF70" s="3" t="s">
        <v>1</v>
      </c>
      <c r="BBG70" s="3" t="s">
        <v>2</v>
      </c>
      <c r="BBH70" s="4" t="s">
        <v>3</v>
      </c>
      <c r="BBI70" s="4" t="s">
        <v>4</v>
      </c>
      <c r="BBJ70" s="4" t="s">
        <v>5</v>
      </c>
      <c r="BBK70" s="4" t="s">
        <v>6</v>
      </c>
      <c r="BBL70" s="4" t="s">
        <v>7</v>
      </c>
      <c r="BBM70" s="4" t="s">
        <v>8</v>
      </c>
      <c r="BBN70" s="4" t="s">
        <v>9</v>
      </c>
      <c r="BBO70" s="4" t="s">
        <v>10</v>
      </c>
      <c r="BBP70" s="4" t="s">
        <v>11</v>
      </c>
      <c r="BBQ70" s="4" t="s">
        <v>12</v>
      </c>
      <c r="BBR70" s="4" t="s">
        <v>13</v>
      </c>
      <c r="BBS70" s="4" t="s">
        <v>14</v>
      </c>
      <c r="BBT70" s="4" t="s">
        <v>63</v>
      </c>
      <c r="BBU70" s="3"/>
      <c r="BBV70" s="3" t="s">
        <v>1</v>
      </c>
      <c r="BBW70" s="3" t="s">
        <v>2</v>
      </c>
      <c r="BBX70" s="4" t="s">
        <v>3</v>
      </c>
      <c r="BBY70" s="4" t="s">
        <v>4</v>
      </c>
      <c r="BBZ70" s="4" t="s">
        <v>5</v>
      </c>
      <c r="BCA70" s="4" t="s">
        <v>6</v>
      </c>
      <c r="BCB70" s="4" t="s">
        <v>7</v>
      </c>
      <c r="BCC70" s="4" t="s">
        <v>8</v>
      </c>
      <c r="BCD70" s="4" t="s">
        <v>9</v>
      </c>
      <c r="BCE70" s="4" t="s">
        <v>10</v>
      </c>
      <c r="BCF70" s="4" t="s">
        <v>11</v>
      </c>
      <c r="BCG70" s="4" t="s">
        <v>12</v>
      </c>
      <c r="BCH70" s="4" t="s">
        <v>13</v>
      </c>
      <c r="BCI70" s="4" t="s">
        <v>14</v>
      </c>
      <c r="BCJ70" s="4" t="s">
        <v>63</v>
      </c>
      <c r="BCK70" s="3"/>
      <c r="BCL70" s="3" t="s">
        <v>1</v>
      </c>
      <c r="BCM70" s="3" t="s">
        <v>2</v>
      </c>
      <c r="BCN70" s="4" t="s">
        <v>3</v>
      </c>
      <c r="BCO70" s="4" t="s">
        <v>4</v>
      </c>
      <c r="BCP70" s="4" t="s">
        <v>5</v>
      </c>
      <c r="BCQ70" s="4" t="s">
        <v>6</v>
      </c>
      <c r="BCR70" s="4" t="s">
        <v>7</v>
      </c>
      <c r="BCS70" s="4" t="s">
        <v>8</v>
      </c>
      <c r="BCT70" s="4" t="s">
        <v>9</v>
      </c>
      <c r="BCU70" s="4" t="s">
        <v>10</v>
      </c>
      <c r="BCV70" s="4" t="s">
        <v>11</v>
      </c>
      <c r="BCW70" s="4" t="s">
        <v>12</v>
      </c>
      <c r="BCX70" s="4" t="s">
        <v>13</v>
      </c>
      <c r="BCY70" s="4" t="s">
        <v>14</v>
      </c>
      <c r="BCZ70" s="4" t="s">
        <v>63</v>
      </c>
      <c r="BDA70" s="3"/>
      <c r="BDB70" s="3" t="s">
        <v>1</v>
      </c>
      <c r="BDC70" s="3" t="s">
        <v>2</v>
      </c>
      <c r="BDD70" s="4" t="s">
        <v>3</v>
      </c>
      <c r="BDE70" s="4" t="s">
        <v>4</v>
      </c>
      <c r="BDF70" s="4" t="s">
        <v>5</v>
      </c>
      <c r="BDG70" s="4" t="s">
        <v>6</v>
      </c>
      <c r="BDH70" s="4" t="s">
        <v>7</v>
      </c>
      <c r="BDI70" s="4" t="s">
        <v>8</v>
      </c>
      <c r="BDJ70" s="4" t="s">
        <v>9</v>
      </c>
      <c r="BDK70" s="4" t="s">
        <v>10</v>
      </c>
      <c r="BDL70" s="4" t="s">
        <v>11</v>
      </c>
      <c r="BDM70" s="4" t="s">
        <v>12</v>
      </c>
      <c r="BDN70" s="4" t="s">
        <v>13</v>
      </c>
      <c r="BDO70" s="4" t="s">
        <v>14</v>
      </c>
      <c r="BDP70" s="4" t="s">
        <v>63</v>
      </c>
      <c r="BDQ70" s="3"/>
      <c r="BDR70" s="3" t="s">
        <v>1</v>
      </c>
      <c r="BDS70" s="3" t="s">
        <v>2</v>
      </c>
      <c r="BDT70" s="4" t="s">
        <v>3</v>
      </c>
      <c r="BDU70" s="4" t="s">
        <v>4</v>
      </c>
      <c r="BDV70" s="4" t="s">
        <v>5</v>
      </c>
      <c r="BDW70" s="4" t="s">
        <v>6</v>
      </c>
      <c r="BDX70" s="4" t="s">
        <v>7</v>
      </c>
      <c r="BDY70" s="4" t="s">
        <v>8</v>
      </c>
      <c r="BDZ70" s="4" t="s">
        <v>9</v>
      </c>
      <c r="BEA70" s="4" t="s">
        <v>10</v>
      </c>
      <c r="BEB70" s="4" t="s">
        <v>11</v>
      </c>
      <c r="BEC70" s="4" t="s">
        <v>12</v>
      </c>
      <c r="BED70" s="4" t="s">
        <v>13</v>
      </c>
      <c r="BEE70" s="4" t="s">
        <v>14</v>
      </c>
      <c r="BEF70" s="4" t="s">
        <v>63</v>
      </c>
      <c r="BEG70" s="3"/>
      <c r="BEH70" s="3" t="s">
        <v>1</v>
      </c>
      <c r="BEI70" s="3" t="s">
        <v>2</v>
      </c>
      <c r="BEJ70" s="4" t="s">
        <v>3</v>
      </c>
      <c r="BEK70" s="4" t="s">
        <v>4</v>
      </c>
      <c r="BEL70" s="4" t="s">
        <v>5</v>
      </c>
      <c r="BEM70" s="4" t="s">
        <v>6</v>
      </c>
      <c r="BEN70" s="4" t="s">
        <v>7</v>
      </c>
      <c r="BEO70" s="4" t="s">
        <v>8</v>
      </c>
      <c r="BEP70" s="4" t="s">
        <v>9</v>
      </c>
      <c r="BEQ70" s="4" t="s">
        <v>10</v>
      </c>
      <c r="BER70" s="4" t="s">
        <v>11</v>
      </c>
      <c r="BES70" s="4" t="s">
        <v>12</v>
      </c>
      <c r="BET70" s="4" t="s">
        <v>13</v>
      </c>
      <c r="BEU70" s="4" t="s">
        <v>14</v>
      </c>
      <c r="BEV70" s="4" t="s">
        <v>63</v>
      </c>
      <c r="BEW70" s="3"/>
      <c r="BEX70" s="3" t="s">
        <v>1</v>
      </c>
      <c r="BEY70" s="3" t="s">
        <v>2</v>
      </c>
      <c r="BEZ70" s="4" t="s">
        <v>3</v>
      </c>
      <c r="BFA70" s="4" t="s">
        <v>4</v>
      </c>
      <c r="BFB70" s="4" t="s">
        <v>5</v>
      </c>
      <c r="BFC70" s="4" t="s">
        <v>6</v>
      </c>
      <c r="BFD70" s="4" t="s">
        <v>7</v>
      </c>
      <c r="BFE70" s="4" t="s">
        <v>8</v>
      </c>
      <c r="BFF70" s="4" t="s">
        <v>9</v>
      </c>
      <c r="BFG70" s="4" t="s">
        <v>10</v>
      </c>
      <c r="BFH70" s="4" t="s">
        <v>11</v>
      </c>
      <c r="BFI70" s="4" t="s">
        <v>12</v>
      </c>
      <c r="BFJ70" s="4" t="s">
        <v>13</v>
      </c>
      <c r="BFK70" s="4" t="s">
        <v>14</v>
      </c>
      <c r="BFL70" s="4" t="s">
        <v>63</v>
      </c>
      <c r="BFM70" s="3"/>
      <c r="BFN70" s="3" t="s">
        <v>1</v>
      </c>
      <c r="BFO70" s="3" t="s">
        <v>2</v>
      </c>
      <c r="BFP70" s="4" t="s">
        <v>3</v>
      </c>
      <c r="BFQ70" s="4" t="s">
        <v>4</v>
      </c>
      <c r="BFR70" s="4" t="s">
        <v>5</v>
      </c>
      <c r="BFS70" s="4" t="s">
        <v>6</v>
      </c>
      <c r="BFT70" s="4" t="s">
        <v>7</v>
      </c>
      <c r="BFU70" s="4" t="s">
        <v>8</v>
      </c>
      <c r="BFV70" s="4" t="s">
        <v>9</v>
      </c>
      <c r="BFW70" s="4" t="s">
        <v>10</v>
      </c>
      <c r="BFX70" s="4" t="s">
        <v>11</v>
      </c>
      <c r="BFY70" s="4" t="s">
        <v>12</v>
      </c>
      <c r="BFZ70" s="4" t="s">
        <v>13</v>
      </c>
      <c r="BGA70" s="4" t="s">
        <v>14</v>
      </c>
      <c r="BGB70" s="4" t="s">
        <v>63</v>
      </c>
      <c r="BGC70" s="3"/>
      <c r="BGD70" s="3" t="s">
        <v>1</v>
      </c>
      <c r="BGE70" s="3" t="s">
        <v>2</v>
      </c>
      <c r="BGF70" s="4" t="s">
        <v>3</v>
      </c>
      <c r="BGG70" s="4" t="s">
        <v>4</v>
      </c>
      <c r="BGH70" s="4" t="s">
        <v>5</v>
      </c>
      <c r="BGI70" s="4" t="s">
        <v>6</v>
      </c>
      <c r="BGJ70" s="4" t="s">
        <v>7</v>
      </c>
      <c r="BGK70" s="4" t="s">
        <v>8</v>
      </c>
      <c r="BGL70" s="4" t="s">
        <v>9</v>
      </c>
      <c r="BGM70" s="4" t="s">
        <v>10</v>
      </c>
      <c r="BGN70" s="4" t="s">
        <v>11</v>
      </c>
      <c r="BGO70" s="4" t="s">
        <v>12</v>
      </c>
      <c r="BGP70" s="4" t="s">
        <v>13</v>
      </c>
      <c r="BGQ70" s="4" t="s">
        <v>14</v>
      </c>
      <c r="BGR70" s="4" t="s">
        <v>63</v>
      </c>
      <c r="BGS70" s="3"/>
      <c r="BGT70" s="3" t="s">
        <v>1</v>
      </c>
      <c r="BGU70" s="3" t="s">
        <v>2</v>
      </c>
      <c r="BGV70" s="4" t="s">
        <v>3</v>
      </c>
      <c r="BGW70" s="4" t="s">
        <v>4</v>
      </c>
      <c r="BGX70" s="4" t="s">
        <v>5</v>
      </c>
      <c r="BGY70" s="4" t="s">
        <v>6</v>
      </c>
      <c r="BGZ70" s="4" t="s">
        <v>7</v>
      </c>
      <c r="BHA70" s="4" t="s">
        <v>8</v>
      </c>
      <c r="BHB70" s="4" t="s">
        <v>9</v>
      </c>
      <c r="BHC70" s="4" t="s">
        <v>10</v>
      </c>
      <c r="BHD70" s="4" t="s">
        <v>11</v>
      </c>
      <c r="BHE70" s="4" t="s">
        <v>12</v>
      </c>
      <c r="BHF70" s="4" t="s">
        <v>13</v>
      </c>
      <c r="BHG70" s="4" t="s">
        <v>14</v>
      </c>
      <c r="BHH70" s="4" t="s">
        <v>63</v>
      </c>
      <c r="BHI70" s="3"/>
      <c r="BHJ70" s="3" t="s">
        <v>1</v>
      </c>
      <c r="BHK70" s="3" t="s">
        <v>2</v>
      </c>
      <c r="BHL70" s="4" t="s">
        <v>3</v>
      </c>
      <c r="BHM70" s="4" t="s">
        <v>4</v>
      </c>
      <c r="BHN70" s="4" t="s">
        <v>5</v>
      </c>
      <c r="BHO70" s="4" t="s">
        <v>6</v>
      </c>
      <c r="BHP70" s="4" t="s">
        <v>7</v>
      </c>
      <c r="BHQ70" s="4" t="s">
        <v>8</v>
      </c>
      <c r="BHR70" s="4" t="s">
        <v>9</v>
      </c>
      <c r="BHS70" s="4" t="s">
        <v>10</v>
      </c>
      <c r="BHT70" s="4" t="s">
        <v>11</v>
      </c>
      <c r="BHU70" s="4" t="s">
        <v>12</v>
      </c>
      <c r="BHV70" s="4" t="s">
        <v>13</v>
      </c>
      <c r="BHW70" s="4" t="s">
        <v>14</v>
      </c>
      <c r="BHX70" s="4" t="s">
        <v>63</v>
      </c>
      <c r="BHY70" s="3"/>
      <c r="BHZ70" s="3" t="s">
        <v>1</v>
      </c>
      <c r="BIA70" s="3" t="s">
        <v>2</v>
      </c>
      <c r="BIB70" s="4" t="s">
        <v>3</v>
      </c>
      <c r="BIC70" s="4" t="s">
        <v>4</v>
      </c>
      <c r="BID70" s="4" t="s">
        <v>5</v>
      </c>
      <c r="BIE70" s="4" t="s">
        <v>6</v>
      </c>
      <c r="BIF70" s="4" t="s">
        <v>7</v>
      </c>
      <c r="BIG70" s="4" t="s">
        <v>8</v>
      </c>
      <c r="BIH70" s="4" t="s">
        <v>9</v>
      </c>
      <c r="BII70" s="4" t="s">
        <v>10</v>
      </c>
      <c r="BIJ70" s="4" t="s">
        <v>11</v>
      </c>
      <c r="BIK70" s="4" t="s">
        <v>12</v>
      </c>
      <c r="BIL70" s="4" t="s">
        <v>13</v>
      </c>
      <c r="BIM70" s="4" t="s">
        <v>14</v>
      </c>
      <c r="BIN70" s="4" t="s">
        <v>63</v>
      </c>
      <c r="BIO70" s="3"/>
      <c r="BIP70" s="3" t="s">
        <v>1</v>
      </c>
      <c r="BIQ70" s="3" t="s">
        <v>2</v>
      </c>
      <c r="BIR70" s="4" t="s">
        <v>3</v>
      </c>
      <c r="BIS70" s="4" t="s">
        <v>4</v>
      </c>
      <c r="BIT70" s="4" t="s">
        <v>5</v>
      </c>
      <c r="BIU70" s="4" t="s">
        <v>6</v>
      </c>
      <c r="BIV70" s="4" t="s">
        <v>7</v>
      </c>
      <c r="BIW70" s="4" t="s">
        <v>8</v>
      </c>
      <c r="BIX70" s="4" t="s">
        <v>9</v>
      </c>
      <c r="BIY70" s="4" t="s">
        <v>10</v>
      </c>
      <c r="BIZ70" s="4" t="s">
        <v>11</v>
      </c>
      <c r="BJA70" s="4" t="s">
        <v>12</v>
      </c>
      <c r="BJB70" s="4" t="s">
        <v>13</v>
      </c>
      <c r="BJC70" s="4" t="s">
        <v>14</v>
      </c>
      <c r="BJD70" s="4" t="s">
        <v>63</v>
      </c>
      <c r="BJE70" s="3"/>
      <c r="BJF70" s="3" t="s">
        <v>1</v>
      </c>
      <c r="BJG70" s="3" t="s">
        <v>2</v>
      </c>
      <c r="BJH70" s="4" t="s">
        <v>3</v>
      </c>
      <c r="BJI70" s="4" t="s">
        <v>4</v>
      </c>
      <c r="BJJ70" s="4" t="s">
        <v>5</v>
      </c>
      <c r="BJK70" s="4" t="s">
        <v>6</v>
      </c>
      <c r="BJL70" s="4" t="s">
        <v>7</v>
      </c>
      <c r="BJM70" s="4" t="s">
        <v>8</v>
      </c>
      <c r="BJN70" s="4" t="s">
        <v>9</v>
      </c>
      <c r="BJO70" s="4" t="s">
        <v>10</v>
      </c>
      <c r="BJP70" s="4" t="s">
        <v>11</v>
      </c>
      <c r="BJQ70" s="4" t="s">
        <v>12</v>
      </c>
      <c r="BJR70" s="4" t="s">
        <v>13</v>
      </c>
      <c r="BJS70" s="4" t="s">
        <v>14</v>
      </c>
      <c r="BJT70" s="4" t="s">
        <v>63</v>
      </c>
      <c r="BJU70" s="3"/>
      <c r="BJV70" s="3" t="s">
        <v>1</v>
      </c>
      <c r="BJW70" s="3" t="s">
        <v>2</v>
      </c>
      <c r="BJX70" s="4" t="s">
        <v>3</v>
      </c>
      <c r="BJY70" s="4" t="s">
        <v>4</v>
      </c>
      <c r="BJZ70" s="4" t="s">
        <v>5</v>
      </c>
      <c r="BKA70" s="4" t="s">
        <v>6</v>
      </c>
      <c r="BKB70" s="4" t="s">
        <v>7</v>
      </c>
      <c r="BKC70" s="4" t="s">
        <v>8</v>
      </c>
      <c r="BKD70" s="4" t="s">
        <v>9</v>
      </c>
      <c r="BKE70" s="4" t="s">
        <v>10</v>
      </c>
      <c r="BKF70" s="4" t="s">
        <v>11</v>
      </c>
      <c r="BKG70" s="4" t="s">
        <v>12</v>
      </c>
      <c r="BKH70" s="4" t="s">
        <v>13</v>
      </c>
      <c r="BKI70" s="4" t="s">
        <v>14</v>
      </c>
      <c r="BKJ70" s="4" t="s">
        <v>63</v>
      </c>
      <c r="BKK70" s="3"/>
      <c r="BKL70" s="3" t="s">
        <v>1</v>
      </c>
      <c r="BKM70" s="3" t="s">
        <v>2</v>
      </c>
      <c r="BKN70" s="4" t="s">
        <v>3</v>
      </c>
      <c r="BKO70" s="4" t="s">
        <v>4</v>
      </c>
      <c r="BKP70" s="4" t="s">
        <v>5</v>
      </c>
      <c r="BKQ70" s="4" t="s">
        <v>6</v>
      </c>
      <c r="BKR70" s="4" t="s">
        <v>7</v>
      </c>
      <c r="BKS70" s="4" t="s">
        <v>8</v>
      </c>
      <c r="BKT70" s="4" t="s">
        <v>9</v>
      </c>
      <c r="BKU70" s="4" t="s">
        <v>10</v>
      </c>
      <c r="BKV70" s="4" t="s">
        <v>11</v>
      </c>
      <c r="BKW70" s="4" t="s">
        <v>12</v>
      </c>
      <c r="BKX70" s="4" t="s">
        <v>13</v>
      </c>
      <c r="BKY70" s="4" t="s">
        <v>14</v>
      </c>
      <c r="BKZ70" s="4" t="s">
        <v>63</v>
      </c>
      <c r="BLA70" s="3"/>
      <c r="BLB70" s="3" t="s">
        <v>1</v>
      </c>
      <c r="BLC70" s="3" t="s">
        <v>2</v>
      </c>
      <c r="BLD70" s="4" t="s">
        <v>3</v>
      </c>
      <c r="BLE70" s="4" t="s">
        <v>4</v>
      </c>
      <c r="BLF70" s="4" t="s">
        <v>5</v>
      </c>
      <c r="BLG70" s="4" t="s">
        <v>6</v>
      </c>
      <c r="BLH70" s="4" t="s">
        <v>7</v>
      </c>
      <c r="BLI70" s="4" t="s">
        <v>8</v>
      </c>
      <c r="BLJ70" s="4" t="s">
        <v>9</v>
      </c>
      <c r="BLK70" s="4" t="s">
        <v>10</v>
      </c>
      <c r="BLL70" s="4" t="s">
        <v>11</v>
      </c>
      <c r="BLM70" s="4" t="s">
        <v>12</v>
      </c>
      <c r="BLN70" s="4" t="s">
        <v>13</v>
      </c>
      <c r="BLO70" s="4" t="s">
        <v>14</v>
      </c>
      <c r="BLP70" s="4" t="s">
        <v>63</v>
      </c>
      <c r="BLQ70" s="3"/>
      <c r="BLR70" s="3" t="s">
        <v>1</v>
      </c>
      <c r="BLS70" s="3" t="s">
        <v>2</v>
      </c>
      <c r="BLT70" s="4" t="s">
        <v>3</v>
      </c>
      <c r="BLU70" s="4" t="s">
        <v>4</v>
      </c>
      <c r="BLV70" s="4" t="s">
        <v>5</v>
      </c>
      <c r="BLW70" s="4" t="s">
        <v>6</v>
      </c>
      <c r="BLX70" s="4" t="s">
        <v>7</v>
      </c>
      <c r="BLY70" s="4" t="s">
        <v>8</v>
      </c>
      <c r="BLZ70" s="4" t="s">
        <v>9</v>
      </c>
      <c r="BMA70" s="4" t="s">
        <v>10</v>
      </c>
      <c r="BMB70" s="4" t="s">
        <v>11</v>
      </c>
      <c r="BMC70" s="4" t="s">
        <v>12</v>
      </c>
      <c r="BMD70" s="4" t="s">
        <v>13</v>
      </c>
      <c r="BME70" s="4" t="s">
        <v>14</v>
      </c>
      <c r="BMF70" s="4" t="s">
        <v>63</v>
      </c>
      <c r="BMG70" s="3"/>
      <c r="BMH70" s="3" t="s">
        <v>1</v>
      </c>
      <c r="BMI70" s="3" t="s">
        <v>2</v>
      </c>
      <c r="BMJ70" s="4" t="s">
        <v>3</v>
      </c>
      <c r="BMK70" s="4" t="s">
        <v>4</v>
      </c>
      <c r="BML70" s="4" t="s">
        <v>5</v>
      </c>
      <c r="BMM70" s="4" t="s">
        <v>6</v>
      </c>
      <c r="BMN70" s="4" t="s">
        <v>7</v>
      </c>
      <c r="BMO70" s="4" t="s">
        <v>8</v>
      </c>
      <c r="BMP70" s="4" t="s">
        <v>9</v>
      </c>
      <c r="BMQ70" s="4" t="s">
        <v>10</v>
      </c>
      <c r="BMR70" s="4" t="s">
        <v>11</v>
      </c>
      <c r="BMS70" s="4" t="s">
        <v>12</v>
      </c>
      <c r="BMT70" s="4" t="s">
        <v>13</v>
      </c>
      <c r="BMU70" s="4" t="s">
        <v>14</v>
      </c>
      <c r="BMV70" s="4" t="s">
        <v>63</v>
      </c>
      <c r="BMW70" s="3"/>
      <c r="BMX70" s="3" t="s">
        <v>1</v>
      </c>
      <c r="BMY70" s="3" t="s">
        <v>2</v>
      </c>
      <c r="BMZ70" s="4" t="s">
        <v>3</v>
      </c>
      <c r="BNA70" s="4" t="s">
        <v>4</v>
      </c>
      <c r="BNB70" s="4" t="s">
        <v>5</v>
      </c>
      <c r="BNC70" s="4" t="s">
        <v>6</v>
      </c>
      <c r="BND70" s="4" t="s">
        <v>7</v>
      </c>
      <c r="BNE70" s="4" t="s">
        <v>8</v>
      </c>
      <c r="BNF70" s="4" t="s">
        <v>9</v>
      </c>
      <c r="BNG70" s="4" t="s">
        <v>10</v>
      </c>
      <c r="BNH70" s="4" t="s">
        <v>11</v>
      </c>
      <c r="BNI70" s="4" t="s">
        <v>12</v>
      </c>
      <c r="BNJ70" s="4" t="s">
        <v>13</v>
      </c>
      <c r="BNK70" s="4" t="s">
        <v>14</v>
      </c>
      <c r="BNL70" s="4" t="s">
        <v>63</v>
      </c>
      <c r="BNM70" s="3"/>
      <c r="BNN70" s="3" t="s">
        <v>1</v>
      </c>
      <c r="BNO70" s="3" t="s">
        <v>2</v>
      </c>
      <c r="BNP70" s="4" t="s">
        <v>3</v>
      </c>
      <c r="BNQ70" s="4" t="s">
        <v>4</v>
      </c>
      <c r="BNR70" s="4" t="s">
        <v>5</v>
      </c>
      <c r="BNS70" s="4" t="s">
        <v>6</v>
      </c>
      <c r="BNT70" s="4" t="s">
        <v>7</v>
      </c>
      <c r="BNU70" s="4" t="s">
        <v>8</v>
      </c>
      <c r="BNV70" s="4" t="s">
        <v>9</v>
      </c>
      <c r="BNW70" s="4" t="s">
        <v>10</v>
      </c>
      <c r="BNX70" s="4" t="s">
        <v>11</v>
      </c>
      <c r="BNY70" s="4" t="s">
        <v>12</v>
      </c>
      <c r="BNZ70" s="4" t="s">
        <v>13</v>
      </c>
      <c r="BOA70" s="4" t="s">
        <v>14</v>
      </c>
      <c r="BOB70" s="4" t="s">
        <v>63</v>
      </c>
      <c r="BOC70" s="3"/>
      <c r="BOD70" s="3" t="s">
        <v>1</v>
      </c>
      <c r="BOE70" s="3" t="s">
        <v>2</v>
      </c>
      <c r="BOF70" s="4" t="s">
        <v>3</v>
      </c>
      <c r="BOG70" s="4" t="s">
        <v>4</v>
      </c>
      <c r="BOH70" s="4" t="s">
        <v>5</v>
      </c>
      <c r="BOI70" s="4" t="s">
        <v>6</v>
      </c>
      <c r="BOJ70" s="4" t="s">
        <v>7</v>
      </c>
      <c r="BOK70" s="4" t="s">
        <v>8</v>
      </c>
      <c r="BOL70" s="4" t="s">
        <v>9</v>
      </c>
      <c r="BOM70" s="4" t="s">
        <v>10</v>
      </c>
      <c r="BON70" s="4" t="s">
        <v>11</v>
      </c>
      <c r="BOO70" s="4" t="s">
        <v>12</v>
      </c>
      <c r="BOP70" s="4" t="s">
        <v>13</v>
      </c>
      <c r="BOQ70" s="4" t="s">
        <v>14</v>
      </c>
      <c r="BOR70" s="4" t="s">
        <v>63</v>
      </c>
      <c r="BOS70" s="3"/>
      <c r="BOT70" s="3" t="s">
        <v>1</v>
      </c>
      <c r="BOU70" s="3" t="s">
        <v>2</v>
      </c>
      <c r="BOV70" s="4" t="s">
        <v>3</v>
      </c>
      <c r="BOW70" s="4" t="s">
        <v>4</v>
      </c>
      <c r="BOX70" s="4" t="s">
        <v>5</v>
      </c>
      <c r="BOY70" s="4" t="s">
        <v>6</v>
      </c>
      <c r="BOZ70" s="4" t="s">
        <v>7</v>
      </c>
      <c r="BPA70" s="4" t="s">
        <v>8</v>
      </c>
      <c r="BPB70" s="4" t="s">
        <v>9</v>
      </c>
      <c r="BPC70" s="4" t="s">
        <v>10</v>
      </c>
      <c r="BPD70" s="4" t="s">
        <v>11</v>
      </c>
      <c r="BPE70" s="4" t="s">
        <v>12</v>
      </c>
      <c r="BPF70" s="4" t="s">
        <v>13</v>
      </c>
      <c r="BPG70" s="4" t="s">
        <v>14</v>
      </c>
      <c r="BPH70" s="4" t="s">
        <v>63</v>
      </c>
      <c r="BPI70" s="3"/>
      <c r="BPJ70" s="3" t="s">
        <v>1</v>
      </c>
      <c r="BPK70" s="3" t="s">
        <v>2</v>
      </c>
      <c r="BPL70" s="4" t="s">
        <v>3</v>
      </c>
      <c r="BPM70" s="4" t="s">
        <v>4</v>
      </c>
      <c r="BPN70" s="4" t="s">
        <v>5</v>
      </c>
      <c r="BPO70" s="4" t="s">
        <v>6</v>
      </c>
      <c r="BPP70" s="4" t="s">
        <v>7</v>
      </c>
      <c r="BPQ70" s="4" t="s">
        <v>8</v>
      </c>
      <c r="BPR70" s="4" t="s">
        <v>9</v>
      </c>
      <c r="BPS70" s="4" t="s">
        <v>10</v>
      </c>
      <c r="BPT70" s="4" t="s">
        <v>11</v>
      </c>
      <c r="BPU70" s="4" t="s">
        <v>12</v>
      </c>
      <c r="BPV70" s="4" t="s">
        <v>13</v>
      </c>
      <c r="BPW70" s="4" t="s">
        <v>14</v>
      </c>
      <c r="BPX70" s="4" t="s">
        <v>63</v>
      </c>
      <c r="BPY70" s="3"/>
      <c r="BPZ70" s="3" t="s">
        <v>1</v>
      </c>
      <c r="BQA70" s="3" t="s">
        <v>2</v>
      </c>
      <c r="BQB70" s="4" t="s">
        <v>3</v>
      </c>
      <c r="BQC70" s="4" t="s">
        <v>4</v>
      </c>
      <c r="BQD70" s="4" t="s">
        <v>5</v>
      </c>
      <c r="BQE70" s="4" t="s">
        <v>6</v>
      </c>
      <c r="BQF70" s="4" t="s">
        <v>7</v>
      </c>
      <c r="BQG70" s="4" t="s">
        <v>8</v>
      </c>
      <c r="BQH70" s="4" t="s">
        <v>9</v>
      </c>
      <c r="BQI70" s="4" t="s">
        <v>10</v>
      </c>
      <c r="BQJ70" s="4" t="s">
        <v>11</v>
      </c>
      <c r="BQK70" s="4" t="s">
        <v>12</v>
      </c>
      <c r="BQL70" s="4" t="s">
        <v>13</v>
      </c>
      <c r="BQM70" s="4" t="s">
        <v>14</v>
      </c>
      <c r="BQN70" s="4" t="s">
        <v>63</v>
      </c>
      <c r="BQO70" s="3"/>
      <c r="BQP70" s="3" t="s">
        <v>1</v>
      </c>
      <c r="BQQ70" s="3" t="s">
        <v>2</v>
      </c>
      <c r="BQR70" s="4" t="s">
        <v>3</v>
      </c>
      <c r="BQS70" s="4" t="s">
        <v>4</v>
      </c>
      <c r="BQT70" s="4" t="s">
        <v>5</v>
      </c>
      <c r="BQU70" s="4" t="s">
        <v>6</v>
      </c>
      <c r="BQV70" s="4" t="s">
        <v>7</v>
      </c>
      <c r="BQW70" s="4" t="s">
        <v>8</v>
      </c>
      <c r="BQX70" s="4" t="s">
        <v>9</v>
      </c>
      <c r="BQY70" s="4" t="s">
        <v>10</v>
      </c>
      <c r="BQZ70" s="4" t="s">
        <v>11</v>
      </c>
      <c r="BRA70" s="4" t="s">
        <v>12</v>
      </c>
      <c r="BRB70" s="4" t="s">
        <v>13</v>
      </c>
      <c r="BRC70" s="4" t="s">
        <v>14</v>
      </c>
      <c r="BRD70" s="4" t="s">
        <v>63</v>
      </c>
      <c r="BRE70" s="3"/>
      <c r="BRF70" s="3" t="s">
        <v>1</v>
      </c>
      <c r="BRG70" s="3" t="s">
        <v>2</v>
      </c>
      <c r="BRH70" s="4" t="s">
        <v>3</v>
      </c>
      <c r="BRI70" s="4" t="s">
        <v>4</v>
      </c>
      <c r="BRJ70" s="4" t="s">
        <v>5</v>
      </c>
      <c r="BRK70" s="4" t="s">
        <v>6</v>
      </c>
      <c r="BRL70" s="4" t="s">
        <v>7</v>
      </c>
      <c r="BRM70" s="4" t="s">
        <v>8</v>
      </c>
      <c r="BRN70" s="4" t="s">
        <v>9</v>
      </c>
      <c r="BRO70" s="4" t="s">
        <v>10</v>
      </c>
      <c r="BRP70" s="4" t="s">
        <v>11</v>
      </c>
      <c r="BRQ70" s="4" t="s">
        <v>12</v>
      </c>
      <c r="BRR70" s="4" t="s">
        <v>13</v>
      </c>
      <c r="BRS70" s="4" t="s">
        <v>14</v>
      </c>
      <c r="BRT70" s="4" t="s">
        <v>63</v>
      </c>
      <c r="BRU70" s="3"/>
      <c r="BRV70" s="3" t="s">
        <v>1</v>
      </c>
      <c r="BRW70" s="3" t="s">
        <v>2</v>
      </c>
      <c r="BRX70" s="4" t="s">
        <v>3</v>
      </c>
      <c r="BRY70" s="4" t="s">
        <v>4</v>
      </c>
      <c r="BRZ70" s="4" t="s">
        <v>5</v>
      </c>
      <c r="BSA70" s="4" t="s">
        <v>6</v>
      </c>
      <c r="BSB70" s="4" t="s">
        <v>7</v>
      </c>
      <c r="BSC70" s="4" t="s">
        <v>8</v>
      </c>
      <c r="BSD70" s="4" t="s">
        <v>9</v>
      </c>
      <c r="BSE70" s="4" t="s">
        <v>10</v>
      </c>
      <c r="BSF70" s="4" t="s">
        <v>11</v>
      </c>
      <c r="BSG70" s="4" t="s">
        <v>12</v>
      </c>
      <c r="BSH70" s="4" t="s">
        <v>13</v>
      </c>
      <c r="BSI70" s="4" t="s">
        <v>14</v>
      </c>
      <c r="BSJ70" s="4" t="s">
        <v>63</v>
      </c>
      <c r="BSK70" s="3"/>
      <c r="BSL70" s="3" t="s">
        <v>1</v>
      </c>
      <c r="BSM70" s="3" t="s">
        <v>2</v>
      </c>
      <c r="BSN70" s="4" t="s">
        <v>3</v>
      </c>
      <c r="BSO70" s="4" t="s">
        <v>4</v>
      </c>
      <c r="BSP70" s="4" t="s">
        <v>5</v>
      </c>
      <c r="BSQ70" s="4" t="s">
        <v>6</v>
      </c>
      <c r="BSR70" s="4" t="s">
        <v>7</v>
      </c>
      <c r="BSS70" s="4" t="s">
        <v>8</v>
      </c>
      <c r="BST70" s="4" t="s">
        <v>9</v>
      </c>
      <c r="BSU70" s="4" t="s">
        <v>10</v>
      </c>
      <c r="BSV70" s="4" t="s">
        <v>11</v>
      </c>
      <c r="BSW70" s="4" t="s">
        <v>12</v>
      </c>
      <c r="BSX70" s="4" t="s">
        <v>13</v>
      </c>
      <c r="BSY70" s="4" t="s">
        <v>14</v>
      </c>
      <c r="BSZ70" s="4" t="s">
        <v>63</v>
      </c>
      <c r="BTA70" s="3"/>
      <c r="BTB70" s="3" t="s">
        <v>1</v>
      </c>
      <c r="BTC70" s="3" t="s">
        <v>2</v>
      </c>
      <c r="BTD70" s="4" t="s">
        <v>3</v>
      </c>
      <c r="BTE70" s="4" t="s">
        <v>4</v>
      </c>
      <c r="BTF70" s="4" t="s">
        <v>5</v>
      </c>
      <c r="BTG70" s="4" t="s">
        <v>6</v>
      </c>
      <c r="BTH70" s="4" t="s">
        <v>7</v>
      </c>
      <c r="BTI70" s="4" t="s">
        <v>8</v>
      </c>
      <c r="BTJ70" s="4" t="s">
        <v>9</v>
      </c>
      <c r="BTK70" s="4" t="s">
        <v>10</v>
      </c>
      <c r="BTL70" s="4" t="s">
        <v>11</v>
      </c>
      <c r="BTM70" s="4" t="s">
        <v>12</v>
      </c>
      <c r="BTN70" s="4" t="s">
        <v>13</v>
      </c>
      <c r="BTO70" s="4" t="s">
        <v>14</v>
      </c>
      <c r="BTP70" s="4" t="s">
        <v>63</v>
      </c>
      <c r="BTQ70" s="3"/>
      <c r="BTR70" s="3" t="s">
        <v>1</v>
      </c>
      <c r="BTS70" s="3" t="s">
        <v>2</v>
      </c>
      <c r="BTT70" s="4" t="s">
        <v>3</v>
      </c>
      <c r="BTU70" s="4" t="s">
        <v>4</v>
      </c>
      <c r="BTV70" s="4" t="s">
        <v>5</v>
      </c>
      <c r="BTW70" s="4" t="s">
        <v>6</v>
      </c>
      <c r="BTX70" s="4" t="s">
        <v>7</v>
      </c>
      <c r="BTY70" s="4" t="s">
        <v>8</v>
      </c>
      <c r="BTZ70" s="4" t="s">
        <v>9</v>
      </c>
      <c r="BUA70" s="4" t="s">
        <v>10</v>
      </c>
      <c r="BUB70" s="4" t="s">
        <v>11</v>
      </c>
      <c r="BUC70" s="4" t="s">
        <v>12</v>
      </c>
      <c r="BUD70" s="4" t="s">
        <v>13</v>
      </c>
      <c r="BUE70" s="4" t="s">
        <v>14</v>
      </c>
      <c r="BUF70" s="4" t="s">
        <v>63</v>
      </c>
      <c r="BUG70" s="3"/>
      <c r="BUH70" s="3" t="s">
        <v>1</v>
      </c>
      <c r="BUI70" s="3" t="s">
        <v>2</v>
      </c>
      <c r="BUJ70" s="4" t="s">
        <v>3</v>
      </c>
      <c r="BUK70" s="4" t="s">
        <v>4</v>
      </c>
      <c r="BUL70" s="4" t="s">
        <v>5</v>
      </c>
      <c r="BUM70" s="4" t="s">
        <v>6</v>
      </c>
      <c r="BUN70" s="4" t="s">
        <v>7</v>
      </c>
      <c r="BUO70" s="4" t="s">
        <v>8</v>
      </c>
      <c r="BUP70" s="4" t="s">
        <v>9</v>
      </c>
      <c r="BUQ70" s="4" t="s">
        <v>10</v>
      </c>
      <c r="BUR70" s="4" t="s">
        <v>11</v>
      </c>
      <c r="BUS70" s="4" t="s">
        <v>12</v>
      </c>
      <c r="BUT70" s="4" t="s">
        <v>13</v>
      </c>
      <c r="BUU70" s="4" t="s">
        <v>14</v>
      </c>
      <c r="BUV70" s="4" t="s">
        <v>63</v>
      </c>
      <c r="BUW70" s="3"/>
      <c r="BUX70" s="3" t="s">
        <v>1</v>
      </c>
      <c r="BUY70" s="3" t="s">
        <v>2</v>
      </c>
      <c r="BUZ70" s="4" t="s">
        <v>3</v>
      </c>
      <c r="BVA70" s="4" t="s">
        <v>4</v>
      </c>
      <c r="BVB70" s="4" t="s">
        <v>5</v>
      </c>
      <c r="BVC70" s="4" t="s">
        <v>6</v>
      </c>
      <c r="BVD70" s="4" t="s">
        <v>7</v>
      </c>
      <c r="BVE70" s="4" t="s">
        <v>8</v>
      </c>
      <c r="BVF70" s="4" t="s">
        <v>9</v>
      </c>
      <c r="BVG70" s="4" t="s">
        <v>10</v>
      </c>
      <c r="BVH70" s="4" t="s">
        <v>11</v>
      </c>
      <c r="BVI70" s="4" t="s">
        <v>12</v>
      </c>
      <c r="BVJ70" s="4" t="s">
        <v>13</v>
      </c>
      <c r="BVK70" s="4" t="s">
        <v>14</v>
      </c>
      <c r="BVL70" s="4" t="s">
        <v>63</v>
      </c>
      <c r="BVM70" s="3"/>
      <c r="BVN70" s="3" t="s">
        <v>1</v>
      </c>
      <c r="BVO70" s="3" t="s">
        <v>2</v>
      </c>
      <c r="BVP70" s="4" t="s">
        <v>3</v>
      </c>
      <c r="BVQ70" s="4" t="s">
        <v>4</v>
      </c>
      <c r="BVR70" s="4" t="s">
        <v>5</v>
      </c>
      <c r="BVS70" s="4" t="s">
        <v>6</v>
      </c>
      <c r="BVT70" s="4" t="s">
        <v>7</v>
      </c>
      <c r="BVU70" s="4" t="s">
        <v>8</v>
      </c>
      <c r="BVV70" s="4" t="s">
        <v>9</v>
      </c>
      <c r="BVW70" s="4" t="s">
        <v>10</v>
      </c>
      <c r="BVX70" s="4" t="s">
        <v>11</v>
      </c>
      <c r="BVY70" s="4" t="s">
        <v>12</v>
      </c>
      <c r="BVZ70" s="4" t="s">
        <v>13</v>
      </c>
      <c r="BWA70" s="4" t="s">
        <v>14</v>
      </c>
      <c r="BWB70" s="4" t="s">
        <v>63</v>
      </c>
      <c r="BWC70" s="3"/>
      <c r="BWD70" s="3" t="s">
        <v>1</v>
      </c>
      <c r="BWE70" s="3" t="s">
        <v>2</v>
      </c>
      <c r="BWF70" s="4" t="s">
        <v>3</v>
      </c>
      <c r="BWG70" s="4" t="s">
        <v>4</v>
      </c>
      <c r="BWH70" s="4" t="s">
        <v>5</v>
      </c>
      <c r="BWI70" s="4" t="s">
        <v>6</v>
      </c>
      <c r="BWJ70" s="4" t="s">
        <v>7</v>
      </c>
      <c r="BWK70" s="4" t="s">
        <v>8</v>
      </c>
      <c r="BWL70" s="4" t="s">
        <v>9</v>
      </c>
      <c r="BWM70" s="4" t="s">
        <v>10</v>
      </c>
      <c r="BWN70" s="4" t="s">
        <v>11</v>
      </c>
      <c r="BWO70" s="4" t="s">
        <v>12</v>
      </c>
      <c r="BWP70" s="4" t="s">
        <v>13</v>
      </c>
      <c r="BWQ70" s="4" t="s">
        <v>14</v>
      </c>
      <c r="BWR70" s="4" t="s">
        <v>63</v>
      </c>
      <c r="BWS70" s="3"/>
      <c r="BWT70" s="3" t="s">
        <v>1</v>
      </c>
      <c r="BWU70" s="3" t="s">
        <v>2</v>
      </c>
      <c r="BWV70" s="4" t="s">
        <v>3</v>
      </c>
      <c r="BWW70" s="4" t="s">
        <v>4</v>
      </c>
      <c r="BWX70" s="4" t="s">
        <v>5</v>
      </c>
      <c r="BWY70" s="4" t="s">
        <v>6</v>
      </c>
      <c r="BWZ70" s="4" t="s">
        <v>7</v>
      </c>
      <c r="BXA70" s="4" t="s">
        <v>8</v>
      </c>
      <c r="BXB70" s="4" t="s">
        <v>9</v>
      </c>
      <c r="BXC70" s="4" t="s">
        <v>10</v>
      </c>
      <c r="BXD70" s="4" t="s">
        <v>11</v>
      </c>
      <c r="BXE70" s="4" t="s">
        <v>12</v>
      </c>
      <c r="BXF70" s="4" t="s">
        <v>13</v>
      </c>
      <c r="BXG70" s="4" t="s">
        <v>14</v>
      </c>
      <c r="BXH70" s="4" t="s">
        <v>63</v>
      </c>
      <c r="BXI70" s="3"/>
      <c r="BXJ70" s="3" t="s">
        <v>1</v>
      </c>
      <c r="BXK70" s="3" t="s">
        <v>2</v>
      </c>
      <c r="BXL70" s="4" t="s">
        <v>3</v>
      </c>
      <c r="BXM70" s="4" t="s">
        <v>4</v>
      </c>
      <c r="BXN70" s="4" t="s">
        <v>5</v>
      </c>
      <c r="BXO70" s="4" t="s">
        <v>6</v>
      </c>
      <c r="BXP70" s="4" t="s">
        <v>7</v>
      </c>
      <c r="BXQ70" s="4" t="s">
        <v>8</v>
      </c>
      <c r="BXR70" s="4" t="s">
        <v>9</v>
      </c>
      <c r="BXS70" s="4" t="s">
        <v>10</v>
      </c>
      <c r="BXT70" s="4" t="s">
        <v>11</v>
      </c>
      <c r="BXU70" s="4" t="s">
        <v>12</v>
      </c>
      <c r="BXV70" s="4" t="s">
        <v>13</v>
      </c>
      <c r="BXW70" s="4" t="s">
        <v>14</v>
      </c>
      <c r="BXX70" s="4" t="s">
        <v>63</v>
      </c>
      <c r="BXY70" s="3"/>
      <c r="BXZ70" s="3" t="s">
        <v>1</v>
      </c>
      <c r="BYA70" s="3" t="s">
        <v>2</v>
      </c>
      <c r="BYB70" s="4" t="s">
        <v>3</v>
      </c>
      <c r="BYC70" s="4" t="s">
        <v>4</v>
      </c>
      <c r="BYD70" s="4" t="s">
        <v>5</v>
      </c>
      <c r="BYE70" s="4" t="s">
        <v>6</v>
      </c>
      <c r="BYF70" s="4" t="s">
        <v>7</v>
      </c>
      <c r="BYG70" s="4" t="s">
        <v>8</v>
      </c>
      <c r="BYH70" s="4" t="s">
        <v>9</v>
      </c>
      <c r="BYI70" s="4" t="s">
        <v>10</v>
      </c>
      <c r="BYJ70" s="4" t="s">
        <v>11</v>
      </c>
      <c r="BYK70" s="4" t="s">
        <v>12</v>
      </c>
      <c r="BYL70" s="4" t="s">
        <v>13</v>
      </c>
      <c r="BYM70" s="4" t="s">
        <v>14</v>
      </c>
      <c r="BYN70" s="4" t="s">
        <v>63</v>
      </c>
      <c r="BYO70" s="3"/>
      <c r="BYP70" s="3" t="s">
        <v>1</v>
      </c>
      <c r="BYQ70" s="3" t="s">
        <v>2</v>
      </c>
      <c r="BYR70" s="4" t="s">
        <v>3</v>
      </c>
      <c r="BYS70" s="4" t="s">
        <v>4</v>
      </c>
      <c r="BYT70" s="4" t="s">
        <v>5</v>
      </c>
      <c r="BYU70" s="4" t="s">
        <v>6</v>
      </c>
      <c r="BYV70" s="4" t="s">
        <v>7</v>
      </c>
      <c r="BYW70" s="4" t="s">
        <v>8</v>
      </c>
      <c r="BYX70" s="4" t="s">
        <v>9</v>
      </c>
      <c r="BYY70" s="4" t="s">
        <v>10</v>
      </c>
      <c r="BYZ70" s="4" t="s">
        <v>11</v>
      </c>
      <c r="BZA70" s="4" t="s">
        <v>12</v>
      </c>
      <c r="BZB70" s="4" t="s">
        <v>13</v>
      </c>
      <c r="BZC70" s="4" t="s">
        <v>14</v>
      </c>
      <c r="BZD70" s="4" t="s">
        <v>63</v>
      </c>
      <c r="BZE70" s="3"/>
      <c r="BZF70" s="3" t="s">
        <v>1</v>
      </c>
      <c r="BZG70" s="3" t="s">
        <v>2</v>
      </c>
      <c r="BZH70" s="4" t="s">
        <v>3</v>
      </c>
      <c r="BZI70" s="4" t="s">
        <v>4</v>
      </c>
      <c r="BZJ70" s="4" t="s">
        <v>5</v>
      </c>
      <c r="BZK70" s="4" t="s">
        <v>6</v>
      </c>
      <c r="BZL70" s="4" t="s">
        <v>7</v>
      </c>
      <c r="BZM70" s="4" t="s">
        <v>8</v>
      </c>
      <c r="BZN70" s="4" t="s">
        <v>9</v>
      </c>
      <c r="BZO70" s="4" t="s">
        <v>10</v>
      </c>
      <c r="BZP70" s="4" t="s">
        <v>11</v>
      </c>
      <c r="BZQ70" s="4" t="s">
        <v>12</v>
      </c>
      <c r="BZR70" s="4" t="s">
        <v>13</v>
      </c>
      <c r="BZS70" s="4" t="s">
        <v>14</v>
      </c>
      <c r="BZT70" s="4" t="s">
        <v>63</v>
      </c>
      <c r="BZU70" s="3"/>
      <c r="BZV70" s="3" t="s">
        <v>1</v>
      </c>
      <c r="BZW70" s="3" t="s">
        <v>2</v>
      </c>
      <c r="BZX70" s="4" t="s">
        <v>3</v>
      </c>
      <c r="BZY70" s="4" t="s">
        <v>4</v>
      </c>
      <c r="BZZ70" s="4" t="s">
        <v>5</v>
      </c>
      <c r="CAA70" s="4" t="s">
        <v>6</v>
      </c>
      <c r="CAB70" s="4" t="s">
        <v>7</v>
      </c>
      <c r="CAC70" s="4" t="s">
        <v>8</v>
      </c>
      <c r="CAD70" s="4" t="s">
        <v>9</v>
      </c>
      <c r="CAE70" s="4" t="s">
        <v>10</v>
      </c>
      <c r="CAF70" s="4" t="s">
        <v>11</v>
      </c>
      <c r="CAG70" s="4" t="s">
        <v>12</v>
      </c>
      <c r="CAH70" s="4" t="s">
        <v>13</v>
      </c>
      <c r="CAI70" s="4" t="s">
        <v>14</v>
      </c>
      <c r="CAJ70" s="4" t="s">
        <v>63</v>
      </c>
      <c r="CAK70" s="3"/>
      <c r="CAL70" s="3" t="s">
        <v>1</v>
      </c>
      <c r="CAM70" s="3" t="s">
        <v>2</v>
      </c>
      <c r="CAN70" s="4" t="s">
        <v>3</v>
      </c>
      <c r="CAO70" s="4" t="s">
        <v>4</v>
      </c>
      <c r="CAP70" s="4" t="s">
        <v>5</v>
      </c>
      <c r="CAQ70" s="4" t="s">
        <v>6</v>
      </c>
      <c r="CAR70" s="4" t="s">
        <v>7</v>
      </c>
      <c r="CAS70" s="4" t="s">
        <v>8</v>
      </c>
      <c r="CAT70" s="4" t="s">
        <v>9</v>
      </c>
      <c r="CAU70" s="4" t="s">
        <v>10</v>
      </c>
      <c r="CAV70" s="4" t="s">
        <v>11</v>
      </c>
      <c r="CAW70" s="4" t="s">
        <v>12</v>
      </c>
      <c r="CAX70" s="4" t="s">
        <v>13</v>
      </c>
      <c r="CAY70" s="4" t="s">
        <v>14</v>
      </c>
      <c r="CAZ70" s="4" t="s">
        <v>63</v>
      </c>
      <c r="CBA70" s="3"/>
      <c r="CBB70" s="3" t="s">
        <v>1</v>
      </c>
      <c r="CBC70" s="3" t="s">
        <v>2</v>
      </c>
      <c r="CBD70" s="4" t="s">
        <v>3</v>
      </c>
      <c r="CBE70" s="4" t="s">
        <v>4</v>
      </c>
      <c r="CBF70" s="4" t="s">
        <v>5</v>
      </c>
      <c r="CBG70" s="4" t="s">
        <v>6</v>
      </c>
      <c r="CBH70" s="4" t="s">
        <v>7</v>
      </c>
      <c r="CBI70" s="4" t="s">
        <v>8</v>
      </c>
      <c r="CBJ70" s="4" t="s">
        <v>9</v>
      </c>
      <c r="CBK70" s="4" t="s">
        <v>10</v>
      </c>
      <c r="CBL70" s="4" t="s">
        <v>11</v>
      </c>
      <c r="CBM70" s="4" t="s">
        <v>12</v>
      </c>
      <c r="CBN70" s="4" t="s">
        <v>13</v>
      </c>
      <c r="CBO70" s="4" t="s">
        <v>14</v>
      </c>
      <c r="CBP70" s="4" t="s">
        <v>63</v>
      </c>
      <c r="CBQ70" s="3"/>
      <c r="CBR70" s="3" t="s">
        <v>1</v>
      </c>
      <c r="CBS70" s="3" t="s">
        <v>2</v>
      </c>
      <c r="CBT70" s="4" t="s">
        <v>3</v>
      </c>
      <c r="CBU70" s="4" t="s">
        <v>4</v>
      </c>
      <c r="CBV70" s="4" t="s">
        <v>5</v>
      </c>
      <c r="CBW70" s="4" t="s">
        <v>6</v>
      </c>
      <c r="CBX70" s="4" t="s">
        <v>7</v>
      </c>
      <c r="CBY70" s="4" t="s">
        <v>8</v>
      </c>
      <c r="CBZ70" s="4" t="s">
        <v>9</v>
      </c>
      <c r="CCA70" s="4" t="s">
        <v>10</v>
      </c>
      <c r="CCB70" s="4" t="s">
        <v>11</v>
      </c>
      <c r="CCC70" s="4" t="s">
        <v>12</v>
      </c>
      <c r="CCD70" s="4" t="s">
        <v>13</v>
      </c>
      <c r="CCE70" s="4" t="s">
        <v>14</v>
      </c>
      <c r="CCF70" s="4" t="s">
        <v>63</v>
      </c>
      <c r="CCG70" s="3"/>
      <c r="CCH70" s="3" t="s">
        <v>1</v>
      </c>
      <c r="CCI70" s="3" t="s">
        <v>2</v>
      </c>
      <c r="CCJ70" s="4" t="s">
        <v>3</v>
      </c>
      <c r="CCK70" s="4" t="s">
        <v>4</v>
      </c>
      <c r="CCL70" s="4" t="s">
        <v>5</v>
      </c>
      <c r="CCM70" s="4" t="s">
        <v>6</v>
      </c>
      <c r="CCN70" s="4" t="s">
        <v>7</v>
      </c>
      <c r="CCO70" s="4" t="s">
        <v>8</v>
      </c>
      <c r="CCP70" s="4" t="s">
        <v>9</v>
      </c>
      <c r="CCQ70" s="4" t="s">
        <v>10</v>
      </c>
      <c r="CCR70" s="4" t="s">
        <v>11</v>
      </c>
      <c r="CCS70" s="4" t="s">
        <v>12</v>
      </c>
      <c r="CCT70" s="4" t="s">
        <v>13</v>
      </c>
      <c r="CCU70" s="4" t="s">
        <v>14</v>
      </c>
      <c r="CCV70" s="4" t="s">
        <v>63</v>
      </c>
      <c r="CCW70" s="3"/>
      <c r="CCX70" s="3" t="s">
        <v>1</v>
      </c>
      <c r="CCY70" s="3" t="s">
        <v>2</v>
      </c>
      <c r="CCZ70" s="4" t="s">
        <v>3</v>
      </c>
      <c r="CDA70" s="4" t="s">
        <v>4</v>
      </c>
      <c r="CDB70" s="4" t="s">
        <v>5</v>
      </c>
      <c r="CDC70" s="4" t="s">
        <v>6</v>
      </c>
      <c r="CDD70" s="4" t="s">
        <v>7</v>
      </c>
      <c r="CDE70" s="4" t="s">
        <v>8</v>
      </c>
      <c r="CDF70" s="4" t="s">
        <v>9</v>
      </c>
      <c r="CDG70" s="4" t="s">
        <v>10</v>
      </c>
      <c r="CDH70" s="4" t="s">
        <v>11</v>
      </c>
      <c r="CDI70" s="4" t="s">
        <v>12</v>
      </c>
      <c r="CDJ70" s="4" t="s">
        <v>13</v>
      </c>
      <c r="CDK70" s="4" t="s">
        <v>14</v>
      </c>
      <c r="CDL70" s="4" t="s">
        <v>63</v>
      </c>
      <c r="CDM70" s="3"/>
      <c r="CDN70" s="3" t="s">
        <v>1</v>
      </c>
      <c r="CDO70" s="3" t="s">
        <v>2</v>
      </c>
      <c r="CDP70" s="4" t="s">
        <v>3</v>
      </c>
      <c r="CDQ70" s="4" t="s">
        <v>4</v>
      </c>
      <c r="CDR70" s="4" t="s">
        <v>5</v>
      </c>
      <c r="CDS70" s="4" t="s">
        <v>6</v>
      </c>
      <c r="CDT70" s="4" t="s">
        <v>7</v>
      </c>
      <c r="CDU70" s="4" t="s">
        <v>8</v>
      </c>
      <c r="CDV70" s="4" t="s">
        <v>9</v>
      </c>
      <c r="CDW70" s="4" t="s">
        <v>10</v>
      </c>
      <c r="CDX70" s="4" t="s">
        <v>11</v>
      </c>
      <c r="CDY70" s="4" t="s">
        <v>12</v>
      </c>
      <c r="CDZ70" s="4" t="s">
        <v>13</v>
      </c>
      <c r="CEA70" s="4" t="s">
        <v>14</v>
      </c>
      <c r="CEB70" s="4" t="s">
        <v>63</v>
      </c>
      <c r="CEC70" s="3"/>
      <c r="CED70" s="3" t="s">
        <v>1</v>
      </c>
      <c r="CEE70" s="3" t="s">
        <v>2</v>
      </c>
      <c r="CEF70" s="4" t="s">
        <v>3</v>
      </c>
      <c r="CEG70" s="4" t="s">
        <v>4</v>
      </c>
      <c r="CEH70" s="4" t="s">
        <v>5</v>
      </c>
      <c r="CEI70" s="4" t="s">
        <v>6</v>
      </c>
      <c r="CEJ70" s="4" t="s">
        <v>7</v>
      </c>
      <c r="CEK70" s="4" t="s">
        <v>8</v>
      </c>
      <c r="CEL70" s="4" t="s">
        <v>9</v>
      </c>
      <c r="CEM70" s="4" t="s">
        <v>10</v>
      </c>
      <c r="CEN70" s="4" t="s">
        <v>11</v>
      </c>
      <c r="CEO70" s="4" t="s">
        <v>12</v>
      </c>
      <c r="CEP70" s="4" t="s">
        <v>13</v>
      </c>
      <c r="CEQ70" s="4" t="s">
        <v>14</v>
      </c>
      <c r="CER70" s="4" t="s">
        <v>63</v>
      </c>
      <c r="CES70" s="3"/>
      <c r="CET70" s="3" t="s">
        <v>1</v>
      </c>
      <c r="CEU70" s="3" t="s">
        <v>2</v>
      </c>
      <c r="CEV70" s="4" t="s">
        <v>3</v>
      </c>
      <c r="CEW70" s="4" t="s">
        <v>4</v>
      </c>
      <c r="CEX70" s="4" t="s">
        <v>5</v>
      </c>
      <c r="CEY70" s="4" t="s">
        <v>6</v>
      </c>
      <c r="CEZ70" s="4" t="s">
        <v>7</v>
      </c>
      <c r="CFA70" s="4" t="s">
        <v>8</v>
      </c>
      <c r="CFB70" s="4" t="s">
        <v>9</v>
      </c>
      <c r="CFC70" s="4" t="s">
        <v>10</v>
      </c>
      <c r="CFD70" s="4" t="s">
        <v>11</v>
      </c>
      <c r="CFE70" s="4" t="s">
        <v>12</v>
      </c>
      <c r="CFF70" s="4" t="s">
        <v>13</v>
      </c>
      <c r="CFG70" s="4" t="s">
        <v>14</v>
      </c>
      <c r="CFH70" s="4" t="s">
        <v>63</v>
      </c>
      <c r="CFI70" s="3"/>
      <c r="CFJ70" s="3" t="s">
        <v>1</v>
      </c>
      <c r="CFK70" s="3" t="s">
        <v>2</v>
      </c>
      <c r="CFL70" s="4" t="s">
        <v>3</v>
      </c>
      <c r="CFM70" s="4" t="s">
        <v>4</v>
      </c>
      <c r="CFN70" s="4" t="s">
        <v>5</v>
      </c>
      <c r="CFO70" s="4" t="s">
        <v>6</v>
      </c>
      <c r="CFP70" s="4" t="s">
        <v>7</v>
      </c>
      <c r="CFQ70" s="4" t="s">
        <v>8</v>
      </c>
      <c r="CFR70" s="4" t="s">
        <v>9</v>
      </c>
      <c r="CFS70" s="4" t="s">
        <v>10</v>
      </c>
      <c r="CFT70" s="4" t="s">
        <v>11</v>
      </c>
      <c r="CFU70" s="4" t="s">
        <v>12</v>
      </c>
      <c r="CFV70" s="4" t="s">
        <v>13</v>
      </c>
      <c r="CFW70" s="4" t="s">
        <v>14</v>
      </c>
      <c r="CFX70" s="4" t="s">
        <v>63</v>
      </c>
      <c r="CFY70" s="3"/>
      <c r="CFZ70" s="3" t="s">
        <v>1</v>
      </c>
      <c r="CGA70" s="3" t="s">
        <v>2</v>
      </c>
      <c r="CGB70" s="4" t="s">
        <v>3</v>
      </c>
      <c r="CGC70" s="4" t="s">
        <v>4</v>
      </c>
      <c r="CGD70" s="4" t="s">
        <v>5</v>
      </c>
      <c r="CGE70" s="4" t="s">
        <v>6</v>
      </c>
      <c r="CGF70" s="4" t="s">
        <v>7</v>
      </c>
      <c r="CGG70" s="4" t="s">
        <v>8</v>
      </c>
      <c r="CGH70" s="4" t="s">
        <v>9</v>
      </c>
      <c r="CGI70" s="4" t="s">
        <v>10</v>
      </c>
      <c r="CGJ70" s="4" t="s">
        <v>11</v>
      </c>
      <c r="CGK70" s="4" t="s">
        <v>12</v>
      </c>
      <c r="CGL70" s="4" t="s">
        <v>13</v>
      </c>
      <c r="CGM70" s="4" t="s">
        <v>14</v>
      </c>
      <c r="CGN70" s="4" t="s">
        <v>63</v>
      </c>
      <c r="CGO70" s="3"/>
      <c r="CGP70" s="3" t="s">
        <v>1</v>
      </c>
      <c r="CGQ70" s="3" t="s">
        <v>2</v>
      </c>
      <c r="CGR70" s="4" t="s">
        <v>3</v>
      </c>
      <c r="CGS70" s="4" t="s">
        <v>4</v>
      </c>
      <c r="CGT70" s="4" t="s">
        <v>5</v>
      </c>
      <c r="CGU70" s="4" t="s">
        <v>6</v>
      </c>
      <c r="CGV70" s="4" t="s">
        <v>7</v>
      </c>
      <c r="CGW70" s="4" t="s">
        <v>8</v>
      </c>
      <c r="CGX70" s="4" t="s">
        <v>9</v>
      </c>
      <c r="CGY70" s="4" t="s">
        <v>10</v>
      </c>
      <c r="CGZ70" s="4" t="s">
        <v>11</v>
      </c>
      <c r="CHA70" s="4" t="s">
        <v>12</v>
      </c>
      <c r="CHB70" s="4" t="s">
        <v>13</v>
      </c>
      <c r="CHC70" s="4" t="s">
        <v>14</v>
      </c>
      <c r="CHD70" s="4" t="s">
        <v>63</v>
      </c>
      <c r="CHE70" s="3"/>
      <c r="CHF70" s="3" t="s">
        <v>1</v>
      </c>
      <c r="CHG70" s="3" t="s">
        <v>2</v>
      </c>
      <c r="CHH70" s="4" t="s">
        <v>3</v>
      </c>
      <c r="CHI70" s="4" t="s">
        <v>4</v>
      </c>
      <c r="CHJ70" s="4" t="s">
        <v>5</v>
      </c>
      <c r="CHK70" s="4" t="s">
        <v>6</v>
      </c>
      <c r="CHL70" s="4" t="s">
        <v>7</v>
      </c>
      <c r="CHM70" s="4" t="s">
        <v>8</v>
      </c>
      <c r="CHN70" s="4" t="s">
        <v>9</v>
      </c>
      <c r="CHO70" s="4" t="s">
        <v>10</v>
      </c>
      <c r="CHP70" s="4" t="s">
        <v>11</v>
      </c>
      <c r="CHQ70" s="4" t="s">
        <v>12</v>
      </c>
      <c r="CHR70" s="4" t="s">
        <v>13</v>
      </c>
      <c r="CHS70" s="4" t="s">
        <v>14</v>
      </c>
      <c r="CHT70" s="4" t="s">
        <v>63</v>
      </c>
      <c r="CHU70" s="3"/>
      <c r="CHV70" s="3" t="s">
        <v>1</v>
      </c>
      <c r="CHW70" s="3" t="s">
        <v>2</v>
      </c>
      <c r="CHX70" s="4" t="s">
        <v>3</v>
      </c>
      <c r="CHY70" s="4" t="s">
        <v>4</v>
      </c>
      <c r="CHZ70" s="4" t="s">
        <v>5</v>
      </c>
      <c r="CIA70" s="4" t="s">
        <v>6</v>
      </c>
      <c r="CIB70" s="4" t="s">
        <v>7</v>
      </c>
      <c r="CIC70" s="4" t="s">
        <v>8</v>
      </c>
      <c r="CID70" s="4" t="s">
        <v>9</v>
      </c>
      <c r="CIE70" s="4" t="s">
        <v>10</v>
      </c>
      <c r="CIF70" s="4" t="s">
        <v>11</v>
      </c>
      <c r="CIG70" s="4" t="s">
        <v>12</v>
      </c>
      <c r="CIH70" s="4" t="s">
        <v>13</v>
      </c>
      <c r="CII70" s="4" t="s">
        <v>14</v>
      </c>
      <c r="CIJ70" s="4" t="s">
        <v>63</v>
      </c>
      <c r="CIK70" s="3"/>
      <c r="CIL70" s="3" t="s">
        <v>1</v>
      </c>
      <c r="CIM70" s="3" t="s">
        <v>2</v>
      </c>
      <c r="CIN70" s="4" t="s">
        <v>3</v>
      </c>
      <c r="CIO70" s="4" t="s">
        <v>4</v>
      </c>
      <c r="CIP70" s="4" t="s">
        <v>5</v>
      </c>
      <c r="CIQ70" s="4" t="s">
        <v>6</v>
      </c>
      <c r="CIR70" s="4" t="s">
        <v>7</v>
      </c>
      <c r="CIS70" s="4" t="s">
        <v>8</v>
      </c>
      <c r="CIT70" s="4" t="s">
        <v>9</v>
      </c>
      <c r="CIU70" s="4" t="s">
        <v>10</v>
      </c>
      <c r="CIV70" s="4" t="s">
        <v>11</v>
      </c>
      <c r="CIW70" s="4" t="s">
        <v>12</v>
      </c>
      <c r="CIX70" s="4" t="s">
        <v>13</v>
      </c>
      <c r="CIY70" s="4" t="s">
        <v>14</v>
      </c>
      <c r="CIZ70" s="4" t="s">
        <v>63</v>
      </c>
      <c r="CJA70" s="3"/>
      <c r="CJB70" s="3" t="s">
        <v>1</v>
      </c>
      <c r="CJC70" s="3" t="s">
        <v>2</v>
      </c>
      <c r="CJD70" s="4" t="s">
        <v>3</v>
      </c>
      <c r="CJE70" s="4" t="s">
        <v>4</v>
      </c>
      <c r="CJF70" s="4" t="s">
        <v>5</v>
      </c>
      <c r="CJG70" s="4" t="s">
        <v>6</v>
      </c>
      <c r="CJH70" s="4" t="s">
        <v>7</v>
      </c>
      <c r="CJI70" s="4" t="s">
        <v>8</v>
      </c>
      <c r="CJJ70" s="4" t="s">
        <v>9</v>
      </c>
      <c r="CJK70" s="4" t="s">
        <v>10</v>
      </c>
      <c r="CJL70" s="4" t="s">
        <v>11</v>
      </c>
      <c r="CJM70" s="4" t="s">
        <v>12</v>
      </c>
      <c r="CJN70" s="4" t="s">
        <v>13</v>
      </c>
      <c r="CJO70" s="4" t="s">
        <v>14</v>
      </c>
      <c r="CJP70" s="4" t="s">
        <v>63</v>
      </c>
      <c r="CJQ70" s="3"/>
      <c r="CJR70" s="3" t="s">
        <v>1</v>
      </c>
      <c r="CJS70" s="3" t="s">
        <v>2</v>
      </c>
      <c r="CJT70" s="4" t="s">
        <v>3</v>
      </c>
      <c r="CJU70" s="4" t="s">
        <v>4</v>
      </c>
      <c r="CJV70" s="4" t="s">
        <v>5</v>
      </c>
      <c r="CJW70" s="4" t="s">
        <v>6</v>
      </c>
      <c r="CJX70" s="4" t="s">
        <v>7</v>
      </c>
      <c r="CJY70" s="4" t="s">
        <v>8</v>
      </c>
      <c r="CJZ70" s="4" t="s">
        <v>9</v>
      </c>
      <c r="CKA70" s="4" t="s">
        <v>10</v>
      </c>
      <c r="CKB70" s="4" t="s">
        <v>11</v>
      </c>
      <c r="CKC70" s="4" t="s">
        <v>12</v>
      </c>
      <c r="CKD70" s="4" t="s">
        <v>13</v>
      </c>
      <c r="CKE70" s="4" t="s">
        <v>14</v>
      </c>
      <c r="CKF70" s="4" t="s">
        <v>63</v>
      </c>
      <c r="CKG70" s="3"/>
      <c r="CKH70" s="3" t="s">
        <v>1</v>
      </c>
      <c r="CKI70" s="3" t="s">
        <v>2</v>
      </c>
      <c r="CKJ70" s="4" t="s">
        <v>3</v>
      </c>
      <c r="CKK70" s="4" t="s">
        <v>4</v>
      </c>
      <c r="CKL70" s="4" t="s">
        <v>5</v>
      </c>
      <c r="CKM70" s="4" t="s">
        <v>6</v>
      </c>
      <c r="CKN70" s="4" t="s">
        <v>7</v>
      </c>
      <c r="CKO70" s="4" t="s">
        <v>8</v>
      </c>
      <c r="CKP70" s="4" t="s">
        <v>9</v>
      </c>
      <c r="CKQ70" s="4" t="s">
        <v>10</v>
      </c>
      <c r="CKR70" s="4" t="s">
        <v>11</v>
      </c>
      <c r="CKS70" s="4" t="s">
        <v>12</v>
      </c>
      <c r="CKT70" s="4" t="s">
        <v>13</v>
      </c>
      <c r="CKU70" s="4" t="s">
        <v>14</v>
      </c>
      <c r="CKV70" s="4" t="s">
        <v>63</v>
      </c>
      <c r="CKW70" s="3"/>
      <c r="CKX70" s="3" t="s">
        <v>1</v>
      </c>
      <c r="CKY70" s="3" t="s">
        <v>2</v>
      </c>
      <c r="CKZ70" s="4" t="s">
        <v>3</v>
      </c>
      <c r="CLA70" s="4" t="s">
        <v>4</v>
      </c>
      <c r="CLB70" s="4" t="s">
        <v>5</v>
      </c>
      <c r="CLC70" s="4" t="s">
        <v>6</v>
      </c>
      <c r="CLD70" s="4" t="s">
        <v>7</v>
      </c>
      <c r="CLE70" s="4" t="s">
        <v>8</v>
      </c>
      <c r="CLF70" s="4" t="s">
        <v>9</v>
      </c>
      <c r="CLG70" s="4" t="s">
        <v>10</v>
      </c>
      <c r="CLH70" s="4" t="s">
        <v>11</v>
      </c>
      <c r="CLI70" s="4" t="s">
        <v>12</v>
      </c>
      <c r="CLJ70" s="4" t="s">
        <v>13</v>
      </c>
      <c r="CLK70" s="4" t="s">
        <v>14</v>
      </c>
      <c r="CLL70" s="4" t="s">
        <v>63</v>
      </c>
      <c r="CLM70" s="3"/>
      <c r="CLN70" s="3" t="s">
        <v>1</v>
      </c>
      <c r="CLO70" s="3" t="s">
        <v>2</v>
      </c>
      <c r="CLP70" s="4" t="s">
        <v>3</v>
      </c>
      <c r="CLQ70" s="4" t="s">
        <v>4</v>
      </c>
      <c r="CLR70" s="4" t="s">
        <v>5</v>
      </c>
      <c r="CLS70" s="4" t="s">
        <v>6</v>
      </c>
      <c r="CLT70" s="4" t="s">
        <v>7</v>
      </c>
      <c r="CLU70" s="4" t="s">
        <v>8</v>
      </c>
      <c r="CLV70" s="4" t="s">
        <v>9</v>
      </c>
      <c r="CLW70" s="4" t="s">
        <v>10</v>
      </c>
      <c r="CLX70" s="4" t="s">
        <v>11</v>
      </c>
      <c r="CLY70" s="4" t="s">
        <v>12</v>
      </c>
      <c r="CLZ70" s="4" t="s">
        <v>13</v>
      </c>
      <c r="CMA70" s="4" t="s">
        <v>14</v>
      </c>
      <c r="CMB70" s="4" t="s">
        <v>63</v>
      </c>
      <c r="CMC70" s="3"/>
      <c r="CMD70" s="3" t="s">
        <v>1</v>
      </c>
      <c r="CME70" s="3" t="s">
        <v>2</v>
      </c>
      <c r="CMF70" s="4" t="s">
        <v>3</v>
      </c>
      <c r="CMG70" s="4" t="s">
        <v>4</v>
      </c>
      <c r="CMH70" s="4" t="s">
        <v>5</v>
      </c>
      <c r="CMI70" s="4" t="s">
        <v>6</v>
      </c>
      <c r="CMJ70" s="4" t="s">
        <v>7</v>
      </c>
      <c r="CMK70" s="4" t="s">
        <v>8</v>
      </c>
      <c r="CML70" s="4" t="s">
        <v>9</v>
      </c>
      <c r="CMM70" s="4" t="s">
        <v>10</v>
      </c>
      <c r="CMN70" s="4" t="s">
        <v>11</v>
      </c>
      <c r="CMO70" s="4" t="s">
        <v>12</v>
      </c>
      <c r="CMP70" s="4" t="s">
        <v>13</v>
      </c>
      <c r="CMQ70" s="4" t="s">
        <v>14</v>
      </c>
      <c r="CMR70" s="4" t="s">
        <v>63</v>
      </c>
      <c r="CMS70" s="3"/>
      <c r="CMT70" s="3" t="s">
        <v>1</v>
      </c>
      <c r="CMU70" s="3" t="s">
        <v>2</v>
      </c>
      <c r="CMV70" s="4" t="s">
        <v>3</v>
      </c>
      <c r="CMW70" s="4" t="s">
        <v>4</v>
      </c>
      <c r="CMX70" s="4" t="s">
        <v>5</v>
      </c>
      <c r="CMY70" s="4" t="s">
        <v>6</v>
      </c>
      <c r="CMZ70" s="4" t="s">
        <v>7</v>
      </c>
      <c r="CNA70" s="4" t="s">
        <v>8</v>
      </c>
      <c r="CNB70" s="4" t="s">
        <v>9</v>
      </c>
      <c r="CNC70" s="4" t="s">
        <v>10</v>
      </c>
      <c r="CND70" s="4" t="s">
        <v>11</v>
      </c>
      <c r="CNE70" s="4" t="s">
        <v>12</v>
      </c>
      <c r="CNF70" s="4" t="s">
        <v>13</v>
      </c>
      <c r="CNG70" s="4" t="s">
        <v>14</v>
      </c>
      <c r="CNH70" s="4" t="s">
        <v>63</v>
      </c>
      <c r="CNI70" s="3"/>
      <c r="CNJ70" s="3" t="s">
        <v>1</v>
      </c>
      <c r="CNK70" s="3" t="s">
        <v>2</v>
      </c>
      <c r="CNL70" s="4" t="s">
        <v>3</v>
      </c>
      <c r="CNM70" s="4" t="s">
        <v>4</v>
      </c>
      <c r="CNN70" s="4" t="s">
        <v>5</v>
      </c>
      <c r="CNO70" s="4" t="s">
        <v>6</v>
      </c>
      <c r="CNP70" s="4" t="s">
        <v>7</v>
      </c>
      <c r="CNQ70" s="4" t="s">
        <v>8</v>
      </c>
      <c r="CNR70" s="4" t="s">
        <v>9</v>
      </c>
      <c r="CNS70" s="4" t="s">
        <v>10</v>
      </c>
      <c r="CNT70" s="4" t="s">
        <v>11</v>
      </c>
      <c r="CNU70" s="4" t="s">
        <v>12</v>
      </c>
      <c r="CNV70" s="4" t="s">
        <v>13</v>
      </c>
      <c r="CNW70" s="4" t="s">
        <v>14</v>
      </c>
      <c r="CNX70" s="4" t="s">
        <v>63</v>
      </c>
      <c r="CNY70" s="3"/>
      <c r="CNZ70" s="3" t="s">
        <v>1</v>
      </c>
      <c r="COA70" s="3" t="s">
        <v>2</v>
      </c>
      <c r="COB70" s="4" t="s">
        <v>3</v>
      </c>
      <c r="COC70" s="4" t="s">
        <v>4</v>
      </c>
      <c r="COD70" s="4" t="s">
        <v>5</v>
      </c>
      <c r="COE70" s="4" t="s">
        <v>6</v>
      </c>
      <c r="COF70" s="4" t="s">
        <v>7</v>
      </c>
      <c r="COG70" s="4" t="s">
        <v>8</v>
      </c>
      <c r="COH70" s="4" t="s">
        <v>9</v>
      </c>
      <c r="COI70" s="4" t="s">
        <v>10</v>
      </c>
      <c r="COJ70" s="4" t="s">
        <v>11</v>
      </c>
      <c r="COK70" s="4" t="s">
        <v>12</v>
      </c>
      <c r="COL70" s="4" t="s">
        <v>13</v>
      </c>
      <c r="COM70" s="4" t="s">
        <v>14</v>
      </c>
      <c r="CON70" s="4" t="s">
        <v>63</v>
      </c>
      <c r="COO70" s="3"/>
      <c r="COP70" s="3" t="s">
        <v>1</v>
      </c>
      <c r="COQ70" s="3" t="s">
        <v>2</v>
      </c>
      <c r="COR70" s="4" t="s">
        <v>3</v>
      </c>
      <c r="COS70" s="4" t="s">
        <v>4</v>
      </c>
      <c r="COT70" s="4" t="s">
        <v>5</v>
      </c>
      <c r="COU70" s="4" t="s">
        <v>6</v>
      </c>
      <c r="COV70" s="4" t="s">
        <v>7</v>
      </c>
      <c r="COW70" s="4" t="s">
        <v>8</v>
      </c>
      <c r="COX70" s="4" t="s">
        <v>9</v>
      </c>
      <c r="COY70" s="4" t="s">
        <v>10</v>
      </c>
      <c r="COZ70" s="4" t="s">
        <v>11</v>
      </c>
      <c r="CPA70" s="4" t="s">
        <v>12</v>
      </c>
      <c r="CPB70" s="4" t="s">
        <v>13</v>
      </c>
      <c r="CPC70" s="4" t="s">
        <v>14</v>
      </c>
      <c r="CPD70" s="4" t="s">
        <v>63</v>
      </c>
      <c r="CPE70" s="3"/>
      <c r="CPF70" s="3" t="s">
        <v>1</v>
      </c>
      <c r="CPG70" s="3" t="s">
        <v>2</v>
      </c>
      <c r="CPH70" s="4" t="s">
        <v>3</v>
      </c>
      <c r="CPI70" s="4" t="s">
        <v>4</v>
      </c>
      <c r="CPJ70" s="4" t="s">
        <v>5</v>
      </c>
      <c r="CPK70" s="4" t="s">
        <v>6</v>
      </c>
      <c r="CPL70" s="4" t="s">
        <v>7</v>
      </c>
      <c r="CPM70" s="4" t="s">
        <v>8</v>
      </c>
      <c r="CPN70" s="4" t="s">
        <v>9</v>
      </c>
      <c r="CPO70" s="4" t="s">
        <v>10</v>
      </c>
      <c r="CPP70" s="4" t="s">
        <v>11</v>
      </c>
      <c r="CPQ70" s="4" t="s">
        <v>12</v>
      </c>
      <c r="CPR70" s="4" t="s">
        <v>13</v>
      </c>
      <c r="CPS70" s="4" t="s">
        <v>14</v>
      </c>
      <c r="CPT70" s="4" t="s">
        <v>63</v>
      </c>
      <c r="CPU70" s="3"/>
      <c r="CPV70" s="3" t="s">
        <v>1</v>
      </c>
      <c r="CPW70" s="3" t="s">
        <v>2</v>
      </c>
      <c r="CPX70" s="4" t="s">
        <v>3</v>
      </c>
      <c r="CPY70" s="4" t="s">
        <v>4</v>
      </c>
      <c r="CPZ70" s="4" t="s">
        <v>5</v>
      </c>
      <c r="CQA70" s="4" t="s">
        <v>6</v>
      </c>
      <c r="CQB70" s="4" t="s">
        <v>7</v>
      </c>
      <c r="CQC70" s="4" t="s">
        <v>8</v>
      </c>
      <c r="CQD70" s="4" t="s">
        <v>9</v>
      </c>
      <c r="CQE70" s="4" t="s">
        <v>10</v>
      </c>
      <c r="CQF70" s="4" t="s">
        <v>11</v>
      </c>
      <c r="CQG70" s="4" t="s">
        <v>12</v>
      </c>
      <c r="CQH70" s="4" t="s">
        <v>13</v>
      </c>
      <c r="CQI70" s="4" t="s">
        <v>14</v>
      </c>
      <c r="CQJ70" s="4" t="s">
        <v>63</v>
      </c>
      <c r="CQK70" s="3"/>
      <c r="CQL70" s="3" t="s">
        <v>1</v>
      </c>
      <c r="CQM70" s="3" t="s">
        <v>2</v>
      </c>
      <c r="CQN70" s="4" t="s">
        <v>3</v>
      </c>
      <c r="CQO70" s="4" t="s">
        <v>4</v>
      </c>
      <c r="CQP70" s="4" t="s">
        <v>5</v>
      </c>
      <c r="CQQ70" s="4" t="s">
        <v>6</v>
      </c>
      <c r="CQR70" s="4" t="s">
        <v>7</v>
      </c>
      <c r="CQS70" s="4" t="s">
        <v>8</v>
      </c>
      <c r="CQT70" s="4" t="s">
        <v>9</v>
      </c>
      <c r="CQU70" s="4" t="s">
        <v>10</v>
      </c>
      <c r="CQV70" s="4" t="s">
        <v>11</v>
      </c>
      <c r="CQW70" s="4" t="s">
        <v>12</v>
      </c>
      <c r="CQX70" s="4" t="s">
        <v>13</v>
      </c>
      <c r="CQY70" s="4" t="s">
        <v>14</v>
      </c>
      <c r="CQZ70" s="4" t="s">
        <v>63</v>
      </c>
      <c r="CRA70" s="3"/>
      <c r="CRB70" s="3" t="s">
        <v>1</v>
      </c>
      <c r="CRC70" s="3" t="s">
        <v>2</v>
      </c>
      <c r="CRD70" s="4" t="s">
        <v>3</v>
      </c>
      <c r="CRE70" s="4" t="s">
        <v>4</v>
      </c>
      <c r="CRF70" s="4" t="s">
        <v>5</v>
      </c>
      <c r="CRG70" s="4" t="s">
        <v>6</v>
      </c>
      <c r="CRH70" s="4" t="s">
        <v>7</v>
      </c>
      <c r="CRI70" s="4" t="s">
        <v>8</v>
      </c>
      <c r="CRJ70" s="4" t="s">
        <v>9</v>
      </c>
      <c r="CRK70" s="4" t="s">
        <v>10</v>
      </c>
      <c r="CRL70" s="4" t="s">
        <v>11</v>
      </c>
      <c r="CRM70" s="4" t="s">
        <v>12</v>
      </c>
      <c r="CRN70" s="4" t="s">
        <v>13</v>
      </c>
      <c r="CRO70" s="4" t="s">
        <v>14</v>
      </c>
      <c r="CRP70" s="4" t="s">
        <v>63</v>
      </c>
      <c r="CRQ70" s="3"/>
      <c r="CRR70" s="3" t="s">
        <v>1</v>
      </c>
      <c r="CRS70" s="3" t="s">
        <v>2</v>
      </c>
      <c r="CRT70" s="4" t="s">
        <v>3</v>
      </c>
      <c r="CRU70" s="4" t="s">
        <v>4</v>
      </c>
      <c r="CRV70" s="4" t="s">
        <v>5</v>
      </c>
      <c r="CRW70" s="4" t="s">
        <v>6</v>
      </c>
      <c r="CRX70" s="4" t="s">
        <v>7</v>
      </c>
      <c r="CRY70" s="4" t="s">
        <v>8</v>
      </c>
      <c r="CRZ70" s="4" t="s">
        <v>9</v>
      </c>
      <c r="CSA70" s="4" t="s">
        <v>10</v>
      </c>
      <c r="CSB70" s="4" t="s">
        <v>11</v>
      </c>
      <c r="CSC70" s="4" t="s">
        <v>12</v>
      </c>
      <c r="CSD70" s="4" t="s">
        <v>13</v>
      </c>
      <c r="CSE70" s="4" t="s">
        <v>14</v>
      </c>
      <c r="CSF70" s="4" t="s">
        <v>63</v>
      </c>
      <c r="CSG70" s="3"/>
      <c r="CSH70" s="3" t="s">
        <v>1</v>
      </c>
      <c r="CSI70" s="3" t="s">
        <v>2</v>
      </c>
      <c r="CSJ70" s="4" t="s">
        <v>3</v>
      </c>
      <c r="CSK70" s="4" t="s">
        <v>4</v>
      </c>
      <c r="CSL70" s="4" t="s">
        <v>5</v>
      </c>
      <c r="CSM70" s="4" t="s">
        <v>6</v>
      </c>
      <c r="CSN70" s="4" t="s">
        <v>7</v>
      </c>
      <c r="CSO70" s="4" t="s">
        <v>8</v>
      </c>
      <c r="CSP70" s="4" t="s">
        <v>9</v>
      </c>
      <c r="CSQ70" s="4" t="s">
        <v>10</v>
      </c>
      <c r="CSR70" s="4" t="s">
        <v>11</v>
      </c>
      <c r="CSS70" s="4" t="s">
        <v>12</v>
      </c>
      <c r="CST70" s="4" t="s">
        <v>13</v>
      </c>
      <c r="CSU70" s="4" t="s">
        <v>14</v>
      </c>
      <c r="CSV70" s="4" t="s">
        <v>63</v>
      </c>
      <c r="CSW70" s="3"/>
      <c r="CSX70" s="3" t="s">
        <v>1</v>
      </c>
      <c r="CSY70" s="3" t="s">
        <v>2</v>
      </c>
      <c r="CSZ70" s="4" t="s">
        <v>3</v>
      </c>
      <c r="CTA70" s="4" t="s">
        <v>4</v>
      </c>
      <c r="CTB70" s="4" t="s">
        <v>5</v>
      </c>
      <c r="CTC70" s="4" t="s">
        <v>6</v>
      </c>
      <c r="CTD70" s="4" t="s">
        <v>7</v>
      </c>
      <c r="CTE70" s="4" t="s">
        <v>8</v>
      </c>
      <c r="CTF70" s="4" t="s">
        <v>9</v>
      </c>
      <c r="CTG70" s="4" t="s">
        <v>10</v>
      </c>
      <c r="CTH70" s="4" t="s">
        <v>11</v>
      </c>
      <c r="CTI70" s="4" t="s">
        <v>12</v>
      </c>
      <c r="CTJ70" s="4" t="s">
        <v>13</v>
      </c>
      <c r="CTK70" s="4" t="s">
        <v>14</v>
      </c>
      <c r="CTL70" s="4" t="s">
        <v>63</v>
      </c>
      <c r="CTM70" s="3"/>
      <c r="CTN70" s="3" t="s">
        <v>1</v>
      </c>
      <c r="CTO70" s="3" t="s">
        <v>2</v>
      </c>
      <c r="CTP70" s="4" t="s">
        <v>3</v>
      </c>
      <c r="CTQ70" s="4" t="s">
        <v>4</v>
      </c>
      <c r="CTR70" s="4" t="s">
        <v>5</v>
      </c>
      <c r="CTS70" s="4" t="s">
        <v>6</v>
      </c>
      <c r="CTT70" s="4" t="s">
        <v>7</v>
      </c>
      <c r="CTU70" s="4" t="s">
        <v>8</v>
      </c>
      <c r="CTV70" s="4" t="s">
        <v>9</v>
      </c>
      <c r="CTW70" s="4" t="s">
        <v>10</v>
      </c>
      <c r="CTX70" s="4" t="s">
        <v>11</v>
      </c>
      <c r="CTY70" s="4" t="s">
        <v>12</v>
      </c>
      <c r="CTZ70" s="4" t="s">
        <v>13</v>
      </c>
      <c r="CUA70" s="4" t="s">
        <v>14</v>
      </c>
      <c r="CUB70" s="4" t="s">
        <v>63</v>
      </c>
      <c r="CUC70" s="3"/>
      <c r="CUD70" s="3" t="s">
        <v>1</v>
      </c>
      <c r="CUE70" s="3" t="s">
        <v>2</v>
      </c>
      <c r="CUF70" s="4" t="s">
        <v>3</v>
      </c>
      <c r="CUG70" s="4" t="s">
        <v>4</v>
      </c>
      <c r="CUH70" s="4" t="s">
        <v>5</v>
      </c>
      <c r="CUI70" s="4" t="s">
        <v>6</v>
      </c>
      <c r="CUJ70" s="4" t="s">
        <v>7</v>
      </c>
      <c r="CUK70" s="4" t="s">
        <v>8</v>
      </c>
      <c r="CUL70" s="4" t="s">
        <v>9</v>
      </c>
      <c r="CUM70" s="4" t="s">
        <v>10</v>
      </c>
      <c r="CUN70" s="4" t="s">
        <v>11</v>
      </c>
      <c r="CUO70" s="4" t="s">
        <v>12</v>
      </c>
      <c r="CUP70" s="4" t="s">
        <v>13</v>
      </c>
      <c r="CUQ70" s="4" t="s">
        <v>14</v>
      </c>
      <c r="CUR70" s="4" t="s">
        <v>63</v>
      </c>
      <c r="CUS70" s="3"/>
      <c r="CUT70" s="3" t="s">
        <v>1</v>
      </c>
      <c r="CUU70" s="3" t="s">
        <v>2</v>
      </c>
      <c r="CUV70" s="4" t="s">
        <v>3</v>
      </c>
      <c r="CUW70" s="4" t="s">
        <v>4</v>
      </c>
      <c r="CUX70" s="4" t="s">
        <v>5</v>
      </c>
      <c r="CUY70" s="4" t="s">
        <v>6</v>
      </c>
      <c r="CUZ70" s="4" t="s">
        <v>7</v>
      </c>
      <c r="CVA70" s="4" t="s">
        <v>8</v>
      </c>
      <c r="CVB70" s="4" t="s">
        <v>9</v>
      </c>
      <c r="CVC70" s="4" t="s">
        <v>10</v>
      </c>
      <c r="CVD70" s="4" t="s">
        <v>11</v>
      </c>
      <c r="CVE70" s="4" t="s">
        <v>12</v>
      </c>
      <c r="CVF70" s="4" t="s">
        <v>13</v>
      </c>
      <c r="CVG70" s="4" t="s">
        <v>14</v>
      </c>
      <c r="CVH70" s="4" t="s">
        <v>63</v>
      </c>
      <c r="CVI70" s="3"/>
      <c r="CVJ70" s="3" t="s">
        <v>1</v>
      </c>
      <c r="CVK70" s="3" t="s">
        <v>2</v>
      </c>
      <c r="CVL70" s="4" t="s">
        <v>3</v>
      </c>
      <c r="CVM70" s="4" t="s">
        <v>4</v>
      </c>
      <c r="CVN70" s="4" t="s">
        <v>5</v>
      </c>
      <c r="CVO70" s="4" t="s">
        <v>6</v>
      </c>
      <c r="CVP70" s="4" t="s">
        <v>7</v>
      </c>
      <c r="CVQ70" s="4" t="s">
        <v>8</v>
      </c>
      <c r="CVR70" s="4" t="s">
        <v>9</v>
      </c>
      <c r="CVS70" s="4" t="s">
        <v>10</v>
      </c>
      <c r="CVT70" s="4" t="s">
        <v>11</v>
      </c>
      <c r="CVU70" s="4" t="s">
        <v>12</v>
      </c>
      <c r="CVV70" s="4" t="s">
        <v>13</v>
      </c>
      <c r="CVW70" s="4" t="s">
        <v>14</v>
      </c>
      <c r="CVX70" s="4" t="s">
        <v>63</v>
      </c>
      <c r="CVY70" s="3"/>
      <c r="CVZ70" s="3" t="s">
        <v>1</v>
      </c>
      <c r="CWA70" s="3" t="s">
        <v>2</v>
      </c>
      <c r="CWB70" s="4" t="s">
        <v>3</v>
      </c>
      <c r="CWC70" s="4" t="s">
        <v>4</v>
      </c>
      <c r="CWD70" s="4" t="s">
        <v>5</v>
      </c>
      <c r="CWE70" s="4" t="s">
        <v>6</v>
      </c>
      <c r="CWF70" s="4" t="s">
        <v>7</v>
      </c>
      <c r="CWG70" s="4" t="s">
        <v>8</v>
      </c>
      <c r="CWH70" s="4" t="s">
        <v>9</v>
      </c>
      <c r="CWI70" s="4" t="s">
        <v>10</v>
      </c>
      <c r="CWJ70" s="4" t="s">
        <v>11</v>
      </c>
      <c r="CWK70" s="4" t="s">
        <v>12</v>
      </c>
      <c r="CWL70" s="4" t="s">
        <v>13</v>
      </c>
      <c r="CWM70" s="4" t="s">
        <v>14</v>
      </c>
      <c r="CWN70" s="4" t="s">
        <v>63</v>
      </c>
      <c r="CWO70" s="3"/>
      <c r="CWP70" s="3" t="s">
        <v>1</v>
      </c>
      <c r="CWQ70" s="3" t="s">
        <v>2</v>
      </c>
      <c r="CWR70" s="4" t="s">
        <v>3</v>
      </c>
      <c r="CWS70" s="4" t="s">
        <v>4</v>
      </c>
      <c r="CWT70" s="4" t="s">
        <v>5</v>
      </c>
      <c r="CWU70" s="4" t="s">
        <v>6</v>
      </c>
      <c r="CWV70" s="4" t="s">
        <v>7</v>
      </c>
      <c r="CWW70" s="4" t="s">
        <v>8</v>
      </c>
      <c r="CWX70" s="4" t="s">
        <v>9</v>
      </c>
      <c r="CWY70" s="4" t="s">
        <v>10</v>
      </c>
      <c r="CWZ70" s="4" t="s">
        <v>11</v>
      </c>
      <c r="CXA70" s="4" t="s">
        <v>12</v>
      </c>
      <c r="CXB70" s="4" t="s">
        <v>13</v>
      </c>
      <c r="CXC70" s="4" t="s">
        <v>14</v>
      </c>
      <c r="CXD70" s="4" t="s">
        <v>63</v>
      </c>
      <c r="CXE70" s="3"/>
      <c r="CXF70" s="3" t="s">
        <v>1</v>
      </c>
      <c r="CXG70" s="3" t="s">
        <v>2</v>
      </c>
      <c r="CXH70" s="4" t="s">
        <v>3</v>
      </c>
      <c r="CXI70" s="4" t="s">
        <v>4</v>
      </c>
      <c r="CXJ70" s="4" t="s">
        <v>5</v>
      </c>
      <c r="CXK70" s="4" t="s">
        <v>6</v>
      </c>
      <c r="CXL70" s="4" t="s">
        <v>7</v>
      </c>
      <c r="CXM70" s="4" t="s">
        <v>8</v>
      </c>
      <c r="CXN70" s="4" t="s">
        <v>9</v>
      </c>
      <c r="CXO70" s="4" t="s">
        <v>10</v>
      </c>
      <c r="CXP70" s="4" t="s">
        <v>11</v>
      </c>
      <c r="CXQ70" s="4" t="s">
        <v>12</v>
      </c>
      <c r="CXR70" s="4" t="s">
        <v>13</v>
      </c>
      <c r="CXS70" s="4" t="s">
        <v>14</v>
      </c>
      <c r="CXT70" s="4" t="s">
        <v>63</v>
      </c>
      <c r="CXU70" s="3"/>
      <c r="CXV70" s="3" t="s">
        <v>1</v>
      </c>
      <c r="CXW70" s="3" t="s">
        <v>2</v>
      </c>
      <c r="CXX70" s="4" t="s">
        <v>3</v>
      </c>
      <c r="CXY70" s="4" t="s">
        <v>4</v>
      </c>
      <c r="CXZ70" s="4" t="s">
        <v>5</v>
      </c>
      <c r="CYA70" s="4" t="s">
        <v>6</v>
      </c>
      <c r="CYB70" s="4" t="s">
        <v>7</v>
      </c>
      <c r="CYC70" s="4" t="s">
        <v>8</v>
      </c>
      <c r="CYD70" s="4" t="s">
        <v>9</v>
      </c>
      <c r="CYE70" s="4" t="s">
        <v>10</v>
      </c>
      <c r="CYF70" s="4" t="s">
        <v>11</v>
      </c>
      <c r="CYG70" s="4" t="s">
        <v>12</v>
      </c>
      <c r="CYH70" s="4" t="s">
        <v>13</v>
      </c>
      <c r="CYI70" s="4" t="s">
        <v>14</v>
      </c>
      <c r="CYJ70" s="4" t="s">
        <v>63</v>
      </c>
      <c r="CYK70" s="3"/>
      <c r="CYL70" s="3" t="s">
        <v>1</v>
      </c>
      <c r="CYM70" s="3" t="s">
        <v>2</v>
      </c>
      <c r="CYN70" s="4" t="s">
        <v>3</v>
      </c>
      <c r="CYO70" s="4" t="s">
        <v>4</v>
      </c>
      <c r="CYP70" s="4" t="s">
        <v>5</v>
      </c>
      <c r="CYQ70" s="4" t="s">
        <v>6</v>
      </c>
      <c r="CYR70" s="4" t="s">
        <v>7</v>
      </c>
      <c r="CYS70" s="4" t="s">
        <v>8</v>
      </c>
      <c r="CYT70" s="4" t="s">
        <v>9</v>
      </c>
      <c r="CYU70" s="4" t="s">
        <v>10</v>
      </c>
      <c r="CYV70" s="4" t="s">
        <v>11</v>
      </c>
      <c r="CYW70" s="4" t="s">
        <v>12</v>
      </c>
      <c r="CYX70" s="4" t="s">
        <v>13</v>
      </c>
      <c r="CYY70" s="4" t="s">
        <v>14</v>
      </c>
      <c r="CYZ70" s="4" t="s">
        <v>63</v>
      </c>
      <c r="CZA70" s="3"/>
      <c r="CZB70" s="3" t="s">
        <v>1</v>
      </c>
      <c r="CZC70" s="3" t="s">
        <v>2</v>
      </c>
      <c r="CZD70" s="4" t="s">
        <v>3</v>
      </c>
      <c r="CZE70" s="4" t="s">
        <v>4</v>
      </c>
      <c r="CZF70" s="4" t="s">
        <v>5</v>
      </c>
      <c r="CZG70" s="4" t="s">
        <v>6</v>
      </c>
      <c r="CZH70" s="4" t="s">
        <v>7</v>
      </c>
      <c r="CZI70" s="4" t="s">
        <v>8</v>
      </c>
      <c r="CZJ70" s="4" t="s">
        <v>9</v>
      </c>
      <c r="CZK70" s="4" t="s">
        <v>10</v>
      </c>
      <c r="CZL70" s="4" t="s">
        <v>11</v>
      </c>
      <c r="CZM70" s="4" t="s">
        <v>12</v>
      </c>
      <c r="CZN70" s="4" t="s">
        <v>13</v>
      </c>
      <c r="CZO70" s="4" t="s">
        <v>14</v>
      </c>
      <c r="CZP70" s="4" t="s">
        <v>63</v>
      </c>
      <c r="CZQ70" s="3"/>
      <c r="CZR70" s="3" t="s">
        <v>1</v>
      </c>
      <c r="CZS70" s="3" t="s">
        <v>2</v>
      </c>
      <c r="CZT70" s="4" t="s">
        <v>3</v>
      </c>
      <c r="CZU70" s="4" t="s">
        <v>4</v>
      </c>
      <c r="CZV70" s="4" t="s">
        <v>5</v>
      </c>
      <c r="CZW70" s="4" t="s">
        <v>6</v>
      </c>
      <c r="CZX70" s="4" t="s">
        <v>7</v>
      </c>
      <c r="CZY70" s="4" t="s">
        <v>8</v>
      </c>
      <c r="CZZ70" s="4" t="s">
        <v>9</v>
      </c>
      <c r="DAA70" s="4" t="s">
        <v>10</v>
      </c>
      <c r="DAB70" s="4" t="s">
        <v>11</v>
      </c>
      <c r="DAC70" s="4" t="s">
        <v>12</v>
      </c>
      <c r="DAD70" s="4" t="s">
        <v>13</v>
      </c>
      <c r="DAE70" s="4" t="s">
        <v>14</v>
      </c>
      <c r="DAF70" s="4" t="s">
        <v>63</v>
      </c>
      <c r="DAG70" s="3"/>
      <c r="DAH70" s="3" t="s">
        <v>1</v>
      </c>
      <c r="DAI70" s="3" t="s">
        <v>2</v>
      </c>
      <c r="DAJ70" s="4" t="s">
        <v>3</v>
      </c>
      <c r="DAK70" s="4" t="s">
        <v>4</v>
      </c>
      <c r="DAL70" s="4" t="s">
        <v>5</v>
      </c>
      <c r="DAM70" s="4" t="s">
        <v>6</v>
      </c>
      <c r="DAN70" s="4" t="s">
        <v>7</v>
      </c>
      <c r="DAO70" s="4" t="s">
        <v>8</v>
      </c>
      <c r="DAP70" s="4" t="s">
        <v>9</v>
      </c>
      <c r="DAQ70" s="4" t="s">
        <v>10</v>
      </c>
      <c r="DAR70" s="4" t="s">
        <v>11</v>
      </c>
      <c r="DAS70" s="4" t="s">
        <v>12</v>
      </c>
      <c r="DAT70" s="4" t="s">
        <v>13</v>
      </c>
      <c r="DAU70" s="4" t="s">
        <v>14</v>
      </c>
      <c r="DAV70" s="4" t="s">
        <v>63</v>
      </c>
      <c r="DAW70" s="3"/>
      <c r="DAX70" s="3" t="s">
        <v>1</v>
      </c>
      <c r="DAY70" s="3" t="s">
        <v>2</v>
      </c>
      <c r="DAZ70" s="4" t="s">
        <v>3</v>
      </c>
      <c r="DBA70" s="4" t="s">
        <v>4</v>
      </c>
      <c r="DBB70" s="4" t="s">
        <v>5</v>
      </c>
      <c r="DBC70" s="4" t="s">
        <v>6</v>
      </c>
      <c r="DBD70" s="4" t="s">
        <v>7</v>
      </c>
      <c r="DBE70" s="4" t="s">
        <v>8</v>
      </c>
      <c r="DBF70" s="4" t="s">
        <v>9</v>
      </c>
      <c r="DBG70" s="4" t="s">
        <v>10</v>
      </c>
      <c r="DBH70" s="4" t="s">
        <v>11</v>
      </c>
      <c r="DBI70" s="4" t="s">
        <v>12</v>
      </c>
      <c r="DBJ70" s="4" t="s">
        <v>13</v>
      </c>
      <c r="DBK70" s="4" t="s">
        <v>14</v>
      </c>
      <c r="DBL70" s="4" t="s">
        <v>63</v>
      </c>
      <c r="DBM70" s="3"/>
      <c r="DBN70" s="3" t="s">
        <v>1</v>
      </c>
      <c r="DBO70" s="3" t="s">
        <v>2</v>
      </c>
      <c r="DBP70" s="4" t="s">
        <v>3</v>
      </c>
      <c r="DBQ70" s="4" t="s">
        <v>4</v>
      </c>
      <c r="DBR70" s="4" t="s">
        <v>5</v>
      </c>
      <c r="DBS70" s="4" t="s">
        <v>6</v>
      </c>
      <c r="DBT70" s="4" t="s">
        <v>7</v>
      </c>
      <c r="DBU70" s="4" t="s">
        <v>8</v>
      </c>
      <c r="DBV70" s="4" t="s">
        <v>9</v>
      </c>
      <c r="DBW70" s="4" t="s">
        <v>10</v>
      </c>
      <c r="DBX70" s="4" t="s">
        <v>11</v>
      </c>
      <c r="DBY70" s="4" t="s">
        <v>12</v>
      </c>
      <c r="DBZ70" s="4" t="s">
        <v>13</v>
      </c>
      <c r="DCA70" s="4" t="s">
        <v>14</v>
      </c>
      <c r="DCB70" s="4" t="s">
        <v>63</v>
      </c>
      <c r="DCC70" s="3"/>
      <c r="DCD70" s="3" t="s">
        <v>1</v>
      </c>
      <c r="DCE70" s="3" t="s">
        <v>2</v>
      </c>
      <c r="DCF70" s="4" t="s">
        <v>3</v>
      </c>
      <c r="DCG70" s="4" t="s">
        <v>4</v>
      </c>
      <c r="DCH70" s="4" t="s">
        <v>5</v>
      </c>
      <c r="DCI70" s="4" t="s">
        <v>6</v>
      </c>
      <c r="DCJ70" s="4" t="s">
        <v>7</v>
      </c>
      <c r="DCK70" s="4" t="s">
        <v>8</v>
      </c>
      <c r="DCL70" s="4" t="s">
        <v>9</v>
      </c>
      <c r="DCM70" s="4" t="s">
        <v>10</v>
      </c>
      <c r="DCN70" s="4" t="s">
        <v>11</v>
      </c>
      <c r="DCO70" s="4" t="s">
        <v>12</v>
      </c>
      <c r="DCP70" s="4" t="s">
        <v>13</v>
      </c>
      <c r="DCQ70" s="4" t="s">
        <v>14</v>
      </c>
      <c r="DCR70" s="4" t="s">
        <v>63</v>
      </c>
      <c r="DCS70" s="3"/>
      <c r="DCT70" s="3" t="s">
        <v>1</v>
      </c>
      <c r="DCU70" s="3" t="s">
        <v>2</v>
      </c>
      <c r="DCV70" s="4" t="s">
        <v>3</v>
      </c>
      <c r="DCW70" s="4" t="s">
        <v>4</v>
      </c>
      <c r="DCX70" s="4" t="s">
        <v>5</v>
      </c>
      <c r="DCY70" s="4" t="s">
        <v>6</v>
      </c>
      <c r="DCZ70" s="4" t="s">
        <v>7</v>
      </c>
      <c r="DDA70" s="4" t="s">
        <v>8</v>
      </c>
      <c r="DDB70" s="4" t="s">
        <v>9</v>
      </c>
      <c r="DDC70" s="4" t="s">
        <v>10</v>
      </c>
      <c r="DDD70" s="4" t="s">
        <v>11</v>
      </c>
      <c r="DDE70" s="4" t="s">
        <v>12</v>
      </c>
      <c r="DDF70" s="4" t="s">
        <v>13</v>
      </c>
      <c r="DDG70" s="4" t="s">
        <v>14</v>
      </c>
      <c r="DDH70" s="4" t="s">
        <v>63</v>
      </c>
      <c r="DDI70" s="3"/>
      <c r="DDJ70" s="3" t="s">
        <v>1</v>
      </c>
      <c r="DDK70" s="3" t="s">
        <v>2</v>
      </c>
      <c r="DDL70" s="4" t="s">
        <v>3</v>
      </c>
      <c r="DDM70" s="4" t="s">
        <v>4</v>
      </c>
      <c r="DDN70" s="4" t="s">
        <v>5</v>
      </c>
      <c r="DDO70" s="4" t="s">
        <v>6</v>
      </c>
      <c r="DDP70" s="4" t="s">
        <v>7</v>
      </c>
      <c r="DDQ70" s="4" t="s">
        <v>8</v>
      </c>
      <c r="DDR70" s="4" t="s">
        <v>9</v>
      </c>
      <c r="DDS70" s="4" t="s">
        <v>10</v>
      </c>
      <c r="DDT70" s="4" t="s">
        <v>11</v>
      </c>
      <c r="DDU70" s="4" t="s">
        <v>12</v>
      </c>
      <c r="DDV70" s="4" t="s">
        <v>13</v>
      </c>
      <c r="DDW70" s="4" t="s">
        <v>14</v>
      </c>
      <c r="DDX70" s="4" t="s">
        <v>63</v>
      </c>
      <c r="DDY70" s="3"/>
      <c r="DDZ70" s="3" t="s">
        <v>1</v>
      </c>
      <c r="DEA70" s="3" t="s">
        <v>2</v>
      </c>
      <c r="DEB70" s="4" t="s">
        <v>3</v>
      </c>
      <c r="DEC70" s="4" t="s">
        <v>4</v>
      </c>
      <c r="DED70" s="4" t="s">
        <v>5</v>
      </c>
      <c r="DEE70" s="4" t="s">
        <v>6</v>
      </c>
      <c r="DEF70" s="4" t="s">
        <v>7</v>
      </c>
      <c r="DEG70" s="4" t="s">
        <v>8</v>
      </c>
      <c r="DEH70" s="4" t="s">
        <v>9</v>
      </c>
      <c r="DEI70" s="4" t="s">
        <v>10</v>
      </c>
      <c r="DEJ70" s="4" t="s">
        <v>11</v>
      </c>
      <c r="DEK70" s="4" t="s">
        <v>12</v>
      </c>
      <c r="DEL70" s="4" t="s">
        <v>13</v>
      </c>
      <c r="DEM70" s="4" t="s">
        <v>14</v>
      </c>
      <c r="DEN70" s="4" t="s">
        <v>63</v>
      </c>
      <c r="DEO70" s="3"/>
      <c r="DEP70" s="3" t="s">
        <v>1</v>
      </c>
      <c r="DEQ70" s="3" t="s">
        <v>2</v>
      </c>
      <c r="DER70" s="4" t="s">
        <v>3</v>
      </c>
      <c r="DES70" s="4" t="s">
        <v>4</v>
      </c>
      <c r="DET70" s="4" t="s">
        <v>5</v>
      </c>
      <c r="DEU70" s="4" t="s">
        <v>6</v>
      </c>
      <c r="DEV70" s="4" t="s">
        <v>7</v>
      </c>
      <c r="DEW70" s="4" t="s">
        <v>8</v>
      </c>
      <c r="DEX70" s="4" t="s">
        <v>9</v>
      </c>
      <c r="DEY70" s="4" t="s">
        <v>10</v>
      </c>
      <c r="DEZ70" s="4" t="s">
        <v>11</v>
      </c>
      <c r="DFA70" s="4" t="s">
        <v>12</v>
      </c>
      <c r="DFB70" s="4" t="s">
        <v>13</v>
      </c>
      <c r="DFC70" s="4" t="s">
        <v>14</v>
      </c>
      <c r="DFD70" s="4" t="s">
        <v>63</v>
      </c>
      <c r="DFE70" s="3"/>
      <c r="DFF70" s="3" t="s">
        <v>1</v>
      </c>
      <c r="DFG70" s="3" t="s">
        <v>2</v>
      </c>
      <c r="DFH70" s="4" t="s">
        <v>3</v>
      </c>
      <c r="DFI70" s="4" t="s">
        <v>4</v>
      </c>
      <c r="DFJ70" s="4" t="s">
        <v>5</v>
      </c>
      <c r="DFK70" s="4" t="s">
        <v>6</v>
      </c>
      <c r="DFL70" s="4" t="s">
        <v>7</v>
      </c>
      <c r="DFM70" s="4" t="s">
        <v>8</v>
      </c>
      <c r="DFN70" s="4" t="s">
        <v>9</v>
      </c>
      <c r="DFO70" s="4" t="s">
        <v>10</v>
      </c>
      <c r="DFP70" s="4" t="s">
        <v>11</v>
      </c>
      <c r="DFQ70" s="4" t="s">
        <v>12</v>
      </c>
      <c r="DFR70" s="4" t="s">
        <v>13</v>
      </c>
      <c r="DFS70" s="4" t="s">
        <v>14</v>
      </c>
      <c r="DFT70" s="4" t="s">
        <v>63</v>
      </c>
      <c r="DFU70" s="3"/>
      <c r="DFV70" s="3" t="s">
        <v>1</v>
      </c>
      <c r="DFW70" s="3" t="s">
        <v>2</v>
      </c>
      <c r="DFX70" s="4" t="s">
        <v>3</v>
      </c>
      <c r="DFY70" s="4" t="s">
        <v>4</v>
      </c>
      <c r="DFZ70" s="4" t="s">
        <v>5</v>
      </c>
      <c r="DGA70" s="4" t="s">
        <v>6</v>
      </c>
      <c r="DGB70" s="4" t="s">
        <v>7</v>
      </c>
      <c r="DGC70" s="4" t="s">
        <v>8</v>
      </c>
      <c r="DGD70" s="4" t="s">
        <v>9</v>
      </c>
      <c r="DGE70" s="4" t="s">
        <v>10</v>
      </c>
      <c r="DGF70" s="4" t="s">
        <v>11</v>
      </c>
      <c r="DGG70" s="4" t="s">
        <v>12</v>
      </c>
      <c r="DGH70" s="4" t="s">
        <v>13</v>
      </c>
      <c r="DGI70" s="4" t="s">
        <v>14</v>
      </c>
      <c r="DGJ70" s="4" t="s">
        <v>63</v>
      </c>
      <c r="DGK70" s="3"/>
      <c r="DGL70" s="3" t="s">
        <v>1</v>
      </c>
      <c r="DGM70" s="3" t="s">
        <v>2</v>
      </c>
      <c r="DGN70" s="4" t="s">
        <v>3</v>
      </c>
      <c r="DGO70" s="4" t="s">
        <v>4</v>
      </c>
      <c r="DGP70" s="4" t="s">
        <v>5</v>
      </c>
      <c r="DGQ70" s="4" t="s">
        <v>6</v>
      </c>
      <c r="DGR70" s="4" t="s">
        <v>7</v>
      </c>
      <c r="DGS70" s="4" t="s">
        <v>8</v>
      </c>
      <c r="DGT70" s="4" t="s">
        <v>9</v>
      </c>
      <c r="DGU70" s="4" t="s">
        <v>10</v>
      </c>
      <c r="DGV70" s="4" t="s">
        <v>11</v>
      </c>
      <c r="DGW70" s="4" t="s">
        <v>12</v>
      </c>
      <c r="DGX70" s="4" t="s">
        <v>13</v>
      </c>
      <c r="DGY70" s="4" t="s">
        <v>14</v>
      </c>
      <c r="DGZ70" s="4" t="s">
        <v>63</v>
      </c>
      <c r="DHA70" s="3"/>
      <c r="DHB70" s="3" t="s">
        <v>1</v>
      </c>
      <c r="DHC70" s="3" t="s">
        <v>2</v>
      </c>
      <c r="DHD70" s="4" t="s">
        <v>3</v>
      </c>
      <c r="DHE70" s="4" t="s">
        <v>4</v>
      </c>
      <c r="DHF70" s="4" t="s">
        <v>5</v>
      </c>
      <c r="DHG70" s="4" t="s">
        <v>6</v>
      </c>
      <c r="DHH70" s="4" t="s">
        <v>7</v>
      </c>
      <c r="DHI70" s="4" t="s">
        <v>8</v>
      </c>
      <c r="DHJ70" s="4" t="s">
        <v>9</v>
      </c>
      <c r="DHK70" s="4" t="s">
        <v>10</v>
      </c>
      <c r="DHL70" s="4" t="s">
        <v>11</v>
      </c>
      <c r="DHM70" s="4" t="s">
        <v>12</v>
      </c>
      <c r="DHN70" s="4" t="s">
        <v>13</v>
      </c>
      <c r="DHO70" s="4" t="s">
        <v>14</v>
      </c>
      <c r="DHP70" s="4" t="s">
        <v>63</v>
      </c>
      <c r="DHQ70" s="3"/>
      <c r="DHR70" s="3" t="s">
        <v>1</v>
      </c>
      <c r="DHS70" s="3" t="s">
        <v>2</v>
      </c>
      <c r="DHT70" s="4" t="s">
        <v>3</v>
      </c>
      <c r="DHU70" s="4" t="s">
        <v>4</v>
      </c>
      <c r="DHV70" s="4" t="s">
        <v>5</v>
      </c>
      <c r="DHW70" s="4" t="s">
        <v>6</v>
      </c>
      <c r="DHX70" s="4" t="s">
        <v>7</v>
      </c>
      <c r="DHY70" s="4" t="s">
        <v>8</v>
      </c>
      <c r="DHZ70" s="4" t="s">
        <v>9</v>
      </c>
      <c r="DIA70" s="4" t="s">
        <v>10</v>
      </c>
      <c r="DIB70" s="4" t="s">
        <v>11</v>
      </c>
      <c r="DIC70" s="4" t="s">
        <v>12</v>
      </c>
      <c r="DID70" s="4" t="s">
        <v>13</v>
      </c>
      <c r="DIE70" s="4" t="s">
        <v>14</v>
      </c>
      <c r="DIF70" s="4" t="s">
        <v>63</v>
      </c>
      <c r="DIG70" s="3"/>
      <c r="DIH70" s="3" t="s">
        <v>1</v>
      </c>
      <c r="DII70" s="3" t="s">
        <v>2</v>
      </c>
      <c r="DIJ70" s="4" t="s">
        <v>3</v>
      </c>
      <c r="DIK70" s="4" t="s">
        <v>4</v>
      </c>
      <c r="DIL70" s="4" t="s">
        <v>5</v>
      </c>
      <c r="DIM70" s="4" t="s">
        <v>6</v>
      </c>
      <c r="DIN70" s="4" t="s">
        <v>7</v>
      </c>
      <c r="DIO70" s="4" t="s">
        <v>8</v>
      </c>
      <c r="DIP70" s="4" t="s">
        <v>9</v>
      </c>
      <c r="DIQ70" s="4" t="s">
        <v>10</v>
      </c>
      <c r="DIR70" s="4" t="s">
        <v>11</v>
      </c>
      <c r="DIS70" s="4" t="s">
        <v>12</v>
      </c>
      <c r="DIT70" s="4" t="s">
        <v>13</v>
      </c>
      <c r="DIU70" s="4" t="s">
        <v>14</v>
      </c>
      <c r="DIV70" s="4" t="s">
        <v>63</v>
      </c>
      <c r="DIW70" s="3"/>
      <c r="DIX70" s="3" t="s">
        <v>1</v>
      </c>
      <c r="DIY70" s="3" t="s">
        <v>2</v>
      </c>
      <c r="DIZ70" s="4" t="s">
        <v>3</v>
      </c>
      <c r="DJA70" s="4" t="s">
        <v>4</v>
      </c>
      <c r="DJB70" s="4" t="s">
        <v>5</v>
      </c>
      <c r="DJC70" s="4" t="s">
        <v>6</v>
      </c>
      <c r="DJD70" s="4" t="s">
        <v>7</v>
      </c>
      <c r="DJE70" s="4" t="s">
        <v>8</v>
      </c>
      <c r="DJF70" s="4" t="s">
        <v>9</v>
      </c>
      <c r="DJG70" s="4" t="s">
        <v>10</v>
      </c>
      <c r="DJH70" s="4" t="s">
        <v>11</v>
      </c>
      <c r="DJI70" s="4" t="s">
        <v>12</v>
      </c>
      <c r="DJJ70" s="4" t="s">
        <v>13</v>
      </c>
      <c r="DJK70" s="4" t="s">
        <v>14</v>
      </c>
      <c r="DJL70" s="4" t="s">
        <v>63</v>
      </c>
      <c r="DJM70" s="3"/>
      <c r="DJN70" s="3" t="s">
        <v>1</v>
      </c>
      <c r="DJO70" s="3" t="s">
        <v>2</v>
      </c>
      <c r="DJP70" s="4" t="s">
        <v>3</v>
      </c>
      <c r="DJQ70" s="4" t="s">
        <v>4</v>
      </c>
      <c r="DJR70" s="4" t="s">
        <v>5</v>
      </c>
      <c r="DJS70" s="4" t="s">
        <v>6</v>
      </c>
      <c r="DJT70" s="4" t="s">
        <v>7</v>
      </c>
      <c r="DJU70" s="4" t="s">
        <v>8</v>
      </c>
      <c r="DJV70" s="4" t="s">
        <v>9</v>
      </c>
      <c r="DJW70" s="4" t="s">
        <v>10</v>
      </c>
      <c r="DJX70" s="4" t="s">
        <v>11</v>
      </c>
      <c r="DJY70" s="4" t="s">
        <v>12</v>
      </c>
      <c r="DJZ70" s="4" t="s">
        <v>13</v>
      </c>
      <c r="DKA70" s="4" t="s">
        <v>14</v>
      </c>
      <c r="DKB70" s="4" t="s">
        <v>63</v>
      </c>
      <c r="DKC70" s="3"/>
      <c r="DKD70" s="3" t="s">
        <v>1</v>
      </c>
      <c r="DKE70" s="3" t="s">
        <v>2</v>
      </c>
      <c r="DKF70" s="4" t="s">
        <v>3</v>
      </c>
      <c r="DKG70" s="4" t="s">
        <v>4</v>
      </c>
      <c r="DKH70" s="4" t="s">
        <v>5</v>
      </c>
      <c r="DKI70" s="4" t="s">
        <v>6</v>
      </c>
      <c r="DKJ70" s="4" t="s">
        <v>7</v>
      </c>
      <c r="DKK70" s="4" t="s">
        <v>8</v>
      </c>
      <c r="DKL70" s="4" t="s">
        <v>9</v>
      </c>
      <c r="DKM70" s="4" t="s">
        <v>10</v>
      </c>
      <c r="DKN70" s="4" t="s">
        <v>11</v>
      </c>
      <c r="DKO70" s="4" t="s">
        <v>12</v>
      </c>
      <c r="DKP70" s="4" t="s">
        <v>13</v>
      </c>
      <c r="DKQ70" s="4" t="s">
        <v>14</v>
      </c>
      <c r="DKR70" s="4" t="s">
        <v>63</v>
      </c>
      <c r="DKS70" s="3"/>
      <c r="DKT70" s="3" t="s">
        <v>1</v>
      </c>
      <c r="DKU70" s="3" t="s">
        <v>2</v>
      </c>
      <c r="DKV70" s="4" t="s">
        <v>3</v>
      </c>
      <c r="DKW70" s="4" t="s">
        <v>4</v>
      </c>
      <c r="DKX70" s="4" t="s">
        <v>5</v>
      </c>
      <c r="DKY70" s="4" t="s">
        <v>6</v>
      </c>
      <c r="DKZ70" s="4" t="s">
        <v>7</v>
      </c>
      <c r="DLA70" s="4" t="s">
        <v>8</v>
      </c>
      <c r="DLB70" s="4" t="s">
        <v>9</v>
      </c>
      <c r="DLC70" s="4" t="s">
        <v>10</v>
      </c>
      <c r="DLD70" s="4" t="s">
        <v>11</v>
      </c>
      <c r="DLE70" s="4" t="s">
        <v>12</v>
      </c>
      <c r="DLF70" s="4" t="s">
        <v>13</v>
      </c>
      <c r="DLG70" s="4" t="s">
        <v>14</v>
      </c>
      <c r="DLH70" s="4" t="s">
        <v>63</v>
      </c>
      <c r="DLI70" s="3"/>
      <c r="DLJ70" s="3" t="s">
        <v>1</v>
      </c>
      <c r="DLK70" s="3" t="s">
        <v>2</v>
      </c>
      <c r="DLL70" s="4" t="s">
        <v>3</v>
      </c>
      <c r="DLM70" s="4" t="s">
        <v>4</v>
      </c>
      <c r="DLN70" s="4" t="s">
        <v>5</v>
      </c>
      <c r="DLO70" s="4" t="s">
        <v>6</v>
      </c>
      <c r="DLP70" s="4" t="s">
        <v>7</v>
      </c>
      <c r="DLQ70" s="4" t="s">
        <v>8</v>
      </c>
      <c r="DLR70" s="4" t="s">
        <v>9</v>
      </c>
      <c r="DLS70" s="4" t="s">
        <v>10</v>
      </c>
      <c r="DLT70" s="4" t="s">
        <v>11</v>
      </c>
      <c r="DLU70" s="4" t="s">
        <v>12</v>
      </c>
      <c r="DLV70" s="4" t="s">
        <v>13</v>
      </c>
      <c r="DLW70" s="4" t="s">
        <v>14</v>
      </c>
      <c r="DLX70" s="4" t="s">
        <v>63</v>
      </c>
      <c r="DLY70" s="3"/>
      <c r="DLZ70" s="3" t="s">
        <v>1</v>
      </c>
      <c r="DMA70" s="3" t="s">
        <v>2</v>
      </c>
      <c r="DMB70" s="4" t="s">
        <v>3</v>
      </c>
      <c r="DMC70" s="4" t="s">
        <v>4</v>
      </c>
      <c r="DMD70" s="4" t="s">
        <v>5</v>
      </c>
      <c r="DME70" s="4" t="s">
        <v>6</v>
      </c>
      <c r="DMF70" s="4" t="s">
        <v>7</v>
      </c>
      <c r="DMG70" s="4" t="s">
        <v>8</v>
      </c>
      <c r="DMH70" s="4" t="s">
        <v>9</v>
      </c>
      <c r="DMI70" s="4" t="s">
        <v>10</v>
      </c>
      <c r="DMJ70" s="4" t="s">
        <v>11</v>
      </c>
      <c r="DMK70" s="4" t="s">
        <v>12</v>
      </c>
      <c r="DML70" s="4" t="s">
        <v>13</v>
      </c>
      <c r="DMM70" s="4" t="s">
        <v>14</v>
      </c>
      <c r="DMN70" s="4" t="s">
        <v>63</v>
      </c>
      <c r="DMO70" s="3"/>
      <c r="DMP70" s="3" t="s">
        <v>1</v>
      </c>
      <c r="DMQ70" s="3" t="s">
        <v>2</v>
      </c>
      <c r="DMR70" s="4" t="s">
        <v>3</v>
      </c>
      <c r="DMS70" s="4" t="s">
        <v>4</v>
      </c>
      <c r="DMT70" s="4" t="s">
        <v>5</v>
      </c>
      <c r="DMU70" s="4" t="s">
        <v>6</v>
      </c>
      <c r="DMV70" s="4" t="s">
        <v>7</v>
      </c>
      <c r="DMW70" s="4" t="s">
        <v>8</v>
      </c>
      <c r="DMX70" s="4" t="s">
        <v>9</v>
      </c>
      <c r="DMY70" s="4" t="s">
        <v>10</v>
      </c>
      <c r="DMZ70" s="4" t="s">
        <v>11</v>
      </c>
      <c r="DNA70" s="4" t="s">
        <v>12</v>
      </c>
      <c r="DNB70" s="4" t="s">
        <v>13</v>
      </c>
      <c r="DNC70" s="4" t="s">
        <v>14</v>
      </c>
      <c r="DND70" s="4" t="s">
        <v>63</v>
      </c>
      <c r="DNE70" s="3"/>
      <c r="DNF70" s="3" t="s">
        <v>1</v>
      </c>
      <c r="DNG70" s="3" t="s">
        <v>2</v>
      </c>
      <c r="DNH70" s="4" t="s">
        <v>3</v>
      </c>
      <c r="DNI70" s="4" t="s">
        <v>4</v>
      </c>
      <c r="DNJ70" s="4" t="s">
        <v>5</v>
      </c>
      <c r="DNK70" s="4" t="s">
        <v>6</v>
      </c>
      <c r="DNL70" s="4" t="s">
        <v>7</v>
      </c>
      <c r="DNM70" s="4" t="s">
        <v>8</v>
      </c>
      <c r="DNN70" s="4" t="s">
        <v>9</v>
      </c>
      <c r="DNO70" s="4" t="s">
        <v>10</v>
      </c>
      <c r="DNP70" s="4" t="s">
        <v>11</v>
      </c>
      <c r="DNQ70" s="4" t="s">
        <v>12</v>
      </c>
      <c r="DNR70" s="4" t="s">
        <v>13</v>
      </c>
      <c r="DNS70" s="4" t="s">
        <v>14</v>
      </c>
      <c r="DNT70" s="4" t="s">
        <v>63</v>
      </c>
      <c r="DNU70" s="3"/>
      <c r="DNV70" s="3" t="s">
        <v>1</v>
      </c>
      <c r="DNW70" s="3" t="s">
        <v>2</v>
      </c>
      <c r="DNX70" s="4" t="s">
        <v>3</v>
      </c>
      <c r="DNY70" s="4" t="s">
        <v>4</v>
      </c>
      <c r="DNZ70" s="4" t="s">
        <v>5</v>
      </c>
      <c r="DOA70" s="4" t="s">
        <v>6</v>
      </c>
      <c r="DOB70" s="4" t="s">
        <v>7</v>
      </c>
      <c r="DOC70" s="4" t="s">
        <v>8</v>
      </c>
      <c r="DOD70" s="4" t="s">
        <v>9</v>
      </c>
      <c r="DOE70" s="4" t="s">
        <v>10</v>
      </c>
      <c r="DOF70" s="4" t="s">
        <v>11</v>
      </c>
      <c r="DOG70" s="4" t="s">
        <v>12</v>
      </c>
      <c r="DOH70" s="4" t="s">
        <v>13</v>
      </c>
      <c r="DOI70" s="4" t="s">
        <v>14</v>
      </c>
      <c r="DOJ70" s="4" t="s">
        <v>63</v>
      </c>
      <c r="DOK70" s="3"/>
      <c r="DOL70" s="3" t="s">
        <v>1</v>
      </c>
      <c r="DOM70" s="3" t="s">
        <v>2</v>
      </c>
      <c r="DON70" s="4" t="s">
        <v>3</v>
      </c>
      <c r="DOO70" s="4" t="s">
        <v>4</v>
      </c>
      <c r="DOP70" s="4" t="s">
        <v>5</v>
      </c>
      <c r="DOQ70" s="4" t="s">
        <v>6</v>
      </c>
      <c r="DOR70" s="4" t="s">
        <v>7</v>
      </c>
      <c r="DOS70" s="4" t="s">
        <v>8</v>
      </c>
      <c r="DOT70" s="4" t="s">
        <v>9</v>
      </c>
      <c r="DOU70" s="4" t="s">
        <v>10</v>
      </c>
      <c r="DOV70" s="4" t="s">
        <v>11</v>
      </c>
      <c r="DOW70" s="4" t="s">
        <v>12</v>
      </c>
      <c r="DOX70" s="4" t="s">
        <v>13</v>
      </c>
      <c r="DOY70" s="4" t="s">
        <v>14</v>
      </c>
      <c r="DOZ70" s="4" t="s">
        <v>63</v>
      </c>
      <c r="DPA70" s="3"/>
      <c r="DPB70" s="3" t="s">
        <v>1</v>
      </c>
      <c r="DPC70" s="3" t="s">
        <v>2</v>
      </c>
      <c r="DPD70" s="4" t="s">
        <v>3</v>
      </c>
      <c r="DPE70" s="4" t="s">
        <v>4</v>
      </c>
      <c r="DPF70" s="4" t="s">
        <v>5</v>
      </c>
      <c r="DPG70" s="4" t="s">
        <v>6</v>
      </c>
      <c r="DPH70" s="4" t="s">
        <v>7</v>
      </c>
      <c r="DPI70" s="4" t="s">
        <v>8</v>
      </c>
      <c r="DPJ70" s="4" t="s">
        <v>9</v>
      </c>
      <c r="DPK70" s="4" t="s">
        <v>10</v>
      </c>
      <c r="DPL70" s="4" t="s">
        <v>11</v>
      </c>
      <c r="DPM70" s="4" t="s">
        <v>12</v>
      </c>
      <c r="DPN70" s="4" t="s">
        <v>13</v>
      </c>
      <c r="DPO70" s="4" t="s">
        <v>14</v>
      </c>
      <c r="DPP70" s="4" t="s">
        <v>63</v>
      </c>
      <c r="DPQ70" s="3"/>
      <c r="DPR70" s="3" t="s">
        <v>1</v>
      </c>
      <c r="DPS70" s="3" t="s">
        <v>2</v>
      </c>
      <c r="DPT70" s="4" t="s">
        <v>3</v>
      </c>
      <c r="DPU70" s="4" t="s">
        <v>4</v>
      </c>
      <c r="DPV70" s="4" t="s">
        <v>5</v>
      </c>
      <c r="DPW70" s="4" t="s">
        <v>6</v>
      </c>
      <c r="DPX70" s="4" t="s">
        <v>7</v>
      </c>
      <c r="DPY70" s="4" t="s">
        <v>8</v>
      </c>
      <c r="DPZ70" s="4" t="s">
        <v>9</v>
      </c>
      <c r="DQA70" s="4" t="s">
        <v>10</v>
      </c>
      <c r="DQB70" s="4" t="s">
        <v>11</v>
      </c>
      <c r="DQC70" s="4" t="s">
        <v>12</v>
      </c>
      <c r="DQD70" s="4" t="s">
        <v>13</v>
      </c>
      <c r="DQE70" s="4" t="s">
        <v>14</v>
      </c>
      <c r="DQF70" s="4" t="s">
        <v>63</v>
      </c>
      <c r="DQG70" s="3"/>
      <c r="DQH70" s="3" t="s">
        <v>1</v>
      </c>
      <c r="DQI70" s="3" t="s">
        <v>2</v>
      </c>
      <c r="DQJ70" s="4" t="s">
        <v>3</v>
      </c>
      <c r="DQK70" s="4" t="s">
        <v>4</v>
      </c>
      <c r="DQL70" s="4" t="s">
        <v>5</v>
      </c>
      <c r="DQM70" s="4" t="s">
        <v>6</v>
      </c>
      <c r="DQN70" s="4" t="s">
        <v>7</v>
      </c>
      <c r="DQO70" s="4" t="s">
        <v>8</v>
      </c>
      <c r="DQP70" s="4" t="s">
        <v>9</v>
      </c>
      <c r="DQQ70" s="4" t="s">
        <v>10</v>
      </c>
      <c r="DQR70" s="4" t="s">
        <v>11</v>
      </c>
      <c r="DQS70" s="4" t="s">
        <v>12</v>
      </c>
      <c r="DQT70" s="4" t="s">
        <v>13</v>
      </c>
      <c r="DQU70" s="4" t="s">
        <v>14</v>
      </c>
      <c r="DQV70" s="4" t="s">
        <v>63</v>
      </c>
      <c r="DQW70" s="3"/>
      <c r="DQX70" s="3" t="s">
        <v>1</v>
      </c>
      <c r="DQY70" s="3" t="s">
        <v>2</v>
      </c>
      <c r="DQZ70" s="4" t="s">
        <v>3</v>
      </c>
      <c r="DRA70" s="4" t="s">
        <v>4</v>
      </c>
      <c r="DRB70" s="4" t="s">
        <v>5</v>
      </c>
      <c r="DRC70" s="4" t="s">
        <v>6</v>
      </c>
      <c r="DRD70" s="4" t="s">
        <v>7</v>
      </c>
      <c r="DRE70" s="4" t="s">
        <v>8</v>
      </c>
      <c r="DRF70" s="4" t="s">
        <v>9</v>
      </c>
      <c r="DRG70" s="4" t="s">
        <v>10</v>
      </c>
      <c r="DRH70" s="4" t="s">
        <v>11</v>
      </c>
      <c r="DRI70" s="4" t="s">
        <v>12</v>
      </c>
      <c r="DRJ70" s="4" t="s">
        <v>13</v>
      </c>
      <c r="DRK70" s="4" t="s">
        <v>14</v>
      </c>
      <c r="DRL70" s="4" t="s">
        <v>63</v>
      </c>
      <c r="DRM70" s="3"/>
      <c r="DRN70" s="3" t="s">
        <v>1</v>
      </c>
      <c r="DRO70" s="3" t="s">
        <v>2</v>
      </c>
      <c r="DRP70" s="4" t="s">
        <v>3</v>
      </c>
      <c r="DRQ70" s="4" t="s">
        <v>4</v>
      </c>
      <c r="DRR70" s="4" t="s">
        <v>5</v>
      </c>
      <c r="DRS70" s="4" t="s">
        <v>6</v>
      </c>
      <c r="DRT70" s="4" t="s">
        <v>7</v>
      </c>
      <c r="DRU70" s="4" t="s">
        <v>8</v>
      </c>
      <c r="DRV70" s="4" t="s">
        <v>9</v>
      </c>
      <c r="DRW70" s="4" t="s">
        <v>10</v>
      </c>
      <c r="DRX70" s="4" t="s">
        <v>11</v>
      </c>
      <c r="DRY70" s="4" t="s">
        <v>12</v>
      </c>
      <c r="DRZ70" s="4" t="s">
        <v>13</v>
      </c>
      <c r="DSA70" s="4" t="s">
        <v>14</v>
      </c>
      <c r="DSB70" s="4" t="s">
        <v>63</v>
      </c>
      <c r="DSC70" s="3"/>
      <c r="DSD70" s="3" t="s">
        <v>1</v>
      </c>
      <c r="DSE70" s="3" t="s">
        <v>2</v>
      </c>
      <c r="DSF70" s="4" t="s">
        <v>3</v>
      </c>
      <c r="DSG70" s="4" t="s">
        <v>4</v>
      </c>
      <c r="DSH70" s="4" t="s">
        <v>5</v>
      </c>
      <c r="DSI70" s="4" t="s">
        <v>6</v>
      </c>
      <c r="DSJ70" s="4" t="s">
        <v>7</v>
      </c>
      <c r="DSK70" s="4" t="s">
        <v>8</v>
      </c>
      <c r="DSL70" s="4" t="s">
        <v>9</v>
      </c>
      <c r="DSM70" s="4" t="s">
        <v>10</v>
      </c>
      <c r="DSN70" s="4" t="s">
        <v>11</v>
      </c>
      <c r="DSO70" s="4" t="s">
        <v>12</v>
      </c>
      <c r="DSP70" s="4" t="s">
        <v>13</v>
      </c>
      <c r="DSQ70" s="4" t="s">
        <v>14</v>
      </c>
      <c r="DSR70" s="4" t="s">
        <v>63</v>
      </c>
      <c r="DSS70" s="3"/>
      <c r="DST70" s="3" t="s">
        <v>1</v>
      </c>
      <c r="DSU70" s="3" t="s">
        <v>2</v>
      </c>
      <c r="DSV70" s="4" t="s">
        <v>3</v>
      </c>
      <c r="DSW70" s="4" t="s">
        <v>4</v>
      </c>
      <c r="DSX70" s="4" t="s">
        <v>5</v>
      </c>
      <c r="DSY70" s="4" t="s">
        <v>6</v>
      </c>
      <c r="DSZ70" s="4" t="s">
        <v>7</v>
      </c>
      <c r="DTA70" s="4" t="s">
        <v>8</v>
      </c>
      <c r="DTB70" s="4" t="s">
        <v>9</v>
      </c>
      <c r="DTC70" s="4" t="s">
        <v>10</v>
      </c>
      <c r="DTD70" s="4" t="s">
        <v>11</v>
      </c>
      <c r="DTE70" s="4" t="s">
        <v>12</v>
      </c>
      <c r="DTF70" s="4" t="s">
        <v>13</v>
      </c>
      <c r="DTG70" s="4" t="s">
        <v>14</v>
      </c>
      <c r="DTH70" s="4" t="s">
        <v>63</v>
      </c>
      <c r="DTI70" s="3"/>
      <c r="DTJ70" s="3" t="s">
        <v>1</v>
      </c>
      <c r="DTK70" s="3" t="s">
        <v>2</v>
      </c>
      <c r="DTL70" s="4" t="s">
        <v>3</v>
      </c>
      <c r="DTM70" s="4" t="s">
        <v>4</v>
      </c>
      <c r="DTN70" s="4" t="s">
        <v>5</v>
      </c>
      <c r="DTO70" s="4" t="s">
        <v>6</v>
      </c>
      <c r="DTP70" s="4" t="s">
        <v>7</v>
      </c>
      <c r="DTQ70" s="4" t="s">
        <v>8</v>
      </c>
      <c r="DTR70" s="4" t="s">
        <v>9</v>
      </c>
      <c r="DTS70" s="4" t="s">
        <v>10</v>
      </c>
      <c r="DTT70" s="4" t="s">
        <v>11</v>
      </c>
      <c r="DTU70" s="4" t="s">
        <v>12</v>
      </c>
      <c r="DTV70" s="4" t="s">
        <v>13</v>
      </c>
      <c r="DTW70" s="4" t="s">
        <v>14</v>
      </c>
      <c r="DTX70" s="4" t="s">
        <v>63</v>
      </c>
      <c r="DTY70" s="3"/>
      <c r="DTZ70" s="3" t="s">
        <v>1</v>
      </c>
      <c r="DUA70" s="3" t="s">
        <v>2</v>
      </c>
      <c r="DUB70" s="4" t="s">
        <v>3</v>
      </c>
      <c r="DUC70" s="4" t="s">
        <v>4</v>
      </c>
      <c r="DUD70" s="4" t="s">
        <v>5</v>
      </c>
      <c r="DUE70" s="4" t="s">
        <v>6</v>
      </c>
      <c r="DUF70" s="4" t="s">
        <v>7</v>
      </c>
      <c r="DUG70" s="4" t="s">
        <v>8</v>
      </c>
      <c r="DUH70" s="4" t="s">
        <v>9</v>
      </c>
      <c r="DUI70" s="4" t="s">
        <v>10</v>
      </c>
      <c r="DUJ70" s="4" t="s">
        <v>11</v>
      </c>
      <c r="DUK70" s="4" t="s">
        <v>12</v>
      </c>
      <c r="DUL70" s="4" t="s">
        <v>13</v>
      </c>
      <c r="DUM70" s="4" t="s">
        <v>14</v>
      </c>
      <c r="DUN70" s="4" t="s">
        <v>63</v>
      </c>
      <c r="DUO70" s="3"/>
      <c r="DUP70" s="3" t="s">
        <v>1</v>
      </c>
      <c r="DUQ70" s="3" t="s">
        <v>2</v>
      </c>
      <c r="DUR70" s="4" t="s">
        <v>3</v>
      </c>
      <c r="DUS70" s="4" t="s">
        <v>4</v>
      </c>
      <c r="DUT70" s="4" t="s">
        <v>5</v>
      </c>
      <c r="DUU70" s="4" t="s">
        <v>6</v>
      </c>
      <c r="DUV70" s="4" t="s">
        <v>7</v>
      </c>
      <c r="DUW70" s="4" t="s">
        <v>8</v>
      </c>
      <c r="DUX70" s="4" t="s">
        <v>9</v>
      </c>
      <c r="DUY70" s="4" t="s">
        <v>10</v>
      </c>
      <c r="DUZ70" s="4" t="s">
        <v>11</v>
      </c>
      <c r="DVA70" s="4" t="s">
        <v>12</v>
      </c>
      <c r="DVB70" s="4" t="s">
        <v>13</v>
      </c>
      <c r="DVC70" s="4" t="s">
        <v>14</v>
      </c>
      <c r="DVD70" s="4" t="s">
        <v>63</v>
      </c>
      <c r="DVE70" s="3"/>
      <c r="DVF70" s="3" t="s">
        <v>1</v>
      </c>
      <c r="DVG70" s="3" t="s">
        <v>2</v>
      </c>
      <c r="DVH70" s="4" t="s">
        <v>3</v>
      </c>
      <c r="DVI70" s="4" t="s">
        <v>4</v>
      </c>
      <c r="DVJ70" s="4" t="s">
        <v>5</v>
      </c>
      <c r="DVK70" s="4" t="s">
        <v>6</v>
      </c>
      <c r="DVL70" s="4" t="s">
        <v>7</v>
      </c>
      <c r="DVM70" s="4" t="s">
        <v>8</v>
      </c>
      <c r="DVN70" s="4" t="s">
        <v>9</v>
      </c>
      <c r="DVO70" s="4" t="s">
        <v>10</v>
      </c>
      <c r="DVP70" s="4" t="s">
        <v>11</v>
      </c>
      <c r="DVQ70" s="4" t="s">
        <v>12</v>
      </c>
      <c r="DVR70" s="4" t="s">
        <v>13</v>
      </c>
      <c r="DVS70" s="4" t="s">
        <v>14</v>
      </c>
      <c r="DVT70" s="4" t="s">
        <v>63</v>
      </c>
      <c r="DVU70" s="3"/>
      <c r="DVV70" s="3" t="s">
        <v>1</v>
      </c>
      <c r="DVW70" s="3" t="s">
        <v>2</v>
      </c>
      <c r="DVX70" s="4" t="s">
        <v>3</v>
      </c>
      <c r="DVY70" s="4" t="s">
        <v>4</v>
      </c>
      <c r="DVZ70" s="4" t="s">
        <v>5</v>
      </c>
      <c r="DWA70" s="4" t="s">
        <v>6</v>
      </c>
      <c r="DWB70" s="4" t="s">
        <v>7</v>
      </c>
      <c r="DWC70" s="4" t="s">
        <v>8</v>
      </c>
      <c r="DWD70" s="4" t="s">
        <v>9</v>
      </c>
      <c r="DWE70" s="4" t="s">
        <v>10</v>
      </c>
      <c r="DWF70" s="4" t="s">
        <v>11</v>
      </c>
      <c r="DWG70" s="4" t="s">
        <v>12</v>
      </c>
      <c r="DWH70" s="4" t="s">
        <v>13</v>
      </c>
      <c r="DWI70" s="4" t="s">
        <v>14</v>
      </c>
      <c r="DWJ70" s="4" t="s">
        <v>63</v>
      </c>
      <c r="DWK70" s="3"/>
      <c r="DWL70" s="3" t="s">
        <v>1</v>
      </c>
      <c r="DWM70" s="3" t="s">
        <v>2</v>
      </c>
      <c r="DWN70" s="4" t="s">
        <v>3</v>
      </c>
      <c r="DWO70" s="4" t="s">
        <v>4</v>
      </c>
      <c r="DWP70" s="4" t="s">
        <v>5</v>
      </c>
      <c r="DWQ70" s="4" t="s">
        <v>6</v>
      </c>
      <c r="DWR70" s="4" t="s">
        <v>7</v>
      </c>
      <c r="DWS70" s="4" t="s">
        <v>8</v>
      </c>
      <c r="DWT70" s="4" t="s">
        <v>9</v>
      </c>
      <c r="DWU70" s="4" t="s">
        <v>10</v>
      </c>
      <c r="DWV70" s="4" t="s">
        <v>11</v>
      </c>
      <c r="DWW70" s="4" t="s">
        <v>12</v>
      </c>
      <c r="DWX70" s="4" t="s">
        <v>13</v>
      </c>
      <c r="DWY70" s="4" t="s">
        <v>14</v>
      </c>
      <c r="DWZ70" s="4" t="s">
        <v>63</v>
      </c>
      <c r="DXA70" s="3"/>
      <c r="DXB70" s="3" t="s">
        <v>1</v>
      </c>
      <c r="DXC70" s="3" t="s">
        <v>2</v>
      </c>
      <c r="DXD70" s="4" t="s">
        <v>3</v>
      </c>
      <c r="DXE70" s="4" t="s">
        <v>4</v>
      </c>
      <c r="DXF70" s="4" t="s">
        <v>5</v>
      </c>
      <c r="DXG70" s="4" t="s">
        <v>6</v>
      </c>
      <c r="DXH70" s="4" t="s">
        <v>7</v>
      </c>
      <c r="DXI70" s="4" t="s">
        <v>8</v>
      </c>
      <c r="DXJ70" s="4" t="s">
        <v>9</v>
      </c>
      <c r="DXK70" s="4" t="s">
        <v>10</v>
      </c>
      <c r="DXL70" s="4" t="s">
        <v>11</v>
      </c>
      <c r="DXM70" s="4" t="s">
        <v>12</v>
      </c>
      <c r="DXN70" s="4" t="s">
        <v>13</v>
      </c>
      <c r="DXO70" s="4" t="s">
        <v>14</v>
      </c>
      <c r="DXP70" s="4" t="s">
        <v>63</v>
      </c>
      <c r="DXQ70" s="3"/>
      <c r="DXR70" s="3" t="s">
        <v>1</v>
      </c>
      <c r="DXS70" s="3" t="s">
        <v>2</v>
      </c>
      <c r="DXT70" s="4" t="s">
        <v>3</v>
      </c>
      <c r="DXU70" s="4" t="s">
        <v>4</v>
      </c>
      <c r="DXV70" s="4" t="s">
        <v>5</v>
      </c>
      <c r="DXW70" s="4" t="s">
        <v>6</v>
      </c>
      <c r="DXX70" s="4" t="s">
        <v>7</v>
      </c>
      <c r="DXY70" s="4" t="s">
        <v>8</v>
      </c>
      <c r="DXZ70" s="4" t="s">
        <v>9</v>
      </c>
      <c r="DYA70" s="4" t="s">
        <v>10</v>
      </c>
      <c r="DYB70" s="4" t="s">
        <v>11</v>
      </c>
      <c r="DYC70" s="4" t="s">
        <v>12</v>
      </c>
      <c r="DYD70" s="4" t="s">
        <v>13</v>
      </c>
      <c r="DYE70" s="4" t="s">
        <v>14</v>
      </c>
      <c r="DYF70" s="4" t="s">
        <v>63</v>
      </c>
      <c r="DYG70" s="3"/>
      <c r="DYH70" s="3" t="s">
        <v>1</v>
      </c>
      <c r="DYI70" s="3" t="s">
        <v>2</v>
      </c>
      <c r="DYJ70" s="4" t="s">
        <v>3</v>
      </c>
      <c r="DYK70" s="4" t="s">
        <v>4</v>
      </c>
      <c r="DYL70" s="4" t="s">
        <v>5</v>
      </c>
      <c r="DYM70" s="4" t="s">
        <v>6</v>
      </c>
      <c r="DYN70" s="4" t="s">
        <v>7</v>
      </c>
      <c r="DYO70" s="4" t="s">
        <v>8</v>
      </c>
      <c r="DYP70" s="4" t="s">
        <v>9</v>
      </c>
      <c r="DYQ70" s="4" t="s">
        <v>10</v>
      </c>
      <c r="DYR70" s="4" t="s">
        <v>11</v>
      </c>
      <c r="DYS70" s="4" t="s">
        <v>12</v>
      </c>
      <c r="DYT70" s="4" t="s">
        <v>13</v>
      </c>
      <c r="DYU70" s="4" t="s">
        <v>14</v>
      </c>
      <c r="DYV70" s="4" t="s">
        <v>63</v>
      </c>
      <c r="DYW70" s="3"/>
      <c r="DYX70" s="3" t="s">
        <v>1</v>
      </c>
      <c r="DYY70" s="3" t="s">
        <v>2</v>
      </c>
      <c r="DYZ70" s="4" t="s">
        <v>3</v>
      </c>
      <c r="DZA70" s="4" t="s">
        <v>4</v>
      </c>
      <c r="DZB70" s="4" t="s">
        <v>5</v>
      </c>
      <c r="DZC70" s="4" t="s">
        <v>6</v>
      </c>
      <c r="DZD70" s="4" t="s">
        <v>7</v>
      </c>
      <c r="DZE70" s="4" t="s">
        <v>8</v>
      </c>
      <c r="DZF70" s="4" t="s">
        <v>9</v>
      </c>
      <c r="DZG70" s="4" t="s">
        <v>10</v>
      </c>
      <c r="DZH70" s="4" t="s">
        <v>11</v>
      </c>
      <c r="DZI70" s="4" t="s">
        <v>12</v>
      </c>
      <c r="DZJ70" s="4" t="s">
        <v>13</v>
      </c>
      <c r="DZK70" s="4" t="s">
        <v>14</v>
      </c>
      <c r="DZL70" s="4" t="s">
        <v>63</v>
      </c>
      <c r="DZM70" s="3"/>
      <c r="DZN70" s="3" t="s">
        <v>1</v>
      </c>
      <c r="DZO70" s="3" t="s">
        <v>2</v>
      </c>
      <c r="DZP70" s="4" t="s">
        <v>3</v>
      </c>
      <c r="DZQ70" s="4" t="s">
        <v>4</v>
      </c>
      <c r="DZR70" s="4" t="s">
        <v>5</v>
      </c>
      <c r="DZS70" s="4" t="s">
        <v>6</v>
      </c>
      <c r="DZT70" s="4" t="s">
        <v>7</v>
      </c>
      <c r="DZU70" s="4" t="s">
        <v>8</v>
      </c>
      <c r="DZV70" s="4" t="s">
        <v>9</v>
      </c>
      <c r="DZW70" s="4" t="s">
        <v>10</v>
      </c>
      <c r="DZX70" s="4" t="s">
        <v>11</v>
      </c>
      <c r="DZY70" s="4" t="s">
        <v>12</v>
      </c>
      <c r="DZZ70" s="4" t="s">
        <v>13</v>
      </c>
      <c r="EAA70" s="4" t="s">
        <v>14</v>
      </c>
      <c r="EAB70" s="4" t="s">
        <v>63</v>
      </c>
      <c r="EAC70" s="3"/>
      <c r="EAD70" s="3" t="s">
        <v>1</v>
      </c>
      <c r="EAE70" s="3" t="s">
        <v>2</v>
      </c>
      <c r="EAF70" s="4" t="s">
        <v>3</v>
      </c>
      <c r="EAG70" s="4" t="s">
        <v>4</v>
      </c>
      <c r="EAH70" s="4" t="s">
        <v>5</v>
      </c>
      <c r="EAI70" s="4" t="s">
        <v>6</v>
      </c>
      <c r="EAJ70" s="4" t="s">
        <v>7</v>
      </c>
      <c r="EAK70" s="4" t="s">
        <v>8</v>
      </c>
      <c r="EAL70" s="4" t="s">
        <v>9</v>
      </c>
      <c r="EAM70" s="4" t="s">
        <v>10</v>
      </c>
      <c r="EAN70" s="4" t="s">
        <v>11</v>
      </c>
      <c r="EAO70" s="4" t="s">
        <v>12</v>
      </c>
      <c r="EAP70" s="4" t="s">
        <v>13</v>
      </c>
      <c r="EAQ70" s="4" t="s">
        <v>14</v>
      </c>
      <c r="EAR70" s="4" t="s">
        <v>63</v>
      </c>
      <c r="EAS70" s="3"/>
      <c r="EAT70" s="3" t="s">
        <v>1</v>
      </c>
      <c r="EAU70" s="3" t="s">
        <v>2</v>
      </c>
      <c r="EAV70" s="4" t="s">
        <v>3</v>
      </c>
      <c r="EAW70" s="4" t="s">
        <v>4</v>
      </c>
      <c r="EAX70" s="4" t="s">
        <v>5</v>
      </c>
      <c r="EAY70" s="4" t="s">
        <v>6</v>
      </c>
      <c r="EAZ70" s="4" t="s">
        <v>7</v>
      </c>
      <c r="EBA70" s="4" t="s">
        <v>8</v>
      </c>
      <c r="EBB70" s="4" t="s">
        <v>9</v>
      </c>
      <c r="EBC70" s="4" t="s">
        <v>10</v>
      </c>
      <c r="EBD70" s="4" t="s">
        <v>11</v>
      </c>
      <c r="EBE70" s="4" t="s">
        <v>12</v>
      </c>
      <c r="EBF70" s="4" t="s">
        <v>13</v>
      </c>
      <c r="EBG70" s="4" t="s">
        <v>14</v>
      </c>
      <c r="EBH70" s="4" t="s">
        <v>63</v>
      </c>
      <c r="EBI70" s="3"/>
      <c r="EBJ70" s="3" t="s">
        <v>1</v>
      </c>
      <c r="EBK70" s="3" t="s">
        <v>2</v>
      </c>
      <c r="EBL70" s="4" t="s">
        <v>3</v>
      </c>
      <c r="EBM70" s="4" t="s">
        <v>4</v>
      </c>
      <c r="EBN70" s="4" t="s">
        <v>5</v>
      </c>
      <c r="EBO70" s="4" t="s">
        <v>6</v>
      </c>
      <c r="EBP70" s="4" t="s">
        <v>7</v>
      </c>
      <c r="EBQ70" s="4" t="s">
        <v>8</v>
      </c>
      <c r="EBR70" s="4" t="s">
        <v>9</v>
      </c>
      <c r="EBS70" s="4" t="s">
        <v>10</v>
      </c>
      <c r="EBT70" s="4" t="s">
        <v>11</v>
      </c>
      <c r="EBU70" s="4" t="s">
        <v>12</v>
      </c>
      <c r="EBV70" s="4" t="s">
        <v>13</v>
      </c>
      <c r="EBW70" s="4" t="s">
        <v>14</v>
      </c>
      <c r="EBX70" s="4" t="s">
        <v>63</v>
      </c>
      <c r="EBY70" s="3"/>
      <c r="EBZ70" s="3" t="s">
        <v>1</v>
      </c>
      <c r="ECA70" s="3" t="s">
        <v>2</v>
      </c>
      <c r="ECB70" s="4" t="s">
        <v>3</v>
      </c>
      <c r="ECC70" s="4" t="s">
        <v>4</v>
      </c>
      <c r="ECD70" s="4" t="s">
        <v>5</v>
      </c>
      <c r="ECE70" s="4" t="s">
        <v>6</v>
      </c>
      <c r="ECF70" s="4" t="s">
        <v>7</v>
      </c>
      <c r="ECG70" s="4" t="s">
        <v>8</v>
      </c>
      <c r="ECH70" s="4" t="s">
        <v>9</v>
      </c>
      <c r="ECI70" s="4" t="s">
        <v>10</v>
      </c>
      <c r="ECJ70" s="4" t="s">
        <v>11</v>
      </c>
      <c r="ECK70" s="4" t="s">
        <v>12</v>
      </c>
      <c r="ECL70" s="4" t="s">
        <v>13</v>
      </c>
      <c r="ECM70" s="4" t="s">
        <v>14</v>
      </c>
      <c r="ECN70" s="4" t="s">
        <v>63</v>
      </c>
      <c r="ECO70" s="3"/>
      <c r="ECP70" s="3" t="s">
        <v>1</v>
      </c>
      <c r="ECQ70" s="3" t="s">
        <v>2</v>
      </c>
      <c r="ECR70" s="4" t="s">
        <v>3</v>
      </c>
      <c r="ECS70" s="4" t="s">
        <v>4</v>
      </c>
      <c r="ECT70" s="4" t="s">
        <v>5</v>
      </c>
      <c r="ECU70" s="4" t="s">
        <v>6</v>
      </c>
      <c r="ECV70" s="4" t="s">
        <v>7</v>
      </c>
      <c r="ECW70" s="4" t="s">
        <v>8</v>
      </c>
      <c r="ECX70" s="4" t="s">
        <v>9</v>
      </c>
      <c r="ECY70" s="4" t="s">
        <v>10</v>
      </c>
      <c r="ECZ70" s="4" t="s">
        <v>11</v>
      </c>
      <c r="EDA70" s="4" t="s">
        <v>12</v>
      </c>
      <c r="EDB70" s="4" t="s">
        <v>13</v>
      </c>
      <c r="EDC70" s="4" t="s">
        <v>14</v>
      </c>
      <c r="EDD70" s="4" t="s">
        <v>63</v>
      </c>
      <c r="EDE70" s="3"/>
      <c r="EDF70" s="3" t="s">
        <v>1</v>
      </c>
      <c r="EDG70" s="3" t="s">
        <v>2</v>
      </c>
      <c r="EDH70" s="4" t="s">
        <v>3</v>
      </c>
      <c r="EDI70" s="4" t="s">
        <v>4</v>
      </c>
      <c r="EDJ70" s="4" t="s">
        <v>5</v>
      </c>
      <c r="EDK70" s="4" t="s">
        <v>6</v>
      </c>
      <c r="EDL70" s="4" t="s">
        <v>7</v>
      </c>
      <c r="EDM70" s="4" t="s">
        <v>8</v>
      </c>
      <c r="EDN70" s="4" t="s">
        <v>9</v>
      </c>
      <c r="EDO70" s="4" t="s">
        <v>10</v>
      </c>
      <c r="EDP70" s="4" t="s">
        <v>11</v>
      </c>
      <c r="EDQ70" s="4" t="s">
        <v>12</v>
      </c>
      <c r="EDR70" s="4" t="s">
        <v>13</v>
      </c>
      <c r="EDS70" s="4" t="s">
        <v>14</v>
      </c>
      <c r="EDT70" s="4" t="s">
        <v>63</v>
      </c>
      <c r="EDU70" s="3"/>
      <c r="EDV70" s="3" t="s">
        <v>1</v>
      </c>
      <c r="EDW70" s="3" t="s">
        <v>2</v>
      </c>
      <c r="EDX70" s="4" t="s">
        <v>3</v>
      </c>
      <c r="EDY70" s="4" t="s">
        <v>4</v>
      </c>
      <c r="EDZ70" s="4" t="s">
        <v>5</v>
      </c>
      <c r="EEA70" s="4" t="s">
        <v>6</v>
      </c>
      <c r="EEB70" s="4" t="s">
        <v>7</v>
      </c>
      <c r="EEC70" s="4" t="s">
        <v>8</v>
      </c>
      <c r="EED70" s="4" t="s">
        <v>9</v>
      </c>
      <c r="EEE70" s="4" t="s">
        <v>10</v>
      </c>
      <c r="EEF70" s="4" t="s">
        <v>11</v>
      </c>
      <c r="EEG70" s="4" t="s">
        <v>12</v>
      </c>
      <c r="EEH70" s="4" t="s">
        <v>13</v>
      </c>
      <c r="EEI70" s="4" t="s">
        <v>14</v>
      </c>
      <c r="EEJ70" s="4" t="s">
        <v>63</v>
      </c>
      <c r="EEK70" s="3"/>
      <c r="EEL70" s="3" t="s">
        <v>1</v>
      </c>
      <c r="EEM70" s="3" t="s">
        <v>2</v>
      </c>
      <c r="EEN70" s="4" t="s">
        <v>3</v>
      </c>
      <c r="EEO70" s="4" t="s">
        <v>4</v>
      </c>
      <c r="EEP70" s="4" t="s">
        <v>5</v>
      </c>
      <c r="EEQ70" s="4" t="s">
        <v>6</v>
      </c>
      <c r="EER70" s="4" t="s">
        <v>7</v>
      </c>
      <c r="EES70" s="4" t="s">
        <v>8</v>
      </c>
      <c r="EET70" s="4" t="s">
        <v>9</v>
      </c>
      <c r="EEU70" s="4" t="s">
        <v>10</v>
      </c>
      <c r="EEV70" s="4" t="s">
        <v>11</v>
      </c>
      <c r="EEW70" s="4" t="s">
        <v>12</v>
      </c>
      <c r="EEX70" s="4" t="s">
        <v>13</v>
      </c>
      <c r="EEY70" s="4" t="s">
        <v>14</v>
      </c>
      <c r="EEZ70" s="4" t="s">
        <v>63</v>
      </c>
      <c r="EFA70" s="3"/>
      <c r="EFB70" s="3" t="s">
        <v>1</v>
      </c>
      <c r="EFC70" s="3" t="s">
        <v>2</v>
      </c>
      <c r="EFD70" s="4" t="s">
        <v>3</v>
      </c>
      <c r="EFE70" s="4" t="s">
        <v>4</v>
      </c>
      <c r="EFF70" s="4" t="s">
        <v>5</v>
      </c>
      <c r="EFG70" s="4" t="s">
        <v>6</v>
      </c>
      <c r="EFH70" s="4" t="s">
        <v>7</v>
      </c>
      <c r="EFI70" s="4" t="s">
        <v>8</v>
      </c>
      <c r="EFJ70" s="4" t="s">
        <v>9</v>
      </c>
      <c r="EFK70" s="4" t="s">
        <v>10</v>
      </c>
      <c r="EFL70" s="4" t="s">
        <v>11</v>
      </c>
      <c r="EFM70" s="4" t="s">
        <v>12</v>
      </c>
      <c r="EFN70" s="4" t="s">
        <v>13</v>
      </c>
      <c r="EFO70" s="4" t="s">
        <v>14</v>
      </c>
      <c r="EFP70" s="4" t="s">
        <v>63</v>
      </c>
      <c r="EFQ70" s="3"/>
      <c r="EFR70" s="3" t="s">
        <v>1</v>
      </c>
      <c r="EFS70" s="3" t="s">
        <v>2</v>
      </c>
      <c r="EFT70" s="4" t="s">
        <v>3</v>
      </c>
      <c r="EFU70" s="4" t="s">
        <v>4</v>
      </c>
      <c r="EFV70" s="4" t="s">
        <v>5</v>
      </c>
      <c r="EFW70" s="4" t="s">
        <v>6</v>
      </c>
      <c r="EFX70" s="4" t="s">
        <v>7</v>
      </c>
      <c r="EFY70" s="4" t="s">
        <v>8</v>
      </c>
      <c r="EFZ70" s="4" t="s">
        <v>9</v>
      </c>
      <c r="EGA70" s="4" t="s">
        <v>10</v>
      </c>
      <c r="EGB70" s="4" t="s">
        <v>11</v>
      </c>
      <c r="EGC70" s="4" t="s">
        <v>12</v>
      </c>
      <c r="EGD70" s="4" t="s">
        <v>13</v>
      </c>
      <c r="EGE70" s="4" t="s">
        <v>14</v>
      </c>
      <c r="EGF70" s="4" t="s">
        <v>63</v>
      </c>
      <c r="EGG70" s="3"/>
      <c r="EGH70" s="3" t="s">
        <v>1</v>
      </c>
      <c r="EGI70" s="3" t="s">
        <v>2</v>
      </c>
      <c r="EGJ70" s="4" t="s">
        <v>3</v>
      </c>
      <c r="EGK70" s="4" t="s">
        <v>4</v>
      </c>
      <c r="EGL70" s="4" t="s">
        <v>5</v>
      </c>
      <c r="EGM70" s="4" t="s">
        <v>6</v>
      </c>
      <c r="EGN70" s="4" t="s">
        <v>7</v>
      </c>
      <c r="EGO70" s="4" t="s">
        <v>8</v>
      </c>
      <c r="EGP70" s="4" t="s">
        <v>9</v>
      </c>
      <c r="EGQ70" s="4" t="s">
        <v>10</v>
      </c>
      <c r="EGR70" s="4" t="s">
        <v>11</v>
      </c>
      <c r="EGS70" s="4" t="s">
        <v>12</v>
      </c>
      <c r="EGT70" s="4" t="s">
        <v>13</v>
      </c>
      <c r="EGU70" s="4" t="s">
        <v>14</v>
      </c>
      <c r="EGV70" s="4" t="s">
        <v>63</v>
      </c>
      <c r="EGW70" s="3"/>
      <c r="EGX70" s="3" t="s">
        <v>1</v>
      </c>
      <c r="EGY70" s="3" t="s">
        <v>2</v>
      </c>
      <c r="EGZ70" s="4" t="s">
        <v>3</v>
      </c>
      <c r="EHA70" s="4" t="s">
        <v>4</v>
      </c>
      <c r="EHB70" s="4" t="s">
        <v>5</v>
      </c>
      <c r="EHC70" s="4" t="s">
        <v>6</v>
      </c>
      <c r="EHD70" s="4" t="s">
        <v>7</v>
      </c>
      <c r="EHE70" s="4" t="s">
        <v>8</v>
      </c>
      <c r="EHF70" s="4" t="s">
        <v>9</v>
      </c>
      <c r="EHG70" s="4" t="s">
        <v>10</v>
      </c>
      <c r="EHH70" s="4" t="s">
        <v>11</v>
      </c>
      <c r="EHI70" s="4" t="s">
        <v>12</v>
      </c>
      <c r="EHJ70" s="4" t="s">
        <v>13</v>
      </c>
      <c r="EHK70" s="4" t="s">
        <v>14</v>
      </c>
      <c r="EHL70" s="4" t="s">
        <v>63</v>
      </c>
      <c r="EHM70" s="3"/>
      <c r="EHN70" s="3" t="s">
        <v>1</v>
      </c>
      <c r="EHO70" s="3" t="s">
        <v>2</v>
      </c>
      <c r="EHP70" s="4" t="s">
        <v>3</v>
      </c>
      <c r="EHQ70" s="4" t="s">
        <v>4</v>
      </c>
      <c r="EHR70" s="4" t="s">
        <v>5</v>
      </c>
      <c r="EHS70" s="4" t="s">
        <v>6</v>
      </c>
      <c r="EHT70" s="4" t="s">
        <v>7</v>
      </c>
      <c r="EHU70" s="4" t="s">
        <v>8</v>
      </c>
      <c r="EHV70" s="4" t="s">
        <v>9</v>
      </c>
      <c r="EHW70" s="4" t="s">
        <v>10</v>
      </c>
      <c r="EHX70" s="4" t="s">
        <v>11</v>
      </c>
      <c r="EHY70" s="4" t="s">
        <v>12</v>
      </c>
      <c r="EHZ70" s="4" t="s">
        <v>13</v>
      </c>
      <c r="EIA70" s="4" t="s">
        <v>14</v>
      </c>
      <c r="EIB70" s="4" t="s">
        <v>63</v>
      </c>
      <c r="EIC70" s="3"/>
      <c r="EID70" s="3" t="s">
        <v>1</v>
      </c>
      <c r="EIE70" s="3" t="s">
        <v>2</v>
      </c>
      <c r="EIF70" s="4" t="s">
        <v>3</v>
      </c>
      <c r="EIG70" s="4" t="s">
        <v>4</v>
      </c>
      <c r="EIH70" s="4" t="s">
        <v>5</v>
      </c>
      <c r="EII70" s="4" t="s">
        <v>6</v>
      </c>
      <c r="EIJ70" s="4" t="s">
        <v>7</v>
      </c>
      <c r="EIK70" s="4" t="s">
        <v>8</v>
      </c>
      <c r="EIL70" s="4" t="s">
        <v>9</v>
      </c>
      <c r="EIM70" s="4" t="s">
        <v>10</v>
      </c>
      <c r="EIN70" s="4" t="s">
        <v>11</v>
      </c>
      <c r="EIO70" s="4" t="s">
        <v>12</v>
      </c>
      <c r="EIP70" s="4" t="s">
        <v>13</v>
      </c>
      <c r="EIQ70" s="4" t="s">
        <v>14</v>
      </c>
      <c r="EIR70" s="4" t="s">
        <v>63</v>
      </c>
      <c r="EIS70" s="3"/>
      <c r="EIT70" s="3" t="s">
        <v>1</v>
      </c>
      <c r="EIU70" s="3" t="s">
        <v>2</v>
      </c>
      <c r="EIV70" s="4" t="s">
        <v>3</v>
      </c>
      <c r="EIW70" s="4" t="s">
        <v>4</v>
      </c>
      <c r="EIX70" s="4" t="s">
        <v>5</v>
      </c>
      <c r="EIY70" s="4" t="s">
        <v>6</v>
      </c>
      <c r="EIZ70" s="4" t="s">
        <v>7</v>
      </c>
      <c r="EJA70" s="4" t="s">
        <v>8</v>
      </c>
      <c r="EJB70" s="4" t="s">
        <v>9</v>
      </c>
      <c r="EJC70" s="4" t="s">
        <v>10</v>
      </c>
      <c r="EJD70" s="4" t="s">
        <v>11</v>
      </c>
      <c r="EJE70" s="4" t="s">
        <v>12</v>
      </c>
      <c r="EJF70" s="4" t="s">
        <v>13</v>
      </c>
      <c r="EJG70" s="4" t="s">
        <v>14</v>
      </c>
      <c r="EJH70" s="4" t="s">
        <v>63</v>
      </c>
      <c r="EJI70" s="3"/>
      <c r="EJJ70" s="3" t="s">
        <v>1</v>
      </c>
      <c r="EJK70" s="3" t="s">
        <v>2</v>
      </c>
      <c r="EJL70" s="4" t="s">
        <v>3</v>
      </c>
      <c r="EJM70" s="4" t="s">
        <v>4</v>
      </c>
      <c r="EJN70" s="4" t="s">
        <v>5</v>
      </c>
      <c r="EJO70" s="4" t="s">
        <v>6</v>
      </c>
      <c r="EJP70" s="4" t="s">
        <v>7</v>
      </c>
      <c r="EJQ70" s="4" t="s">
        <v>8</v>
      </c>
      <c r="EJR70" s="4" t="s">
        <v>9</v>
      </c>
      <c r="EJS70" s="4" t="s">
        <v>10</v>
      </c>
      <c r="EJT70" s="4" t="s">
        <v>11</v>
      </c>
      <c r="EJU70" s="4" t="s">
        <v>12</v>
      </c>
      <c r="EJV70" s="4" t="s">
        <v>13</v>
      </c>
      <c r="EJW70" s="4" t="s">
        <v>14</v>
      </c>
      <c r="EJX70" s="4" t="s">
        <v>63</v>
      </c>
      <c r="EJY70" s="3"/>
      <c r="EJZ70" s="3" t="s">
        <v>1</v>
      </c>
      <c r="EKA70" s="3" t="s">
        <v>2</v>
      </c>
      <c r="EKB70" s="4" t="s">
        <v>3</v>
      </c>
      <c r="EKC70" s="4" t="s">
        <v>4</v>
      </c>
      <c r="EKD70" s="4" t="s">
        <v>5</v>
      </c>
      <c r="EKE70" s="4" t="s">
        <v>6</v>
      </c>
      <c r="EKF70" s="4" t="s">
        <v>7</v>
      </c>
      <c r="EKG70" s="4" t="s">
        <v>8</v>
      </c>
      <c r="EKH70" s="4" t="s">
        <v>9</v>
      </c>
      <c r="EKI70" s="4" t="s">
        <v>10</v>
      </c>
      <c r="EKJ70" s="4" t="s">
        <v>11</v>
      </c>
      <c r="EKK70" s="4" t="s">
        <v>12</v>
      </c>
      <c r="EKL70" s="4" t="s">
        <v>13</v>
      </c>
      <c r="EKM70" s="4" t="s">
        <v>14</v>
      </c>
      <c r="EKN70" s="4" t="s">
        <v>63</v>
      </c>
      <c r="EKO70" s="3"/>
      <c r="EKP70" s="3" t="s">
        <v>1</v>
      </c>
      <c r="EKQ70" s="3" t="s">
        <v>2</v>
      </c>
      <c r="EKR70" s="4" t="s">
        <v>3</v>
      </c>
      <c r="EKS70" s="4" t="s">
        <v>4</v>
      </c>
      <c r="EKT70" s="4" t="s">
        <v>5</v>
      </c>
      <c r="EKU70" s="4" t="s">
        <v>6</v>
      </c>
      <c r="EKV70" s="4" t="s">
        <v>7</v>
      </c>
      <c r="EKW70" s="4" t="s">
        <v>8</v>
      </c>
      <c r="EKX70" s="4" t="s">
        <v>9</v>
      </c>
      <c r="EKY70" s="4" t="s">
        <v>10</v>
      </c>
      <c r="EKZ70" s="4" t="s">
        <v>11</v>
      </c>
      <c r="ELA70" s="4" t="s">
        <v>12</v>
      </c>
      <c r="ELB70" s="4" t="s">
        <v>13</v>
      </c>
      <c r="ELC70" s="4" t="s">
        <v>14</v>
      </c>
      <c r="ELD70" s="4" t="s">
        <v>63</v>
      </c>
      <c r="ELE70" s="3"/>
      <c r="ELF70" s="3" t="s">
        <v>1</v>
      </c>
      <c r="ELG70" s="3" t="s">
        <v>2</v>
      </c>
      <c r="ELH70" s="4" t="s">
        <v>3</v>
      </c>
      <c r="ELI70" s="4" t="s">
        <v>4</v>
      </c>
      <c r="ELJ70" s="4" t="s">
        <v>5</v>
      </c>
      <c r="ELK70" s="4" t="s">
        <v>6</v>
      </c>
      <c r="ELL70" s="4" t="s">
        <v>7</v>
      </c>
      <c r="ELM70" s="4" t="s">
        <v>8</v>
      </c>
      <c r="ELN70" s="4" t="s">
        <v>9</v>
      </c>
      <c r="ELO70" s="4" t="s">
        <v>10</v>
      </c>
      <c r="ELP70" s="4" t="s">
        <v>11</v>
      </c>
      <c r="ELQ70" s="4" t="s">
        <v>12</v>
      </c>
      <c r="ELR70" s="4" t="s">
        <v>13</v>
      </c>
      <c r="ELS70" s="4" t="s">
        <v>14</v>
      </c>
      <c r="ELT70" s="4" t="s">
        <v>63</v>
      </c>
      <c r="ELU70" s="3"/>
      <c r="ELV70" s="3" t="s">
        <v>1</v>
      </c>
      <c r="ELW70" s="3" t="s">
        <v>2</v>
      </c>
      <c r="ELX70" s="4" t="s">
        <v>3</v>
      </c>
      <c r="ELY70" s="4" t="s">
        <v>4</v>
      </c>
      <c r="ELZ70" s="4" t="s">
        <v>5</v>
      </c>
      <c r="EMA70" s="4" t="s">
        <v>6</v>
      </c>
      <c r="EMB70" s="4" t="s">
        <v>7</v>
      </c>
      <c r="EMC70" s="4" t="s">
        <v>8</v>
      </c>
      <c r="EMD70" s="4" t="s">
        <v>9</v>
      </c>
      <c r="EME70" s="4" t="s">
        <v>10</v>
      </c>
      <c r="EMF70" s="4" t="s">
        <v>11</v>
      </c>
      <c r="EMG70" s="4" t="s">
        <v>12</v>
      </c>
      <c r="EMH70" s="4" t="s">
        <v>13</v>
      </c>
      <c r="EMI70" s="4" t="s">
        <v>14</v>
      </c>
      <c r="EMJ70" s="4" t="s">
        <v>63</v>
      </c>
      <c r="EMK70" s="3"/>
      <c r="EML70" s="3" t="s">
        <v>1</v>
      </c>
      <c r="EMM70" s="3" t="s">
        <v>2</v>
      </c>
      <c r="EMN70" s="4" t="s">
        <v>3</v>
      </c>
      <c r="EMO70" s="4" t="s">
        <v>4</v>
      </c>
      <c r="EMP70" s="4" t="s">
        <v>5</v>
      </c>
      <c r="EMQ70" s="4" t="s">
        <v>6</v>
      </c>
      <c r="EMR70" s="4" t="s">
        <v>7</v>
      </c>
      <c r="EMS70" s="4" t="s">
        <v>8</v>
      </c>
      <c r="EMT70" s="4" t="s">
        <v>9</v>
      </c>
      <c r="EMU70" s="4" t="s">
        <v>10</v>
      </c>
      <c r="EMV70" s="4" t="s">
        <v>11</v>
      </c>
      <c r="EMW70" s="4" t="s">
        <v>12</v>
      </c>
      <c r="EMX70" s="4" t="s">
        <v>13</v>
      </c>
      <c r="EMY70" s="4" t="s">
        <v>14</v>
      </c>
      <c r="EMZ70" s="4" t="s">
        <v>63</v>
      </c>
      <c r="ENA70" s="3"/>
      <c r="ENB70" s="3" t="s">
        <v>1</v>
      </c>
      <c r="ENC70" s="3" t="s">
        <v>2</v>
      </c>
      <c r="END70" s="4" t="s">
        <v>3</v>
      </c>
      <c r="ENE70" s="4" t="s">
        <v>4</v>
      </c>
      <c r="ENF70" s="4" t="s">
        <v>5</v>
      </c>
      <c r="ENG70" s="4" t="s">
        <v>6</v>
      </c>
      <c r="ENH70" s="4" t="s">
        <v>7</v>
      </c>
      <c r="ENI70" s="4" t="s">
        <v>8</v>
      </c>
      <c r="ENJ70" s="4" t="s">
        <v>9</v>
      </c>
      <c r="ENK70" s="4" t="s">
        <v>10</v>
      </c>
      <c r="ENL70" s="4" t="s">
        <v>11</v>
      </c>
      <c r="ENM70" s="4" t="s">
        <v>12</v>
      </c>
      <c r="ENN70" s="4" t="s">
        <v>13</v>
      </c>
      <c r="ENO70" s="4" t="s">
        <v>14</v>
      </c>
      <c r="ENP70" s="4" t="s">
        <v>63</v>
      </c>
      <c r="ENQ70" s="3"/>
      <c r="ENR70" s="3" t="s">
        <v>1</v>
      </c>
      <c r="ENS70" s="3" t="s">
        <v>2</v>
      </c>
      <c r="ENT70" s="4" t="s">
        <v>3</v>
      </c>
      <c r="ENU70" s="4" t="s">
        <v>4</v>
      </c>
      <c r="ENV70" s="4" t="s">
        <v>5</v>
      </c>
      <c r="ENW70" s="4" t="s">
        <v>6</v>
      </c>
      <c r="ENX70" s="4" t="s">
        <v>7</v>
      </c>
      <c r="ENY70" s="4" t="s">
        <v>8</v>
      </c>
      <c r="ENZ70" s="4" t="s">
        <v>9</v>
      </c>
      <c r="EOA70" s="4" t="s">
        <v>10</v>
      </c>
      <c r="EOB70" s="4" t="s">
        <v>11</v>
      </c>
      <c r="EOC70" s="4" t="s">
        <v>12</v>
      </c>
      <c r="EOD70" s="4" t="s">
        <v>13</v>
      </c>
      <c r="EOE70" s="4" t="s">
        <v>14</v>
      </c>
      <c r="EOF70" s="4" t="s">
        <v>63</v>
      </c>
      <c r="EOG70" s="3"/>
      <c r="EOH70" s="3" t="s">
        <v>1</v>
      </c>
      <c r="EOI70" s="3" t="s">
        <v>2</v>
      </c>
      <c r="EOJ70" s="4" t="s">
        <v>3</v>
      </c>
      <c r="EOK70" s="4" t="s">
        <v>4</v>
      </c>
      <c r="EOL70" s="4" t="s">
        <v>5</v>
      </c>
      <c r="EOM70" s="4" t="s">
        <v>6</v>
      </c>
      <c r="EON70" s="4" t="s">
        <v>7</v>
      </c>
      <c r="EOO70" s="4" t="s">
        <v>8</v>
      </c>
      <c r="EOP70" s="4" t="s">
        <v>9</v>
      </c>
      <c r="EOQ70" s="4" t="s">
        <v>10</v>
      </c>
      <c r="EOR70" s="4" t="s">
        <v>11</v>
      </c>
      <c r="EOS70" s="4" t="s">
        <v>12</v>
      </c>
      <c r="EOT70" s="4" t="s">
        <v>13</v>
      </c>
      <c r="EOU70" s="4" t="s">
        <v>14</v>
      </c>
      <c r="EOV70" s="4" t="s">
        <v>63</v>
      </c>
      <c r="EOW70" s="3"/>
      <c r="EOX70" s="3" t="s">
        <v>1</v>
      </c>
      <c r="EOY70" s="3" t="s">
        <v>2</v>
      </c>
      <c r="EOZ70" s="4" t="s">
        <v>3</v>
      </c>
      <c r="EPA70" s="4" t="s">
        <v>4</v>
      </c>
      <c r="EPB70" s="4" t="s">
        <v>5</v>
      </c>
      <c r="EPC70" s="4" t="s">
        <v>6</v>
      </c>
      <c r="EPD70" s="4" t="s">
        <v>7</v>
      </c>
      <c r="EPE70" s="4" t="s">
        <v>8</v>
      </c>
      <c r="EPF70" s="4" t="s">
        <v>9</v>
      </c>
      <c r="EPG70" s="4" t="s">
        <v>10</v>
      </c>
      <c r="EPH70" s="4" t="s">
        <v>11</v>
      </c>
      <c r="EPI70" s="4" t="s">
        <v>12</v>
      </c>
      <c r="EPJ70" s="4" t="s">
        <v>13</v>
      </c>
      <c r="EPK70" s="4" t="s">
        <v>14</v>
      </c>
      <c r="EPL70" s="4" t="s">
        <v>63</v>
      </c>
      <c r="EPM70" s="3"/>
      <c r="EPN70" s="3" t="s">
        <v>1</v>
      </c>
      <c r="EPO70" s="3" t="s">
        <v>2</v>
      </c>
      <c r="EPP70" s="4" t="s">
        <v>3</v>
      </c>
      <c r="EPQ70" s="4" t="s">
        <v>4</v>
      </c>
      <c r="EPR70" s="4" t="s">
        <v>5</v>
      </c>
      <c r="EPS70" s="4" t="s">
        <v>6</v>
      </c>
      <c r="EPT70" s="4" t="s">
        <v>7</v>
      </c>
      <c r="EPU70" s="4" t="s">
        <v>8</v>
      </c>
      <c r="EPV70" s="4" t="s">
        <v>9</v>
      </c>
      <c r="EPW70" s="4" t="s">
        <v>10</v>
      </c>
      <c r="EPX70" s="4" t="s">
        <v>11</v>
      </c>
      <c r="EPY70" s="4" t="s">
        <v>12</v>
      </c>
      <c r="EPZ70" s="4" t="s">
        <v>13</v>
      </c>
      <c r="EQA70" s="4" t="s">
        <v>14</v>
      </c>
      <c r="EQB70" s="4" t="s">
        <v>63</v>
      </c>
      <c r="EQC70" s="3"/>
      <c r="EQD70" s="3" t="s">
        <v>1</v>
      </c>
      <c r="EQE70" s="3" t="s">
        <v>2</v>
      </c>
      <c r="EQF70" s="4" t="s">
        <v>3</v>
      </c>
      <c r="EQG70" s="4" t="s">
        <v>4</v>
      </c>
      <c r="EQH70" s="4" t="s">
        <v>5</v>
      </c>
      <c r="EQI70" s="4" t="s">
        <v>6</v>
      </c>
      <c r="EQJ70" s="4" t="s">
        <v>7</v>
      </c>
      <c r="EQK70" s="4" t="s">
        <v>8</v>
      </c>
      <c r="EQL70" s="4" t="s">
        <v>9</v>
      </c>
      <c r="EQM70" s="4" t="s">
        <v>10</v>
      </c>
      <c r="EQN70" s="4" t="s">
        <v>11</v>
      </c>
      <c r="EQO70" s="4" t="s">
        <v>12</v>
      </c>
      <c r="EQP70" s="4" t="s">
        <v>13</v>
      </c>
      <c r="EQQ70" s="4" t="s">
        <v>14</v>
      </c>
      <c r="EQR70" s="4" t="s">
        <v>63</v>
      </c>
      <c r="EQS70" s="3"/>
      <c r="EQT70" s="3" t="s">
        <v>1</v>
      </c>
      <c r="EQU70" s="3" t="s">
        <v>2</v>
      </c>
      <c r="EQV70" s="4" t="s">
        <v>3</v>
      </c>
      <c r="EQW70" s="4" t="s">
        <v>4</v>
      </c>
      <c r="EQX70" s="4" t="s">
        <v>5</v>
      </c>
      <c r="EQY70" s="4" t="s">
        <v>6</v>
      </c>
      <c r="EQZ70" s="4" t="s">
        <v>7</v>
      </c>
      <c r="ERA70" s="4" t="s">
        <v>8</v>
      </c>
      <c r="ERB70" s="4" t="s">
        <v>9</v>
      </c>
      <c r="ERC70" s="4" t="s">
        <v>10</v>
      </c>
      <c r="ERD70" s="4" t="s">
        <v>11</v>
      </c>
      <c r="ERE70" s="4" t="s">
        <v>12</v>
      </c>
      <c r="ERF70" s="4" t="s">
        <v>13</v>
      </c>
      <c r="ERG70" s="4" t="s">
        <v>14</v>
      </c>
      <c r="ERH70" s="4" t="s">
        <v>63</v>
      </c>
      <c r="ERI70" s="3"/>
      <c r="ERJ70" s="3" t="s">
        <v>1</v>
      </c>
      <c r="ERK70" s="3" t="s">
        <v>2</v>
      </c>
      <c r="ERL70" s="4" t="s">
        <v>3</v>
      </c>
      <c r="ERM70" s="4" t="s">
        <v>4</v>
      </c>
      <c r="ERN70" s="4" t="s">
        <v>5</v>
      </c>
      <c r="ERO70" s="4" t="s">
        <v>6</v>
      </c>
      <c r="ERP70" s="4" t="s">
        <v>7</v>
      </c>
      <c r="ERQ70" s="4" t="s">
        <v>8</v>
      </c>
      <c r="ERR70" s="4" t="s">
        <v>9</v>
      </c>
      <c r="ERS70" s="4" t="s">
        <v>10</v>
      </c>
      <c r="ERT70" s="4" t="s">
        <v>11</v>
      </c>
      <c r="ERU70" s="4" t="s">
        <v>12</v>
      </c>
      <c r="ERV70" s="4" t="s">
        <v>13</v>
      </c>
      <c r="ERW70" s="4" t="s">
        <v>14</v>
      </c>
      <c r="ERX70" s="4" t="s">
        <v>63</v>
      </c>
      <c r="ERY70" s="3"/>
      <c r="ERZ70" s="3" t="s">
        <v>1</v>
      </c>
      <c r="ESA70" s="3" t="s">
        <v>2</v>
      </c>
      <c r="ESB70" s="4" t="s">
        <v>3</v>
      </c>
      <c r="ESC70" s="4" t="s">
        <v>4</v>
      </c>
      <c r="ESD70" s="4" t="s">
        <v>5</v>
      </c>
      <c r="ESE70" s="4" t="s">
        <v>6</v>
      </c>
      <c r="ESF70" s="4" t="s">
        <v>7</v>
      </c>
      <c r="ESG70" s="4" t="s">
        <v>8</v>
      </c>
      <c r="ESH70" s="4" t="s">
        <v>9</v>
      </c>
      <c r="ESI70" s="4" t="s">
        <v>10</v>
      </c>
      <c r="ESJ70" s="4" t="s">
        <v>11</v>
      </c>
      <c r="ESK70" s="4" t="s">
        <v>12</v>
      </c>
      <c r="ESL70" s="4" t="s">
        <v>13</v>
      </c>
      <c r="ESM70" s="4" t="s">
        <v>14</v>
      </c>
      <c r="ESN70" s="4" t="s">
        <v>63</v>
      </c>
      <c r="ESO70" s="3"/>
      <c r="ESP70" s="3" t="s">
        <v>1</v>
      </c>
      <c r="ESQ70" s="3" t="s">
        <v>2</v>
      </c>
      <c r="ESR70" s="4" t="s">
        <v>3</v>
      </c>
      <c r="ESS70" s="4" t="s">
        <v>4</v>
      </c>
      <c r="EST70" s="4" t="s">
        <v>5</v>
      </c>
      <c r="ESU70" s="4" t="s">
        <v>6</v>
      </c>
      <c r="ESV70" s="4" t="s">
        <v>7</v>
      </c>
      <c r="ESW70" s="4" t="s">
        <v>8</v>
      </c>
      <c r="ESX70" s="4" t="s">
        <v>9</v>
      </c>
      <c r="ESY70" s="4" t="s">
        <v>10</v>
      </c>
      <c r="ESZ70" s="4" t="s">
        <v>11</v>
      </c>
      <c r="ETA70" s="4" t="s">
        <v>12</v>
      </c>
      <c r="ETB70" s="4" t="s">
        <v>13</v>
      </c>
      <c r="ETC70" s="4" t="s">
        <v>14</v>
      </c>
      <c r="ETD70" s="4" t="s">
        <v>63</v>
      </c>
      <c r="ETE70" s="3"/>
      <c r="ETF70" s="3" t="s">
        <v>1</v>
      </c>
      <c r="ETG70" s="3" t="s">
        <v>2</v>
      </c>
      <c r="ETH70" s="4" t="s">
        <v>3</v>
      </c>
      <c r="ETI70" s="4" t="s">
        <v>4</v>
      </c>
      <c r="ETJ70" s="4" t="s">
        <v>5</v>
      </c>
      <c r="ETK70" s="4" t="s">
        <v>6</v>
      </c>
      <c r="ETL70" s="4" t="s">
        <v>7</v>
      </c>
      <c r="ETM70" s="4" t="s">
        <v>8</v>
      </c>
      <c r="ETN70" s="4" t="s">
        <v>9</v>
      </c>
      <c r="ETO70" s="4" t="s">
        <v>10</v>
      </c>
      <c r="ETP70" s="4" t="s">
        <v>11</v>
      </c>
      <c r="ETQ70" s="4" t="s">
        <v>12</v>
      </c>
      <c r="ETR70" s="4" t="s">
        <v>13</v>
      </c>
      <c r="ETS70" s="4" t="s">
        <v>14</v>
      </c>
      <c r="ETT70" s="4" t="s">
        <v>63</v>
      </c>
      <c r="ETU70" s="3"/>
      <c r="ETV70" s="3" t="s">
        <v>1</v>
      </c>
      <c r="ETW70" s="3" t="s">
        <v>2</v>
      </c>
      <c r="ETX70" s="4" t="s">
        <v>3</v>
      </c>
      <c r="ETY70" s="4" t="s">
        <v>4</v>
      </c>
      <c r="ETZ70" s="4" t="s">
        <v>5</v>
      </c>
      <c r="EUA70" s="4" t="s">
        <v>6</v>
      </c>
      <c r="EUB70" s="4" t="s">
        <v>7</v>
      </c>
      <c r="EUC70" s="4" t="s">
        <v>8</v>
      </c>
      <c r="EUD70" s="4" t="s">
        <v>9</v>
      </c>
      <c r="EUE70" s="4" t="s">
        <v>10</v>
      </c>
      <c r="EUF70" s="4" t="s">
        <v>11</v>
      </c>
      <c r="EUG70" s="4" t="s">
        <v>12</v>
      </c>
      <c r="EUH70" s="4" t="s">
        <v>13</v>
      </c>
      <c r="EUI70" s="4" t="s">
        <v>14</v>
      </c>
      <c r="EUJ70" s="4" t="s">
        <v>63</v>
      </c>
      <c r="EUK70" s="3"/>
      <c r="EUL70" s="3" t="s">
        <v>1</v>
      </c>
      <c r="EUM70" s="3" t="s">
        <v>2</v>
      </c>
      <c r="EUN70" s="4" t="s">
        <v>3</v>
      </c>
      <c r="EUO70" s="4" t="s">
        <v>4</v>
      </c>
      <c r="EUP70" s="4" t="s">
        <v>5</v>
      </c>
      <c r="EUQ70" s="4" t="s">
        <v>6</v>
      </c>
      <c r="EUR70" s="4" t="s">
        <v>7</v>
      </c>
      <c r="EUS70" s="4" t="s">
        <v>8</v>
      </c>
      <c r="EUT70" s="4" t="s">
        <v>9</v>
      </c>
      <c r="EUU70" s="4" t="s">
        <v>10</v>
      </c>
      <c r="EUV70" s="4" t="s">
        <v>11</v>
      </c>
      <c r="EUW70" s="4" t="s">
        <v>12</v>
      </c>
      <c r="EUX70" s="4" t="s">
        <v>13</v>
      </c>
      <c r="EUY70" s="4" t="s">
        <v>14</v>
      </c>
      <c r="EUZ70" s="4" t="s">
        <v>63</v>
      </c>
      <c r="EVA70" s="3"/>
      <c r="EVB70" s="3" t="s">
        <v>1</v>
      </c>
      <c r="EVC70" s="3" t="s">
        <v>2</v>
      </c>
      <c r="EVD70" s="4" t="s">
        <v>3</v>
      </c>
      <c r="EVE70" s="4" t="s">
        <v>4</v>
      </c>
      <c r="EVF70" s="4" t="s">
        <v>5</v>
      </c>
      <c r="EVG70" s="4" t="s">
        <v>6</v>
      </c>
      <c r="EVH70" s="4" t="s">
        <v>7</v>
      </c>
      <c r="EVI70" s="4" t="s">
        <v>8</v>
      </c>
      <c r="EVJ70" s="4" t="s">
        <v>9</v>
      </c>
      <c r="EVK70" s="4" t="s">
        <v>10</v>
      </c>
      <c r="EVL70" s="4" t="s">
        <v>11</v>
      </c>
      <c r="EVM70" s="4" t="s">
        <v>12</v>
      </c>
      <c r="EVN70" s="4" t="s">
        <v>13</v>
      </c>
      <c r="EVO70" s="4" t="s">
        <v>14</v>
      </c>
      <c r="EVP70" s="4" t="s">
        <v>63</v>
      </c>
      <c r="EVQ70" s="3"/>
      <c r="EVR70" s="3" t="s">
        <v>1</v>
      </c>
      <c r="EVS70" s="3" t="s">
        <v>2</v>
      </c>
      <c r="EVT70" s="4" t="s">
        <v>3</v>
      </c>
      <c r="EVU70" s="4" t="s">
        <v>4</v>
      </c>
      <c r="EVV70" s="4" t="s">
        <v>5</v>
      </c>
      <c r="EVW70" s="4" t="s">
        <v>6</v>
      </c>
      <c r="EVX70" s="4" t="s">
        <v>7</v>
      </c>
      <c r="EVY70" s="4" t="s">
        <v>8</v>
      </c>
      <c r="EVZ70" s="4" t="s">
        <v>9</v>
      </c>
      <c r="EWA70" s="4" t="s">
        <v>10</v>
      </c>
      <c r="EWB70" s="4" t="s">
        <v>11</v>
      </c>
      <c r="EWC70" s="4" t="s">
        <v>12</v>
      </c>
      <c r="EWD70" s="4" t="s">
        <v>13</v>
      </c>
      <c r="EWE70" s="4" t="s">
        <v>14</v>
      </c>
      <c r="EWF70" s="4" t="s">
        <v>63</v>
      </c>
      <c r="EWG70" s="3"/>
      <c r="EWH70" s="3" t="s">
        <v>1</v>
      </c>
      <c r="EWI70" s="3" t="s">
        <v>2</v>
      </c>
      <c r="EWJ70" s="4" t="s">
        <v>3</v>
      </c>
      <c r="EWK70" s="4" t="s">
        <v>4</v>
      </c>
      <c r="EWL70" s="4" t="s">
        <v>5</v>
      </c>
      <c r="EWM70" s="4" t="s">
        <v>6</v>
      </c>
      <c r="EWN70" s="4" t="s">
        <v>7</v>
      </c>
      <c r="EWO70" s="4" t="s">
        <v>8</v>
      </c>
      <c r="EWP70" s="4" t="s">
        <v>9</v>
      </c>
      <c r="EWQ70" s="4" t="s">
        <v>10</v>
      </c>
      <c r="EWR70" s="4" t="s">
        <v>11</v>
      </c>
      <c r="EWS70" s="4" t="s">
        <v>12</v>
      </c>
      <c r="EWT70" s="4" t="s">
        <v>13</v>
      </c>
      <c r="EWU70" s="4" t="s">
        <v>14</v>
      </c>
      <c r="EWV70" s="4" t="s">
        <v>63</v>
      </c>
      <c r="EWW70" s="3"/>
      <c r="EWX70" s="3" t="s">
        <v>1</v>
      </c>
      <c r="EWY70" s="3" t="s">
        <v>2</v>
      </c>
      <c r="EWZ70" s="4" t="s">
        <v>3</v>
      </c>
      <c r="EXA70" s="4" t="s">
        <v>4</v>
      </c>
      <c r="EXB70" s="4" t="s">
        <v>5</v>
      </c>
      <c r="EXC70" s="4" t="s">
        <v>6</v>
      </c>
      <c r="EXD70" s="4" t="s">
        <v>7</v>
      </c>
      <c r="EXE70" s="4" t="s">
        <v>8</v>
      </c>
      <c r="EXF70" s="4" t="s">
        <v>9</v>
      </c>
      <c r="EXG70" s="4" t="s">
        <v>10</v>
      </c>
      <c r="EXH70" s="4" t="s">
        <v>11</v>
      </c>
      <c r="EXI70" s="4" t="s">
        <v>12</v>
      </c>
      <c r="EXJ70" s="4" t="s">
        <v>13</v>
      </c>
      <c r="EXK70" s="4" t="s">
        <v>14</v>
      </c>
      <c r="EXL70" s="4" t="s">
        <v>63</v>
      </c>
      <c r="EXM70" s="3"/>
      <c r="EXN70" s="3" t="s">
        <v>1</v>
      </c>
      <c r="EXO70" s="3" t="s">
        <v>2</v>
      </c>
      <c r="EXP70" s="4" t="s">
        <v>3</v>
      </c>
      <c r="EXQ70" s="4" t="s">
        <v>4</v>
      </c>
      <c r="EXR70" s="4" t="s">
        <v>5</v>
      </c>
      <c r="EXS70" s="4" t="s">
        <v>6</v>
      </c>
      <c r="EXT70" s="4" t="s">
        <v>7</v>
      </c>
      <c r="EXU70" s="4" t="s">
        <v>8</v>
      </c>
      <c r="EXV70" s="4" t="s">
        <v>9</v>
      </c>
      <c r="EXW70" s="4" t="s">
        <v>10</v>
      </c>
      <c r="EXX70" s="4" t="s">
        <v>11</v>
      </c>
      <c r="EXY70" s="4" t="s">
        <v>12</v>
      </c>
      <c r="EXZ70" s="4" t="s">
        <v>13</v>
      </c>
      <c r="EYA70" s="4" t="s">
        <v>14</v>
      </c>
      <c r="EYB70" s="4" t="s">
        <v>63</v>
      </c>
      <c r="EYC70" s="3"/>
      <c r="EYD70" s="3" t="s">
        <v>1</v>
      </c>
      <c r="EYE70" s="3" t="s">
        <v>2</v>
      </c>
      <c r="EYF70" s="4" t="s">
        <v>3</v>
      </c>
      <c r="EYG70" s="4" t="s">
        <v>4</v>
      </c>
      <c r="EYH70" s="4" t="s">
        <v>5</v>
      </c>
      <c r="EYI70" s="4" t="s">
        <v>6</v>
      </c>
      <c r="EYJ70" s="4" t="s">
        <v>7</v>
      </c>
      <c r="EYK70" s="4" t="s">
        <v>8</v>
      </c>
      <c r="EYL70" s="4" t="s">
        <v>9</v>
      </c>
      <c r="EYM70" s="4" t="s">
        <v>10</v>
      </c>
      <c r="EYN70" s="4" t="s">
        <v>11</v>
      </c>
      <c r="EYO70" s="4" t="s">
        <v>12</v>
      </c>
      <c r="EYP70" s="4" t="s">
        <v>13</v>
      </c>
      <c r="EYQ70" s="4" t="s">
        <v>14</v>
      </c>
      <c r="EYR70" s="4" t="s">
        <v>63</v>
      </c>
      <c r="EYS70" s="3"/>
      <c r="EYT70" s="3" t="s">
        <v>1</v>
      </c>
      <c r="EYU70" s="3" t="s">
        <v>2</v>
      </c>
      <c r="EYV70" s="4" t="s">
        <v>3</v>
      </c>
      <c r="EYW70" s="4" t="s">
        <v>4</v>
      </c>
      <c r="EYX70" s="4" t="s">
        <v>5</v>
      </c>
      <c r="EYY70" s="4" t="s">
        <v>6</v>
      </c>
      <c r="EYZ70" s="4" t="s">
        <v>7</v>
      </c>
      <c r="EZA70" s="4" t="s">
        <v>8</v>
      </c>
      <c r="EZB70" s="4" t="s">
        <v>9</v>
      </c>
      <c r="EZC70" s="4" t="s">
        <v>10</v>
      </c>
      <c r="EZD70" s="4" t="s">
        <v>11</v>
      </c>
      <c r="EZE70" s="4" t="s">
        <v>12</v>
      </c>
      <c r="EZF70" s="4" t="s">
        <v>13</v>
      </c>
      <c r="EZG70" s="4" t="s">
        <v>14</v>
      </c>
      <c r="EZH70" s="4" t="s">
        <v>63</v>
      </c>
      <c r="EZI70" s="3"/>
      <c r="EZJ70" s="3" t="s">
        <v>1</v>
      </c>
      <c r="EZK70" s="3" t="s">
        <v>2</v>
      </c>
      <c r="EZL70" s="4" t="s">
        <v>3</v>
      </c>
      <c r="EZM70" s="4" t="s">
        <v>4</v>
      </c>
      <c r="EZN70" s="4" t="s">
        <v>5</v>
      </c>
      <c r="EZO70" s="4" t="s">
        <v>6</v>
      </c>
      <c r="EZP70" s="4" t="s">
        <v>7</v>
      </c>
      <c r="EZQ70" s="4" t="s">
        <v>8</v>
      </c>
      <c r="EZR70" s="4" t="s">
        <v>9</v>
      </c>
      <c r="EZS70" s="4" t="s">
        <v>10</v>
      </c>
      <c r="EZT70" s="4" t="s">
        <v>11</v>
      </c>
      <c r="EZU70" s="4" t="s">
        <v>12</v>
      </c>
      <c r="EZV70" s="4" t="s">
        <v>13</v>
      </c>
      <c r="EZW70" s="4" t="s">
        <v>14</v>
      </c>
      <c r="EZX70" s="4" t="s">
        <v>63</v>
      </c>
      <c r="EZY70" s="3"/>
      <c r="EZZ70" s="3" t="s">
        <v>1</v>
      </c>
      <c r="FAA70" s="3" t="s">
        <v>2</v>
      </c>
      <c r="FAB70" s="4" t="s">
        <v>3</v>
      </c>
      <c r="FAC70" s="4" t="s">
        <v>4</v>
      </c>
      <c r="FAD70" s="4" t="s">
        <v>5</v>
      </c>
      <c r="FAE70" s="4" t="s">
        <v>6</v>
      </c>
      <c r="FAF70" s="4" t="s">
        <v>7</v>
      </c>
      <c r="FAG70" s="4" t="s">
        <v>8</v>
      </c>
      <c r="FAH70" s="4" t="s">
        <v>9</v>
      </c>
      <c r="FAI70" s="4" t="s">
        <v>10</v>
      </c>
      <c r="FAJ70" s="4" t="s">
        <v>11</v>
      </c>
      <c r="FAK70" s="4" t="s">
        <v>12</v>
      </c>
      <c r="FAL70" s="4" t="s">
        <v>13</v>
      </c>
      <c r="FAM70" s="4" t="s">
        <v>14</v>
      </c>
      <c r="FAN70" s="4" t="s">
        <v>63</v>
      </c>
      <c r="FAO70" s="3"/>
      <c r="FAP70" s="3" t="s">
        <v>1</v>
      </c>
      <c r="FAQ70" s="3" t="s">
        <v>2</v>
      </c>
      <c r="FAR70" s="4" t="s">
        <v>3</v>
      </c>
      <c r="FAS70" s="4" t="s">
        <v>4</v>
      </c>
      <c r="FAT70" s="4" t="s">
        <v>5</v>
      </c>
      <c r="FAU70" s="4" t="s">
        <v>6</v>
      </c>
      <c r="FAV70" s="4" t="s">
        <v>7</v>
      </c>
      <c r="FAW70" s="4" t="s">
        <v>8</v>
      </c>
      <c r="FAX70" s="4" t="s">
        <v>9</v>
      </c>
      <c r="FAY70" s="4" t="s">
        <v>10</v>
      </c>
      <c r="FAZ70" s="4" t="s">
        <v>11</v>
      </c>
      <c r="FBA70" s="4" t="s">
        <v>12</v>
      </c>
      <c r="FBB70" s="4" t="s">
        <v>13</v>
      </c>
      <c r="FBC70" s="4" t="s">
        <v>14</v>
      </c>
      <c r="FBD70" s="4" t="s">
        <v>63</v>
      </c>
      <c r="FBE70" s="3"/>
      <c r="FBF70" s="3" t="s">
        <v>1</v>
      </c>
      <c r="FBG70" s="3" t="s">
        <v>2</v>
      </c>
      <c r="FBH70" s="4" t="s">
        <v>3</v>
      </c>
      <c r="FBI70" s="4" t="s">
        <v>4</v>
      </c>
      <c r="FBJ70" s="4" t="s">
        <v>5</v>
      </c>
      <c r="FBK70" s="4" t="s">
        <v>6</v>
      </c>
      <c r="FBL70" s="4" t="s">
        <v>7</v>
      </c>
      <c r="FBM70" s="4" t="s">
        <v>8</v>
      </c>
      <c r="FBN70" s="4" t="s">
        <v>9</v>
      </c>
      <c r="FBO70" s="4" t="s">
        <v>10</v>
      </c>
      <c r="FBP70" s="4" t="s">
        <v>11</v>
      </c>
      <c r="FBQ70" s="4" t="s">
        <v>12</v>
      </c>
      <c r="FBR70" s="4" t="s">
        <v>13</v>
      </c>
      <c r="FBS70" s="4" t="s">
        <v>14</v>
      </c>
      <c r="FBT70" s="4" t="s">
        <v>63</v>
      </c>
      <c r="FBU70" s="3"/>
      <c r="FBV70" s="3" t="s">
        <v>1</v>
      </c>
      <c r="FBW70" s="3" t="s">
        <v>2</v>
      </c>
      <c r="FBX70" s="4" t="s">
        <v>3</v>
      </c>
      <c r="FBY70" s="4" t="s">
        <v>4</v>
      </c>
      <c r="FBZ70" s="4" t="s">
        <v>5</v>
      </c>
      <c r="FCA70" s="4" t="s">
        <v>6</v>
      </c>
      <c r="FCB70" s="4" t="s">
        <v>7</v>
      </c>
      <c r="FCC70" s="4" t="s">
        <v>8</v>
      </c>
      <c r="FCD70" s="4" t="s">
        <v>9</v>
      </c>
      <c r="FCE70" s="4" t="s">
        <v>10</v>
      </c>
      <c r="FCF70" s="4" t="s">
        <v>11</v>
      </c>
      <c r="FCG70" s="4" t="s">
        <v>12</v>
      </c>
      <c r="FCH70" s="4" t="s">
        <v>13</v>
      </c>
      <c r="FCI70" s="4" t="s">
        <v>14</v>
      </c>
      <c r="FCJ70" s="4" t="s">
        <v>63</v>
      </c>
      <c r="FCK70" s="3"/>
      <c r="FCL70" s="3" t="s">
        <v>1</v>
      </c>
      <c r="FCM70" s="3" t="s">
        <v>2</v>
      </c>
      <c r="FCN70" s="4" t="s">
        <v>3</v>
      </c>
      <c r="FCO70" s="4" t="s">
        <v>4</v>
      </c>
      <c r="FCP70" s="4" t="s">
        <v>5</v>
      </c>
      <c r="FCQ70" s="4" t="s">
        <v>6</v>
      </c>
      <c r="FCR70" s="4" t="s">
        <v>7</v>
      </c>
      <c r="FCS70" s="4" t="s">
        <v>8</v>
      </c>
      <c r="FCT70" s="4" t="s">
        <v>9</v>
      </c>
      <c r="FCU70" s="4" t="s">
        <v>10</v>
      </c>
      <c r="FCV70" s="4" t="s">
        <v>11</v>
      </c>
      <c r="FCW70" s="4" t="s">
        <v>12</v>
      </c>
      <c r="FCX70" s="4" t="s">
        <v>13</v>
      </c>
      <c r="FCY70" s="4" t="s">
        <v>14</v>
      </c>
      <c r="FCZ70" s="4" t="s">
        <v>63</v>
      </c>
      <c r="FDA70" s="3"/>
      <c r="FDB70" s="3" t="s">
        <v>1</v>
      </c>
      <c r="FDC70" s="3" t="s">
        <v>2</v>
      </c>
      <c r="FDD70" s="4" t="s">
        <v>3</v>
      </c>
      <c r="FDE70" s="4" t="s">
        <v>4</v>
      </c>
      <c r="FDF70" s="4" t="s">
        <v>5</v>
      </c>
      <c r="FDG70" s="4" t="s">
        <v>6</v>
      </c>
      <c r="FDH70" s="4" t="s">
        <v>7</v>
      </c>
      <c r="FDI70" s="4" t="s">
        <v>8</v>
      </c>
      <c r="FDJ70" s="4" t="s">
        <v>9</v>
      </c>
      <c r="FDK70" s="4" t="s">
        <v>10</v>
      </c>
      <c r="FDL70" s="4" t="s">
        <v>11</v>
      </c>
      <c r="FDM70" s="4" t="s">
        <v>12</v>
      </c>
      <c r="FDN70" s="4" t="s">
        <v>13</v>
      </c>
      <c r="FDO70" s="4" t="s">
        <v>14</v>
      </c>
      <c r="FDP70" s="4" t="s">
        <v>63</v>
      </c>
      <c r="FDQ70" s="3"/>
      <c r="FDR70" s="3" t="s">
        <v>1</v>
      </c>
      <c r="FDS70" s="3" t="s">
        <v>2</v>
      </c>
      <c r="FDT70" s="4" t="s">
        <v>3</v>
      </c>
      <c r="FDU70" s="4" t="s">
        <v>4</v>
      </c>
      <c r="FDV70" s="4" t="s">
        <v>5</v>
      </c>
      <c r="FDW70" s="4" t="s">
        <v>6</v>
      </c>
      <c r="FDX70" s="4" t="s">
        <v>7</v>
      </c>
      <c r="FDY70" s="4" t="s">
        <v>8</v>
      </c>
      <c r="FDZ70" s="4" t="s">
        <v>9</v>
      </c>
      <c r="FEA70" s="4" t="s">
        <v>10</v>
      </c>
      <c r="FEB70" s="4" t="s">
        <v>11</v>
      </c>
      <c r="FEC70" s="4" t="s">
        <v>12</v>
      </c>
      <c r="FED70" s="4" t="s">
        <v>13</v>
      </c>
      <c r="FEE70" s="4" t="s">
        <v>14</v>
      </c>
      <c r="FEF70" s="4" t="s">
        <v>63</v>
      </c>
      <c r="FEG70" s="3"/>
      <c r="FEH70" s="3" t="s">
        <v>1</v>
      </c>
      <c r="FEI70" s="3" t="s">
        <v>2</v>
      </c>
      <c r="FEJ70" s="4" t="s">
        <v>3</v>
      </c>
      <c r="FEK70" s="4" t="s">
        <v>4</v>
      </c>
      <c r="FEL70" s="4" t="s">
        <v>5</v>
      </c>
      <c r="FEM70" s="4" t="s">
        <v>6</v>
      </c>
      <c r="FEN70" s="4" t="s">
        <v>7</v>
      </c>
      <c r="FEO70" s="4" t="s">
        <v>8</v>
      </c>
      <c r="FEP70" s="4" t="s">
        <v>9</v>
      </c>
      <c r="FEQ70" s="4" t="s">
        <v>10</v>
      </c>
      <c r="FER70" s="4" t="s">
        <v>11</v>
      </c>
      <c r="FES70" s="4" t="s">
        <v>12</v>
      </c>
      <c r="FET70" s="4" t="s">
        <v>13</v>
      </c>
      <c r="FEU70" s="4" t="s">
        <v>14</v>
      </c>
      <c r="FEV70" s="4" t="s">
        <v>63</v>
      </c>
      <c r="FEW70" s="3"/>
      <c r="FEX70" s="3" t="s">
        <v>1</v>
      </c>
      <c r="FEY70" s="3" t="s">
        <v>2</v>
      </c>
      <c r="FEZ70" s="4" t="s">
        <v>3</v>
      </c>
      <c r="FFA70" s="4" t="s">
        <v>4</v>
      </c>
      <c r="FFB70" s="4" t="s">
        <v>5</v>
      </c>
      <c r="FFC70" s="4" t="s">
        <v>6</v>
      </c>
      <c r="FFD70" s="4" t="s">
        <v>7</v>
      </c>
      <c r="FFE70" s="4" t="s">
        <v>8</v>
      </c>
      <c r="FFF70" s="4" t="s">
        <v>9</v>
      </c>
      <c r="FFG70" s="4" t="s">
        <v>10</v>
      </c>
      <c r="FFH70" s="4" t="s">
        <v>11</v>
      </c>
      <c r="FFI70" s="4" t="s">
        <v>12</v>
      </c>
      <c r="FFJ70" s="4" t="s">
        <v>13</v>
      </c>
      <c r="FFK70" s="4" t="s">
        <v>14</v>
      </c>
      <c r="FFL70" s="4" t="s">
        <v>63</v>
      </c>
      <c r="FFM70" s="3"/>
      <c r="FFN70" s="3" t="s">
        <v>1</v>
      </c>
      <c r="FFO70" s="3" t="s">
        <v>2</v>
      </c>
      <c r="FFP70" s="4" t="s">
        <v>3</v>
      </c>
      <c r="FFQ70" s="4" t="s">
        <v>4</v>
      </c>
      <c r="FFR70" s="4" t="s">
        <v>5</v>
      </c>
      <c r="FFS70" s="4" t="s">
        <v>6</v>
      </c>
      <c r="FFT70" s="4" t="s">
        <v>7</v>
      </c>
      <c r="FFU70" s="4" t="s">
        <v>8</v>
      </c>
      <c r="FFV70" s="4" t="s">
        <v>9</v>
      </c>
      <c r="FFW70" s="4" t="s">
        <v>10</v>
      </c>
      <c r="FFX70" s="4" t="s">
        <v>11</v>
      </c>
      <c r="FFY70" s="4" t="s">
        <v>12</v>
      </c>
      <c r="FFZ70" s="4" t="s">
        <v>13</v>
      </c>
      <c r="FGA70" s="4" t="s">
        <v>14</v>
      </c>
      <c r="FGB70" s="4" t="s">
        <v>63</v>
      </c>
      <c r="FGC70" s="3"/>
      <c r="FGD70" s="3" t="s">
        <v>1</v>
      </c>
      <c r="FGE70" s="3" t="s">
        <v>2</v>
      </c>
      <c r="FGF70" s="4" t="s">
        <v>3</v>
      </c>
      <c r="FGG70" s="4" t="s">
        <v>4</v>
      </c>
      <c r="FGH70" s="4" t="s">
        <v>5</v>
      </c>
      <c r="FGI70" s="4" t="s">
        <v>6</v>
      </c>
      <c r="FGJ70" s="4" t="s">
        <v>7</v>
      </c>
      <c r="FGK70" s="4" t="s">
        <v>8</v>
      </c>
      <c r="FGL70" s="4" t="s">
        <v>9</v>
      </c>
      <c r="FGM70" s="4" t="s">
        <v>10</v>
      </c>
      <c r="FGN70" s="4" t="s">
        <v>11</v>
      </c>
      <c r="FGO70" s="4" t="s">
        <v>12</v>
      </c>
      <c r="FGP70" s="4" t="s">
        <v>13</v>
      </c>
      <c r="FGQ70" s="4" t="s">
        <v>14</v>
      </c>
      <c r="FGR70" s="4" t="s">
        <v>63</v>
      </c>
      <c r="FGS70" s="3"/>
      <c r="FGT70" s="3" t="s">
        <v>1</v>
      </c>
      <c r="FGU70" s="3" t="s">
        <v>2</v>
      </c>
      <c r="FGV70" s="4" t="s">
        <v>3</v>
      </c>
      <c r="FGW70" s="4" t="s">
        <v>4</v>
      </c>
      <c r="FGX70" s="4" t="s">
        <v>5</v>
      </c>
      <c r="FGY70" s="4" t="s">
        <v>6</v>
      </c>
      <c r="FGZ70" s="4" t="s">
        <v>7</v>
      </c>
      <c r="FHA70" s="4" t="s">
        <v>8</v>
      </c>
      <c r="FHB70" s="4" t="s">
        <v>9</v>
      </c>
      <c r="FHC70" s="4" t="s">
        <v>10</v>
      </c>
      <c r="FHD70" s="4" t="s">
        <v>11</v>
      </c>
      <c r="FHE70" s="4" t="s">
        <v>12</v>
      </c>
      <c r="FHF70" s="4" t="s">
        <v>13</v>
      </c>
      <c r="FHG70" s="4" t="s">
        <v>14</v>
      </c>
      <c r="FHH70" s="4" t="s">
        <v>63</v>
      </c>
      <c r="FHI70" s="3"/>
      <c r="FHJ70" s="3" t="s">
        <v>1</v>
      </c>
      <c r="FHK70" s="3" t="s">
        <v>2</v>
      </c>
      <c r="FHL70" s="4" t="s">
        <v>3</v>
      </c>
      <c r="FHM70" s="4" t="s">
        <v>4</v>
      </c>
      <c r="FHN70" s="4" t="s">
        <v>5</v>
      </c>
      <c r="FHO70" s="4" t="s">
        <v>6</v>
      </c>
      <c r="FHP70" s="4" t="s">
        <v>7</v>
      </c>
      <c r="FHQ70" s="4" t="s">
        <v>8</v>
      </c>
      <c r="FHR70" s="4" t="s">
        <v>9</v>
      </c>
      <c r="FHS70" s="4" t="s">
        <v>10</v>
      </c>
      <c r="FHT70" s="4" t="s">
        <v>11</v>
      </c>
      <c r="FHU70" s="4" t="s">
        <v>12</v>
      </c>
      <c r="FHV70" s="4" t="s">
        <v>13</v>
      </c>
      <c r="FHW70" s="4" t="s">
        <v>14</v>
      </c>
      <c r="FHX70" s="4" t="s">
        <v>63</v>
      </c>
      <c r="FHY70" s="3"/>
      <c r="FHZ70" s="3" t="s">
        <v>1</v>
      </c>
      <c r="FIA70" s="3" t="s">
        <v>2</v>
      </c>
      <c r="FIB70" s="4" t="s">
        <v>3</v>
      </c>
      <c r="FIC70" s="4" t="s">
        <v>4</v>
      </c>
      <c r="FID70" s="4" t="s">
        <v>5</v>
      </c>
      <c r="FIE70" s="4" t="s">
        <v>6</v>
      </c>
      <c r="FIF70" s="4" t="s">
        <v>7</v>
      </c>
      <c r="FIG70" s="4" t="s">
        <v>8</v>
      </c>
      <c r="FIH70" s="4" t="s">
        <v>9</v>
      </c>
      <c r="FII70" s="4" t="s">
        <v>10</v>
      </c>
      <c r="FIJ70" s="4" t="s">
        <v>11</v>
      </c>
      <c r="FIK70" s="4" t="s">
        <v>12</v>
      </c>
      <c r="FIL70" s="4" t="s">
        <v>13</v>
      </c>
      <c r="FIM70" s="4" t="s">
        <v>14</v>
      </c>
      <c r="FIN70" s="4" t="s">
        <v>63</v>
      </c>
      <c r="FIO70" s="3"/>
      <c r="FIP70" s="3" t="s">
        <v>1</v>
      </c>
      <c r="FIQ70" s="3" t="s">
        <v>2</v>
      </c>
      <c r="FIR70" s="4" t="s">
        <v>3</v>
      </c>
      <c r="FIS70" s="4" t="s">
        <v>4</v>
      </c>
      <c r="FIT70" s="4" t="s">
        <v>5</v>
      </c>
      <c r="FIU70" s="4" t="s">
        <v>6</v>
      </c>
      <c r="FIV70" s="4" t="s">
        <v>7</v>
      </c>
      <c r="FIW70" s="4" t="s">
        <v>8</v>
      </c>
      <c r="FIX70" s="4" t="s">
        <v>9</v>
      </c>
      <c r="FIY70" s="4" t="s">
        <v>10</v>
      </c>
      <c r="FIZ70" s="4" t="s">
        <v>11</v>
      </c>
      <c r="FJA70" s="4" t="s">
        <v>12</v>
      </c>
      <c r="FJB70" s="4" t="s">
        <v>13</v>
      </c>
      <c r="FJC70" s="4" t="s">
        <v>14</v>
      </c>
      <c r="FJD70" s="4" t="s">
        <v>63</v>
      </c>
      <c r="FJE70" s="3"/>
      <c r="FJF70" s="3" t="s">
        <v>1</v>
      </c>
      <c r="FJG70" s="3" t="s">
        <v>2</v>
      </c>
      <c r="FJH70" s="4" t="s">
        <v>3</v>
      </c>
      <c r="FJI70" s="4" t="s">
        <v>4</v>
      </c>
      <c r="FJJ70" s="4" t="s">
        <v>5</v>
      </c>
      <c r="FJK70" s="4" t="s">
        <v>6</v>
      </c>
      <c r="FJL70" s="4" t="s">
        <v>7</v>
      </c>
      <c r="FJM70" s="4" t="s">
        <v>8</v>
      </c>
      <c r="FJN70" s="4" t="s">
        <v>9</v>
      </c>
      <c r="FJO70" s="4" t="s">
        <v>10</v>
      </c>
      <c r="FJP70" s="4" t="s">
        <v>11</v>
      </c>
      <c r="FJQ70" s="4" t="s">
        <v>12</v>
      </c>
      <c r="FJR70" s="4" t="s">
        <v>13</v>
      </c>
      <c r="FJS70" s="4" t="s">
        <v>14</v>
      </c>
      <c r="FJT70" s="4" t="s">
        <v>63</v>
      </c>
      <c r="FJU70" s="3"/>
      <c r="FJV70" s="3" t="s">
        <v>1</v>
      </c>
      <c r="FJW70" s="3" t="s">
        <v>2</v>
      </c>
      <c r="FJX70" s="4" t="s">
        <v>3</v>
      </c>
      <c r="FJY70" s="4" t="s">
        <v>4</v>
      </c>
      <c r="FJZ70" s="4" t="s">
        <v>5</v>
      </c>
      <c r="FKA70" s="4" t="s">
        <v>6</v>
      </c>
      <c r="FKB70" s="4" t="s">
        <v>7</v>
      </c>
      <c r="FKC70" s="4" t="s">
        <v>8</v>
      </c>
      <c r="FKD70" s="4" t="s">
        <v>9</v>
      </c>
      <c r="FKE70" s="4" t="s">
        <v>10</v>
      </c>
      <c r="FKF70" s="4" t="s">
        <v>11</v>
      </c>
      <c r="FKG70" s="4" t="s">
        <v>12</v>
      </c>
      <c r="FKH70" s="4" t="s">
        <v>13</v>
      </c>
      <c r="FKI70" s="4" t="s">
        <v>14</v>
      </c>
      <c r="FKJ70" s="4" t="s">
        <v>63</v>
      </c>
      <c r="FKK70" s="3"/>
      <c r="FKL70" s="3" t="s">
        <v>1</v>
      </c>
      <c r="FKM70" s="3" t="s">
        <v>2</v>
      </c>
      <c r="FKN70" s="4" t="s">
        <v>3</v>
      </c>
      <c r="FKO70" s="4" t="s">
        <v>4</v>
      </c>
      <c r="FKP70" s="4" t="s">
        <v>5</v>
      </c>
      <c r="FKQ70" s="4" t="s">
        <v>6</v>
      </c>
      <c r="FKR70" s="4" t="s">
        <v>7</v>
      </c>
      <c r="FKS70" s="4" t="s">
        <v>8</v>
      </c>
      <c r="FKT70" s="4" t="s">
        <v>9</v>
      </c>
      <c r="FKU70" s="4" t="s">
        <v>10</v>
      </c>
      <c r="FKV70" s="4" t="s">
        <v>11</v>
      </c>
      <c r="FKW70" s="4" t="s">
        <v>12</v>
      </c>
      <c r="FKX70" s="4" t="s">
        <v>13</v>
      </c>
      <c r="FKY70" s="4" t="s">
        <v>14</v>
      </c>
      <c r="FKZ70" s="4" t="s">
        <v>63</v>
      </c>
      <c r="FLA70" s="3"/>
      <c r="FLB70" s="3" t="s">
        <v>1</v>
      </c>
      <c r="FLC70" s="3" t="s">
        <v>2</v>
      </c>
      <c r="FLD70" s="4" t="s">
        <v>3</v>
      </c>
      <c r="FLE70" s="4" t="s">
        <v>4</v>
      </c>
      <c r="FLF70" s="4" t="s">
        <v>5</v>
      </c>
      <c r="FLG70" s="4" t="s">
        <v>6</v>
      </c>
      <c r="FLH70" s="4" t="s">
        <v>7</v>
      </c>
      <c r="FLI70" s="4" t="s">
        <v>8</v>
      </c>
      <c r="FLJ70" s="4" t="s">
        <v>9</v>
      </c>
      <c r="FLK70" s="4" t="s">
        <v>10</v>
      </c>
      <c r="FLL70" s="4" t="s">
        <v>11</v>
      </c>
      <c r="FLM70" s="4" t="s">
        <v>12</v>
      </c>
      <c r="FLN70" s="4" t="s">
        <v>13</v>
      </c>
      <c r="FLO70" s="4" t="s">
        <v>14</v>
      </c>
      <c r="FLP70" s="4" t="s">
        <v>63</v>
      </c>
      <c r="FLQ70" s="3"/>
      <c r="FLR70" s="3" t="s">
        <v>1</v>
      </c>
      <c r="FLS70" s="3" t="s">
        <v>2</v>
      </c>
      <c r="FLT70" s="4" t="s">
        <v>3</v>
      </c>
      <c r="FLU70" s="4" t="s">
        <v>4</v>
      </c>
      <c r="FLV70" s="4" t="s">
        <v>5</v>
      </c>
      <c r="FLW70" s="4" t="s">
        <v>6</v>
      </c>
      <c r="FLX70" s="4" t="s">
        <v>7</v>
      </c>
      <c r="FLY70" s="4" t="s">
        <v>8</v>
      </c>
      <c r="FLZ70" s="4" t="s">
        <v>9</v>
      </c>
      <c r="FMA70" s="4" t="s">
        <v>10</v>
      </c>
      <c r="FMB70" s="4" t="s">
        <v>11</v>
      </c>
      <c r="FMC70" s="4" t="s">
        <v>12</v>
      </c>
      <c r="FMD70" s="4" t="s">
        <v>13</v>
      </c>
      <c r="FME70" s="4" t="s">
        <v>14</v>
      </c>
      <c r="FMF70" s="4" t="s">
        <v>63</v>
      </c>
      <c r="FMG70" s="3"/>
      <c r="FMH70" s="3" t="s">
        <v>1</v>
      </c>
      <c r="FMI70" s="3" t="s">
        <v>2</v>
      </c>
      <c r="FMJ70" s="4" t="s">
        <v>3</v>
      </c>
      <c r="FMK70" s="4" t="s">
        <v>4</v>
      </c>
      <c r="FML70" s="4" t="s">
        <v>5</v>
      </c>
      <c r="FMM70" s="4" t="s">
        <v>6</v>
      </c>
      <c r="FMN70" s="4" t="s">
        <v>7</v>
      </c>
      <c r="FMO70" s="4" t="s">
        <v>8</v>
      </c>
      <c r="FMP70" s="4" t="s">
        <v>9</v>
      </c>
      <c r="FMQ70" s="4" t="s">
        <v>10</v>
      </c>
      <c r="FMR70" s="4" t="s">
        <v>11</v>
      </c>
      <c r="FMS70" s="4" t="s">
        <v>12</v>
      </c>
      <c r="FMT70" s="4" t="s">
        <v>13</v>
      </c>
      <c r="FMU70" s="4" t="s">
        <v>14</v>
      </c>
      <c r="FMV70" s="4" t="s">
        <v>63</v>
      </c>
      <c r="FMW70" s="3"/>
      <c r="FMX70" s="3" t="s">
        <v>1</v>
      </c>
      <c r="FMY70" s="3" t="s">
        <v>2</v>
      </c>
      <c r="FMZ70" s="4" t="s">
        <v>3</v>
      </c>
      <c r="FNA70" s="4" t="s">
        <v>4</v>
      </c>
      <c r="FNB70" s="4" t="s">
        <v>5</v>
      </c>
      <c r="FNC70" s="4" t="s">
        <v>6</v>
      </c>
      <c r="FND70" s="4" t="s">
        <v>7</v>
      </c>
      <c r="FNE70" s="4" t="s">
        <v>8</v>
      </c>
      <c r="FNF70" s="4" t="s">
        <v>9</v>
      </c>
      <c r="FNG70" s="4" t="s">
        <v>10</v>
      </c>
      <c r="FNH70" s="4" t="s">
        <v>11</v>
      </c>
      <c r="FNI70" s="4" t="s">
        <v>12</v>
      </c>
      <c r="FNJ70" s="4" t="s">
        <v>13</v>
      </c>
      <c r="FNK70" s="4" t="s">
        <v>14</v>
      </c>
      <c r="FNL70" s="4" t="s">
        <v>63</v>
      </c>
      <c r="FNM70" s="3"/>
      <c r="FNN70" s="3" t="s">
        <v>1</v>
      </c>
      <c r="FNO70" s="3" t="s">
        <v>2</v>
      </c>
      <c r="FNP70" s="4" t="s">
        <v>3</v>
      </c>
      <c r="FNQ70" s="4" t="s">
        <v>4</v>
      </c>
      <c r="FNR70" s="4" t="s">
        <v>5</v>
      </c>
      <c r="FNS70" s="4" t="s">
        <v>6</v>
      </c>
      <c r="FNT70" s="4" t="s">
        <v>7</v>
      </c>
      <c r="FNU70" s="4" t="s">
        <v>8</v>
      </c>
      <c r="FNV70" s="4" t="s">
        <v>9</v>
      </c>
      <c r="FNW70" s="4" t="s">
        <v>10</v>
      </c>
      <c r="FNX70" s="4" t="s">
        <v>11</v>
      </c>
      <c r="FNY70" s="4" t="s">
        <v>12</v>
      </c>
      <c r="FNZ70" s="4" t="s">
        <v>13</v>
      </c>
      <c r="FOA70" s="4" t="s">
        <v>14</v>
      </c>
      <c r="FOB70" s="4" t="s">
        <v>63</v>
      </c>
      <c r="FOC70" s="3"/>
      <c r="FOD70" s="3" t="s">
        <v>1</v>
      </c>
      <c r="FOE70" s="3" t="s">
        <v>2</v>
      </c>
      <c r="FOF70" s="4" t="s">
        <v>3</v>
      </c>
      <c r="FOG70" s="4" t="s">
        <v>4</v>
      </c>
      <c r="FOH70" s="4" t="s">
        <v>5</v>
      </c>
      <c r="FOI70" s="4" t="s">
        <v>6</v>
      </c>
      <c r="FOJ70" s="4" t="s">
        <v>7</v>
      </c>
      <c r="FOK70" s="4" t="s">
        <v>8</v>
      </c>
      <c r="FOL70" s="4" t="s">
        <v>9</v>
      </c>
      <c r="FOM70" s="4" t="s">
        <v>10</v>
      </c>
      <c r="FON70" s="4" t="s">
        <v>11</v>
      </c>
      <c r="FOO70" s="4" t="s">
        <v>12</v>
      </c>
      <c r="FOP70" s="4" t="s">
        <v>13</v>
      </c>
      <c r="FOQ70" s="4" t="s">
        <v>14</v>
      </c>
      <c r="FOR70" s="4" t="s">
        <v>63</v>
      </c>
      <c r="FOS70" s="3"/>
      <c r="FOT70" s="3" t="s">
        <v>1</v>
      </c>
      <c r="FOU70" s="3" t="s">
        <v>2</v>
      </c>
      <c r="FOV70" s="4" t="s">
        <v>3</v>
      </c>
      <c r="FOW70" s="4" t="s">
        <v>4</v>
      </c>
      <c r="FOX70" s="4" t="s">
        <v>5</v>
      </c>
      <c r="FOY70" s="4" t="s">
        <v>6</v>
      </c>
      <c r="FOZ70" s="4" t="s">
        <v>7</v>
      </c>
      <c r="FPA70" s="4" t="s">
        <v>8</v>
      </c>
      <c r="FPB70" s="4" t="s">
        <v>9</v>
      </c>
      <c r="FPC70" s="4" t="s">
        <v>10</v>
      </c>
      <c r="FPD70" s="4" t="s">
        <v>11</v>
      </c>
      <c r="FPE70" s="4" t="s">
        <v>12</v>
      </c>
      <c r="FPF70" s="4" t="s">
        <v>13</v>
      </c>
      <c r="FPG70" s="4" t="s">
        <v>14</v>
      </c>
      <c r="FPH70" s="4" t="s">
        <v>63</v>
      </c>
      <c r="FPI70" s="3"/>
      <c r="FPJ70" s="3" t="s">
        <v>1</v>
      </c>
      <c r="FPK70" s="3" t="s">
        <v>2</v>
      </c>
      <c r="FPL70" s="4" t="s">
        <v>3</v>
      </c>
      <c r="FPM70" s="4" t="s">
        <v>4</v>
      </c>
      <c r="FPN70" s="4" t="s">
        <v>5</v>
      </c>
      <c r="FPO70" s="4" t="s">
        <v>6</v>
      </c>
      <c r="FPP70" s="4" t="s">
        <v>7</v>
      </c>
      <c r="FPQ70" s="4" t="s">
        <v>8</v>
      </c>
      <c r="FPR70" s="4" t="s">
        <v>9</v>
      </c>
      <c r="FPS70" s="4" t="s">
        <v>10</v>
      </c>
      <c r="FPT70" s="4" t="s">
        <v>11</v>
      </c>
      <c r="FPU70" s="4" t="s">
        <v>12</v>
      </c>
      <c r="FPV70" s="4" t="s">
        <v>13</v>
      </c>
      <c r="FPW70" s="4" t="s">
        <v>14</v>
      </c>
      <c r="FPX70" s="4" t="s">
        <v>63</v>
      </c>
      <c r="FPY70" s="3"/>
      <c r="FPZ70" s="3" t="s">
        <v>1</v>
      </c>
      <c r="FQA70" s="3" t="s">
        <v>2</v>
      </c>
      <c r="FQB70" s="4" t="s">
        <v>3</v>
      </c>
      <c r="FQC70" s="4" t="s">
        <v>4</v>
      </c>
      <c r="FQD70" s="4" t="s">
        <v>5</v>
      </c>
      <c r="FQE70" s="4" t="s">
        <v>6</v>
      </c>
      <c r="FQF70" s="4" t="s">
        <v>7</v>
      </c>
      <c r="FQG70" s="4" t="s">
        <v>8</v>
      </c>
      <c r="FQH70" s="4" t="s">
        <v>9</v>
      </c>
      <c r="FQI70" s="4" t="s">
        <v>10</v>
      </c>
      <c r="FQJ70" s="4" t="s">
        <v>11</v>
      </c>
      <c r="FQK70" s="4" t="s">
        <v>12</v>
      </c>
      <c r="FQL70" s="4" t="s">
        <v>13</v>
      </c>
      <c r="FQM70" s="4" t="s">
        <v>14</v>
      </c>
      <c r="FQN70" s="4" t="s">
        <v>63</v>
      </c>
      <c r="FQO70" s="3"/>
      <c r="FQP70" s="3" t="s">
        <v>1</v>
      </c>
      <c r="FQQ70" s="3" t="s">
        <v>2</v>
      </c>
      <c r="FQR70" s="4" t="s">
        <v>3</v>
      </c>
      <c r="FQS70" s="4" t="s">
        <v>4</v>
      </c>
      <c r="FQT70" s="4" t="s">
        <v>5</v>
      </c>
      <c r="FQU70" s="4" t="s">
        <v>6</v>
      </c>
      <c r="FQV70" s="4" t="s">
        <v>7</v>
      </c>
      <c r="FQW70" s="4" t="s">
        <v>8</v>
      </c>
      <c r="FQX70" s="4" t="s">
        <v>9</v>
      </c>
      <c r="FQY70" s="4" t="s">
        <v>10</v>
      </c>
      <c r="FQZ70" s="4" t="s">
        <v>11</v>
      </c>
      <c r="FRA70" s="4" t="s">
        <v>12</v>
      </c>
      <c r="FRB70" s="4" t="s">
        <v>13</v>
      </c>
      <c r="FRC70" s="4" t="s">
        <v>14</v>
      </c>
      <c r="FRD70" s="4" t="s">
        <v>63</v>
      </c>
      <c r="FRE70" s="3"/>
      <c r="FRF70" s="3" t="s">
        <v>1</v>
      </c>
      <c r="FRG70" s="3" t="s">
        <v>2</v>
      </c>
      <c r="FRH70" s="4" t="s">
        <v>3</v>
      </c>
      <c r="FRI70" s="4" t="s">
        <v>4</v>
      </c>
      <c r="FRJ70" s="4" t="s">
        <v>5</v>
      </c>
      <c r="FRK70" s="4" t="s">
        <v>6</v>
      </c>
      <c r="FRL70" s="4" t="s">
        <v>7</v>
      </c>
      <c r="FRM70" s="4" t="s">
        <v>8</v>
      </c>
      <c r="FRN70" s="4" t="s">
        <v>9</v>
      </c>
      <c r="FRO70" s="4" t="s">
        <v>10</v>
      </c>
      <c r="FRP70" s="4" t="s">
        <v>11</v>
      </c>
      <c r="FRQ70" s="4" t="s">
        <v>12</v>
      </c>
      <c r="FRR70" s="4" t="s">
        <v>13</v>
      </c>
      <c r="FRS70" s="4" t="s">
        <v>14</v>
      </c>
      <c r="FRT70" s="4" t="s">
        <v>63</v>
      </c>
      <c r="FRU70" s="3"/>
      <c r="FRV70" s="3" t="s">
        <v>1</v>
      </c>
      <c r="FRW70" s="3" t="s">
        <v>2</v>
      </c>
      <c r="FRX70" s="4" t="s">
        <v>3</v>
      </c>
      <c r="FRY70" s="4" t="s">
        <v>4</v>
      </c>
      <c r="FRZ70" s="4" t="s">
        <v>5</v>
      </c>
      <c r="FSA70" s="4" t="s">
        <v>6</v>
      </c>
      <c r="FSB70" s="4" t="s">
        <v>7</v>
      </c>
      <c r="FSC70" s="4" t="s">
        <v>8</v>
      </c>
      <c r="FSD70" s="4" t="s">
        <v>9</v>
      </c>
      <c r="FSE70" s="4" t="s">
        <v>10</v>
      </c>
      <c r="FSF70" s="4" t="s">
        <v>11</v>
      </c>
      <c r="FSG70" s="4" t="s">
        <v>12</v>
      </c>
      <c r="FSH70" s="4" t="s">
        <v>13</v>
      </c>
      <c r="FSI70" s="4" t="s">
        <v>14</v>
      </c>
      <c r="FSJ70" s="4" t="s">
        <v>63</v>
      </c>
      <c r="FSK70" s="3"/>
      <c r="FSL70" s="3" t="s">
        <v>1</v>
      </c>
      <c r="FSM70" s="3" t="s">
        <v>2</v>
      </c>
      <c r="FSN70" s="4" t="s">
        <v>3</v>
      </c>
      <c r="FSO70" s="4" t="s">
        <v>4</v>
      </c>
      <c r="FSP70" s="4" t="s">
        <v>5</v>
      </c>
      <c r="FSQ70" s="4" t="s">
        <v>6</v>
      </c>
      <c r="FSR70" s="4" t="s">
        <v>7</v>
      </c>
      <c r="FSS70" s="4" t="s">
        <v>8</v>
      </c>
      <c r="FST70" s="4" t="s">
        <v>9</v>
      </c>
      <c r="FSU70" s="4" t="s">
        <v>10</v>
      </c>
      <c r="FSV70" s="4" t="s">
        <v>11</v>
      </c>
      <c r="FSW70" s="4" t="s">
        <v>12</v>
      </c>
      <c r="FSX70" s="4" t="s">
        <v>13</v>
      </c>
      <c r="FSY70" s="4" t="s">
        <v>14</v>
      </c>
      <c r="FSZ70" s="4" t="s">
        <v>63</v>
      </c>
      <c r="FTA70" s="3"/>
      <c r="FTB70" s="3" t="s">
        <v>1</v>
      </c>
      <c r="FTC70" s="3" t="s">
        <v>2</v>
      </c>
      <c r="FTD70" s="4" t="s">
        <v>3</v>
      </c>
      <c r="FTE70" s="4" t="s">
        <v>4</v>
      </c>
      <c r="FTF70" s="4" t="s">
        <v>5</v>
      </c>
      <c r="FTG70" s="4" t="s">
        <v>6</v>
      </c>
      <c r="FTH70" s="4" t="s">
        <v>7</v>
      </c>
      <c r="FTI70" s="4" t="s">
        <v>8</v>
      </c>
      <c r="FTJ70" s="4" t="s">
        <v>9</v>
      </c>
      <c r="FTK70" s="4" t="s">
        <v>10</v>
      </c>
      <c r="FTL70" s="4" t="s">
        <v>11</v>
      </c>
      <c r="FTM70" s="4" t="s">
        <v>12</v>
      </c>
      <c r="FTN70" s="4" t="s">
        <v>13</v>
      </c>
      <c r="FTO70" s="4" t="s">
        <v>14</v>
      </c>
      <c r="FTP70" s="4" t="s">
        <v>63</v>
      </c>
      <c r="FTQ70" s="3"/>
      <c r="FTR70" s="3" t="s">
        <v>1</v>
      </c>
      <c r="FTS70" s="3" t="s">
        <v>2</v>
      </c>
      <c r="FTT70" s="4" t="s">
        <v>3</v>
      </c>
      <c r="FTU70" s="4" t="s">
        <v>4</v>
      </c>
      <c r="FTV70" s="4" t="s">
        <v>5</v>
      </c>
      <c r="FTW70" s="4" t="s">
        <v>6</v>
      </c>
      <c r="FTX70" s="4" t="s">
        <v>7</v>
      </c>
      <c r="FTY70" s="4" t="s">
        <v>8</v>
      </c>
      <c r="FTZ70" s="4" t="s">
        <v>9</v>
      </c>
      <c r="FUA70" s="4" t="s">
        <v>10</v>
      </c>
      <c r="FUB70" s="4" t="s">
        <v>11</v>
      </c>
      <c r="FUC70" s="4" t="s">
        <v>12</v>
      </c>
      <c r="FUD70" s="4" t="s">
        <v>13</v>
      </c>
      <c r="FUE70" s="4" t="s">
        <v>14</v>
      </c>
      <c r="FUF70" s="4" t="s">
        <v>63</v>
      </c>
      <c r="FUG70" s="3"/>
      <c r="FUH70" s="3" t="s">
        <v>1</v>
      </c>
      <c r="FUI70" s="3" t="s">
        <v>2</v>
      </c>
      <c r="FUJ70" s="4" t="s">
        <v>3</v>
      </c>
      <c r="FUK70" s="4" t="s">
        <v>4</v>
      </c>
      <c r="FUL70" s="4" t="s">
        <v>5</v>
      </c>
      <c r="FUM70" s="4" t="s">
        <v>6</v>
      </c>
      <c r="FUN70" s="4" t="s">
        <v>7</v>
      </c>
      <c r="FUO70" s="4" t="s">
        <v>8</v>
      </c>
      <c r="FUP70" s="4" t="s">
        <v>9</v>
      </c>
      <c r="FUQ70" s="4" t="s">
        <v>10</v>
      </c>
      <c r="FUR70" s="4" t="s">
        <v>11</v>
      </c>
      <c r="FUS70" s="4" t="s">
        <v>12</v>
      </c>
      <c r="FUT70" s="4" t="s">
        <v>13</v>
      </c>
      <c r="FUU70" s="4" t="s">
        <v>14</v>
      </c>
      <c r="FUV70" s="4" t="s">
        <v>63</v>
      </c>
      <c r="FUW70" s="3"/>
      <c r="FUX70" s="3" t="s">
        <v>1</v>
      </c>
      <c r="FUY70" s="3" t="s">
        <v>2</v>
      </c>
      <c r="FUZ70" s="4" t="s">
        <v>3</v>
      </c>
      <c r="FVA70" s="4" t="s">
        <v>4</v>
      </c>
      <c r="FVB70" s="4" t="s">
        <v>5</v>
      </c>
      <c r="FVC70" s="4" t="s">
        <v>6</v>
      </c>
      <c r="FVD70" s="4" t="s">
        <v>7</v>
      </c>
      <c r="FVE70" s="4" t="s">
        <v>8</v>
      </c>
      <c r="FVF70" s="4" t="s">
        <v>9</v>
      </c>
      <c r="FVG70" s="4" t="s">
        <v>10</v>
      </c>
      <c r="FVH70" s="4" t="s">
        <v>11</v>
      </c>
      <c r="FVI70" s="4" t="s">
        <v>12</v>
      </c>
      <c r="FVJ70" s="4" t="s">
        <v>13</v>
      </c>
      <c r="FVK70" s="4" t="s">
        <v>14</v>
      </c>
      <c r="FVL70" s="4" t="s">
        <v>63</v>
      </c>
      <c r="FVM70" s="3"/>
      <c r="FVN70" s="3" t="s">
        <v>1</v>
      </c>
      <c r="FVO70" s="3" t="s">
        <v>2</v>
      </c>
      <c r="FVP70" s="4" t="s">
        <v>3</v>
      </c>
      <c r="FVQ70" s="4" t="s">
        <v>4</v>
      </c>
      <c r="FVR70" s="4" t="s">
        <v>5</v>
      </c>
      <c r="FVS70" s="4" t="s">
        <v>6</v>
      </c>
      <c r="FVT70" s="4" t="s">
        <v>7</v>
      </c>
      <c r="FVU70" s="4" t="s">
        <v>8</v>
      </c>
      <c r="FVV70" s="4" t="s">
        <v>9</v>
      </c>
      <c r="FVW70" s="4" t="s">
        <v>10</v>
      </c>
      <c r="FVX70" s="4" t="s">
        <v>11</v>
      </c>
      <c r="FVY70" s="4" t="s">
        <v>12</v>
      </c>
      <c r="FVZ70" s="4" t="s">
        <v>13</v>
      </c>
      <c r="FWA70" s="4" t="s">
        <v>14</v>
      </c>
      <c r="FWB70" s="4" t="s">
        <v>63</v>
      </c>
      <c r="FWC70" s="3"/>
      <c r="FWD70" s="3" t="s">
        <v>1</v>
      </c>
      <c r="FWE70" s="3" t="s">
        <v>2</v>
      </c>
      <c r="FWF70" s="4" t="s">
        <v>3</v>
      </c>
      <c r="FWG70" s="4" t="s">
        <v>4</v>
      </c>
      <c r="FWH70" s="4" t="s">
        <v>5</v>
      </c>
      <c r="FWI70" s="4" t="s">
        <v>6</v>
      </c>
      <c r="FWJ70" s="4" t="s">
        <v>7</v>
      </c>
      <c r="FWK70" s="4" t="s">
        <v>8</v>
      </c>
      <c r="FWL70" s="4" t="s">
        <v>9</v>
      </c>
      <c r="FWM70" s="4" t="s">
        <v>10</v>
      </c>
      <c r="FWN70" s="4" t="s">
        <v>11</v>
      </c>
      <c r="FWO70" s="4" t="s">
        <v>12</v>
      </c>
      <c r="FWP70" s="4" t="s">
        <v>13</v>
      </c>
      <c r="FWQ70" s="4" t="s">
        <v>14</v>
      </c>
      <c r="FWR70" s="4" t="s">
        <v>63</v>
      </c>
      <c r="FWS70" s="3"/>
      <c r="FWT70" s="3" t="s">
        <v>1</v>
      </c>
      <c r="FWU70" s="3" t="s">
        <v>2</v>
      </c>
      <c r="FWV70" s="4" t="s">
        <v>3</v>
      </c>
      <c r="FWW70" s="4" t="s">
        <v>4</v>
      </c>
      <c r="FWX70" s="4" t="s">
        <v>5</v>
      </c>
      <c r="FWY70" s="4" t="s">
        <v>6</v>
      </c>
      <c r="FWZ70" s="4" t="s">
        <v>7</v>
      </c>
      <c r="FXA70" s="4" t="s">
        <v>8</v>
      </c>
      <c r="FXB70" s="4" t="s">
        <v>9</v>
      </c>
      <c r="FXC70" s="4" t="s">
        <v>10</v>
      </c>
      <c r="FXD70" s="4" t="s">
        <v>11</v>
      </c>
      <c r="FXE70" s="4" t="s">
        <v>12</v>
      </c>
      <c r="FXF70" s="4" t="s">
        <v>13</v>
      </c>
      <c r="FXG70" s="4" t="s">
        <v>14</v>
      </c>
      <c r="FXH70" s="4" t="s">
        <v>63</v>
      </c>
      <c r="FXI70" s="3"/>
      <c r="FXJ70" s="3" t="s">
        <v>1</v>
      </c>
      <c r="FXK70" s="3" t="s">
        <v>2</v>
      </c>
      <c r="FXL70" s="4" t="s">
        <v>3</v>
      </c>
      <c r="FXM70" s="4" t="s">
        <v>4</v>
      </c>
      <c r="FXN70" s="4" t="s">
        <v>5</v>
      </c>
      <c r="FXO70" s="4" t="s">
        <v>6</v>
      </c>
      <c r="FXP70" s="4" t="s">
        <v>7</v>
      </c>
      <c r="FXQ70" s="4" t="s">
        <v>8</v>
      </c>
      <c r="FXR70" s="4" t="s">
        <v>9</v>
      </c>
      <c r="FXS70" s="4" t="s">
        <v>10</v>
      </c>
      <c r="FXT70" s="4" t="s">
        <v>11</v>
      </c>
      <c r="FXU70" s="4" t="s">
        <v>12</v>
      </c>
      <c r="FXV70" s="4" t="s">
        <v>13</v>
      </c>
      <c r="FXW70" s="4" t="s">
        <v>14</v>
      </c>
      <c r="FXX70" s="4" t="s">
        <v>63</v>
      </c>
      <c r="FXY70" s="3"/>
      <c r="FXZ70" s="3" t="s">
        <v>1</v>
      </c>
      <c r="FYA70" s="3" t="s">
        <v>2</v>
      </c>
      <c r="FYB70" s="4" t="s">
        <v>3</v>
      </c>
      <c r="FYC70" s="4" t="s">
        <v>4</v>
      </c>
      <c r="FYD70" s="4" t="s">
        <v>5</v>
      </c>
      <c r="FYE70" s="4" t="s">
        <v>6</v>
      </c>
      <c r="FYF70" s="4" t="s">
        <v>7</v>
      </c>
      <c r="FYG70" s="4" t="s">
        <v>8</v>
      </c>
      <c r="FYH70" s="4" t="s">
        <v>9</v>
      </c>
      <c r="FYI70" s="4" t="s">
        <v>10</v>
      </c>
      <c r="FYJ70" s="4" t="s">
        <v>11</v>
      </c>
      <c r="FYK70" s="4" t="s">
        <v>12</v>
      </c>
      <c r="FYL70" s="4" t="s">
        <v>13</v>
      </c>
      <c r="FYM70" s="4" t="s">
        <v>14</v>
      </c>
      <c r="FYN70" s="4" t="s">
        <v>63</v>
      </c>
      <c r="FYO70" s="3"/>
      <c r="FYP70" s="3" t="s">
        <v>1</v>
      </c>
      <c r="FYQ70" s="3" t="s">
        <v>2</v>
      </c>
      <c r="FYR70" s="4" t="s">
        <v>3</v>
      </c>
      <c r="FYS70" s="4" t="s">
        <v>4</v>
      </c>
      <c r="FYT70" s="4" t="s">
        <v>5</v>
      </c>
      <c r="FYU70" s="4" t="s">
        <v>6</v>
      </c>
      <c r="FYV70" s="4" t="s">
        <v>7</v>
      </c>
      <c r="FYW70" s="4" t="s">
        <v>8</v>
      </c>
      <c r="FYX70" s="4" t="s">
        <v>9</v>
      </c>
      <c r="FYY70" s="4" t="s">
        <v>10</v>
      </c>
      <c r="FYZ70" s="4" t="s">
        <v>11</v>
      </c>
      <c r="FZA70" s="4" t="s">
        <v>12</v>
      </c>
      <c r="FZB70" s="4" t="s">
        <v>13</v>
      </c>
      <c r="FZC70" s="4" t="s">
        <v>14</v>
      </c>
      <c r="FZD70" s="4" t="s">
        <v>63</v>
      </c>
      <c r="FZE70" s="3"/>
      <c r="FZF70" s="3" t="s">
        <v>1</v>
      </c>
      <c r="FZG70" s="3" t="s">
        <v>2</v>
      </c>
      <c r="FZH70" s="4" t="s">
        <v>3</v>
      </c>
      <c r="FZI70" s="4" t="s">
        <v>4</v>
      </c>
      <c r="FZJ70" s="4" t="s">
        <v>5</v>
      </c>
      <c r="FZK70" s="4" t="s">
        <v>6</v>
      </c>
      <c r="FZL70" s="4" t="s">
        <v>7</v>
      </c>
      <c r="FZM70" s="4" t="s">
        <v>8</v>
      </c>
      <c r="FZN70" s="4" t="s">
        <v>9</v>
      </c>
      <c r="FZO70" s="4" t="s">
        <v>10</v>
      </c>
      <c r="FZP70" s="4" t="s">
        <v>11</v>
      </c>
      <c r="FZQ70" s="4" t="s">
        <v>12</v>
      </c>
      <c r="FZR70" s="4" t="s">
        <v>13</v>
      </c>
      <c r="FZS70" s="4" t="s">
        <v>14</v>
      </c>
      <c r="FZT70" s="4" t="s">
        <v>63</v>
      </c>
      <c r="FZU70" s="3"/>
      <c r="FZV70" s="3" t="s">
        <v>1</v>
      </c>
      <c r="FZW70" s="3" t="s">
        <v>2</v>
      </c>
      <c r="FZX70" s="4" t="s">
        <v>3</v>
      </c>
      <c r="FZY70" s="4" t="s">
        <v>4</v>
      </c>
      <c r="FZZ70" s="4" t="s">
        <v>5</v>
      </c>
      <c r="GAA70" s="4" t="s">
        <v>6</v>
      </c>
      <c r="GAB70" s="4" t="s">
        <v>7</v>
      </c>
      <c r="GAC70" s="4" t="s">
        <v>8</v>
      </c>
      <c r="GAD70" s="4" t="s">
        <v>9</v>
      </c>
      <c r="GAE70" s="4" t="s">
        <v>10</v>
      </c>
      <c r="GAF70" s="4" t="s">
        <v>11</v>
      </c>
      <c r="GAG70" s="4" t="s">
        <v>12</v>
      </c>
      <c r="GAH70" s="4" t="s">
        <v>13</v>
      </c>
      <c r="GAI70" s="4" t="s">
        <v>14</v>
      </c>
      <c r="GAJ70" s="4" t="s">
        <v>63</v>
      </c>
      <c r="GAK70" s="3"/>
      <c r="GAL70" s="3" t="s">
        <v>1</v>
      </c>
      <c r="GAM70" s="3" t="s">
        <v>2</v>
      </c>
      <c r="GAN70" s="4" t="s">
        <v>3</v>
      </c>
      <c r="GAO70" s="4" t="s">
        <v>4</v>
      </c>
      <c r="GAP70" s="4" t="s">
        <v>5</v>
      </c>
      <c r="GAQ70" s="4" t="s">
        <v>6</v>
      </c>
      <c r="GAR70" s="4" t="s">
        <v>7</v>
      </c>
      <c r="GAS70" s="4" t="s">
        <v>8</v>
      </c>
      <c r="GAT70" s="4" t="s">
        <v>9</v>
      </c>
      <c r="GAU70" s="4" t="s">
        <v>10</v>
      </c>
      <c r="GAV70" s="4" t="s">
        <v>11</v>
      </c>
      <c r="GAW70" s="4" t="s">
        <v>12</v>
      </c>
      <c r="GAX70" s="4" t="s">
        <v>13</v>
      </c>
      <c r="GAY70" s="4" t="s">
        <v>14</v>
      </c>
      <c r="GAZ70" s="4" t="s">
        <v>63</v>
      </c>
      <c r="GBA70" s="3"/>
      <c r="GBB70" s="3" t="s">
        <v>1</v>
      </c>
      <c r="GBC70" s="3" t="s">
        <v>2</v>
      </c>
      <c r="GBD70" s="4" t="s">
        <v>3</v>
      </c>
      <c r="GBE70" s="4" t="s">
        <v>4</v>
      </c>
      <c r="GBF70" s="4" t="s">
        <v>5</v>
      </c>
      <c r="GBG70" s="4" t="s">
        <v>6</v>
      </c>
      <c r="GBH70" s="4" t="s">
        <v>7</v>
      </c>
      <c r="GBI70" s="4" t="s">
        <v>8</v>
      </c>
      <c r="GBJ70" s="4" t="s">
        <v>9</v>
      </c>
      <c r="GBK70" s="4" t="s">
        <v>10</v>
      </c>
      <c r="GBL70" s="4" t="s">
        <v>11</v>
      </c>
      <c r="GBM70" s="4" t="s">
        <v>12</v>
      </c>
      <c r="GBN70" s="4" t="s">
        <v>13</v>
      </c>
      <c r="GBO70" s="4" t="s">
        <v>14</v>
      </c>
      <c r="GBP70" s="4" t="s">
        <v>63</v>
      </c>
      <c r="GBQ70" s="3"/>
      <c r="GBR70" s="3" t="s">
        <v>1</v>
      </c>
      <c r="GBS70" s="3" t="s">
        <v>2</v>
      </c>
      <c r="GBT70" s="4" t="s">
        <v>3</v>
      </c>
      <c r="GBU70" s="4" t="s">
        <v>4</v>
      </c>
      <c r="GBV70" s="4" t="s">
        <v>5</v>
      </c>
      <c r="GBW70" s="4" t="s">
        <v>6</v>
      </c>
      <c r="GBX70" s="4" t="s">
        <v>7</v>
      </c>
      <c r="GBY70" s="4" t="s">
        <v>8</v>
      </c>
      <c r="GBZ70" s="4" t="s">
        <v>9</v>
      </c>
      <c r="GCA70" s="4" t="s">
        <v>10</v>
      </c>
      <c r="GCB70" s="4" t="s">
        <v>11</v>
      </c>
      <c r="GCC70" s="4" t="s">
        <v>12</v>
      </c>
      <c r="GCD70" s="4" t="s">
        <v>13</v>
      </c>
      <c r="GCE70" s="4" t="s">
        <v>14</v>
      </c>
      <c r="GCF70" s="4" t="s">
        <v>63</v>
      </c>
      <c r="GCG70" s="3"/>
      <c r="GCH70" s="3" t="s">
        <v>1</v>
      </c>
      <c r="GCI70" s="3" t="s">
        <v>2</v>
      </c>
      <c r="GCJ70" s="4" t="s">
        <v>3</v>
      </c>
      <c r="GCK70" s="4" t="s">
        <v>4</v>
      </c>
      <c r="GCL70" s="4" t="s">
        <v>5</v>
      </c>
      <c r="GCM70" s="4" t="s">
        <v>6</v>
      </c>
      <c r="GCN70" s="4" t="s">
        <v>7</v>
      </c>
      <c r="GCO70" s="4" t="s">
        <v>8</v>
      </c>
      <c r="GCP70" s="4" t="s">
        <v>9</v>
      </c>
      <c r="GCQ70" s="4" t="s">
        <v>10</v>
      </c>
      <c r="GCR70" s="4" t="s">
        <v>11</v>
      </c>
      <c r="GCS70" s="4" t="s">
        <v>12</v>
      </c>
      <c r="GCT70" s="4" t="s">
        <v>13</v>
      </c>
      <c r="GCU70" s="4" t="s">
        <v>14</v>
      </c>
      <c r="GCV70" s="4" t="s">
        <v>63</v>
      </c>
      <c r="GCW70" s="3"/>
      <c r="GCX70" s="3" t="s">
        <v>1</v>
      </c>
      <c r="GCY70" s="3" t="s">
        <v>2</v>
      </c>
      <c r="GCZ70" s="4" t="s">
        <v>3</v>
      </c>
      <c r="GDA70" s="4" t="s">
        <v>4</v>
      </c>
      <c r="GDB70" s="4" t="s">
        <v>5</v>
      </c>
      <c r="GDC70" s="4" t="s">
        <v>6</v>
      </c>
      <c r="GDD70" s="4" t="s">
        <v>7</v>
      </c>
      <c r="GDE70" s="4" t="s">
        <v>8</v>
      </c>
      <c r="GDF70" s="4" t="s">
        <v>9</v>
      </c>
      <c r="GDG70" s="4" t="s">
        <v>10</v>
      </c>
      <c r="GDH70" s="4" t="s">
        <v>11</v>
      </c>
      <c r="GDI70" s="4" t="s">
        <v>12</v>
      </c>
      <c r="GDJ70" s="4" t="s">
        <v>13</v>
      </c>
      <c r="GDK70" s="4" t="s">
        <v>14</v>
      </c>
      <c r="GDL70" s="4" t="s">
        <v>63</v>
      </c>
      <c r="GDM70" s="3"/>
      <c r="GDN70" s="3" t="s">
        <v>1</v>
      </c>
      <c r="GDO70" s="3" t="s">
        <v>2</v>
      </c>
      <c r="GDP70" s="4" t="s">
        <v>3</v>
      </c>
      <c r="GDQ70" s="4" t="s">
        <v>4</v>
      </c>
      <c r="GDR70" s="4" t="s">
        <v>5</v>
      </c>
      <c r="GDS70" s="4" t="s">
        <v>6</v>
      </c>
      <c r="GDT70" s="4" t="s">
        <v>7</v>
      </c>
      <c r="GDU70" s="4" t="s">
        <v>8</v>
      </c>
      <c r="GDV70" s="4" t="s">
        <v>9</v>
      </c>
      <c r="GDW70" s="4" t="s">
        <v>10</v>
      </c>
      <c r="GDX70" s="4" t="s">
        <v>11</v>
      </c>
      <c r="GDY70" s="4" t="s">
        <v>12</v>
      </c>
      <c r="GDZ70" s="4" t="s">
        <v>13</v>
      </c>
      <c r="GEA70" s="4" t="s">
        <v>14</v>
      </c>
      <c r="GEB70" s="4" t="s">
        <v>63</v>
      </c>
      <c r="GEC70" s="3"/>
      <c r="GED70" s="3" t="s">
        <v>1</v>
      </c>
      <c r="GEE70" s="3" t="s">
        <v>2</v>
      </c>
      <c r="GEF70" s="4" t="s">
        <v>3</v>
      </c>
      <c r="GEG70" s="4" t="s">
        <v>4</v>
      </c>
      <c r="GEH70" s="4" t="s">
        <v>5</v>
      </c>
      <c r="GEI70" s="4" t="s">
        <v>6</v>
      </c>
      <c r="GEJ70" s="4" t="s">
        <v>7</v>
      </c>
      <c r="GEK70" s="4" t="s">
        <v>8</v>
      </c>
      <c r="GEL70" s="4" t="s">
        <v>9</v>
      </c>
      <c r="GEM70" s="4" t="s">
        <v>10</v>
      </c>
      <c r="GEN70" s="4" t="s">
        <v>11</v>
      </c>
      <c r="GEO70" s="4" t="s">
        <v>12</v>
      </c>
      <c r="GEP70" s="4" t="s">
        <v>13</v>
      </c>
      <c r="GEQ70" s="4" t="s">
        <v>14</v>
      </c>
      <c r="GER70" s="4" t="s">
        <v>63</v>
      </c>
      <c r="GES70" s="3"/>
      <c r="GET70" s="3" t="s">
        <v>1</v>
      </c>
      <c r="GEU70" s="3" t="s">
        <v>2</v>
      </c>
      <c r="GEV70" s="4" t="s">
        <v>3</v>
      </c>
      <c r="GEW70" s="4" t="s">
        <v>4</v>
      </c>
      <c r="GEX70" s="4" t="s">
        <v>5</v>
      </c>
      <c r="GEY70" s="4" t="s">
        <v>6</v>
      </c>
      <c r="GEZ70" s="4" t="s">
        <v>7</v>
      </c>
      <c r="GFA70" s="4" t="s">
        <v>8</v>
      </c>
      <c r="GFB70" s="4" t="s">
        <v>9</v>
      </c>
      <c r="GFC70" s="4" t="s">
        <v>10</v>
      </c>
      <c r="GFD70" s="4" t="s">
        <v>11</v>
      </c>
      <c r="GFE70" s="4" t="s">
        <v>12</v>
      </c>
      <c r="GFF70" s="4" t="s">
        <v>13</v>
      </c>
      <c r="GFG70" s="4" t="s">
        <v>14</v>
      </c>
      <c r="GFH70" s="4" t="s">
        <v>63</v>
      </c>
      <c r="GFI70" s="3"/>
      <c r="GFJ70" s="3" t="s">
        <v>1</v>
      </c>
      <c r="GFK70" s="3" t="s">
        <v>2</v>
      </c>
      <c r="GFL70" s="4" t="s">
        <v>3</v>
      </c>
      <c r="GFM70" s="4" t="s">
        <v>4</v>
      </c>
      <c r="GFN70" s="4" t="s">
        <v>5</v>
      </c>
      <c r="GFO70" s="4" t="s">
        <v>6</v>
      </c>
      <c r="GFP70" s="4" t="s">
        <v>7</v>
      </c>
      <c r="GFQ70" s="4" t="s">
        <v>8</v>
      </c>
      <c r="GFR70" s="4" t="s">
        <v>9</v>
      </c>
      <c r="GFS70" s="4" t="s">
        <v>10</v>
      </c>
      <c r="GFT70" s="4" t="s">
        <v>11</v>
      </c>
      <c r="GFU70" s="4" t="s">
        <v>12</v>
      </c>
      <c r="GFV70" s="4" t="s">
        <v>13</v>
      </c>
      <c r="GFW70" s="4" t="s">
        <v>14</v>
      </c>
      <c r="GFX70" s="4" t="s">
        <v>63</v>
      </c>
      <c r="GFY70" s="3"/>
      <c r="GFZ70" s="3" t="s">
        <v>1</v>
      </c>
      <c r="GGA70" s="3" t="s">
        <v>2</v>
      </c>
      <c r="GGB70" s="4" t="s">
        <v>3</v>
      </c>
      <c r="GGC70" s="4" t="s">
        <v>4</v>
      </c>
      <c r="GGD70" s="4" t="s">
        <v>5</v>
      </c>
      <c r="GGE70" s="4" t="s">
        <v>6</v>
      </c>
      <c r="GGF70" s="4" t="s">
        <v>7</v>
      </c>
      <c r="GGG70" s="4" t="s">
        <v>8</v>
      </c>
      <c r="GGH70" s="4" t="s">
        <v>9</v>
      </c>
      <c r="GGI70" s="4" t="s">
        <v>10</v>
      </c>
      <c r="GGJ70" s="4" t="s">
        <v>11</v>
      </c>
      <c r="GGK70" s="4" t="s">
        <v>12</v>
      </c>
      <c r="GGL70" s="4" t="s">
        <v>13</v>
      </c>
      <c r="GGM70" s="4" t="s">
        <v>14</v>
      </c>
      <c r="GGN70" s="4" t="s">
        <v>63</v>
      </c>
      <c r="GGO70" s="3"/>
      <c r="GGP70" s="3" t="s">
        <v>1</v>
      </c>
      <c r="GGQ70" s="3" t="s">
        <v>2</v>
      </c>
      <c r="GGR70" s="4" t="s">
        <v>3</v>
      </c>
      <c r="GGS70" s="4" t="s">
        <v>4</v>
      </c>
      <c r="GGT70" s="4" t="s">
        <v>5</v>
      </c>
      <c r="GGU70" s="4" t="s">
        <v>6</v>
      </c>
      <c r="GGV70" s="4" t="s">
        <v>7</v>
      </c>
      <c r="GGW70" s="4" t="s">
        <v>8</v>
      </c>
      <c r="GGX70" s="4" t="s">
        <v>9</v>
      </c>
      <c r="GGY70" s="4" t="s">
        <v>10</v>
      </c>
      <c r="GGZ70" s="4" t="s">
        <v>11</v>
      </c>
      <c r="GHA70" s="4" t="s">
        <v>12</v>
      </c>
      <c r="GHB70" s="4" t="s">
        <v>13</v>
      </c>
      <c r="GHC70" s="4" t="s">
        <v>14</v>
      </c>
      <c r="GHD70" s="4" t="s">
        <v>63</v>
      </c>
      <c r="GHE70" s="3"/>
      <c r="GHF70" s="3" t="s">
        <v>1</v>
      </c>
      <c r="GHG70" s="3" t="s">
        <v>2</v>
      </c>
      <c r="GHH70" s="4" t="s">
        <v>3</v>
      </c>
      <c r="GHI70" s="4" t="s">
        <v>4</v>
      </c>
      <c r="GHJ70" s="4" t="s">
        <v>5</v>
      </c>
      <c r="GHK70" s="4" t="s">
        <v>6</v>
      </c>
      <c r="GHL70" s="4" t="s">
        <v>7</v>
      </c>
      <c r="GHM70" s="4" t="s">
        <v>8</v>
      </c>
      <c r="GHN70" s="4" t="s">
        <v>9</v>
      </c>
      <c r="GHO70" s="4" t="s">
        <v>10</v>
      </c>
      <c r="GHP70" s="4" t="s">
        <v>11</v>
      </c>
      <c r="GHQ70" s="4" t="s">
        <v>12</v>
      </c>
      <c r="GHR70" s="4" t="s">
        <v>13</v>
      </c>
      <c r="GHS70" s="4" t="s">
        <v>14</v>
      </c>
      <c r="GHT70" s="4" t="s">
        <v>63</v>
      </c>
      <c r="GHU70" s="3"/>
      <c r="GHV70" s="3" t="s">
        <v>1</v>
      </c>
      <c r="GHW70" s="3" t="s">
        <v>2</v>
      </c>
      <c r="GHX70" s="4" t="s">
        <v>3</v>
      </c>
      <c r="GHY70" s="4" t="s">
        <v>4</v>
      </c>
      <c r="GHZ70" s="4" t="s">
        <v>5</v>
      </c>
      <c r="GIA70" s="4" t="s">
        <v>6</v>
      </c>
      <c r="GIB70" s="4" t="s">
        <v>7</v>
      </c>
      <c r="GIC70" s="4" t="s">
        <v>8</v>
      </c>
      <c r="GID70" s="4" t="s">
        <v>9</v>
      </c>
      <c r="GIE70" s="4" t="s">
        <v>10</v>
      </c>
      <c r="GIF70" s="4" t="s">
        <v>11</v>
      </c>
      <c r="GIG70" s="4" t="s">
        <v>12</v>
      </c>
      <c r="GIH70" s="4" t="s">
        <v>13</v>
      </c>
      <c r="GII70" s="4" t="s">
        <v>14</v>
      </c>
      <c r="GIJ70" s="4" t="s">
        <v>63</v>
      </c>
      <c r="GIK70" s="3"/>
      <c r="GIL70" s="3" t="s">
        <v>1</v>
      </c>
      <c r="GIM70" s="3" t="s">
        <v>2</v>
      </c>
      <c r="GIN70" s="4" t="s">
        <v>3</v>
      </c>
      <c r="GIO70" s="4" t="s">
        <v>4</v>
      </c>
      <c r="GIP70" s="4" t="s">
        <v>5</v>
      </c>
      <c r="GIQ70" s="4" t="s">
        <v>6</v>
      </c>
      <c r="GIR70" s="4" t="s">
        <v>7</v>
      </c>
      <c r="GIS70" s="4" t="s">
        <v>8</v>
      </c>
      <c r="GIT70" s="4" t="s">
        <v>9</v>
      </c>
      <c r="GIU70" s="4" t="s">
        <v>10</v>
      </c>
      <c r="GIV70" s="4" t="s">
        <v>11</v>
      </c>
      <c r="GIW70" s="4" t="s">
        <v>12</v>
      </c>
      <c r="GIX70" s="4" t="s">
        <v>13</v>
      </c>
      <c r="GIY70" s="4" t="s">
        <v>14</v>
      </c>
      <c r="GIZ70" s="4" t="s">
        <v>63</v>
      </c>
      <c r="GJA70" s="3"/>
      <c r="GJB70" s="3" t="s">
        <v>1</v>
      </c>
      <c r="GJC70" s="3" t="s">
        <v>2</v>
      </c>
      <c r="GJD70" s="4" t="s">
        <v>3</v>
      </c>
      <c r="GJE70" s="4" t="s">
        <v>4</v>
      </c>
      <c r="GJF70" s="4" t="s">
        <v>5</v>
      </c>
      <c r="GJG70" s="4" t="s">
        <v>6</v>
      </c>
      <c r="GJH70" s="4" t="s">
        <v>7</v>
      </c>
      <c r="GJI70" s="4" t="s">
        <v>8</v>
      </c>
      <c r="GJJ70" s="4" t="s">
        <v>9</v>
      </c>
      <c r="GJK70" s="4" t="s">
        <v>10</v>
      </c>
      <c r="GJL70" s="4" t="s">
        <v>11</v>
      </c>
      <c r="GJM70" s="4" t="s">
        <v>12</v>
      </c>
      <c r="GJN70" s="4" t="s">
        <v>13</v>
      </c>
      <c r="GJO70" s="4" t="s">
        <v>14</v>
      </c>
      <c r="GJP70" s="4" t="s">
        <v>63</v>
      </c>
      <c r="GJQ70" s="3"/>
      <c r="GJR70" s="3" t="s">
        <v>1</v>
      </c>
      <c r="GJS70" s="3" t="s">
        <v>2</v>
      </c>
      <c r="GJT70" s="4" t="s">
        <v>3</v>
      </c>
      <c r="GJU70" s="4" t="s">
        <v>4</v>
      </c>
      <c r="GJV70" s="4" t="s">
        <v>5</v>
      </c>
      <c r="GJW70" s="4" t="s">
        <v>6</v>
      </c>
      <c r="GJX70" s="4" t="s">
        <v>7</v>
      </c>
      <c r="GJY70" s="4" t="s">
        <v>8</v>
      </c>
      <c r="GJZ70" s="4" t="s">
        <v>9</v>
      </c>
      <c r="GKA70" s="4" t="s">
        <v>10</v>
      </c>
      <c r="GKB70" s="4" t="s">
        <v>11</v>
      </c>
      <c r="GKC70" s="4" t="s">
        <v>12</v>
      </c>
      <c r="GKD70" s="4" t="s">
        <v>13</v>
      </c>
      <c r="GKE70" s="4" t="s">
        <v>14</v>
      </c>
      <c r="GKF70" s="4" t="s">
        <v>63</v>
      </c>
      <c r="GKG70" s="3"/>
      <c r="GKH70" s="3" t="s">
        <v>1</v>
      </c>
      <c r="GKI70" s="3" t="s">
        <v>2</v>
      </c>
      <c r="GKJ70" s="4" t="s">
        <v>3</v>
      </c>
      <c r="GKK70" s="4" t="s">
        <v>4</v>
      </c>
      <c r="GKL70" s="4" t="s">
        <v>5</v>
      </c>
      <c r="GKM70" s="4" t="s">
        <v>6</v>
      </c>
      <c r="GKN70" s="4" t="s">
        <v>7</v>
      </c>
      <c r="GKO70" s="4" t="s">
        <v>8</v>
      </c>
      <c r="GKP70" s="4" t="s">
        <v>9</v>
      </c>
      <c r="GKQ70" s="4" t="s">
        <v>10</v>
      </c>
      <c r="GKR70" s="4" t="s">
        <v>11</v>
      </c>
      <c r="GKS70" s="4" t="s">
        <v>12</v>
      </c>
      <c r="GKT70" s="4" t="s">
        <v>13</v>
      </c>
      <c r="GKU70" s="4" t="s">
        <v>14</v>
      </c>
      <c r="GKV70" s="4" t="s">
        <v>63</v>
      </c>
      <c r="GKW70" s="3"/>
      <c r="GKX70" s="3" t="s">
        <v>1</v>
      </c>
      <c r="GKY70" s="3" t="s">
        <v>2</v>
      </c>
      <c r="GKZ70" s="4" t="s">
        <v>3</v>
      </c>
      <c r="GLA70" s="4" t="s">
        <v>4</v>
      </c>
      <c r="GLB70" s="4" t="s">
        <v>5</v>
      </c>
      <c r="GLC70" s="4" t="s">
        <v>6</v>
      </c>
      <c r="GLD70" s="4" t="s">
        <v>7</v>
      </c>
      <c r="GLE70" s="4" t="s">
        <v>8</v>
      </c>
      <c r="GLF70" s="4" t="s">
        <v>9</v>
      </c>
      <c r="GLG70" s="4" t="s">
        <v>10</v>
      </c>
      <c r="GLH70" s="4" t="s">
        <v>11</v>
      </c>
      <c r="GLI70" s="4" t="s">
        <v>12</v>
      </c>
      <c r="GLJ70" s="4" t="s">
        <v>13</v>
      </c>
      <c r="GLK70" s="4" t="s">
        <v>14</v>
      </c>
      <c r="GLL70" s="4" t="s">
        <v>63</v>
      </c>
      <c r="GLM70" s="3"/>
      <c r="GLN70" s="3" t="s">
        <v>1</v>
      </c>
      <c r="GLO70" s="3" t="s">
        <v>2</v>
      </c>
      <c r="GLP70" s="4" t="s">
        <v>3</v>
      </c>
      <c r="GLQ70" s="4" t="s">
        <v>4</v>
      </c>
      <c r="GLR70" s="4" t="s">
        <v>5</v>
      </c>
      <c r="GLS70" s="4" t="s">
        <v>6</v>
      </c>
      <c r="GLT70" s="4" t="s">
        <v>7</v>
      </c>
      <c r="GLU70" s="4" t="s">
        <v>8</v>
      </c>
      <c r="GLV70" s="4" t="s">
        <v>9</v>
      </c>
      <c r="GLW70" s="4" t="s">
        <v>10</v>
      </c>
      <c r="GLX70" s="4" t="s">
        <v>11</v>
      </c>
      <c r="GLY70" s="4" t="s">
        <v>12</v>
      </c>
      <c r="GLZ70" s="4" t="s">
        <v>13</v>
      </c>
      <c r="GMA70" s="4" t="s">
        <v>14</v>
      </c>
      <c r="GMB70" s="4" t="s">
        <v>63</v>
      </c>
      <c r="GMC70" s="3"/>
      <c r="GMD70" s="3" t="s">
        <v>1</v>
      </c>
      <c r="GME70" s="3" t="s">
        <v>2</v>
      </c>
      <c r="GMF70" s="4" t="s">
        <v>3</v>
      </c>
      <c r="GMG70" s="4" t="s">
        <v>4</v>
      </c>
      <c r="GMH70" s="4" t="s">
        <v>5</v>
      </c>
      <c r="GMI70" s="4" t="s">
        <v>6</v>
      </c>
      <c r="GMJ70" s="4" t="s">
        <v>7</v>
      </c>
      <c r="GMK70" s="4" t="s">
        <v>8</v>
      </c>
      <c r="GML70" s="4" t="s">
        <v>9</v>
      </c>
      <c r="GMM70" s="4" t="s">
        <v>10</v>
      </c>
      <c r="GMN70" s="4" t="s">
        <v>11</v>
      </c>
      <c r="GMO70" s="4" t="s">
        <v>12</v>
      </c>
      <c r="GMP70" s="4" t="s">
        <v>13</v>
      </c>
      <c r="GMQ70" s="4" t="s">
        <v>14</v>
      </c>
      <c r="GMR70" s="4" t="s">
        <v>63</v>
      </c>
      <c r="GMS70" s="3"/>
      <c r="GMT70" s="3" t="s">
        <v>1</v>
      </c>
      <c r="GMU70" s="3" t="s">
        <v>2</v>
      </c>
      <c r="GMV70" s="4" t="s">
        <v>3</v>
      </c>
      <c r="GMW70" s="4" t="s">
        <v>4</v>
      </c>
      <c r="GMX70" s="4" t="s">
        <v>5</v>
      </c>
      <c r="GMY70" s="4" t="s">
        <v>6</v>
      </c>
      <c r="GMZ70" s="4" t="s">
        <v>7</v>
      </c>
      <c r="GNA70" s="4" t="s">
        <v>8</v>
      </c>
      <c r="GNB70" s="4" t="s">
        <v>9</v>
      </c>
      <c r="GNC70" s="4" t="s">
        <v>10</v>
      </c>
      <c r="GND70" s="4" t="s">
        <v>11</v>
      </c>
      <c r="GNE70" s="4" t="s">
        <v>12</v>
      </c>
      <c r="GNF70" s="4" t="s">
        <v>13</v>
      </c>
      <c r="GNG70" s="4" t="s">
        <v>14</v>
      </c>
      <c r="GNH70" s="4" t="s">
        <v>63</v>
      </c>
      <c r="GNI70" s="3"/>
      <c r="GNJ70" s="3" t="s">
        <v>1</v>
      </c>
      <c r="GNK70" s="3" t="s">
        <v>2</v>
      </c>
      <c r="GNL70" s="4" t="s">
        <v>3</v>
      </c>
      <c r="GNM70" s="4" t="s">
        <v>4</v>
      </c>
      <c r="GNN70" s="4" t="s">
        <v>5</v>
      </c>
      <c r="GNO70" s="4" t="s">
        <v>6</v>
      </c>
      <c r="GNP70" s="4" t="s">
        <v>7</v>
      </c>
      <c r="GNQ70" s="4" t="s">
        <v>8</v>
      </c>
      <c r="GNR70" s="4" t="s">
        <v>9</v>
      </c>
      <c r="GNS70" s="4" t="s">
        <v>10</v>
      </c>
      <c r="GNT70" s="4" t="s">
        <v>11</v>
      </c>
      <c r="GNU70" s="4" t="s">
        <v>12</v>
      </c>
      <c r="GNV70" s="4" t="s">
        <v>13</v>
      </c>
      <c r="GNW70" s="4" t="s">
        <v>14</v>
      </c>
      <c r="GNX70" s="4" t="s">
        <v>63</v>
      </c>
      <c r="GNY70" s="3"/>
      <c r="GNZ70" s="3" t="s">
        <v>1</v>
      </c>
      <c r="GOA70" s="3" t="s">
        <v>2</v>
      </c>
      <c r="GOB70" s="4" t="s">
        <v>3</v>
      </c>
      <c r="GOC70" s="4" t="s">
        <v>4</v>
      </c>
      <c r="GOD70" s="4" t="s">
        <v>5</v>
      </c>
      <c r="GOE70" s="4" t="s">
        <v>6</v>
      </c>
      <c r="GOF70" s="4" t="s">
        <v>7</v>
      </c>
      <c r="GOG70" s="4" t="s">
        <v>8</v>
      </c>
      <c r="GOH70" s="4" t="s">
        <v>9</v>
      </c>
      <c r="GOI70" s="4" t="s">
        <v>10</v>
      </c>
      <c r="GOJ70" s="4" t="s">
        <v>11</v>
      </c>
      <c r="GOK70" s="4" t="s">
        <v>12</v>
      </c>
      <c r="GOL70" s="4" t="s">
        <v>13</v>
      </c>
      <c r="GOM70" s="4" t="s">
        <v>14</v>
      </c>
      <c r="GON70" s="4" t="s">
        <v>63</v>
      </c>
      <c r="GOO70" s="3"/>
      <c r="GOP70" s="3" t="s">
        <v>1</v>
      </c>
      <c r="GOQ70" s="3" t="s">
        <v>2</v>
      </c>
      <c r="GOR70" s="4" t="s">
        <v>3</v>
      </c>
      <c r="GOS70" s="4" t="s">
        <v>4</v>
      </c>
      <c r="GOT70" s="4" t="s">
        <v>5</v>
      </c>
      <c r="GOU70" s="4" t="s">
        <v>6</v>
      </c>
      <c r="GOV70" s="4" t="s">
        <v>7</v>
      </c>
      <c r="GOW70" s="4" t="s">
        <v>8</v>
      </c>
      <c r="GOX70" s="4" t="s">
        <v>9</v>
      </c>
      <c r="GOY70" s="4" t="s">
        <v>10</v>
      </c>
      <c r="GOZ70" s="4" t="s">
        <v>11</v>
      </c>
      <c r="GPA70" s="4" t="s">
        <v>12</v>
      </c>
      <c r="GPB70" s="4" t="s">
        <v>13</v>
      </c>
      <c r="GPC70" s="4" t="s">
        <v>14</v>
      </c>
      <c r="GPD70" s="4" t="s">
        <v>63</v>
      </c>
      <c r="GPE70" s="3"/>
      <c r="GPF70" s="3" t="s">
        <v>1</v>
      </c>
      <c r="GPG70" s="3" t="s">
        <v>2</v>
      </c>
      <c r="GPH70" s="4" t="s">
        <v>3</v>
      </c>
      <c r="GPI70" s="4" t="s">
        <v>4</v>
      </c>
      <c r="GPJ70" s="4" t="s">
        <v>5</v>
      </c>
      <c r="GPK70" s="4" t="s">
        <v>6</v>
      </c>
      <c r="GPL70" s="4" t="s">
        <v>7</v>
      </c>
      <c r="GPM70" s="4" t="s">
        <v>8</v>
      </c>
      <c r="GPN70" s="4" t="s">
        <v>9</v>
      </c>
      <c r="GPO70" s="4" t="s">
        <v>10</v>
      </c>
      <c r="GPP70" s="4" t="s">
        <v>11</v>
      </c>
      <c r="GPQ70" s="4" t="s">
        <v>12</v>
      </c>
      <c r="GPR70" s="4" t="s">
        <v>13</v>
      </c>
      <c r="GPS70" s="4" t="s">
        <v>14</v>
      </c>
      <c r="GPT70" s="4" t="s">
        <v>63</v>
      </c>
      <c r="GPU70" s="3"/>
      <c r="GPV70" s="3" t="s">
        <v>1</v>
      </c>
      <c r="GPW70" s="3" t="s">
        <v>2</v>
      </c>
      <c r="GPX70" s="4" t="s">
        <v>3</v>
      </c>
      <c r="GPY70" s="4" t="s">
        <v>4</v>
      </c>
      <c r="GPZ70" s="4" t="s">
        <v>5</v>
      </c>
      <c r="GQA70" s="4" t="s">
        <v>6</v>
      </c>
      <c r="GQB70" s="4" t="s">
        <v>7</v>
      </c>
      <c r="GQC70" s="4" t="s">
        <v>8</v>
      </c>
      <c r="GQD70" s="4" t="s">
        <v>9</v>
      </c>
      <c r="GQE70" s="4" t="s">
        <v>10</v>
      </c>
      <c r="GQF70" s="4" t="s">
        <v>11</v>
      </c>
      <c r="GQG70" s="4" t="s">
        <v>12</v>
      </c>
      <c r="GQH70" s="4" t="s">
        <v>13</v>
      </c>
      <c r="GQI70" s="4" t="s">
        <v>14</v>
      </c>
      <c r="GQJ70" s="4" t="s">
        <v>63</v>
      </c>
      <c r="GQK70" s="3"/>
      <c r="GQL70" s="3" t="s">
        <v>1</v>
      </c>
      <c r="GQM70" s="3" t="s">
        <v>2</v>
      </c>
      <c r="GQN70" s="4" t="s">
        <v>3</v>
      </c>
      <c r="GQO70" s="4" t="s">
        <v>4</v>
      </c>
      <c r="GQP70" s="4" t="s">
        <v>5</v>
      </c>
      <c r="GQQ70" s="4" t="s">
        <v>6</v>
      </c>
      <c r="GQR70" s="4" t="s">
        <v>7</v>
      </c>
      <c r="GQS70" s="4" t="s">
        <v>8</v>
      </c>
      <c r="GQT70" s="4" t="s">
        <v>9</v>
      </c>
      <c r="GQU70" s="4" t="s">
        <v>10</v>
      </c>
      <c r="GQV70" s="4" t="s">
        <v>11</v>
      </c>
      <c r="GQW70" s="4" t="s">
        <v>12</v>
      </c>
      <c r="GQX70" s="4" t="s">
        <v>13</v>
      </c>
      <c r="GQY70" s="4" t="s">
        <v>14</v>
      </c>
      <c r="GQZ70" s="4" t="s">
        <v>63</v>
      </c>
      <c r="GRA70" s="3"/>
      <c r="GRB70" s="3" t="s">
        <v>1</v>
      </c>
      <c r="GRC70" s="3" t="s">
        <v>2</v>
      </c>
      <c r="GRD70" s="4" t="s">
        <v>3</v>
      </c>
      <c r="GRE70" s="4" t="s">
        <v>4</v>
      </c>
      <c r="GRF70" s="4" t="s">
        <v>5</v>
      </c>
      <c r="GRG70" s="4" t="s">
        <v>6</v>
      </c>
      <c r="GRH70" s="4" t="s">
        <v>7</v>
      </c>
      <c r="GRI70" s="4" t="s">
        <v>8</v>
      </c>
      <c r="GRJ70" s="4" t="s">
        <v>9</v>
      </c>
      <c r="GRK70" s="4" t="s">
        <v>10</v>
      </c>
      <c r="GRL70" s="4" t="s">
        <v>11</v>
      </c>
      <c r="GRM70" s="4" t="s">
        <v>12</v>
      </c>
      <c r="GRN70" s="4" t="s">
        <v>13</v>
      </c>
      <c r="GRO70" s="4" t="s">
        <v>14</v>
      </c>
      <c r="GRP70" s="4" t="s">
        <v>63</v>
      </c>
      <c r="GRQ70" s="3"/>
      <c r="GRR70" s="3" t="s">
        <v>1</v>
      </c>
      <c r="GRS70" s="3" t="s">
        <v>2</v>
      </c>
      <c r="GRT70" s="4" t="s">
        <v>3</v>
      </c>
      <c r="GRU70" s="4" t="s">
        <v>4</v>
      </c>
      <c r="GRV70" s="4" t="s">
        <v>5</v>
      </c>
      <c r="GRW70" s="4" t="s">
        <v>6</v>
      </c>
      <c r="GRX70" s="4" t="s">
        <v>7</v>
      </c>
      <c r="GRY70" s="4" t="s">
        <v>8</v>
      </c>
      <c r="GRZ70" s="4" t="s">
        <v>9</v>
      </c>
      <c r="GSA70" s="4" t="s">
        <v>10</v>
      </c>
      <c r="GSB70" s="4" t="s">
        <v>11</v>
      </c>
      <c r="GSC70" s="4" t="s">
        <v>12</v>
      </c>
      <c r="GSD70" s="4" t="s">
        <v>13</v>
      </c>
      <c r="GSE70" s="4" t="s">
        <v>14</v>
      </c>
      <c r="GSF70" s="4" t="s">
        <v>63</v>
      </c>
      <c r="GSG70" s="3"/>
      <c r="GSH70" s="3" t="s">
        <v>1</v>
      </c>
      <c r="GSI70" s="3" t="s">
        <v>2</v>
      </c>
      <c r="GSJ70" s="4" t="s">
        <v>3</v>
      </c>
      <c r="GSK70" s="4" t="s">
        <v>4</v>
      </c>
      <c r="GSL70" s="4" t="s">
        <v>5</v>
      </c>
      <c r="GSM70" s="4" t="s">
        <v>6</v>
      </c>
      <c r="GSN70" s="4" t="s">
        <v>7</v>
      </c>
      <c r="GSO70" s="4" t="s">
        <v>8</v>
      </c>
      <c r="GSP70" s="4" t="s">
        <v>9</v>
      </c>
      <c r="GSQ70" s="4" t="s">
        <v>10</v>
      </c>
      <c r="GSR70" s="4" t="s">
        <v>11</v>
      </c>
      <c r="GSS70" s="4" t="s">
        <v>12</v>
      </c>
      <c r="GST70" s="4" t="s">
        <v>13</v>
      </c>
      <c r="GSU70" s="4" t="s">
        <v>14</v>
      </c>
      <c r="GSV70" s="4" t="s">
        <v>63</v>
      </c>
      <c r="GSW70" s="3"/>
      <c r="GSX70" s="3" t="s">
        <v>1</v>
      </c>
      <c r="GSY70" s="3" t="s">
        <v>2</v>
      </c>
      <c r="GSZ70" s="4" t="s">
        <v>3</v>
      </c>
      <c r="GTA70" s="4" t="s">
        <v>4</v>
      </c>
      <c r="GTB70" s="4" t="s">
        <v>5</v>
      </c>
      <c r="GTC70" s="4" t="s">
        <v>6</v>
      </c>
      <c r="GTD70" s="4" t="s">
        <v>7</v>
      </c>
      <c r="GTE70" s="4" t="s">
        <v>8</v>
      </c>
      <c r="GTF70" s="4" t="s">
        <v>9</v>
      </c>
      <c r="GTG70" s="4" t="s">
        <v>10</v>
      </c>
      <c r="GTH70" s="4" t="s">
        <v>11</v>
      </c>
      <c r="GTI70" s="4" t="s">
        <v>12</v>
      </c>
      <c r="GTJ70" s="4" t="s">
        <v>13</v>
      </c>
      <c r="GTK70" s="4" t="s">
        <v>14</v>
      </c>
      <c r="GTL70" s="4" t="s">
        <v>63</v>
      </c>
      <c r="GTM70" s="3"/>
      <c r="GTN70" s="3" t="s">
        <v>1</v>
      </c>
      <c r="GTO70" s="3" t="s">
        <v>2</v>
      </c>
      <c r="GTP70" s="4" t="s">
        <v>3</v>
      </c>
      <c r="GTQ70" s="4" t="s">
        <v>4</v>
      </c>
      <c r="GTR70" s="4" t="s">
        <v>5</v>
      </c>
      <c r="GTS70" s="4" t="s">
        <v>6</v>
      </c>
      <c r="GTT70" s="4" t="s">
        <v>7</v>
      </c>
      <c r="GTU70" s="4" t="s">
        <v>8</v>
      </c>
      <c r="GTV70" s="4" t="s">
        <v>9</v>
      </c>
      <c r="GTW70" s="4" t="s">
        <v>10</v>
      </c>
      <c r="GTX70" s="4" t="s">
        <v>11</v>
      </c>
      <c r="GTY70" s="4" t="s">
        <v>12</v>
      </c>
      <c r="GTZ70" s="4" t="s">
        <v>13</v>
      </c>
      <c r="GUA70" s="4" t="s">
        <v>14</v>
      </c>
      <c r="GUB70" s="4" t="s">
        <v>63</v>
      </c>
      <c r="GUC70" s="3"/>
      <c r="GUD70" s="3" t="s">
        <v>1</v>
      </c>
      <c r="GUE70" s="3" t="s">
        <v>2</v>
      </c>
      <c r="GUF70" s="4" t="s">
        <v>3</v>
      </c>
      <c r="GUG70" s="4" t="s">
        <v>4</v>
      </c>
      <c r="GUH70" s="4" t="s">
        <v>5</v>
      </c>
      <c r="GUI70" s="4" t="s">
        <v>6</v>
      </c>
      <c r="GUJ70" s="4" t="s">
        <v>7</v>
      </c>
      <c r="GUK70" s="4" t="s">
        <v>8</v>
      </c>
      <c r="GUL70" s="4" t="s">
        <v>9</v>
      </c>
      <c r="GUM70" s="4" t="s">
        <v>10</v>
      </c>
      <c r="GUN70" s="4" t="s">
        <v>11</v>
      </c>
      <c r="GUO70" s="4" t="s">
        <v>12</v>
      </c>
      <c r="GUP70" s="4" t="s">
        <v>13</v>
      </c>
      <c r="GUQ70" s="4" t="s">
        <v>14</v>
      </c>
      <c r="GUR70" s="4" t="s">
        <v>63</v>
      </c>
      <c r="GUS70" s="3"/>
      <c r="GUT70" s="3" t="s">
        <v>1</v>
      </c>
      <c r="GUU70" s="3" t="s">
        <v>2</v>
      </c>
      <c r="GUV70" s="4" t="s">
        <v>3</v>
      </c>
      <c r="GUW70" s="4" t="s">
        <v>4</v>
      </c>
      <c r="GUX70" s="4" t="s">
        <v>5</v>
      </c>
      <c r="GUY70" s="4" t="s">
        <v>6</v>
      </c>
      <c r="GUZ70" s="4" t="s">
        <v>7</v>
      </c>
      <c r="GVA70" s="4" t="s">
        <v>8</v>
      </c>
      <c r="GVB70" s="4" t="s">
        <v>9</v>
      </c>
      <c r="GVC70" s="4" t="s">
        <v>10</v>
      </c>
      <c r="GVD70" s="4" t="s">
        <v>11</v>
      </c>
      <c r="GVE70" s="4" t="s">
        <v>12</v>
      </c>
      <c r="GVF70" s="4" t="s">
        <v>13</v>
      </c>
      <c r="GVG70" s="4" t="s">
        <v>14</v>
      </c>
      <c r="GVH70" s="4" t="s">
        <v>63</v>
      </c>
      <c r="GVI70" s="3"/>
      <c r="GVJ70" s="3" t="s">
        <v>1</v>
      </c>
      <c r="GVK70" s="3" t="s">
        <v>2</v>
      </c>
      <c r="GVL70" s="4" t="s">
        <v>3</v>
      </c>
      <c r="GVM70" s="4" t="s">
        <v>4</v>
      </c>
      <c r="GVN70" s="4" t="s">
        <v>5</v>
      </c>
      <c r="GVO70" s="4" t="s">
        <v>6</v>
      </c>
      <c r="GVP70" s="4" t="s">
        <v>7</v>
      </c>
      <c r="GVQ70" s="4" t="s">
        <v>8</v>
      </c>
      <c r="GVR70" s="4" t="s">
        <v>9</v>
      </c>
      <c r="GVS70" s="4" t="s">
        <v>10</v>
      </c>
      <c r="GVT70" s="4" t="s">
        <v>11</v>
      </c>
      <c r="GVU70" s="4" t="s">
        <v>12</v>
      </c>
      <c r="GVV70" s="4" t="s">
        <v>13</v>
      </c>
      <c r="GVW70" s="4" t="s">
        <v>14</v>
      </c>
      <c r="GVX70" s="4" t="s">
        <v>63</v>
      </c>
      <c r="GVY70" s="3"/>
      <c r="GVZ70" s="3" t="s">
        <v>1</v>
      </c>
      <c r="GWA70" s="3" t="s">
        <v>2</v>
      </c>
      <c r="GWB70" s="4" t="s">
        <v>3</v>
      </c>
      <c r="GWC70" s="4" t="s">
        <v>4</v>
      </c>
      <c r="GWD70" s="4" t="s">
        <v>5</v>
      </c>
      <c r="GWE70" s="4" t="s">
        <v>6</v>
      </c>
      <c r="GWF70" s="4" t="s">
        <v>7</v>
      </c>
      <c r="GWG70" s="4" t="s">
        <v>8</v>
      </c>
      <c r="GWH70" s="4" t="s">
        <v>9</v>
      </c>
      <c r="GWI70" s="4" t="s">
        <v>10</v>
      </c>
      <c r="GWJ70" s="4" t="s">
        <v>11</v>
      </c>
      <c r="GWK70" s="4" t="s">
        <v>12</v>
      </c>
      <c r="GWL70" s="4" t="s">
        <v>13</v>
      </c>
      <c r="GWM70" s="4" t="s">
        <v>14</v>
      </c>
      <c r="GWN70" s="4" t="s">
        <v>63</v>
      </c>
      <c r="GWO70" s="3"/>
      <c r="GWP70" s="3" t="s">
        <v>1</v>
      </c>
      <c r="GWQ70" s="3" t="s">
        <v>2</v>
      </c>
      <c r="GWR70" s="4" t="s">
        <v>3</v>
      </c>
      <c r="GWS70" s="4" t="s">
        <v>4</v>
      </c>
      <c r="GWT70" s="4" t="s">
        <v>5</v>
      </c>
      <c r="GWU70" s="4" t="s">
        <v>6</v>
      </c>
      <c r="GWV70" s="4" t="s">
        <v>7</v>
      </c>
      <c r="GWW70" s="4" t="s">
        <v>8</v>
      </c>
      <c r="GWX70" s="4" t="s">
        <v>9</v>
      </c>
      <c r="GWY70" s="4" t="s">
        <v>10</v>
      </c>
      <c r="GWZ70" s="4" t="s">
        <v>11</v>
      </c>
      <c r="GXA70" s="4" t="s">
        <v>12</v>
      </c>
      <c r="GXB70" s="4" t="s">
        <v>13</v>
      </c>
      <c r="GXC70" s="4" t="s">
        <v>14</v>
      </c>
      <c r="GXD70" s="4" t="s">
        <v>63</v>
      </c>
      <c r="GXE70" s="3"/>
      <c r="GXF70" s="3" t="s">
        <v>1</v>
      </c>
      <c r="GXG70" s="3" t="s">
        <v>2</v>
      </c>
      <c r="GXH70" s="4" t="s">
        <v>3</v>
      </c>
      <c r="GXI70" s="4" t="s">
        <v>4</v>
      </c>
      <c r="GXJ70" s="4" t="s">
        <v>5</v>
      </c>
      <c r="GXK70" s="4" t="s">
        <v>6</v>
      </c>
      <c r="GXL70" s="4" t="s">
        <v>7</v>
      </c>
      <c r="GXM70" s="4" t="s">
        <v>8</v>
      </c>
      <c r="GXN70" s="4" t="s">
        <v>9</v>
      </c>
      <c r="GXO70" s="4" t="s">
        <v>10</v>
      </c>
      <c r="GXP70" s="4" t="s">
        <v>11</v>
      </c>
      <c r="GXQ70" s="4" t="s">
        <v>12</v>
      </c>
      <c r="GXR70" s="4" t="s">
        <v>13</v>
      </c>
      <c r="GXS70" s="4" t="s">
        <v>14</v>
      </c>
      <c r="GXT70" s="4" t="s">
        <v>63</v>
      </c>
      <c r="GXU70" s="3"/>
      <c r="GXV70" s="3" t="s">
        <v>1</v>
      </c>
      <c r="GXW70" s="3" t="s">
        <v>2</v>
      </c>
      <c r="GXX70" s="4" t="s">
        <v>3</v>
      </c>
      <c r="GXY70" s="4" t="s">
        <v>4</v>
      </c>
      <c r="GXZ70" s="4" t="s">
        <v>5</v>
      </c>
      <c r="GYA70" s="4" t="s">
        <v>6</v>
      </c>
      <c r="GYB70" s="4" t="s">
        <v>7</v>
      </c>
      <c r="GYC70" s="4" t="s">
        <v>8</v>
      </c>
      <c r="GYD70" s="4" t="s">
        <v>9</v>
      </c>
      <c r="GYE70" s="4" t="s">
        <v>10</v>
      </c>
      <c r="GYF70" s="4" t="s">
        <v>11</v>
      </c>
      <c r="GYG70" s="4" t="s">
        <v>12</v>
      </c>
      <c r="GYH70" s="4" t="s">
        <v>13</v>
      </c>
      <c r="GYI70" s="4" t="s">
        <v>14</v>
      </c>
      <c r="GYJ70" s="4" t="s">
        <v>63</v>
      </c>
      <c r="GYK70" s="3"/>
      <c r="GYL70" s="3" t="s">
        <v>1</v>
      </c>
      <c r="GYM70" s="3" t="s">
        <v>2</v>
      </c>
      <c r="GYN70" s="4" t="s">
        <v>3</v>
      </c>
      <c r="GYO70" s="4" t="s">
        <v>4</v>
      </c>
      <c r="GYP70" s="4" t="s">
        <v>5</v>
      </c>
      <c r="GYQ70" s="4" t="s">
        <v>6</v>
      </c>
      <c r="GYR70" s="4" t="s">
        <v>7</v>
      </c>
      <c r="GYS70" s="4" t="s">
        <v>8</v>
      </c>
      <c r="GYT70" s="4" t="s">
        <v>9</v>
      </c>
      <c r="GYU70" s="4" t="s">
        <v>10</v>
      </c>
      <c r="GYV70" s="4" t="s">
        <v>11</v>
      </c>
      <c r="GYW70" s="4" t="s">
        <v>12</v>
      </c>
      <c r="GYX70" s="4" t="s">
        <v>13</v>
      </c>
      <c r="GYY70" s="4" t="s">
        <v>14</v>
      </c>
      <c r="GYZ70" s="4" t="s">
        <v>63</v>
      </c>
      <c r="GZA70" s="3"/>
      <c r="GZB70" s="3" t="s">
        <v>1</v>
      </c>
      <c r="GZC70" s="3" t="s">
        <v>2</v>
      </c>
      <c r="GZD70" s="4" t="s">
        <v>3</v>
      </c>
      <c r="GZE70" s="4" t="s">
        <v>4</v>
      </c>
      <c r="GZF70" s="4" t="s">
        <v>5</v>
      </c>
      <c r="GZG70" s="4" t="s">
        <v>6</v>
      </c>
      <c r="GZH70" s="4" t="s">
        <v>7</v>
      </c>
      <c r="GZI70" s="4" t="s">
        <v>8</v>
      </c>
      <c r="GZJ70" s="4" t="s">
        <v>9</v>
      </c>
      <c r="GZK70" s="4" t="s">
        <v>10</v>
      </c>
      <c r="GZL70" s="4" t="s">
        <v>11</v>
      </c>
      <c r="GZM70" s="4" t="s">
        <v>12</v>
      </c>
      <c r="GZN70" s="4" t="s">
        <v>13</v>
      </c>
      <c r="GZO70" s="4" t="s">
        <v>14</v>
      </c>
      <c r="GZP70" s="4" t="s">
        <v>63</v>
      </c>
      <c r="GZQ70" s="3"/>
      <c r="GZR70" s="3" t="s">
        <v>1</v>
      </c>
      <c r="GZS70" s="3" t="s">
        <v>2</v>
      </c>
      <c r="GZT70" s="4" t="s">
        <v>3</v>
      </c>
      <c r="GZU70" s="4" t="s">
        <v>4</v>
      </c>
      <c r="GZV70" s="4" t="s">
        <v>5</v>
      </c>
      <c r="GZW70" s="4" t="s">
        <v>6</v>
      </c>
      <c r="GZX70" s="4" t="s">
        <v>7</v>
      </c>
      <c r="GZY70" s="4" t="s">
        <v>8</v>
      </c>
      <c r="GZZ70" s="4" t="s">
        <v>9</v>
      </c>
      <c r="HAA70" s="4" t="s">
        <v>10</v>
      </c>
      <c r="HAB70" s="4" t="s">
        <v>11</v>
      </c>
      <c r="HAC70" s="4" t="s">
        <v>12</v>
      </c>
      <c r="HAD70" s="4" t="s">
        <v>13</v>
      </c>
      <c r="HAE70" s="4" t="s">
        <v>14</v>
      </c>
      <c r="HAF70" s="4" t="s">
        <v>63</v>
      </c>
      <c r="HAG70" s="3"/>
      <c r="HAH70" s="3" t="s">
        <v>1</v>
      </c>
      <c r="HAI70" s="3" t="s">
        <v>2</v>
      </c>
      <c r="HAJ70" s="4" t="s">
        <v>3</v>
      </c>
      <c r="HAK70" s="4" t="s">
        <v>4</v>
      </c>
      <c r="HAL70" s="4" t="s">
        <v>5</v>
      </c>
      <c r="HAM70" s="4" t="s">
        <v>6</v>
      </c>
      <c r="HAN70" s="4" t="s">
        <v>7</v>
      </c>
      <c r="HAO70" s="4" t="s">
        <v>8</v>
      </c>
      <c r="HAP70" s="4" t="s">
        <v>9</v>
      </c>
      <c r="HAQ70" s="4" t="s">
        <v>10</v>
      </c>
      <c r="HAR70" s="4" t="s">
        <v>11</v>
      </c>
      <c r="HAS70" s="4" t="s">
        <v>12</v>
      </c>
      <c r="HAT70" s="4" t="s">
        <v>13</v>
      </c>
      <c r="HAU70" s="4" t="s">
        <v>14</v>
      </c>
      <c r="HAV70" s="4" t="s">
        <v>63</v>
      </c>
      <c r="HAW70" s="3"/>
      <c r="HAX70" s="3" t="s">
        <v>1</v>
      </c>
      <c r="HAY70" s="3" t="s">
        <v>2</v>
      </c>
      <c r="HAZ70" s="4" t="s">
        <v>3</v>
      </c>
      <c r="HBA70" s="4" t="s">
        <v>4</v>
      </c>
      <c r="HBB70" s="4" t="s">
        <v>5</v>
      </c>
      <c r="HBC70" s="4" t="s">
        <v>6</v>
      </c>
      <c r="HBD70" s="4" t="s">
        <v>7</v>
      </c>
      <c r="HBE70" s="4" t="s">
        <v>8</v>
      </c>
      <c r="HBF70" s="4" t="s">
        <v>9</v>
      </c>
      <c r="HBG70" s="4" t="s">
        <v>10</v>
      </c>
      <c r="HBH70" s="4" t="s">
        <v>11</v>
      </c>
      <c r="HBI70" s="4" t="s">
        <v>12</v>
      </c>
      <c r="HBJ70" s="4" t="s">
        <v>13</v>
      </c>
      <c r="HBK70" s="4" t="s">
        <v>14</v>
      </c>
      <c r="HBL70" s="4" t="s">
        <v>63</v>
      </c>
      <c r="HBM70" s="3"/>
      <c r="HBN70" s="3" t="s">
        <v>1</v>
      </c>
      <c r="HBO70" s="3" t="s">
        <v>2</v>
      </c>
      <c r="HBP70" s="4" t="s">
        <v>3</v>
      </c>
      <c r="HBQ70" s="4" t="s">
        <v>4</v>
      </c>
      <c r="HBR70" s="4" t="s">
        <v>5</v>
      </c>
      <c r="HBS70" s="4" t="s">
        <v>6</v>
      </c>
      <c r="HBT70" s="4" t="s">
        <v>7</v>
      </c>
      <c r="HBU70" s="4" t="s">
        <v>8</v>
      </c>
      <c r="HBV70" s="4" t="s">
        <v>9</v>
      </c>
      <c r="HBW70" s="4" t="s">
        <v>10</v>
      </c>
      <c r="HBX70" s="4" t="s">
        <v>11</v>
      </c>
      <c r="HBY70" s="4" t="s">
        <v>12</v>
      </c>
      <c r="HBZ70" s="4" t="s">
        <v>13</v>
      </c>
      <c r="HCA70" s="4" t="s">
        <v>14</v>
      </c>
      <c r="HCB70" s="4" t="s">
        <v>63</v>
      </c>
      <c r="HCC70" s="3"/>
      <c r="HCD70" s="3" t="s">
        <v>1</v>
      </c>
      <c r="HCE70" s="3" t="s">
        <v>2</v>
      </c>
      <c r="HCF70" s="4" t="s">
        <v>3</v>
      </c>
      <c r="HCG70" s="4" t="s">
        <v>4</v>
      </c>
      <c r="HCH70" s="4" t="s">
        <v>5</v>
      </c>
      <c r="HCI70" s="4" t="s">
        <v>6</v>
      </c>
      <c r="HCJ70" s="4" t="s">
        <v>7</v>
      </c>
      <c r="HCK70" s="4" t="s">
        <v>8</v>
      </c>
      <c r="HCL70" s="4" t="s">
        <v>9</v>
      </c>
      <c r="HCM70" s="4" t="s">
        <v>10</v>
      </c>
      <c r="HCN70" s="4" t="s">
        <v>11</v>
      </c>
      <c r="HCO70" s="4" t="s">
        <v>12</v>
      </c>
      <c r="HCP70" s="4" t="s">
        <v>13</v>
      </c>
      <c r="HCQ70" s="4" t="s">
        <v>14</v>
      </c>
      <c r="HCR70" s="4" t="s">
        <v>63</v>
      </c>
      <c r="HCS70" s="3"/>
      <c r="HCT70" s="3" t="s">
        <v>1</v>
      </c>
      <c r="HCU70" s="3" t="s">
        <v>2</v>
      </c>
      <c r="HCV70" s="4" t="s">
        <v>3</v>
      </c>
      <c r="HCW70" s="4" t="s">
        <v>4</v>
      </c>
      <c r="HCX70" s="4" t="s">
        <v>5</v>
      </c>
      <c r="HCY70" s="4" t="s">
        <v>6</v>
      </c>
      <c r="HCZ70" s="4" t="s">
        <v>7</v>
      </c>
      <c r="HDA70" s="4" t="s">
        <v>8</v>
      </c>
      <c r="HDB70" s="4" t="s">
        <v>9</v>
      </c>
      <c r="HDC70" s="4" t="s">
        <v>10</v>
      </c>
      <c r="HDD70" s="4" t="s">
        <v>11</v>
      </c>
      <c r="HDE70" s="4" t="s">
        <v>12</v>
      </c>
      <c r="HDF70" s="4" t="s">
        <v>13</v>
      </c>
      <c r="HDG70" s="4" t="s">
        <v>14</v>
      </c>
      <c r="HDH70" s="4" t="s">
        <v>63</v>
      </c>
      <c r="HDI70" s="3"/>
      <c r="HDJ70" s="3" t="s">
        <v>1</v>
      </c>
      <c r="HDK70" s="3" t="s">
        <v>2</v>
      </c>
      <c r="HDL70" s="4" t="s">
        <v>3</v>
      </c>
      <c r="HDM70" s="4" t="s">
        <v>4</v>
      </c>
      <c r="HDN70" s="4" t="s">
        <v>5</v>
      </c>
      <c r="HDO70" s="4" t="s">
        <v>6</v>
      </c>
      <c r="HDP70" s="4" t="s">
        <v>7</v>
      </c>
      <c r="HDQ70" s="4" t="s">
        <v>8</v>
      </c>
      <c r="HDR70" s="4" t="s">
        <v>9</v>
      </c>
      <c r="HDS70" s="4" t="s">
        <v>10</v>
      </c>
      <c r="HDT70" s="4" t="s">
        <v>11</v>
      </c>
      <c r="HDU70" s="4" t="s">
        <v>12</v>
      </c>
      <c r="HDV70" s="4" t="s">
        <v>13</v>
      </c>
      <c r="HDW70" s="4" t="s">
        <v>14</v>
      </c>
      <c r="HDX70" s="4" t="s">
        <v>63</v>
      </c>
      <c r="HDY70" s="3"/>
      <c r="HDZ70" s="3" t="s">
        <v>1</v>
      </c>
      <c r="HEA70" s="3" t="s">
        <v>2</v>
      </c>
      <c r="HEB70" s="4" t="s">
        <v>3</v>
      </c>
      <c r="HEC70" s="4" t="s">
        <v>4</v>
      </c>
      <c r="HED70" s="4" t="s">
        <v>5</v>
      </c>
      <c r="HEE70" s="4" t="s">
        <v>6</v>
      </c>
      <c r="HEF70" s="4" t="s">
        <v>7</v>
      </c>
      <c r="HEG70" s="4" t="s">
        <v>8</v>
      </c>
      <c r="HEH70" s="4" t="s">
        <v>9</v>
      </c>
      <c r="HEI70" s="4" t="s">
        <v>10</v>
      </c>
      <c r="HEJ70" s="4" t="s">
        <v>11</v>
      </c>
      <c r="HEK70" s="4" t="s">
        <v>12</v>
      </c>
      <c r="HEL70" s="4" t="s">
        <v>13</v>
      </c>
      <c r="HEM70" s="4" t="s">
        <v>14</v>
      </c>
      <c r="HEN70" s="4" t="s">
        <v>63</v>
      </c>
      <c r="HEO70" s="3"/>
      <c r="HEP70" s="3" t="s">
        <v>1</v>
      </c>
      <c r="HEQ70" s="3" t="s">
        <v>2</v>
      </c>
      <c r="HER70" s="4" t="s">
        <v>3</v>
      </c>
      <c r="HES70" s="4" t="s">
        <v>4</v>
      </c>
      <c r="HET70" s="4" t="s">
        <v>5</v>
      </c>
      <c r="HEU70" s="4" t="s">
        <v>6</v>
      </c>
      <c r="HEV70" s="4" t="s">
        <v>7</v>
      </c>
      <c r="HEW70" s="4" t="s">
        <v>8</v>
      </c>
      <c r="HEX70" s="4" t="s">
        <v>9</v>
      </c>
      <c r="HEY70" s="4" t="s">
        <v>10</v>
      </c>
      <c r="HEZ70" s="4" t="s">
        <v>11</v>
      </c>
      <c r="HFA70" s="4" t="s">
        <v>12</v>
      </c>
      <c r="HFB70" s="4" t="s">
        <v>13</v>
      </c>
      <c r="HFC70" s="4" t="s">
        <v>14</v>
      </c>
      <c r="HFD70" s="4" t="s">
        <v>63</v>
      </c>
      <c r="HFE70" s="3"/>
      <c r="HFF70" s="3" t="s">
        <v>1</v>
      </c>
      <c r="HFG70" s="3" t="s">
        <v>2</v>
      </c>
      <c r="HFH70" s="4" t="s">
        <v>3</v>
      </c>
      <c r="HFI70" s="4" t="s">
        <v>4</v>
      </c>
      <c r="HFJ70" s="4" t="s">
        <v>5</v>
      </c>
      <c r="HFK70" s="4" t="s">
        <v>6</v>
      </c>
      <c r="HFL70" s="4" t="s">
        <v>7</v>
      </c>
      <c r="HFM70" s="4" t="s">
        <v>8</v>
      </c>
      <c r="HFN70" s="4" t="s">
        <v>9</v>
      </c>
      <c r="HFO70" s="4" t="s">
        <v>10</v>
      </c>
      <c r="HFP70" s="4" t="s">
        <v>11</v>
      </c>
      <c r="HFQ70" s="4" t="s">
        <v>12</v>
      </c>
      <c r="HFR70" s="4" t="s">
        <v>13</v>
      </c>
      <c r="HFS70" s="4" t="s">
        <v>14</v>
      </c>
      <c r="HFT70" s="4" t="s">
        <v>63</v>
      </c>
      <c r="HFU70" s="3"/>
      <c r="HFV70" s="3" t="s">
        <v>1</v>
      </c>
      <c r="HFW70" s="3" t="s">
        <v>2</v>
      </c>
      <c r="HFX70" s="4" t="s">
        <v>3</v>
      </c>
      <c r="HFY70" s="4" t="s">
        <v>4</v>
      </c>
      <c r="HFZ70" s="4" t="s">
        <v>5</v>
      </c>
      <c r="HGA70" s="4" t="s">
        <v>6</v>
      </c>
      <c r="HGB70" s="4" t="s">
        <v>7</v>
      </c>
      <c r="HGC70" s="4" t="s">
        <v>8</v>
      </c>
      <c r="HGD70" s="4" t="s">
        <v>9</v>
      </c>
      <c r="HGE70" s="4" t="s">
        <v>10</v>
      </c>
      <c r="HGF70" s="4" t="s">
        <v>11</v>
      </c>
      <c r="HGG70" s="4" t="s">
        <v>12</v>
      </c>
      <c r="HGH70" s="4" t="s">
        <v>13</v>
      </c>
      <c r="HGI70" s="4" t="s">
        <v>14</v>
      </c>
      <c r="HGJ70" s="4" t="s">
        <v>63</v>
      </c>
      <c r="HGK70" s="3"/>
      <c r="HGL70" s="3" t="s">
        <v>1</v>
      </c>
      <c r="HGM70" s="3" t="s">
        <v>2</v>
      </c>
      <c r="HGN70" s="4" t="s">
        <v>3</v>
      </c>
      <c r="HGO70" s="4" t="s">
        <v>4</v>
      </c>
      <c r="HGP70" s="4" t="s">
        <v>5</v>
      </c>
      <c r="HGQ70" s="4" t="s">
        <v>6</v>
      </c>
      <c r="HGR70" s="4" t="s">
        <v>7</v>
      </c>
      <c r="HGS70" s="4" t="s">
        <v>8</v>
      </c>
      <c r="HGT70" s="4" t="s">
        <v>9</v>
      </c>
      <c r="HGU70" s="4" t="s">
        <v>10</v>
      </c>
      <c r="HGV70" s="4" t="s">
        <v>11</v>
      </c>
      <c r="HGW70" s="4" t="s">
        <v>12</v>
      </c>
      <c r="HGX70" s="4" t="s">
        <v>13</v>
      </c>
      <c r="HGY70" s="4" t="s">
        <v>14</v>
      </c>
      <c r="HGZ70" s="4" t="s">
        <v>63</v>
      </c>
      <c r="HHA70" s="3"/>
      <c r="HHB70" s="3" t="s">
        <v>1</v>
      </c>
      <c r="HHC70" s="3" t="s">
        <v>2</v>
      </c>
      <c r="HHD70" s="4" t="s">
        <v>3</v>
      </c>
      <c r="HHE70" s="4" t="s">
        <v>4</v>
      </c>
      <c r="HHF70" s="4" t="s">
        <v>5</v>
      </c>
      <c r="HHG70" s="4" t="s">
        <v>6</v>
      </c>
      <c r="HHH70" s="4" t="s">
        <v>7</v>
      </c>
      <c r="HHI70" s="4" t="s">
        <v>8</v>
      </c>
      <c r="HHJ70" s="4" t="s">
        <v>9</v>
      </c>
      <c r="HHK70" s="4" t="s">
        <v>10</v>
      </c>
      <c r="HHL70" s="4" t="s">
        <v>11</v>
      </c>
      <c r="HHM70" s="4" t="s">
        <v>12</v>
      </c>
      <c r="HHN70" s="4" t="s">
        <v>13</v>
      </c>
      <c r="HHO70" s="4" t="s">
        <v>14</v>
      </c>
      <c r="HHP70" s="4" t="s">
        <v>63</v>
      </c>
      <c r="HHQ70" s="3"/>
      <c r="HHR70" s="3" t="s">
        <v>1</v>
      </c>
      <c r="HHS70" s="3" t="s">
        <v>2</v>
      </c>
      <c r="HHT70" s="4" t="s">
        <v>3</v>
      </c>
      <c r="HHU70" s="4" t="s">
        <v>4</v>
      </c>
      <c r="HHV70" s="4" t="s">
        <v>5</v>
      </c>
      <c r="HHW70" s="4" t="s">
        <v>6</v>
      </c>
      <c r="HHX70" s="4" t="s">
        <v>7</v>
      </c>
      <c r="HHY70" s="4" t="s">
        <v>8</v>
      </c>
      <c r="HHZ70" s="4" t="s">
        <v>9</v>
      </c>
      <c r="HIA70" s="4" t="s">
        <v>10</v>
      </c>
      <c r="HIB70" s="4" t="s">
        <v>11</v>
      </c>
      <c r="HIC70" s="4" t="s">
        <v>12</v>
      </c>
      <c r="HID70" s="4" t="s">
        <v>13</v>
      </c>
      <c r="HIE70" s="4" t="s">
        <v>14</v>
      </c>
      <c r="HIF70" s="4" t="s">
        <v>63</v>
      </c>
      <c r="HIG70" s="3"/>
      <c r="HIH70" s="3" t="s">
        <v>1</v>
      </c>
      <c r="HII70" s="3" t="s">
        <v>2</v>
      </c>
      <c r="HIJ70" s="4" t="s">
        <v>3</v>
      </c>
      <c r="HIK70" s="4" t="s">
        <v>4</v>
      </c>
      <c r="HIL70" s="4" t="s">
        <v>5</v>
      </c>
      <c r="HIM70" s="4" t="s">
        <v>6</v>
      </c>
      <c r="HIN70" s="4" t="s">
        <v>7</v>
      </c>
      <c r="HIO70" s="4" t="s">
        <v>8</v>
      </c>
      <c r="HIP70" s="4" t="s">
        <v>9</v>
      </c>
      <c r="HIQ70" s="4" t="s">
        <v>10</v>
      </c>
      <c r="HIR70" s="4" t="s">
        <v>11</v>
      </c>
      <c r="HIS70" s="4" t="s">
        <v>12</v>
      </c>
      <c r="HIT70" s="4" t="s">
        <v>13</v>
      </c>
      <c r="HIU70" s="4" t="s">
        <v>14</v>
      </c>
      <c r="HIV70" s="4" t="s">
        <v>63</v>
      </c>
      <c r="HIW70" s="3"/>
      <c r="HIX70" s="3" t="s">
        <v>1</v>
      </c>
      <c r="HIY70" s="3" t="s">
        <v>2</v>
      </c>
      <c r="HIZ70" s="4" t="s">
        <v>3</v>
      </c>
      <c r="HJA70" s="4" t="s">
        <v>4</v>
      </c>
      <c r="HJB70" s="4" t="s">
        <v>5</v>
      </c>
      <c r="HJC70" s="4" t="s">
        <v>6</v>
      </c>
      <c r="HJD70" s="4" t="s">
        <v>7</v>
      </c>
      <c r="HJE70" s="4" t="s">
        <v>8</v>
      </c>
      <c r="HJF70" s="4" t="s">
        <v>9</v>
      </c>
      <c r="HJG70" s="4" t="s">
        <v>10</v>
      </c>
      <c r="HJH70" s="4" t="s">
        <v>11</v>
      </c>
      <c r="HJI70" s="4" t="s">
        <v>12</v>
      </c>
      <c r="HJJ70" s="4" t="s">
        <v>13</v>
      </c>
      <c r="HJK70" s="4" t="s">
        <v>14</v>
      </c>
      <c r="HJL70" s="4" t="s">
        <v>63</v>
      </c>
      <c r="HJM70" s="3"/>
      <c r="HJN70" s="3" t="s">
        <v>1</v>
      </c>
      <c r="HJO70" s="3" t="s">
        <v>2</v>
      </c>
      <c r="HJP70" s="4" t="s">
        <v>3</v>
      </c>
      <c r="HJQ70" s="4" t="s">
        <v>4</v>
      </c>
      <c r="HJR70" s="4" t="s">
        <v>5</v>
      </c>
      <c r="HJS70" s="4" t="s">
        <v>6</v>
      </c>
      <c r="HJT70" s="4" t="s">
        <v>7</v>
      </c>
      <c r="HJU70" s="4" t="s">
        <v>8</v>
      </c>
      <c r="HJV70" s="4" t="s">
        <v>9</v>
      </c>
      <c r="HJW70" s="4" t="s">
        <v>10</v>
      </c>
      <c r="HJX70" s="4" t="s">
        <v>11</v>
      </c>
      <c r="HJY70" s="4" t="s">
        <v>12</v>
      </c>
      <c r="HJZ70" s="4" t="s">
        <v>13</v>
      </c>
      <c r="HKA70" s="4" t="s">
        <v>14</v>
      </c>
      <c r="HKB70" s="4" t="s">
        <v>63</v>
      </c>
      <c r="HKC70" s="3"/>
      <c r="HKD70" s="3" t="s">
        <v>1</v>
      </c>
      <c r="HKE70" s="3" t="s">
        <v>2</v>
      </c>
      <c r="HKF70" s="4" t="s">
        <v>3</v>
      </c>
      <c r="HKG70" s="4" t="s">
        <v>4</v>
      </c>
      <c r="HKH70" s="4" t="s">
        <v>5</v>
      </c>
      <c r="HKI70" s="4" t="s">
        <v>6</v>
      </c>
      <c r="HKJ70" s="4" t="s">
        <v>7</v>
      </c>
      <c r="HKK70" s="4" t="s">
        <v>8</v>
      </c>
      <c r="HKL70" s="4" t="s">
        <v>9</v>
      </c>
      <c r="HKM70" s="4" t="s">
        <v>10</v>
      </c>
      <c r="HKN70" s="4" t="s">
        <v>11</v>
      </c>
      <c r="HKO70" s="4" t="s">
        <v>12</v>
      </c>
      <c r="HKP70" s="4" t="s">
        <v>13</v>
      </c>
      <c r="HKQ70" s="4" t="s">
        <v>14</v>
      </c>
      <c r="HKR70" s="4" t="s">
        <v>63</v>
      </c>
      <c r="HKS70" s="3"/>
      <c r="HKT70" s="3" t="s">
        <v>1</v>
      </c>
      <c r="HKU70" s="3" t="s">
        <v>2</v>
      </c>
      <c r="HKV70" s="4" t="s">
        <v>3</v>
      </c>
      <c r="HKW70" s="4" t="s">
        <v>4</v>
      </c>
      <c r="HKX70" s="4" t="s">
        <v>5</v>
      </c>
      <c r="HKY70" s="4" t="s">
        <v>6</v>
      </c>
      <c r="HKZ70" s="4" t="s">
        <v>7</v>
      </c>
      <c r="HLA70" s="4" t="s">
        <v>8</v>
      </c>
      <c r="HLB70" s="4" t="s">
        <v>9</v>
      </c>
      <c r="HLC70" s="4" t="s">
        <v>10</v>
      </c>
      <c r="HLD70" s="4" t="s">
        <v>11</v>
      </c>
      <c r="HLE70" s="4" t="s">
        <v>12</v>
      </c>
      <c r="HLF70" s="4" t="s">
        <v>13</v>
      </c>
      <c r="HLG70" s="4" t="s">
        <v>14</v>
      </c>
      <c r="HLH70" s="4" t="s">
        <v>63</v>
      </c>
      <c r="HLI70" s="3"/>
      <c r="HLJ70" s="3" t="s">
        <v>1</v>
      </c>
      <c r="HLK70" s="3" t="s">
        <v>2</v>
      </c>
      <c r="HLL70" s="4" t="s">
        <v>3</v>
      </c>
      <c r="HLM70" s="4" t="s">
        <v>4</v>
      </c>
      <c r="HLN70" s="4" t="s">
        <v>5</v>
      </c>
      <c r="HLO70" s="4" t="s">
        <v>6</v>
      </c>
      <c r="HLP70" s="4" t="s">
        <v>7</v>
      </c>
      <c r="HLQ70" s="4" t="s">
        <v>8</v>
      </c>
      <c r="HLR70" s="4" t="s">
        <v>9</v>
      </c>
      <c r="HLS70" s="4" t="s">
        <v>10</v>
      </c>
      <c r="HLT70" s="4" t="s">
        <v>11</v>
      </c>
      <c r="HLU70" s="4" t="s">
        <v>12</v>
      </c>
      <c r="HLV70" s="4" t="s">
        <v>13</v>
      </c>
      <c r="HLW70" s="4" t="s">
        <v>14</v>
      </c>
      <c r="HLX70" s="4" t="s">
        <v>63</v>
      </c>
      <c r="HLY70" s="3"/>
      <c r="HLZ70" s="3" t="s">
        <v>1</v>
      </c>
      <c r="HMA70" s="3" t="s">
        <v>2</v>
      </c>
      <c r="HMB70" s="4" t="s">
        <v>3</v>
      </c>
      <c r="HMC70" s="4" t="s">
        <v>4</v>
      </c>
      <c r="HMD70" s="4" t="s">
        <v>5</v>
      </c>
      <c r="HME70" s="4" t="s">
        <v>6</v>
      </c>
      <c r="HMF70" s="4" t="s">
        <v>7</v>
      </c>
      <c r="HMG70" s="4" t="s">
        <v>8</v>
      </c>
      <c r="HMH70" s="4" t="s">
        <v>9</v>
      </c>
      <c r="HMI70" s="4" t="s">
        <v>10</v>
      </c>
      <c r="HMJ70" s="4" t="s">
        <v>11</v>
      </c>
      <c r="HMK70" s="4" t="s">
        <v>12</v>
      </c>
      <c r="HML70" s="4" t="s">
        <v>13</v>
      </c>
      <c r="HMM70" s="4" t="s">
        <v>14</v>
      </c>
      <c r="HMN70" s="4" t="s">
        <v>63</v>
      </c>
      <c r="HMO70" s="3"/>
      <c r="HMP70" s="3" t="s">
        <v>1</v>
      </c>
      <c r="HMQ70" s="3" t="s">
        <v>2</v>
      </c>
      <c r="HMR70" s="4" t="s">
        <v>3</v>
      </c>
      <c r="HMS70" s="4" t="s">
        <v>4</v>
      </c>
      <c r="HMT70" s="4" t="s">
        <v>5</v>
      </c>
      <c r="HMU70" s="4" t="s">
        <v>6</v>
      </c>
      <c r="HMV70" s="4" t="s">
        <v>7</v>
      </c>
      <c r="HMW70" s="4" t="s">
        <v>8</v>
      </c>
      <c r="HMX70" s="4" t="s">
        <v>9</v>
      </c>
      <c r="HMY70" s="4" t="s">
        <v>10</v>
      </c>
      <c r="HMZ70" s="4" t="s">
        <v>11</v>
      </c>
      <c r="HNA70" s="4" t="s">
        <v>12</v>
      </c>
      <c r="HNB70" s="4" t="s">
        <v>13</v>
      </c>
      <c r="HNC70" s="4" t="s">
        <v>14</v>
      </c>
      <c r="HND70" s="4" t="s">
        <v>63</v>
      </c>
      <c r="HNE70" s="3"/>
      <c r="HNF70" s="3" t="s">
        <v>1</v>
      </c>
      <c r="HNG70" s="3" t="s">
        <v>2</v>
      </c>
      <c r="HNH70" s="4" t="s">
        <v>3</v>
      </c>
      <c r="HNI70" s="4" t="s">
        <v>4</v>
      </c>
      <c r="HNJ70" s="4" t="s">
        <v>5</v>
      </c>
      <c r="HNK70" s="4" t="s">
        <v>6</v>
      </c>
      <c r="HNL70" s="4" t="s">
        <v>7</v>
      </c>
      <c r="HNM70" s="4" t="s">
        <v>8</v>
      </c>
      <c r="HNN70" s="4" t="s">
        <v>9</v>
      </c>
      <c r="HNO70" s="4" t="s">
        <v>10</v>
      </c>
      <c r="HNP70" s="4" t="s">
        <v>11</v>
      </c>
      <c r="HNQ70" s="4" t="s">
        <v>12</v>
      </c>
      <c r="HNR70" s="4" t="s">
        <v>13</v>
      </c>
      <c r="HNS70" s="4" t="s">
        <v>14</v>
      </c>
      <c r="HNT70" s="4" t="s">
        <v>63</v>
      </c>
      <c r="HNU70" s="3"/>
      <c r="HNV70" s="3" t="s">
        <v>1</v>
      </c>
      <c r="HNW70" s="3" t="s">
        <v>2</v>
      </c>
      <c r="HNX70" s="4" t="s">
        <v>3</v>
      </c>
      <c r="HNY70" s="4" t="s">
        <v>4</v>
      </c>
      <c r="HNZ70" s="4" t="s">
        <v>5</v>
      </c>
      <c r="HOA70" s="4" t="s">
        <v>6</v>
      </c>
      <c r="HOB70" s="4" t="s">
        <v>7</v>
      </c>
      <c r="HOC70" s="4" t="s">
        <v>8</v>
      </c>
      <c r="HOD70" s="4" t="s">
        <v>9</v>
      </c>
      <c r="HOE70" s="4" t="s">
        <v>10</v>
      </c>
      <c r="HOF70" s="4" t="s">
        <v>11</v>
      </c>
      <c r="HOG70" s="4" t="s">
        <v>12</v>
      </c>
      <c r="HOH70" s="4" t="s">
        <v>13</v>
      </c>
      <c r="HOI70" s="4" t="s">
        <v>14</v>
      </c>
      <c r="HOJ70" s="4" t="s">
        <v>63</v>
      </c>
      <c r="HOK70" s="3"/>
      <c r="HOL70" s="3" t="s">
        <v>1</v>
      </c>
      <c r="HOM70" s="3" t="s">
        <v>2</v>
      </c>
      <c r="HON70" s="4" t="s">
        <v>3</v>
      </c>
      <c r="HOO70" s="4" t="s">
        <v>4</v>
      </c>
      <c r="HOP70" s="4" t="s">
        <v>5</v>
      </c>
      <c r="HOQ70" s="4" t="s">
        <v>6</v>
      </c>
      <c r="HOR70" s="4" t="s">
        <v>7</v>
      </c>
      <c r="HOS70" s="4" t="s">
        <v>8</v>
      </c>
      <c r="HOT70" s="4" t="s">
        <v>9</v>
      </c>
      <c r="HOU70" s="4" t="s">
        <v>10</v>
      </c>
      <c r="HOV70" s="4" t="s">
        <v>11</v>
      </c>
      <c r="HOW70" s="4" t="s">
        <v>12</v>
      </c>
      <c r="HOX70" s="4" t="s">
        <v>13</v>
      </c>
      <c r="HOY70" s="4" t="s">
        <v>14</v>
      </c>
      <c r="HOZ70" s="4" t="s">
        <v>63</v>
      </c>
      <c r="HPA70" s="3"/>
      <c r="HPB70" s="3" t="s">
        <v>1</v>
      </c>
      <c r="HPC70" s="3" t="s">
        <v>2</v>
      </c>
      <c r="HPD70" s="4" t="s">
        <v>3</v>
      </c>
      <c r="HPE70" s="4" t="s">
        <v>4</v>
      </c>
      <c r="HPF70" s="4" t="s">
        <v>5</v>
      </c>
      <c r="HPG70" s="4" t="s">
        <v>6</v>
      </c>
      <c r="HPH70" s="4" t="s">
        <v>7</v>
      </c>
      <c r="HPI70" s="4" t="s">
        <v>8</v>
      </c>
      <c r="HPJ70" s="4" t="s">
        <v>9</v>
      </c>
      <c r="HPK70" s="4" t="s">
        <v>10</v>
      </c>
      <c r="HPL70" s="4" t="s">
        <v>11</v>
      </c>
      <c r="HPM70" s="4" t="s">
        <v>12</v>
      </c>
      <c r="HPN70" s="4" t="s">
        <v>13</v>
      </c>
      <c r="HPO70" s="4" t="s">
        <v>14</v>
      </c>
      <c r="HPP70" s="4" t="s">
        <v>63</v>
      </c>
      <c r="HPQ70" s="3"/>
      <c r="HPR70" s="3" t="s">
        <v>1</v>
      </c>
      <c r="HPS70" s="3" t="s">
        <v>2</v>
      </c>
      <c r="HPT70" s="4" t="s">
        <v>3</v>
      </c>
      <c r="HPU70" s="4" t="s">
        <v>4</v>
      </c>
      <c r="HPV70" s="4" t="s">
        <v>5</v>
      </c>
      <c r="HPW70" s="4" t="s">
        <v>6</v>
      </c>
      <c r="HPX70" s="4" t="s">
        <v>7</v>
      </c>
      <c r="HPY70" s="4" t="s">
        <v>8</v>
      </c>
      <c r="HPZ70" s="4" t="s">
        <v>9</v>
      </c>
      <c r="HQA70" s="4" t="s">
        <v>10</v>
      </c>
      <c r="HQB70" s="4" t="s">
        <v>11</v>
      </c>
      <c r="HQC70" s="4" t="s">
        <v>12</v>
      </c>
      <c r="HQD70" s="4" t="s">
        <v>13</v>
      </c>
      <c r="HQE70" s="4" t="s">
        <v>14</v>
      </c>
      <c r="HQF70" s="4" t="s">
        <v>63</v>
      </c>
      <c r="HQG70" s="3"/>
      <c r="HQH70" s="3" t="s">
        <v>1</v>
      </c>
      <c r="HQI70" s="3" t="s">
        <v>2</v>
      </c>
      <c r="HQJ70" s="4" t="s">
        <v>3</v>
      </c>
      <c r="HQK70" s="4" t="s">
        <v>4</v>
      </c>
      <c r="HQL70" s="4" t="s">
        <v>5</v>
      </c>
      <c r="HQM70" s="4" t="s">
        <v>6</v>
      </c>
      <c r="HQN70" s="4" t="s">
        <v>7</v>
      </c>
      <c r="HQO70" s="4" t="s">
        <v>8</v>
      </c>
      <c r="HQP70" s="4" t="s">
        <v>9</v>
      </c>
      <c r="HQQ70" s="4" t="s">
        <v>10</v>
      </c>
      <c r="HQR70" s="4" t="s">
        <v>11</v>
      </c>
      <c r="HQS70" s="4" t="s">
        <v>12</v>
      </c>
      <c r="HQT70" s="4" t="s">
        <v>13</v>
      </c>
      <c r="HQU70" s="4" t="s">
        <v>14</v>
      </c>
      <c r="HQV70" s="4" t="s">
        <v>63</v>
      </c>
      <c r="HQW70" s="3"/>
      <c r="HQX70" s="3" t="s">
        <v>1</v>
      </c>
      <c r="HQY70" s="3" t="s">
        <v>2</v>
      </c>
      <c r="HQZ70" s="4" t="s">
        <v>3</v>
      </c>
      <c r="HRA70" s="4" t="s">
        <v>4</v>
      </c>
      <c r="HRB70" s="4" t="s">
        <v>5</v>
      </c>
      <c r="HRC70" s="4" t="s">
        <v>6</v>
      </c>
      <c r="HRD70" s="4" t="s">
        <v>7</v>
      </c>
      <c r="HRE70" s="4" t="s">
        <v>8</v>
      </c>
      <c r="HRF70" s="4" t="s">
        <v>9</v>
      </c>
      <c r="HRG70" s="4" t="s">
        <v>10</v>
      </c>
      <c r="HRH70" s="4" t="s">
        <v>11</v>
      </c>
      <c r="HRI70" s="4" t="s">
        <v>12</v>
      </c>
      <c r="HRJ70" s="4" t="s">
        <v>13</v>
      </c>
      <c r="HRK70" s="4" t="s">
        <v>14</v>
      </c>
      <c r="HRL70" s="4" t="s">
        <v>63</v>
      </c>
      <c r="HRM70" s="3"/>
      <c r="HRN70" s="3" t="s">
        <v>1</v>
      </c>
      <c r="HRO70" s="3" t="s">
        <v>2</v>
      </c>
      <c r="HRP70" s="4" t="s">
        <v>3</v>
      </c>
      <c r="HRQ70" s="4" t="s">
        <v>4</v>
      </c>
      <c r="HRR70" s="4" t="s">
        <v>5</v>
      </c>
      <c r="HRS70" s="4" t="s">
        <v>6</v>
      </c>
      <c r="HRT70" s="4" t="s">
        <v>7</v>
      </c>
      <c r="HRU70" s="4" t="s">
        <v>8</v>
      </c>
      <c r="HRV70" s="4" t="s">
        <v>9</v>
      </c>
      <c r="HRW70" s="4" t="s">
        <v>10</v>
      </c>
      <c r="HRX70" s="4" t="s">
        <v>11</v>
      </c>
      <c r="HRY70" s="4" t="s">
        <v>12</v>
      </c>
      <c r="HRZ70" s="4" t="s">
        <v>13</v>
      </c>
      <c r="HSA70" s="4" t="s">
        <v>14</v>
      </c>
      <c r="HSB70" s="4" t="s">
        <v>63</v>
      </c>
      <c r="HSC70" s="3"/>
      <c r="HSD70" s="3" t="s">
        <v>1</v>
      </c>
      <c r="HSE70" s="3" t="s">
        <v>2</v>
      </c>
      <c r="HSF70" s="4" t="s">
        <v>3</v>
      </c>
      <c r="HSG70" s="4" t="s">
        <v>4</v>
      </c>
      <c r="HSH70" s="4" t="s">
        <v>5</v>
      </c>
      <c r="HSI70" s="4" t="s">
        <v>6</v>
      </c>
      <c r="HSJ70" s="4" t="s">
        <v>7</v>
      </c>
      <c r="HSK70" s="4" t="s">
        <v>8</v>
      </c>
      <c r="HSL70" s="4" t="s">
        <v>9</v>
      </c>
      <c r="HSM70" s="4" t="s">
        <v>10</v>
      </c>
      <c r="HSN70" s="4" t="s">
        <v>11</v>
      </c>
      <c r="HSO70" s="4" t="s">
        <v>12</v>
      </c>
      <c r="HSP70" s="4" t="s">
        <v>13</v>
      </c>
      <c r="HSQ70" s="4" t="s">
        <v>14</v>
      </c>
      <c r="HSR70" s="4" t="s">
        <v>63</v>
      </c>
      <c r="HSS70" s="3"/>
      <c r="HST70" s="3" t="s">
        <v>1</v>
      </c>
      <c r="HSU70" s="3" t="s">
        <v>2</v>
      </c>
      <c r="HSV70" s="4" t="s">
        <v>3</v>
      </c>
      <c r="HSW70" s="4" t="s">
        <v>4</v>
      </c>
      <c r="HSX70" s="4" t="s">
        <v>5</v>
      </c>
      <c r="HSY70" s="4" t="s">
        <v>6</v>
      </c>
      <c r="HSZ70" s="4" t="s">
        <v>7</v>
      </c>
      <c r="HTA70" s="4" t="s">
        <v>8</v>
      </c>
      <c r="HTB70" s="4" t="s">
        <v>9</v>
      </c>
      <c r="HTC70" s="4" t="s">
        <v>10</v>
      </c>
      <c r="HTD70" s="4" t="s">
        <v>11</v>
      </c>
      <c r="HTE70" s="4" t="s">
        <v>12</v>
      </c>
      <c r="HTF70" s="4" t="s">
        <v>13</v>
      </c>
      <c r="HTG70" s="4" t="s">
        <v>14</v>
      </c>
      <c r="HTH70" s="4" t="s">
        <v>63</v>
      </c>
      <c r="HTI70" s="3"/>
      <c r="HTJ70" s="3" t="s">
        <v>1</v>
      </c>
      <c r="HTK70" s="3" t="s">
        <v>2</v>
      </c>
      <c r="HTL70" s="4" t="s">
        <v>3</v>
      </c>
      <c r="HTM70" s="4" t="s">
        <v>4</v>
      </c>
      <c r="HTN70" s="4" t="s">
        <v>5</v>
      </c>
      <c r="HTO70" s="4" t="s">
        <v>6</v>
      </c>
      <c r="HTP70" s="4" t="s">
        <v>7</v>
      </c>
      <c r="HTQ70" s="4" t="s">
        <v>8</v>
      </c>
      <c r="HTR70" s="4" t="s">
        <v>9</v>
      </c>
      <c r="HTS70" s="4" t="s">
        <v>10</v>
      </c>
      <c r="HTT70" s="4" t="s">
        <v>11</v>
      </c>
      <c r="HTU70" s="4" t="s">
        <v>12</v>
      </c>
      <c r="HTV70" s="4" t="s">
        <v>13</v>
      </c>
      <c r="HTW70" s="4" t="s">
        <v>14</v>
      </c>
      <c r="HTX70" s="4" t="s">
        <v>63</v>
      </c>
      <c r="HTY70" s="3"/>
      <c r="HTZ70" s="3" t="s">
        <v>1</v>
      </c>
      <c r="HUA70" s="3" t="s">
        <v>2</v>
      </c>
      <c r="HUB70" s="4" t="s">
        <v>3</v>
      </c>
      <c r="HUC70" s="4" t="s">
        <v>4</v>
      </c>
      <c r="HUD70" s="4" t="s">
        <v>5</v>
      </c>
      <c r="HUE70" s="4" t="s">
        <v>6</v>
      </c>
      <c r="HUF70" s="4" t="s">
        <v>7</v>
      </c>
      <c r="HUG70" s="4" t="s">
        <v>8</v>
      </c>
      <c r="HUH70" s="4" t="s">
        <v>9</v>
      </c>
      <c r="HUI70" s="4" t="s">
        <v>10</v>
      </c>
      <c r="HUJ70" s="4" t="s">
        <v>11</v>
      </c>
      <c r="HUK70" s="4" t="s">
        <v>12</v>
      </c>
      <c r="HUL70" s="4" t="s">
        <v>13</v>
      </c>
      <c r="HUM70" s="4" t="s">
        <v>14</v>
      </c>
      <c r="HUN70" s="4" t="s">
        <v>63</v>
      </c>
      <c r="HUO70" s="3"/>
      <c r="HUP70" s="3" t="s">
        <v>1</v>
      </c>
      <c r="HUQ70" s="3" t="s">
        <v>2</v>
      </c>
      <c r="HUR70" s="4" t="s">
        <v>3</v>
      </c>
      <c r="HUS70" s="4" t="s">
        <v>4</v>
      </c>
      <c r="HUT70" s="4" t="s">
        <v>5</v>
      </c>
      <c r="HUU70" s="4" t="s">
        <v>6</v>
      </c>
      <c r="HUV70" s="4" t="s">
        <v>7</v>
      </c>
      <c r="HUW70" s="4" t="s">
        <v>8</v>
      </c>
      <c r="HUX70" s="4" t="s">
        <v>9</v>
      </c>
      <c r="HUY70" s="4" t="s">
        <v>10</v>
      </c>
      <c r="HUZ70" s="4" t="s">
        <v>11</v>
      </c>
      <c r="HVA70" s="4" t="s">
        <v>12</v>
      </c>
      <c r="HVB70" s="4" t="s">
        <v>13</v>
      </c>
      <c r="HVC70" s="4" t="s">
        <v>14</v>
      </c>
      <c r="HVD70" s="4" t="s">
        <v>63</v>
      </c>
      <c r="HVE70" s="3"/>
      <c r="HVF70" s="3" t="s">
        <v>1</v>
      </c>
      <c r="HVG70" s="3" t="s">
        <v>2</v>
      </c>
      <c r="HVH70" s="4" t="s">
        <v>3</v>
      </c>
      <c r="HVI70" s="4" t="s">
        <v>4</v>
      </c>
      <c r="HVJ70" s="4" t="s">
        <v>5</v>
      </c>
      <c r="HVK70" s="4" t="s">
        <v>6</v>
      </c>
      <c r="HVL70" s="4" t="s">
        <v>7</v>
      </c>
      <c r="HVM70" s="4" t="s">
        <v>8</v>
      </c>
      <c r="HVN70" s="4" t="s">
        <v>9</v>
      </c>
      <c r="HVO70" s="4" t="s">
        <v>10</v>
      </c>
      <c r="HVP70" s="4" t="s">
        <v>11</v>
      </c>
      <c r="HVQ70" s="4" t="s">
        <v>12</v>
      </c>
      <c r="HVR70" s="4" t="s">
        <v>13</v>
      </c>
      <c r="HVS70" s="4" t="s">
        <v>14</v>
      </c>
      <c r="HVT70" s="4" t="s">
        <v>63</v>
      </c>
      <c r="HVU70" s="3"/>
      <c r="HVV70" s="3" t="s">
        <v>1</v>
      </c>
      <c r="HVW70" s="3" t="s">
        <v>2</v>
      </c>
      <c r="HVX70" s="4" t="s">
        <v>3</v>
      </c>
      <c r="HVY70" s="4" t="s">
        <v>4</v>
      </c>
      <c r="HVZ70" s="4" t="s">
        <v>5</v>
      </c>
      <c r="HWA70" s="4" t="s">
        <v>6</v>
      </c>
      <c r="HWB70" s="4" t="s">
        <v>7</v>
      </c>
      <c r="HWC70" s="4" t="s">
        <v>8</v>
      </c>
      <c r="HWD70" s="4" t="s">
        <v>9</v>
      </c>
      <c r="HWE70" s="4" t="s">
        <v>10</v>
      </c>
      <c r="HWF70" s="4" t="s">
        <v>11</v>
      </c>
      <c r="HWG70" s="4" t="s">
        <v>12</v>
      </c>
      <c r="HWH70" s="4" t="s">
        <v>13</v>
      </c>
      <c r="HWI70" s="4" t="s">
        <v>14</v>
      </c>
      <c r="HWJ70" s="4" t="s">
        <v>63</v>
      </c>
      <c r="HWK70" s="3"/>
      <c r="HWL70" s="3" t="s">
        <v>1</v>
      </c>
      <c r="HWM70" s="3" t="s">
        <v>2</v>
      </c>
      <c r="HWN70" s="4" t="s">
        <v>3</v>
      </c>
      <c r="HWO70" s="4" t="s">
        <v>4</v>
      </c>
      <c r="HWP70" s="4" t="s">
        <v>5</v>
      </c>
      <c r="HWQ70" s="4" t="s">
        <v>6</v>
      </c>
      <c r="HWR70" s="4" t="s">
        <v>7</v>
      </c>
      <c r="HWS70" s="4" t="s">
        <v>8</v>
      </c>
      <c r="HWT70" s="4" t="s">
        <v>9</v>
      </c>
      <c r="HWU70" s="4" t="s">
        <v>10</v>
      </c>
      <c r="HWV70" s="4" t="s">
        <v>11</v>
      </c>
      <c r="HWW70" s="4" t="s">
        <v>12</v>
      </c>
      <c r="HWX70" s="4" t="s">
        <v>13</v>
      </c>
      <c r="HWY70" s="4" t="s">
        <v>14</v>
      </c>
      <c r="HWZ70" s="4" t="s">
        <v>63</v>
      </c>
      <c r="HXA70" s="3"/>
      <c r="HXB70" s="3" t="s">
        <v>1</v>
      </c>
      <c r="HXC70" s="3" t="s">
        <v>2</v>
      </c>
      <c r="HXD70" s="4" t="s">
        <v>3</v>
      </c>
      <c r="HXE70" s="4" t="s">
        <v>4</v>
      </c>
      <c r="HXF70" s="4" t="s">
        <v>5</v>
      </c>
      <c r="HXG70" s="4" t="s">
        <v>6</v>
      </c>
      <c r="HXH70" s="4" t="s">
        <v>7</v>
      </c>
      <c r="HXI70" s="4" t="s">
        <v>8</v>
      </c>
      <c r="HXJ70" s="4" t="s">
        <v>9</v>
      </c>
      <c r="HXK70" s="4" t="s">
        <v>10</v>
      </c>
      <c r="HXL70" s="4" t="s">
        <v>11</v>
      </c>
      <c r="HXM70" s="4" t="s">
        <v>12</v>
      </c>
      <c r="HXN70" s="4" t="s">
        <v>13</v>
      </c>
      <c r="HXO70" s="4" t="s">
        <v>14</v>
      </c>
      <c r="HXP70" s="4" t="s">
        <v>63</v>
      </c>
      <c r="HXQ70" s="3"/>
      <c r="HXR70" s="3" t="s">
        <v>1</v>
      </c>
      <c r="HXS70" s="3" t="s">
        <v>2</v>
      </c>
      <c r="HXT70" s="4" t="s">
        <v>3</v>
      </c>
      <c r="HXU70" s="4" t="s">
        <v>4</v>
      </c>
      <c r="HXV70" s="4" t="s">
        <v>5</v>
      </c>
      <c r="HXW70" s="4" t="s">
        <v>6</v>
      </c>
      <c r="HXX70" s="4" t="s">
        <v>7</v>
      </c>
      <c r="HXY70" s="4" t="s">
        <v>8</v>
      </c>
      <c r="HXZ70" s="4" t="s">
        <v>9</v>
      </c>
      <c r="HYA70" s="4" t="s">
        <v>10</v>
      </c>
      <c r="HYB70" s="4" t="s">
        <v>11</v>
      </c>
      <c r="HYC70" s="4" t="s">
        <v>12</v>
      </c>
      <c r="HYD70" s="4" t="s">
        <v>13</v>
      </c>
      <c r="HYE70" s="4" t="s">
        <v>14</v>
      </c>
      <c r="HYF70" s="4" t="s">
        <v>63</v>
      </c>
      <c r="HYG70" s="3"/>
      <c r="HYH70" s="3" t="s">
        <v>1</v>
      </c>
      <c r="HYI70" s="3" t="s">
        <v>2</v>
      </c>
      <c r="HYJ70" s="4" t="s">
        <v>3</v>
      </c>
      <c r="HYK70" s="4" t="s">
        <v>4</v>
      </c>
      <c r="HYL70" s="4" t="s">
        <v>5</v>
      </c>
      <c r="HYM70" s="4" t="s">
        <v>6</v>
      </c>
      <c r="HYN70" s="4" t="s">
        <v>7</v>
      </c>
      <c r="HYO70" s="4" t="s">
        <v>8</v>
      </c>
      <c r="HYP70" s="4" t="s">
        <v>9</v>
      </c>
      <c r="HYQ70" s="4" t="s">
        <v>10</v>
      </c>
      <c r="HYR70" s="4" t="s">
        <v>11</v>
      </c>
      <c r="HYS70" s="4" t="s">
        <v>12</v>
      </c>
      <c r="HYT70" s="4" t="s">
        <v>13</v>
      </c>
      <c r="HYU70" s="4" t="s">
        <v>14</v>
      </c>
      <c r="HYV70" s="4" t="s">
        <v>63</v>
      </c>
      <c r="HYW70" s="3"/>
      <c r="HYX70" s="3" t="s">
        <v>1</v>
      </c>
      <c r="HYY70" s="3" t="s">
        <v>2</v>
      </c>
      <c r="HYZ70" s="4" t="s">
        <v>3</v>
      </c>
      <c r="HZA70" s="4" t="s">
        <v>4</v>
      </c>
      <c r="HZB70" s="4" t="s">
        <v>5</v>
      </c>
      <c r="HZC70" s="4" t="s">
        <v>6</v>
      </c>
      <c r="HZD70" s="4" t="s">
        <v>7</v>
      </c>
      <c r="HZE70" s="4" t="s">
        <v>8</v>
      </c>
      <c r="HZF70" s="4" t="s">
        <v>9</v>
      </c>
      <c r="HZG70" s="4" t="s">
        <v>10</v>
      </c>
      <c r="HZH70" s="4" t="s">
        <v>11</v>
      </c>
      <c r="HZI70" s="4" t="s">
        <v>12</v>
      </c>
      <c r="HZJ70" s="4" t="s">
        <v>13</v>
      </c>
      <c r="HZK70" s="4" t="s">
        <v>14</v>
      </c>
      <c r="HZL70" s="4" t="s">
        <v>63</v>
      </c>
      <c r="HZM70" s="3"/>
      <c r="HZN70" s="3" t="s">
        <v>1</v>
      </c>
      <c r="HZO70" s="3" t="s">
        <v>2</v>
      </c>
      <c r="HZP70" s="4" t="s">
        <v>3</v>
      </c>
      <c r="HZQ70" s="4" t="s">
        <v>4</v>
      </c>
      <c r="HZR70" s="4" t="s">
        <v>5</v>
      </c>
      <c r="HZS70" s="4" t="s">
        <v>6</v>
      </c>
      <c r="HZT70" s="4" t="s">
        <v>7</v>
      </c>
      <c r="HZU70" s="4" t="s">
        <v>8</v>
      </c>
      <c r="HZV70" s="4" t="s">
        <v>9</v>
      </c>
      <c r="HZW70" s="4" t="s">
        <v>10</v>
      </c>
      <c r="HZX70" s="4" t="s">
        <v>11</v>
      </c>
      <c r="HZY70" s="4" t="s">
        <v>12</v>
      </c>
      <c r="HZZ70" s="4" t="s">
        <v>13</v>
      </c>
      <c r="IAA70" s="4" t="s">
        <v>14</v>
      </c>
      <c r="IAB70" s="4" t="s">
        <v>63</v>
      </c>
      <c r="IAC70" s="3"/>
      <c r="IAD70" s="3" t="s">
        <v>1</v>
      </c>
      <c r="IAE70" s="3" t="s">
        <v>2</v>
      </c>
      <c r="IAF70" s="4" t="s">
        <v>3</v>
      </c>
      <c r="IAG70" s="4" t="s">
        <v>4</v>
      </c>
      <c r="IAH70" s="4" t="s">
        <v>5</v>
      </c>
      <c r="IAI70" s="4" t="s">
        <v>6</v>
      </c>
      <c r="IAJ70" s="4" t="s">
        <v>7</v>
      </c>
      <c r="IAK70" s="4" t="s">
        <v>8</v>
      </c>
      <c r="IAL70" s="4" t="s">
        <v>9</v>
      </c>
      <c r="IAM70" s="4" t="s">
        <v>10</v>
      </c>
      <c r="IAN70" s="4" t="s">
        <v>11</v>
      </c>
      <c r="IAO70" s="4" t="s">
        <v>12</v>
      </c>
      <c r="IAP70" s="4" t="s">
        <v>13</v>
      </c>
      <c r="IAQ70" s="4" t="s">
        <v>14</v>
      </c>
      <c r="IAR70" s="4" t="s">
        <v>63</v>
      </c>
      <c r="IAS70" s="3"/>
      <c r="IAT70" s="3" t="s">
        <v>1</v>
      </c>
      <c r="IAU70" s="3" t="s">
        <v>2</v>
      </c>
      <c r="IAV70" s="4" t="s">
        <v>3</v>
      </c>
      <c r="IAW70" s="4" t="s">
        <v>4</v>
      </c>
      <c r="IAX70" s="4" t="s">
        <v>5</v>
      </c>
      <c r="IAY70" s="4" t="s">
        <v>6</v>
      </c>
      <c r="IAZ70" s="4" t="s">
        <v>7</v>
      </c>
      <c r="IBA70" s="4" t="s">
        <v>8</v>
      </c>
      <c r="IBB70" s="4" t="s">
        <v>9</v>
      </c>
      <c r="IBC70" s="4" t="s">
        <v>10</v>
      </c>
      <c r="IBD70" s="4" t="s">
        <v>11</v>
      </c>
      <c r="IBE70" s="4" t="s">
        <v>12</v>
      </c>
      <c r="IBF70" s="4" t="s">
        <v>13</v>
      </c>
      <c r="IBG70" s="4" t="s">
        <v>14</v>
      </c>
      <c r="IBH70" s="4" t="s">
        <v>63</v>
      </c>
      <c r="IBI70" s="3"/>
      <c r="IBJ70" s="3" t="s">
        <v>1</v>
      </c>
      <c r="IBK70" s="3" t="s">
        <v>2</v>
      </c>
      <c r="IBL70" s="4" t="s">
        <v>3</v>
      </c>
      <c r="IBM70" s="4" t="s">
        <v>4</v>
      </c>
      <c r="IBN70" s="4" t="s">
        <v>5</v>
      </c>
      <c r="IBO70" s="4" t="s">
        <v>6</v>
      </c>
      <c r="IBP70" s="4" t="s">
        <v>7</v>
      </c>
      <c r="IBQ70" s="4" t="s">
        <v>8</v>
      </c>
      <c r="IBR70" s="4" t="s">
        <v>9</v>
      </c>
      <c r="IBS70" s="4" t="s">
        <v>10</v>
      </c>
      <c r="IBT70" s="4" t="s">
        <v>11</v>
      </c>
      <c r="IBU70" s="4" t="s">
        <v>12</v>
      </c>
      <c r="IBV70" s="4" t="s">
        <v>13</v>
      </c>
      <c r="IBW70" s="4" t="s">
        <v>14</v>
      </c>
      <c r="IBX70" s="4" t="s">
        <v>63</v>
      </c>
      <c r="IBY70" s="3"/>
      <c r="IBZ70" s="3" t="s">
        <v>1</v>
      </c>
      <c r="ICA70" s="3" t="s">
        <v>2</v>
      </c>
      <c r="ICB70" s="4" t="s">
        <v>3</v>
      </c>
      <c r="ICC70" s="4" t="s">
        <v>4</v>
      </c>
      <c r="ICD70" s="4" t="s">
        <v>5</v>
      </c>
      <c r="ICE70" s="4" t="s">
        <v>6</v>
      </c>
      <c r="ICF70" s="4" t="s">
        <v>7</v>
      </c>
      <c r="ICG70" s="4" t="s">
        <v>8</v>
      </c>
      <c r="ICH70" s="4" t="s">
        <v>9</v>
      </c>
      <c r="ICI70" s="4" t="s">
        <v>10</v>
      </c>
      <c r="ICJ70" s="4" t="s">
        <v>11</v>
      </c>
      <c r="ICK70" s="4" t="s">
        <v>12</v>
      </c>
      <c r="ICL70" s="4" t="s">
        <v>13</v>
      </c>
      <c r="ICM70" s="4" t="s">
        <v>14</v>
      </c>
      <c r="ICN70" s="4" t="s">
        <v>63</v>
      </c>
      <c r="ICO70" s="3"/>
      <c r="ICP70" s="3" t="s">
        <v>1</v>
      </c>
      <c r="ICQ70" s="3" t="s">
        <v>2</v>
      </c>
      <c r="ICR70" s="4" t="s">
        <v>3</v>
      </c>
      <c r="ICS70" s="4" t="s">
        <v>4</v>
      </c>
      <c r="ICT70" s="4" t="s">
        <v>5</v>
      </c>
      <c r="ICU70" s="4" t="s">
        <v>6</v>
      </c>
      <c r="ICV70" s="4" t="s">
        <v>7</v>
      </c>
      <c r="ICW70" s="4" t="s">
        <v>8</v>
      </c>
      <c r="ICX70" s="4" t="s">
        <v>9</v>
      </c>
      <c r="ICY70" s="4" t="s">
        <v>10</v>
      </c>
      <c r="ICZ70" s="4" t="s">
        <v>11</v>
      </c>
      <c r="IDA70" s="4" t="s">
        <v>12</v>
      </c>
      <c r="IDB70" s="4" t="s">
        <v>13</v>
      </c>
      <c r="IDC70" s="4" t="s">
        <v>14</v>
      </c>
      <c r="IDD70" s="4" t="s">
        <v>63</v>
      </c>
      <c r="IDE70" s="3"/>
      <c r="IDF70" s="3" t="s">
        <v>1</v>
      </c>
      <c r="IDG70" s="3" t="s">
        <v>2</v>
      </c>
      <c r="IDH70" s="4" t="s">
        <v>3</v>
      </c>
      <c r="IDI70" s="4" t="s">
        <v>4</v>
      </c>
      <c r="IDJ70" s="4" t="s">
        <v>5</v>
      </c>
      <c r="IDK70" s="4" t="s">
        <v>6</v>
      </c>
      <c r="IDL70" s="4" t="s">
        <v>7</v>
      </c>
      <c r="IDM70" s="4" t="s">
        <v>8</v>
      </c>
      <c r="IDN70" s="4" t="s">
        <v>9</v>
      </c>
      <c r="IDO70" s="4" t="s">
        <v>10</v>
      </c>
      <c r="IDP70" s="4" t="s">
        <v>11</v>
      </c>
      <c r="IDQ70" s="4" t="s">
        <v>12</v>
      </c>
      <c r="IDR70" s="4" t="s">
        <v>13</v>
      </c>
      <c r="IDS70" s="4" t="s">
        <v>14</v>
      </c>
      <c r="IDT70" s="4" t="s">
        <v>63</v>
      </c>
      <c r="IDU70" s="3"/>
      <c r="IDV70" s="3" t="s">
        <v>1</v>
      </c>
      <c r="IDW70" s="3" t="s">
        <v>2</v>
      </c>
      <c r="IDX70" s="4" t="s">
        <v>3</v>
      </c>
      <c r="IDY70" s="4" t="s">
        <v>4</v>
      </c>
      <c r="IDZ70" s="4" t="s">
        <v>5</v>
      </c>
      <c r="IEA70" s="4" t="s">
        <v>6</v>
      </c>
      <c r="IEB70" s="4" t="s">
        <v>7</v>
      </c>
      <c r="IEC70" s="4" t="s">
        <v>8</v>
      </c>
      <c r="IED70" s="4" t="s">
        <v>9</v>
      </c>
      <c r="IEE70" s="4" t="s">
        <v>10</v>
      </c>
      <c r="IEF70" s="4" t="s">
        <v>11</v>
      </c>
      <c r="IEG70" s="4" t="s">
        <v>12</v>
      </c>
      <c r="IEH70" s="4" t="s">
        <v>13</v>
      </c>
      <c r="IEI70" s="4" t="s">
        <v>14</v>
      </c>
      <c r="IEJ70" s="4" t="s">
        <v>63</v>
      </c>
      <c r="IEK70" s="3"/>
      <c r="IEL70" s="3" t="s">
        <v>1</v>
      </c>
      <c r="IEM70" s="3" t="s">
        <v>2</v>
      </c>
      <c r="IEN70" s="4" t="s">
        <v>3</v>
      </c>
      <c r="IEO70" s="4" t="s">
        <v>4</v>
      </c>
      <c r="IEP70" s="4" t="s">
        <v>5</v>
      </c>
      <c r="IEQ70" s="4" t="s">
        <v>6</v>
      </c>
      <c r="IER70" s="4" t="s">
        <v>7</v>
      </c>
      <c r="IES70" s="4" t="s">
        <v>8</v>
      </c>
      <c r="IET70" s="4" t="s">
        <v>9</v>
      </c>
      <c r="IEU70" s="4" t="s">
        <v>10</v>
      </c>
      <c r="IEV70" s="4" t="s">
        <v>11</v>
      </c>
      <c r="IEW70" s="4" t="s">
        <v>12</v>
      </c>
      <c r="IEX70" s="4" t="s">
        <v>13</v>
      </c>
      <c r="IEY70" s="4" t="s">
        <v>14</v>
      </c>
      <c r="IEZ70" s="4" t="s">
        <v>63</v>
      </c>
      <c r="IFA70" s="3"/>
      <c r="IFB70" s="3" t="s">
        <v>1</v>
      </c>
      <c r="IFC70" s="3" t="s">
        <v>2</v>
      </c>
      <c r="IFD70" s="4" t="s">
        <v>3</v>
      </c>
      <c r="IFE70" s="4" t="s">
        <v>4</v>
      </c>
      <c r="IFF70" s="4" t="s">
        <v>5</v>
      </c>
      <c r="IFG70" s="4" t="s">
        <v>6</v>
      </c>
      <c r="IFH70" s="4" t="s">
        <v>7</v>
      </c>
      <c r="IFI70" s="4" t="s">
        <v>8</v>
      </c>
      <c r="IFJ70" s="4" t="s">
        <v>9</v>
      </c>
      <c r="IFK70" s="4" t="s">
        <v>10</v>
      </c>
      <c r="IFL70" s="4" t="s">
        <v>11</v>
      </c>
      <c r="IFM70" s="4" t="s">
        <v>12</v>
      </c>
      <c r="IFN70" s="4" t="s">
        <v>13</v>
      </c>
      <c r="IFO70" s="4" t="s">
        <v>14</v>
      </c>
      <c r="IFP70" s="4" t="s">
        <v>63</v>
      </c>
      <c r="IFQ70" s="3"/>
      <c r="IFR70" s="3" t="s">
        <v>1</v>
      </c>
      <c r="IFS70" s="3" t="s">
        <v>2</v>
      </c>
      <c r="IFT70" s="4" t="s">
        <v>3</v>
      </c>
      <c r="IFU70" s="4" t="s">
        <v>4</v>
      </c>
      <c r="IFV70" s="4" t="s">
        <v>5</v>
      </c>
      <c r="IFW70" s="4" t="s">
        <v>6</v>
      </c>
      <c r="IFX70" s="4" t="s">
        <v>7</v>
      </c>
      <c r="IFY70" s="4" t="s">
        <v>8</v>
      </c>
      <c r="IFZ70" s="4" t="s">
        <v>9</v>
      </c>
      <c r="IGA70" s="4" t="s">
        <v>10</v>
      </c>
      <c r="IGB70" s="4" t="s">
        <v>11</v>
      </c>
      <c r="IGC70" s="4" t="s">
        <v>12</v>
      </c>
      <c r="IGD70" s="4" t="s">
        <v>13</v>
      </c>
      <c r="IGE70" s="4" t="s">
        <v>14</v>
      </c>
      <c r="IGF70" s="4" t="s">
        <v>63</v>
      </c>
      <c r="IGG70" s="3"/>
      <c r="IGH70" s="3" t="s">
        <v>1</v>
      </c>
      <c r="IGI70" s="3" t="s">
        <v>2</v>
      </c>
      <c r="IGJ70" s="4" t="s">
        <v>3</v>
      </c>
      <c r="IGK70" s="4" t="s">
        <v>4</v>
      </c>
      <c r="IGL70" s="4" t="s">
        <v>5</v>
      </c>
      <c r="IGM70" s="4" t="s">
        <v>6</v>
      </c>
      <c r="IGN70" s="4" t="s">
        <v>7</v>
      </c>
      <c r="IGO70" s="4" t="s">
        <v>8</v>
      </c>
      <c r="IGP70" s="4" t="s">
        <v>9</v>
      </c>
      <c r="IGQ70" s="4" t="s">
        <v>10</v>
      </c>
      <c r="IGR70" s="4" t="s">
        <v>11</v>
      </c>
      <c r="IGS70" s="4" t="s">
        <v>12</v>
      </c>
      <c r="IGT70" s="4" t="s">
        <v>13</v>
      </c>
      <c r="IGU70" s="4" t="s">
        <v>14</v>
      </c>
      <c r="IGV70" s="4" t="s">
        <v>63</v>
      </c>
      <c r="IGW70" s="3"/>
      <c r="IGX70" s="3" t="s">
        <v>1</v>
      </c>
      <c r="IGY70" s="3" t="s">
        <v>2</v>
      </c>
      <c r="IGZ70" s="4" t="s">
        <v>3</v>
      </c>
      <c r="IHA70" s="4" t="s">
        <v>4</v>
      </c>
      <c r="IHB70" s="4" t="s">
        <v>5</v>
      </c>
      <c r="IHC70" s="4" t="s">
        <v>6</v>
      </c>
      <c r="IHD70" s="4" t="s">
        <v>7</v>
      </c>
      <c r="IHE70" s="4" t="s">
        <v>8</v>
      </c>
      <c r="IHF70" s="4" t="s">
        <v>9</v>
      </c>
      <c r="IHG70" s="4" t="s">
        <v>10</v>
      </c>
      <c r="IHH70" s="4" t="s">
        <v>11</v>
      </c>
      <c r="IHI70" s="4" t="s">
        <v>12</v>
      </c>
      <c r="IHJ70" s="4" t="s">
        <v>13</v>
      </c>
      <c r="IHK70" s="4" t="s">
        <v>14</v>
      </c>
      <c r="IHL70" s="4" t="s">
        <v>63</v>
      </c>
      <c r="IHM70" s="3"/>
      <c r="IHN70" s="3" t="s">
        <v>1</v>
      </c>
      <c r="IHO70" s="3" t="s">
        <v>2</v>
      </c>
      <c r="IHP70" s="4" t="s">
        <v>3</v>
      </c>
      <c r="IHQ70" s="4" t="s">
        <v>4</v>
      </c>
      <c r="IHR70" s="4" t="s">
        <v>5</v>
      </c>
      <c r="IHS70" s="4" t="s">
        <v>6</v>
      </c>
      <c r="IHT70" s="4" t="s">
        <v>7</v>
      </c>
      <c r="IHU70" s="4" t="s">
        <v>8</v>
      </c>
      <c r="IHV70" s="4" t="s">
        <v>9</v>
      </c>
      <c r="IHW70" s="4" t="s">
        <v>10</v>
      </c>
      <c r="IHX70" s="4" t="s">
        <v>11</v>
      </c>
      <c r="IHY70" s="4" t="s">
        <v>12</v>
      </c>
      <c r="IHZ70" s="4" t="s">
        <v>13</v>
      </c>
      <c r="IIA70" s="4" t="s">
        <v>14</v>
      </c>
      <c r="IIB70" s="4" t="s">
        <v>63</v>
      </c>
      <c r="IIC70" s="3"/>
      <c r="IID70" s="3" t="s">
        <v>1</v>
      </c>
      <c r="IIE70" s="3" t="s">
        <v>2</v>
      </c>
      <c r="IIF70" s="4" t="s">
        <v>3</v>
      </c>
      <c r="IIG70" s="4" t="s">
        <v>4</v>
      </c>
      <c r="IIH70" s="4" t="s">
        <v>5</v>
      </c>
      <c r="III70" s="4" t="s">
        <v>6</v>
      </c>
      <c r="IIJ70" s="4" t="s">
        <v>7</v>
      </c>
      <c r="IIK70" s="4" t="s">
        <v>8</v>
      </c>
      <c r="IIL70" s="4" t="s">
        <v>9</v>
      </c>
      <c r="IIM70" s="4" t="s">
        <v>10</v>
      </c>
      <c r="IIN70" s="4" t="s">
        <v>11</v>
      </c>
      <c r="IIO70" s="4" t="s">
        <v>12</v>
      </c>
      <c r="IIP70" s="4" t="s">
        <v>13</v>
      </c>
      <c r="IIQ70" s="4" t="s">
        <v>14</v>
      </c>
      <c r="IIR70" s="4" t="s">
        <v>63</v>
      </c>
      <c r="IIS70" s="3"/>
      <c r="IIT70" s="3" t="s">
        <v>1</v>
      </c>
      <c r="IIU70" s="3" t="s">
        <v>2</v>
      </c>
      <c r="IIV70" s="4" t="s">
        <v>3</v>
      </c>
      <c r="IIW70" s="4" t="s">
        <v>4</v>
      </c>
      <c r="IIX70" s="4" t="s">
        <v>5</v>
      </c>
      <c r="IIY70" s="4" t="s">
        <v>6</v>
      </c>
      <c r="IIZ70" s="4" t="s">
        <v>7</v>
      </c>
      <c r="IJA70" s="4" t="s">
        <v>8</v>
      </c>
      <c r="IJB70" s="4" t="s">
        <v>9</v>
      </c>
      <c r="IJC70" s="4" t="s">
        <v>10</v>
      </c>
      <c r="IJD70" s="4" t="s">
        <v>11</v>
      </c>
      <c r="IJE70" s="4" t="s">
        <v>12</v>
      </c>
      <c r="IJF70" s="4" t="s">
        <v>13</v>
      </c>
      <c r="IJG70" s="4" t="s">
        <v>14</v>
      </c>
      <c r="IJH70" s="4" t="s">
        <v>63</v>
      </c>
      <c r="IJI70" s="3"/>
      <c r="IJJ70" s="3" t="s">
        <v>1</v>
      </c>
      <c r="IJK70" s="3" t="s">
        <v>2</v>
      </c>
      <c r="IJL70" s="4" t="s">
        <v>3</v>
      </c>
      <c r="IJM70" s="4" t="s">
        <v>4</v>
      </c>
      <c r="IJN70" s="4" t="s">
        <v>5</v>
      </c>
      <c r="IJO70" s="4" t="s">
        <v>6</v>
      </c>
      <c r="IJP70" s="4" t="s">
        <v>7</v>
      </c>
      <c r="IJQ70" s="4" t="s">
        <v>8</v>
      </c>
      <c r="IJR70" s="4" t="s">
        <v>9</v>
      </c>
      <c r="IJS70" s="4" t="s">
        <v>10</v>
      </c>
      <c r="IJT70" s="4" t="s">
        <v>11</v>
      </c>
      <c r="IJU70" s="4" t="s">
        <v>12</v>
      </c>
      <c r="IJV70" s="4" t="s">
        <v>13</v>
      </c>
      <c r="IJW70" s="4" t="s">
        <v>14</v>
      </c>
      <c r="IJX70" s="4" t="s">
        <v>63</v>
      </c>
      <c r="IJY70" s="3"/>
      <c r="IJZ70" s="3" t="s">
        <v>1</v>
      </c>
      <c r="IKA70" s="3" t="s">
        <v>2</v>
      </c>
      <c r="IKB70" s="4" t="s">
        <v>3</v>
      </c>
      <c r="IKC70" s="4" t="s">
        <v>4</v>
      </c>
      <c r="IKD70" s="4" t="s">
        <v>5</v>
      </c>
      <c r="IKE70" s="4" t="s">
        <v>6</v>
      </c>
      <c r="IKF70" s="4" t="s">
        <v>7</v>
      </c>
      <c r="IKG70" s="4" t="s">
        <v>8</v>
      </c>
      <c r="IKH70" s="4" t="s">
        <v>9</v>
      </c>
      <c r="IKI70" s="4" t="s">
        <v>10</v>
      </c>
      <c r="IKJ70" s="4" t="s">
        <v>11</v>
      </c>
      <c r="IKK70" s="4" t="s">
        <v>12</v>
      </c>
      <c r="IKL70" s="4" t="s">
        <v>13</v>
      </c>
      <c r="IKM70" s="4" t="s">
        <v>14</v>
      </c>
      <c r="IKN70" s="4" t="s">
        <v>63</v>
      </c>
      <c r="IKO70" s="3"/>
      <c r="IKP70" s="3" t="s">
        <v>1</v>
      </c>
      <c r="IKQ70" s="3" t="s">
        <v>2</v>
      </c>
      <c r="IKR70" s="4" t="s">
        <v>3</v>
      </c>
      <c r="IKS70" s="4" t="s">
        <v>4</v>
      </c>
      <c r="IKT70" s="4" t="s">
        <v>5</v>
      </c>
      <c r="IKU70" s="4" t="s">
        <v>6</v>
      </c>
      <c r="IKV70" s="4" t="s">
        <v>7</v>
      </c>
      <c r="IKW70" s="4" t="s">
        <v>8</v>
      </c>
      <c r="IKX70" s="4" t="s">
        <v>9</v>
      </c>
      <c r="IKY70" s="4" t="s">
        <v>10</v>
      </c>
      <c r="IKZ70" s="4" t="s">
        <v>11</v>
      </c>
      <c r="ILA70" s="4" t="s">
        <v>12</v>
      </c>
      <c r="ILB70" s="4" t="s">
        <v>13</v>
      </c>
      <c r="ILC70" s="4" t="s">
        <v>14</v>
      </c>
      <c r="ILD70" s="4" t="s">
        <v>63</v>
      </c>
      <c r="ILE70" s="3"/>
      <c r="ILF70" s="3" t="s">
        <v>1</v>
      </c>
      <c r="ILG70" s="3" t="s">
        <v>2</v>
      </c>
      <c r="ILH70" s="4" t="s">
        <v>3</v>
      </c>
      <c r="ILI70" s="4" t="s">
        <v>4</v>
      </c>
      <c r="ILJ70" s="4" t="s">
        <v>5</v>
      </c>
      <c r="ILK70" s="4" t="s">
        <v>6</v>
      </c>
      <c r="ILL70" s="4" t="s">
        <v>7</v>
      </c>
      <c r="ILM70" s="4" t="s">
        <v>8</v>
      </c>
      <c r="ILN70" s="4" t="s">
        <v>9</v>
      </c>
      <c r="ILO70" s="4" t="s">
        <v>10</v>
      </c>
      <c r="ILP70" s="4" t="s">
        <v>11</v>
      </c>
      <c r="ILQ70" s="4" t="s">
        <v>12</v>
      </c>
      <c r="ILR70" s="4" t="s">
        <v>13</v>
      </c>
      <c r="ILS70" s="4" t="s">
        <v>14</v>
      </c>
      <c r="ILT70" s="4" t="s">
        <v>63</v>
      </c>
      <c r="ILU70" s="3"/>
      <c r="ILV70" s="3" t="s">
        <v>1</v>
      </c>
      <c r="ILW70" s="3" t="s">
        <v>2</v>
      </c>
      <c r="ILX70" s="4" t="s">
        <v>3</v>
      </c>
      <c r="ILY70" s="4" t="s">
        <v>4</v>
      </c>
      <c r="ILZ70" s="4" t="s">
        <v>5</v>
      </c>
      <c r="IMA70" s="4" t="s">
        <v>6</v>
      </c>
      <c r="IMB70" s="4" t="s">
        <v>7</v>
      </c>
      <c r="IMC70" s="4" t="s">
        <v>8</v>
      </c>
      <c r="IMD70" s="4" t="s">
        <v>9</v>
      </c>
      <c r="IME70" s="4" t="s">
        <v>10</v>
      </c>
      <c r="IMF70" s="4" t="s">
        <v>11</v>
      </c>
      <c r="IMG70" s="4" t="s">
        <v>12</v>
      </c>
      <c r="IMH70" s="4" t="s">
        <v>13</v>
      </c>
      <c r="IMI70" s="4" t="s">
        <v>14</v>
      </c>
      <c r="IMJ70" s="4" t="s">
        <v>63</v>
      </c>
      <c r="IMK70" s="3"/>
      <c r="IML70" s="3" t="s">
        <v>1</v>
      </c>
      <c r="IMM70" s="3" t="s">
        <v>2</v>
      </c>
      <c r="IMN70" s="4" t="s">
        <v>3</v>
      </c>
      <c r="IMO70" s="4" t="s">
        <v>4</v>
      </c>
      <c r="IMP70" s="4" t="s">
        <v>5</v>
      </c>
      <c r="IMQ70" s="4" t="s">
        <v>6</v>
      </c>
      <c r="IMR70" s="4" t="s">
        <v>7</v>
      </c>
      <c r="IMS70" s="4" t="s">
        <v>8</v>
      </c>
      <c r="IMT70" s="4" t="s">
        <v>9</v>
      </c>
      <c r="IMU70" s="4" t="s">
        <v>10</v>
      </c>
      <c r="IMV70" s="4" t="s">
        <v>11</v>
      </c>
      <c r="IMW70" s="4" t="s">
        <v>12</v>
      </c>
      <c r="IMX70" s="4" t="s">
        <v>13</v>
      </c>
      <c r="IMY70" s="4" t="s">
        <v>14</v>
      </c>
      <c r="IMZ70" s="4" t="s">
        <v>63</v>
      </c>
      <c r="INA70" s="3"/>
      <c r="INB70" s="3" t="s">
        <v>1</v>
      </c>
      <c r="INC70" s="3" t="s">
        <v>2</v>
      </c>
      <c r="IND70" s="4" t="s">
        <v>3</v>
      </c>
      <c r="INE70" s="4" t="s">
        <v>4</v>
      </c>
      <c r="INF70" s="4" t="s">
        <v>5</v>
      </c>
      <c r="ING70" s="4" t="s">
        <v>6</v>
      </c>
      <c r="INH70" s="4" t="s">
        <v>7</v>
      </c>
      <c r="INI70" s="4" t="s">
        <v>8</v>
      </c>
      <c r="INJ70" s="4" t="s">
        <v>9</v>
      </c>
      <c r="INK70" s="4" t="s">
        <v>10</v>
      </c>
      <c r="INL70" s="4" t="s">
        <v>11</v>
      </c>
      <c r="INM70" s="4" t="s">
        <v>12</v>
      </c>
      <c r="INN70" s="4" t="s">
        <v>13</v>
      </c>
      <c r="INO70" s="4" t="s">
        <v>14</v>
      </c>
      <c r="INP70" s="4" t="s">
        <v>63</v>
      </c>
      <c r="INQ70" s="3"/>
      <c r="INR70" s="3" t="s">
        <v>1</v>
      </c>
      <c r="INS70" s="3" t="s">
        <v>2</v>
      </c>
      <c r="INT70" s="4" t="s">
        <v>3</v>
      </c>
      <c r="INU70" s="4" t="s">
        <v>4</v>
      </c>
      <c r="INV70" s="4" t="s">
        <v>5</v>
      </c>
      <c r="INW70" s="4" t="s">
        <v>6</v>
      </c>
      <c r="INX70" s="4" t="s">
        <v>7</v>
      </c>
      <c r="INY70" s="4" t="s">
        <v>8</v>
      </c>
      <c r="INZ70" s="4" t="s">
        <v>9</v>
      </c>
      <c r="IOA70" s="4" t="s">
        <v>10</v>
      </c>
      <c r="IOB70" s="4" t="s">
        <v>11</v>
      </c>
      <c r="IOC70" s="4" t="s">
        <v>12</v>
      </c>
      <c r="IOD70" s="4" t="s">
        <v>13</v>
      </c>
      <c r="IOE70" s="4" t="s">
        <v>14</v>
      </c>
      <c r="IOF70" s="4" t="s">
        <v>63</v>
      </c>
      <c r="IOG70" s="3"/>
      <c r="IOH70" s="3" t="s">
        <v>1</v>
      </c>
      <c r="IOI70" s="3" t="s">
        <v>2</v>
      </c>
      <c r="IOJ70" s="4" t="s">
        <v>3</v>
      </c>
      <c r="IOK70" s="4" t="s">
        <v>4</v>
      </c>
      <c r="IOL70" s="4" t="s">
        <v>5</v>
      </c>
      <c r="IOM70" s="4" t="s">
        <v>6</v>
      </c>
      <c r="ION70" s="4" t="s">
        <v>7</v>
      </c>
      <c r="IOO70" s="4" t="s">
        <v>8</v>
      </c>
      <c r="IOP70" s="4" t="s">
        <v>9</v>
      </c>
      <c r="IOQ70" s="4" t="s">
        <v>10</v>
      </c>
      <c r="IOR70" s="4" t="s">
        <v>11</v>
      </c>
      <c r="IOS70" s="4" t="s">
        <v>12</v>
      </c>
      <c r="IOT70" s="4" t="s">
        <v>13</v>
      </c>
      <c r="IOU70" s="4" t="s">
        <v>14</v>
      </c>
      <c r="IOV70" s="4" t="s">
        <v>63</v>
      </c>
      <c r="IOW70" s="3"/>
      <c r="IOX70" s="3" t="s">
        <v>1</v>
      </c>
      <c r="IOY70" s="3" t="s">
        <v>2</v>
      </c>
      <c r="IOZ70" s="4" t="s">
        <v>3</v>
      </c>
      <c r="IPA70" s="4" t="s">
        <v>4</v>
      </c>
      <c r="IPB70" s="4" t="s">
        <v>5</v>
      </c>
      <c r="IPC70" s="4" t="s">
        <v>6</v>
      </c>
      <c r="IPD70" s="4" t="s">
        <v>7</v>
      </c>
      <c r="IPE70" s="4" t="s">
        <v>8</v>
      </c>
      <c r="IPF70" s="4" t="s">
        <v>9</v>
      </c>
      <c r="IPG70" s="4" t="s">
        <v>10</v>
      </c>
      <c r="IPH70" s="4" t="s">
        <v>11</v>
      </c>
      <c r="IPI70" s="4" t="s">
        <v>12</v>
      </c>
      <c r="IPJ70" s="4" t="s">
        <v>13</v>
      </c>
      <c r="IPK70" s="4" t="s">
        <v>14</v>
      </c>
      <c r="IPL70" s="4" t="s">
        <v>63</v>
      </c>
      <c r="IPM70" s="3"/>
      <c r="IPN70" s="3" t="s">
        <v>1</v>
      </c>
      <c r="IPO70" s="3" t="s">
        <v>2</v>
      </c>
      <c r="IPP70" s="4" t="s">
        <v>3</v>
      </c>
      <c r="IPQ70" s="4" t="s">
        <v>4</v>
      </c>
      <c r="IPR70" s="4" t="s">
        <v>5</v>
      </c>
      <c r="IPS70" s="4" t="s">
        <v>6</v>
      </c>
      <c r="IPT70" s="4" t="s">
        <v>7</v>
      </c>
      <c r="IPU70" s="4" t="s">
        <v>8</v>
      </c>
      <c r="IPV70" s="4" t="s">
        <v>9</v>
      </c>
      <c r="IPW70" s="4" t="s">
        <v>10</v>
      </c>
      <c r="IPX70" s="4" t="s">
        <v>11</v>
      </c>
      <c r="IPY70" s="4" t="s">
        <v>12</v>
      </c>
      <c r="IPZ70" s="4" t="s">
        <v>13</v>
      </c>
      <c r="IQA70" s="4" t="s">
        <v>14</v>
      </c>
      <c r="IQB70" s="4" t="s">
        <v>63</v>
      </c>
      <c r="IQC70" s="3"/>
      <c r="IQD70" s="3" t="s">
        <v>1</v>
      </c>
      <c r="IQE70" s="3" t="s">
        <v>2</v>
      </c>
      <c r="IQF70" s="4" t="s">
        <v>3</v>
      </c>
      <c r="IQG70" s="4" t="s">
        <v>4</v>
      </c>
      <c r="IQH70" s="4" t="s">
        <v>5</v>
      </c>
      <c r="IQI70" s="4" t="s">
        <v>6</v>
      </c>
      <c r="IQJ70" s="4" t="s">
        <v>7</v>
      </c>
      <c r="IQK70" s="4" t="s">
        <v>8</v>
      </c>
      <c r="IQL70" s="4" t="s">
        <v>9</v>
      </c>
      <c r="IQM70" s="4" t="s">
        <v>10</v>
      </c>
      <c r="IQN70" s="4" t="s">
        <v>11</v>
      </c>
      <c r="IQO70" s="4" t="s">
        <v>12</v>
      </c>
      <c r="IQP70" s="4" t="s">
        <v>13</v>
      </c>
      <c r="IQQ70" s="4" t="s">
        <v>14</v>
      </c>
      <c r="IQR70" s="4" t="s">
        <v>63</v>
      </c>
      <c r="IQS70" s="3"/>
      <c r="IQT70" s="3" t="s">
        <v>1</v>
      </c>
      <c r="IQU70" s="3" t="s">
        <v>2</v>
      </c>
      <c r="IQV70" s="4" t="s">
        <v>3</v>
      </c>
      <c r="IQW70" s="4" t="s">
        <v>4</v>
      </c>
      <c r="IQX70" s="4" t="s">
        <v>5</v>
      </c>
      <c r="IQY70" s="4" t="s">
        <v>6</v>
      </c>
      <c r="IQZ70" s="4" t="s">
        <v>7</v>
      </c>
      <c r="IRA70" s="4" t="s">
        <v>8</v>
      </c>
      <c r="IRB70" s="4" t="s">
        <v>9</v>
      </c>
      <c r="IRC70" s="4" t="s">
        <v>10</v>
      </c>
      <c r="IRD70" s="4" t="s">
        <v>11</v>
      </c>
      <c r="IRE70" s="4" t="s">
        <v>12</v>
      </c>
      <c r="IRF70" s="4" t="s">
        <v>13</v>
      </c>
      <c r="IRG70" s="4" t="s">
        <v>14</v>
      </c>
      <c r="IRH70" s="4" t="s">
        <v>63</v>
      </c>
      <c r="IRI70" s="3"/>
      <c r="IRJ70" s="3" t="s">
        <v>1</v>
      </c>
      <c r="IRK70" s="3" t="s">
        <v>2</v>
      </c>
      <c r="IRL70" s="4" t="s">
        <v>3</v>
      </c>
      <c r="IRM70" s="4" t="s">
        <v>4</v>
      </c>
      <c r="IRN70" s="4" t="s">
        <v>5</v>
      </c>
      <c r="IRO70" s="4" t="s">
        <v>6</v>
      </c>
      <c r="IRP70" s="4" t="s">
        <v>7</v>
      </c>
      <c r="IRQ70" s="4" t="s">
        <v>8</v>
      </c>
      <c r="IRR70" s="4" t="s">
        <v>9</v>
      </c>
      <c r="IRS70" s="4" t="s">
        <v>10</v>
      </c>
      <c r="IRT70" s="4" t="s">
        <v>11</v>
      </c>
      <c r="IRU70" s="4" t="s">
        <v>12</v>
      </c>
      <c r="IRV70" s="4" t="s">
        <v>13</v>
      </c>
      <c r="IRW70" s="4" t="s">
        <v>14</v>
      </c>
      <c r="IRX70" s="4" t="s">
        <v>63</v>
      </c>
      <c r="IRY70" s="3"/>
      <c r="IRZ70" s="3" t="s">
        <v>1</v>
      </c>
      <c r="ISA70" s="3" t="s">
        <v>2</v>
      </c>
      <c r="ISB70" s="4" t="s">
        <v>3</v>
      </c>
      <c r="ISC70" s="4" t="s">
        <v>4</v>
      </c>
      <c r="ISD70" s="4" t="s">
        <v>5</v>
      </c>
      <c r="ISE70" s="4" t="s">
        <v>6</v>
      </c>
      <c r="ISF70" s="4" t="s">
        <v>7</v>
      </c>
      <c r="ISG70" s="4" t="s">
        <v>8</v>
      </c>
      <c r="ISH70" s="4" t="s">
        <v>9</v>
      </c>
      <c r="ISI70" s="4" t="s">
        <v>10</v>
      </c>
      <c r="ISJ70" s="4" t="s">
        <v>11</v>
      </c>
      <c r="ISK70" s="4" t="s">
        <v>12</v>
      </c>
      <c r="ISL70" s="4" t="s">
        <v>13</v>
      </c>
      <c r="ISM70" s="4" t="s">
        <v>14</v>
      </c>
      <c r="ISN70" s="4" t="s">
        <v>63</v>
      </c>
      <c r="ISO70" s="3"/>
      <c r="ISP70" s="3" t="s">
        <v>1</v>
      </c>
      <c r="ISQ70" s="3" t="s">
        <v>2</v>
      </c>
      <c r="ISR70" s="4" t="s">
        <v>3</v>
      </c>
      <c r="ISS70" s="4" t="s">
        <v>4</v>
      </c>
      <c r="IST70" s="4" t="s">
        <v>5</v>
      </c>
      <c r="ISU70" s="4" t="s">
        <v>6</v>
      </c>
      <c r="ISV70" s="4" t="s">
        <v>7</v>
      </c>
      <c r="ISW70" s="4" t="s">
        <v>8</v>
      </c>
      <c r="ISX70" s="4" t="s">
        <v>9</v>
      </c>
      <c r="ISY70" s="4" t="s">
        <v>10</v>
      </c>
      <c r="ISZ70" s="4" t="s">
        <v>11</v>
      </c>
      <c r="ITA70" s="4" t="s">
        <v>12</v>
      </c>
      <c r="ITB70" s="4" t="s">
        <v>13</v>
      </c>
      <c r="ITC70" s="4" t="s">
        <v>14</v>
      </c>
      <c r="ITD70" s="4" t="s">
        <v>63</v>
      </c>
      <c r="ITE70" s="3"/>
      <c r="ITF70" s="3" t="s">
        <v>1</v>
      </c>
      <c r="ITG70" s="3" t="s">
        <v>2</v>
      </c>
      <c r="ITH70" s="4" t="s">
        <v>3</v>
      </c>
      <c r="ITI70" s="4" t="s">
        <v>4</v>
      </c>
      <c r="ITJ70" s="4" t="s">
        <v>5</v>
      </c>
      <c r="ITK70" s="4" t="s">
        <v>6</v>
      </c>
      <c r="ITL70" s="4" t="s">
        <v>7</v>
      </c>
      <c r="ITM70" s="4" t="s">
        <v>8</v>
      </c>
      <c r="ITN70" s="4" t="s">
        <v>9</v>
      </c>
      <c r="ITO70" s="4" t="s">
        <v>10</v>
      </c>
      <c r="ITP70" s="4" t="s">
        <v>11</v>
      </c>
      <c r="ITQ70" s="4" t="s">
        <v>12</v>
      </c>
      <c r="ITR70" s="4" t="s">
        <v>13</v>
      </c>
      <c r="ITS70" s="4" t="s">
        <v>14</v>
      </c>
      <c r="ITT70" s="4" t="s">
        <v>63</v>
      </c>
      <c r="ITU70" s="3"/>
      <c r="ITV70" s="3" t="s">
        <v>1</v>
      </c>
      <c r="ITW70" s="3" t="s">
        <v>2</v>
      </c>
      <c r="ITX70" s="4" t="s">
        <v>3</v>
      </c>
      <c r="ITY70" s="4" t="s">
        <v>4</v>
      </c>
      <c r="ITZ70" s="4" t="s">
        <v>5</v>
      </c>
      <c r="IUA70" s="4" t="s">
        <v>6</v>
      </c>
      <c r="IUB70" s="4" t="s">
        <v>7</v>
      </c>
      <c r="IUC70" s="4" t="s">
        <v>8</v>
      </c>
      <c r="IUD70" s="4" t="s">
        <v>9</v>
      </c>
      <c r="IUE70" s="4" t="s">
        <v>10</v>
      </c>
      <c r="IUF70" s="4" t="s">
        <v>11</v>
      </c>
      <c r="IUG70" s="4" t="s">
        <v>12</v>
      </c>
      <c r="IUH70" s="4" t="s">
        <v>13</v>
      </c>
      <c r="IUI70" s="4" t="s">
        <v>14</v>
      </c>
      <c r="IUJ70" s="4" t="s">
        <v>63</v>
      </c>
      <c r="IUK70" s="3"/>
      <c r="IUL70" s="3" t="s">
        <v>1</v>
      </c>
      <c r="IUM70" s="3" t="s">
        <v>2</v>
      </c>
      <c r="IUN70" s="4" t="s">
        <v>3</v>
      </c>
      <c r="IUO70" s="4" t="s">
        <v>4</v>
      </c>
      <c r="IUP70" s="4" t="s">
        <v>5</v>
      </c>
      <c r="IUQ70" s="4" t="s">
        <v>6</v>
      </c>
      <c r="IUR70" s="4" t="s">
        <v>7</v>
      </c>
      <c r="IUS70" s="4" t="s">
        <v>8</v>
      </c>
      <c r="IUT70" s="4" t="s">
        <v>9</v>
      </c>
      <c r="IUU70" s="4" t="s">
        <v>10</v>
      </c>
      <c r="IUV70" s="4" t="s">
        <v>11</v>
      </c>
      <c r="IUW70" s="4" t="s">
        <v>12</v>
      </c>
      <c r="IUX70" s="4" t="s">
        <v>13</v>
      </c>
      <c r="IUY70" s="4" t="s">
        <v>14</v>
      </c>
      <c r="IUZ70" s="4" t="s">
        <v>63</v>
      </c>
      <c r="IVA70" s="3"/>
      <c r="IVB70" s="3" t="s">
        <v>1</v>
      </c>
      <c r="IVC70" s="3" t="s">
        <v>2</v>
      </c>
      <c r="IVD70" s="4" t="s">
        <v>3</v>
      </c>
      <c r="IVE70" s="4" t="s">
        <v>4</v>
      </c>
      <c r="IVF70" s="4" t="s">
        <v>5</v>
      </c>
      <c r="IVG70" s="4" t="s">
        <v>6</v>
      </c>
      <c r="IVH70" s="4" t="s">
        <v>7</v>
      </c>
      <c r="IVI70" s="4" t="s">
        <v>8</v>
      </c>
      <c r="IVJ70" s="4" t="s">
        <v>9</v>
      </c>
      <c r="IVK70" s="4" t="s">
        <v>10</v>
      </c>
      <c r="IVL70" s="4" t="s">
        <v>11</v>
      </c>
      <c r="IVM70" s="4" t="s">
        <v>12</v>
      </c>
      <c r="IVN70" s="4" t="s">
        <v>13</v>
      </c>
      <c r="IVO70" s="4" t="s">
        <v>14</v>
      </c>
      <c r="IVP70" s="4" t="s">
        <v>63</v>
      </c>
      <c r="IVQ70" s="3"/>
      <c r="IVR70" s="3" t="s">
        <v>1</v>
      </c>
      <c r="IVS70" s="3" t="s">
        <v>2</v>
      </c>
      <c r="IVT70" s="4" t="s">
        <v>3</v>
      </c>
      <c r="IVU70" s="4" t="s">
        <v>4</v>
      </c>
      <c r="IVV70" s="4" t="s">
        <v>5</v>
      </c>
      <c r="IVW70" s="4" t="s">
        <v>6</v>
      </c>
      <c r="IVX70" s="4" t="s">
        <v>7</v>
      </c>
      <c r="IVY70" s="4" t="s">
        <v>8</v>
      </c>
      <c r="IVZ70" s="4" t="s">
        <v>9</v>
      </c>
      <c r="IWA70" s="4" t="s">
        <v>10</v>
      </c>
      <c r="IWB70" s="4" t="s">
        <v>11</v>
      </c>
      <c r="IWC70" s="4" t="s">
        <v>12</v>
      </c>
      <c r="IWD70" s="4" t="s">
        <v>13</v>
      </c>
      <c r="IWE70" s="4" t="s">
        <v>14</v>
      </c>
      <c r="IWF70" s="4" t="s">
        <v>63</v>
      </c>
      <c r="IWG70" s="3"/>
      <c r="IWH70" s="3" t="s">
        <v>1</v>
      </c>
      <c r="IWI70" s="3" t="s">
        <v>2</v>
      </c>
      <c r="IWJ70" s="4" t="s">
        <v>3</v>
      </c>
      <c r="IWK70" s="4" t="s">
        <v>4</v>
      </c>
      <c r="IWL70" s="4" t="s">
        <v>5</v>
      </c>
      <c r="IWM70" s="4" t="s">
        <v>6</v>
      </c>
      <c r="IWN70" s="4" t="s">
        <v>7</v>
      </c>
      <c r="IWO70" s="4" t="s">
        <v>8</v>
      </c>
      <c r="IWP70" s="4" t="s">
        <v>9</v>
      </c>
      <c r="IWQ70" s="4" t="s">
        <v>10</v>
      </c>
      <c r="IWR70" s="4" t="s">
        <v>11</v>
      </c>
      <c r="IWS70" s="4" t="s">
        <v>12</v>
      </c>
      <c r="IWT70" s="4" t="s">
        <v>13</v>
      </c>
      <c r="IWU70" s="4" t="s">
        <v>14</v>
      </c>
      <c r="IWV70" s="4" t="s">
        <v>63</v>
      </c>
      <c r="IWW70" s="3"/>
      <c r="IWX70" s="3" t="s">
        <v>1</v>
      </c>
      <c r="IWY70" s="3" t="s">
        <v>2</v>
      </c>
      <c r="IWZ70" s="4" t="s">
        <v>3</v>
      </c>
      <c r="IXA70" s="4" t="s">
        <v>4</v>
      </c>
      <c r="IXB70" s="4" t="s">
        <v>5</v>
      </c>
      <c r="IXC70" s="4" t="s">
        <v>6</v>
      </c>
      <c r="IXD70" s="4" t="s">
        <v>7</v>
      </c>
      <c r="IXE70" s="4" t="s">
        <v>8</v>
      </c>
      <c r="IXF70" s="4" t="s">
        <v>9</v>
      </c>
      <c r="IXG70" s="4" t="s">
        <v>10</v>
      </c>
      <c r="IXH70" s="4" t="s">
        <v>11</v>
      </c>
      <c r="IXI70" s="4" t="s">
        <v>12</v>
      </c>
      <c r="IXJ70" s="4" t="s">
        <v>13</v>
      </c>
      <c r="IXK70" s="4" t="s">
        <v>14</v>
      </c>
      <c r="IXL70" s="4" t="s">
        <v>63</v>
      </c>
      <c r="IXM70" s="3"/>
      <c r="IXN70" s="3" t="s">
        <v>1</v>
      </c>
      <c r="IXO70" s="3" t="s">
        <v>2</v>
      </c>
      <c r="IXP70" s="4" t="s">
        <v>3</v>
      </c>
      <c r="IXQ70" s="4" t="s">
        <v>4</v>
      </c>
      <c r="IXR70" s="4" t="s">
        <v>5</v>
      </c>
      <c r="IXS70" s="4" t="s">
        <v>6</v>
      </c>
      <c r="IXT70" s="4" t="s">
        <v>7</v>
      </c>
      <c r="IXU70" s="4" t="s">
        <v>8</v>
      </c>
      <c r="IXV70" s="4" t="s">
        <v>9</v>
      </c>
      <c r="IXW70" s="4" t="s">
        <v>10</v>
      </c>
      <c r="IXX70" s="4" t="s">
        <v>11</v>
      </c>
      <c r="IXY70" s="4" t="s">
        <v>12</v>
      </c>
      <c r="IXZ70" s="4" t="s">
        <v>13</v>
      </c>
      <c r="IYA70" s="4" t="s">
        <v>14</v>
      </c>
      <c r="IYB70" s="4" t="s">
        <v>63</v>
      </c>
      <c r="IYC70" s="3"/>
      <c r="IYD70" s="3" t="s">
        <v>1</v>
      </c>
      <c r="IYE70" s="3" t="s">
        <v>2</v>
      </c>
      <c r="IYF70" s="4" t="s">
        <v>3</v>
      </c>
      <c r="IYG70" s="4" t="s">
        <v>4</v>
      </c>
      <c r="IYH70" s="4" t="s">
        <v>5</v>
      </c>
      <c r="IYI70" s="4" t="s">
        <v>6</v>
      </c>
      <c r="IYJ70" s="4" t="s">
        <v>7</v>
      </c>
      <c r="IYK70" s="4" t="s">
        <v>8</v>
      </c>
      <c r="IYL70" s="4" t="s">
        <v>9</v>
      </c>
      <c r="IYM70" s="4" t="s">
        <v>10</v>
      </c>
      <c r="IYN70" s="4" t="s">
        <v>11</v>
      </c>
      <c r="IYO70" s="4" t="s">
        <v>12</v>
      </c>
      <c r="IYP70" s="4" t="s">
        <v>13</v>
      </c>
      <c r="IYQ70" s="4" t="s">
        <v>14</v>
      </c>
      <c r="IYR70" s="4" t="s">
        <v>63</v>
      </c>
      <c r="IYS70" s="3"/>
      <c r="IYT70" s="3" t="s">
        <v>1</v>
      </c>
      <c r="IYU70" s="3" t="s">
        <v>2</v>
      </c>
      <c r="IYV70" s="4" t="s">
        <v>3</v>
      </c>
      <c r="IYW70" s="4" t="s">
        <v>4</v>
      </c>
      <c r="IYX70" s="4" t="s">
        <v>5</v>
      </c>
      <c r="IYY70" s="4" t="s">
        <v>6</v>
      </c>
      <c r="IYZ70" s="4" t="s">
        <v>7</v>
      </c>
      <c r="IZA70" s="4" t="s">
        <v>8</v>
      </c>
      <c r="IZB70" s="4" t="s">
        <v>9</v>
      </c>
      <c r="IZC70" s="4" t="s">
        <v>10</v>
      </c>
      <c r="IZD70" s="4" t="s">
        <v>11</v>
      </c>
      <c r="IZE70" s="4" t="s">
        <v>12</v>
      </c>
      <c r="IZF70" s="4" t="s">
        <v>13</v>
      </c>
      <c r="IZG70" s="4" t="s">
        <v>14</v>
      </c>
      <c r="IZH70" s="4" t="s">
        <v>63</v>
      </c>
      <c r="IZI70" s="3"/>
      <c r="IZJ70" s="3" t="s">
        <v>1</v>
      </c>
      <c r="IZK70" s="3" t="s">
        <v>2</v>
      </c>
      <c r="IZL70" s="4" t="s">
        <v>3</v>
      </c>
      <c r="IZM70" s="4" t="s">
        <v>4</v>
      </c>
      <c r="IZN70" s="4" t="s">
        <v>5</v>
      </c>
      <c r="IZO70" s="4" t="s">
        <v>6</v>
      </c>
      <c r="IZP70" s="4" t="s">
        <v>7</v>
      </c>
      <c r="IZQ70" s="4" t="s">
        <v>8</v>
      </c>
      <c r="IZR70" s="4" t="s">
        <v>9</v>
      </c>
      <c r="IZS70" s="4" t="s">
        <v>10</v>
      </c>
      <c r="IZT70" s="4" t="s">
        <v>11</v>
      </c>
      <c r="IZU70" s="4" t="s">
        <v>12</v>
      </c>
      <c r="IZV70" s="4" t="s">
        <v>13</v>
      </c>
      <c r="IZW70" s="4" t="s">
        <v>14</v>
      </c>
      <c r="IZX70" s="4" t="s">
        <v>63</v>
      </c>
      <c r="IZY70" s="3"/>
      <c r="IZZ70" s="3" t="s">
        <v>1</v>
      </c>
      <c r="JAA70" s="3" t="s">
        <v>2</v>
      </c>
      <c r="JAB70" s="4" t="s">
        <v>3</v>
      </c>
      <c r="JAC70" s="4" t="s">
        <v>4</v>
      </c>
      <c r="JAD70" s="4" t="s">
        <v>5</v>
      </c>
      <c r="JAE70" s="4" t="s">
        <v>6</v>
      </c>
      <c r="JAF70" s="4" t="s">
        <v>7</v>
      </c>
      <c r="JAG70" s="4" t="s">
        <v>8</v>
      </c>
      <c r="JAH70" s="4" t="s">
        <v>9</v>
      </c>
      <c r="JAI70" s="4" t="s">
        <v>10</v>
      </c>
      <c r="JAJ70" s="4" t="s">
        <v>11</v>
      </c>
      <c r="JAK70" s="4" t="s">
        <v>12</v>
      </c>
      <c r="JAL70" s="4" t="s">
        <v>13</v>
      </c>
      <c r="JAM70" s="4" t="s">
        <v>14</v>
      </c>
      <c r="JAN70" s="4" t="s">
        <v>63</v>
      </c>
      <c r="JAO70" s="3"/>
      <c r="JAP70" s="3" t="s">
        <v>1</v>
      </c>
      <c r="JAQ70" s="3" t="s">
        <v>2</v>
      </c>
      <c r="JAR70" s="4" t="s">
        <v>3</v>
      </c>
      <c r="JAS70" s="4" t="s">
        <v>4</v>
      </c>
      <c r="JAT70" s="4" t="s">
        <v>5</v>
      </c>
      <c r="JAU70" s="4" t="s">
        <v>6</v>
      </c>
      <c r="JAV70" s="4" t="s">
        <v>7</v>
      </c>
      <c r="JAW70" s="4" t="s">
        <v>8</v>
      </c>
      <c r="JAX70" s="4" t="s">
        <v>9</v>
      </c>
      <c r="JAY70" s="4" t="s">
        <v>10</v>
      </c>
      <c r="JAZ70" s="4" t="s">
        <v>11</v>
      </c>
      <c r="JBA70" s="4" t="s">
        <v>12</v>
      </c>
      <c r="JBB70" s="4" t="s">
        <v>13</v>
      </c>
      <c r="JBC70" s="4" t="s">
        <v>14</v>
      </c>
      <c r="JBD70" s="4" t="s">
        <v>63</v>
      </c>
      <c r="JBE70" s="3"/>
      <c r="JBF70" s="3" t="s">
        <v>1</v>
      </c>
      <c r="JBG70" s="3" t="s">
        <v>2</v>
      </c>
      <c r="JBH70" s="4" t="s">
        <v>3</v>
      </c>
      <c r="JBI70" s="4" t="s">
        <v>4</v>
      </c>
      <c r="JBJ70" s="4" t="s">
        <v>5</v>
      </c>
      <c r="JBK70" s="4" t="s">
        <v>6</v>
      </c>
      <c r="JBL70" s="4" t="s">
        <v>7</v>
      </c>
      <c r="JBM70" s="4" t="s">
        <v>8</v>
      </c>
      <c r="JBN70" s="4" t="s">
        <v>9</v>
      </c>
      <c r="JBO70" s="4" t="s">
        <v>10</v>
      </c>
      <c r="JBP70" s="4" t="s">
        <v>11</v>
      </c>
      <c r="JBQ70" s="4" t="s">
        <v>12</v>
      </c>
      <c r="JBR70" s="4" t="s">
        <v>13</v>
      </c>
      <c r="JBS70" s="4" t="s">
        <v>14</v>
      </c>
      <c r="JBT70" s="4" t="s">
        <v>63</v>
      </c>
      <c r="JBU70" s="3"/>
      <c r="JBV70" s="3" t="s">
        <v>1</v>
      </c>
      <c r="JBW70" s="3" t="s">
        <v>2</v>
      </c>
      <c r="JBX70" s="4" t="s">
        <v>3</v>
      </c>
      <c r="JBY70" s="4" t="s">
        <v>4</v>
      </c>
      <c r="JBZ70" s="4" t="s">
        <v>5</v>
      </c>
      <c r="JCA70" s="4" t="s">
        <v>6</v>
      </c>
      <c r="JCB70" s="4" t="s">
        <v>7</v>
      </c>
      <c r="JCC70" s="4" t="s">
        <v>8</v>
      </c>
      <c r="JCD70" s="4" t="s">
        <v>9</v>
      </c>
      <c r="JCE70" s="4" t="s">
        <v>10</v>
      </c>
      <c r="JCF70" s="4" t="s">
        <v>11</v>
      </c>
      <c r="JCG70" s="4" t="s">
        <v>12</v>
      </c>
      <c r="JCH70" s="4" t="s">
        <v>13</v>
      </c>
      <c r="JCI70" s="4" t="s">
        <v>14</v>
      </c>
      <c r="JCJ70" s="4" t="s">
        <v>63</v>
      </c>
      <c r="JCK70" s="3"/>
      <c r="JCL70" s="3" t="s">
        <v>1</v>
      </c>
      <c r="JCM70" s="3" t="s">
        <v>2</v>
      </c>
      <c r="JCN70" s="4" t="s">
        <v>3</v>
      </c>
      <c r="JCO70" s="4" t="s">
        <v>4</v>
      </c>
      <c r="JCP70" s="4" t="s">
        <v>5</v>
      </c>
      <c r="JCQ70" s="4" t="s">
        <v>6</v>
      </c>
      <c r="JCR70" s="4" t="s">
        <v>7</v>
      </c>
      <c r="JCS70" s="4" t="s">
        <v>8</v>
      </c>
      <c r="JCT70" s="4" t="s">
        <v>9</v>
      </c>
      <c r="JCU70" s="4" t="s">
        <v>10</v>
      </c>
      <c r="JCV70" s="4" t="s">
        <v>11</v>
      </c>
      <c r="JCW70" s="4" t="s">
        <v>12</v>
      </c>
      <c r="JCX70" s="4" t="s">
        <v>13</v>
      </c>
      <c r="JCY70" s="4" t="s">
        <v>14</v>
      </c>
      <c r="JCZ70" s="4" t="s">
        <v>63</v>
      </c>
      <c r="JDA70" s="3"/>
      <c r="JDB70" s="3" t="s">
        <v>1</v>
      </c>
      <c r="JDC70" s="3" t="s">
        <v>2</v>
      </c>
      <c r="JDD70" s="4" t="s">
        <v>3</v>
      </c>
      <c r="JDE70" s="4" t="s">
        <v>4</v>
      </c>
      <c r="JDF70" s="4" t="s">
        <v>5</v>
      </c>
      <c r="JDG70" s="4" t="s">
        <v>6</v>
      </c>
      <c r="JDH70" s="4" t="s">
        <v>7</v>
      </c>
      <c r="JDI70" s="4" t="s">
        <v>8</v>
      </c>
      <c r="JDJ70" s="4" t="s">
        <v>9</v>
      </c>
      <c r="JDK70" s="4" t="s">
        <v>10</v>
      </c>
      <c r="JDL70" s="4" t="s">
        <v>11</v>
      </c>
      <c r="JDM70" s="4" t="s">
        <v>12</v>
      </c>
      <c r="JDN70" s="4" t="s">
        <v>13</v>
      </c>
      <c r="JDO70" s="4" t="s">
        <v>14</v>
      </c>
      <c r="JDP70" s="4" t="s">
        <v>63</v>
      </c>
      <c r="JDQ70" s="3"/>
      <c r="JDR70" s="3" t="s">
        <v>1</v>
      </c>
      <c r="JDS70" s="3" t="s">
        <v>2</v>
      </c>
      <c r="JDT70" s="4" t="s">
        <v>3</v>
      </c>
      <c r="JDU70" s="4" t="s">
        <v>4</v>
      </c>
      <c r="JDV70" s="4" t="s">
        <v>5</v>
      </c>
      <c r="JDW70" s="4" t="s">
        <v>6</v>
      </c>
      <c r="JDX70" s="4" t="s">
        <v>7</v>
      </c>
      <c r="JDY70" s="4" t="s">
        <v>8</v>
      </c>
      <c r="JDZ70" s="4" t="s">
        <v>9</v>
      </c>
      <c r="JEA70" s="4" t="s">
        <v>10</v>
      </c>
      <c r="JEB70" s="4" t="s">
        <v>11</v>
      </c>
      <c r="JEC70" s="4" t="s">
        <v>12</v>
      </c>
      <c r="JED70" s="4" t="s">
        <v>13</v>
      </c>
      <c r="JEE70" s="4" t="s">
        <v>14</v>
      </c>
      <c r="JEF70" s="4" t="s">
        <v>63</v>
      </c>
      <c r="JEG70" s="3"/>
      <c r="JEH70" s="3" t="s">
        <v>1</v>
      </c>
      <c r="JEI70" s="3" t="s">
        <v>2</v>
      </c>
      <c r="JEJ70" s="4" t="s">
        <v>3</v>
      </c>
      <c r="JEK70" s="4" t="s">
        <v>4</v>
      </c>
      <c r="JEL70" s="4" t="s">
        <v>5</v>
      </c>
      <c r="JEM70" s="4" t="s">
        <v>6</v>
      </c>
      <c r="JEN70" s="4" t="s">
        <v>7</v>
      </c>
      <c r="JEO70" s="4" t="s">
        <v>8</v>
      </c>
      <c r="JEP70" s="4" t="s">
        <v>9</v>
      </c>
      <c r="JEQ70" s="4" t="s">
        <v>10</v>
      </c>
      <c r="JER70" s="4" t="s">
        <v>11</v>
      </c>
      <c r="JES70" s="4" t="s">
        <v>12</v>
      </c>
      <c r="JET70" s="4" t="s">
        <v>13</v>
      </c>
      <c r="JEU70" s="4" t="s">
        <v>14</v>
      </c>
      <c r="JEV70" s="4" t="s">
        <v>63</v>
      </c>
      <c r="JEW70" s="3"/>
      <c r="JEX70" s="3" t="s">
        <v>1</v>
      </c>
      <c r="JEY70" s="3" t="s">
        <v>2</v>
      </c>
      <c r="JEZ70" s="4" t="s">
        <v>3</v>
      </c>
      <c r="JFA70" s="4" t="s">
        <v>4</v>
      </c>
      <c r="JFB70" s="4" t="s">
        <v>5</v>
      </c>
      <c r="JFC70" s="4" t="s">
        <v>6</v>
      </c>
      <c r="JFD70" s="4" t="s">
        <v>7</v>
      </c>
      <c r="JFE70" s="4" t="s">
        <v>8</v>
      </c>
      <c r="JFF70" s="4" t="s">
        <v>9</v>
      </c>
      <c r="JFG70" s="4" t="s">
        <v>10</v>
      </c>
      <c r="JFH70" s="4" t="s">
        <v>11</v>
      </c>
      <c r="JFI70" s="4" t="s">
        <v>12</v>
      </c>
      <c r="JFJ70" s="4" t="s">
        <v>13</v>
      </c>
      <c r="JFK70" s="4" t="s">
        <v>14</v>
      </c>
      <c r="JFL70" s="4" t="s">
        <v>63</v>
      </c>
      <c r="JFM70" s="3"/>
      <c r="JFN70" s="3" t="s">
        <v>1</v>
      </c>
      <c r="JFO70" s="3" t="s">
        <v>2</v>
      </c>
      <c r="JFP70" s="4" t="s">
        <v>3</v>
      </c>
      <c r="JFQ70" s="4" t="s">
        <v>4</v>
      </c>
      <c r="JFR70" s="4" t="s">
        <v>5</v>
      </c>
      <c r="JFS70" s="4" t="s">
        <v>6</v>
      </c>
      <c r="JFT70" s="4" t="s">
        <v>7</v>
      </c>
      <c r="JFU70" s="4" t="s">
        <v>8</v>
      </c>
      <c r="JFV70" s="4" t="s">
        <v>9</v>
      </c>
      <c r="JFW70" s="4" t="s">
        <v>10</v>
      </c>
      <c r="JFX70" s="4" t="s">
        <v>11</v>
      </c>
      <c r="JFY70" s="4" t="s">
        <v>12</v>
      </c>
      <c r="JFZ70" s="4" t="s">
        <v>13</v>
      </c>
      <c r="JGA70" s="4" t="s">
        <v>14</v>
      </c>
      <c r="JGB70" s="4" t="s">
        <v>63</v>
      </c>
      <c r="JGC70" s="3"/>
      <c r="JGD70" s="3" t="s">
        <v>1</v>
      </c>
      <c r="JGE70" s="3" t="s">
        <v>2</v>
      </c>
      <c r="JGF70" s="4" t="s">
        <v>3</v>
      </c>
      <c r="JGG70" s="4" t="s">
        <v>4</v>
      </c>
      <c r="JGH70" s="4" t="s">
        <v>5</v>
      </c>
      <c r="JGI70" s="4" t="s">
        <v>6</v>
      </c>
      <c r="JGJ70" s="4" t="s">
        <v>7</v>
      </c>
      <c r="JGK70" s="4" t="s">
        <v>8</v>
      </c>
      <c r="JGL70" s="4" t="s">
        <v>9</v>
      </c>
      <c r="JGM70" s="4" t="s">
        <v>10</v>
      </c>
      <c r="JGN70" s="4" t="s">
        <v>11</v>
      </c>
      <c r="JGO70" s="4" t="s">
        <v>12</v>
      </c>
      <c r="JGP70" s="4" t="s">
        <v>13</v>
      </c>
      <c r="JGQ70" s="4" t="s">
        <v>14</v>
      </c>
      <c r="JGR70" s="4" t="s">
        <v>63</v>
      </c>
      <c r="JGS70" s="3"/>
      <c r="JGT70" s="3" t="s">
        <v>1</v>
      </c>
      <c r="JGU70" s="3" t="s">
        <v>2</v>
      </c>
      <c r="JGV70" s="4" t="s">
        <v>3</v>
      </c>
      <c r="JGW70" s="4" t="s">
        <v>4</v>
      </c>
      <c r="JGX70" s="4" t="s">
        <v>5</v>
      </c>
      <c r="JGY70" s="4" t="s">
        <v>6</v>
      </c>
      <c r="JGZ70" s="4" t="s">
        <v>7</v>
      </c>
      <c r="JHA70" s="4" t="s">
        <v>8</v>
      </c>
      <c r="JHB70" s="4" t="s">
        <v>9</v>
      </c>
      <c r="JHC70" s="4" t="s">
        <v>10</v>
      </c>
      <c r="JHD70" s="4" t="s">
        <v>11</v>
      </c>
      <c r="JHE70" s="4" t="s">
        <v>12</v>
      </c>
      <c r="JHF70" s="4" t="s">
        <v>13</v>
      </c>
      <c r="JHG70" s="4" t="s">
        <v>14</v>
      </c>
      <c r="JHH70" s="4" t="s">
        <v>63</v>
      </c>
      <c r="JHI70" s="3"/>
      <c r="JHJ70" s="3" t="s">
        <v>1</v>
      </c>
      <c r="JHK70" s="3" t="s">
        <v>2</v>
      </c>
      <c r="JHL70" s="4" t="s">
        <v>3</v>
      </c>
      <c r="JHM70" s="4" t="s">
        <v>4</v>
      </c>
      <c r="JHN70" s="4" t="s">
        <v>5</v>
      </c>
      <c r="JHO70" s="4" t="s">
        <v>6</v>
      </c>
      <c r="JHP70" s="4" t="s">
        <v>7</v>
      </c>
      <c r="JHQ70" s="4" t="s">
        <v>8</v>
      </c>
      <c r="JHR70" s="4" t="s">
        <v>9</v>
      </c>
      <c r="JHS70" s="4" t="s">
        <v>10</v>
      </c>
      <c r="JHT70" s="4" t="s">
        <v>11</v>
      </c>
      <c r="JHU70" s="4" t="s">
        <v>12</v>
      </c>
      <c r="JHV70" s="4" t="s">
        <v>13</v>
      </c>
      <c r="JHW70" s="4" t="s">
        <v>14</v>
      </c>
      <c r="JHX70" s="4" t="s">
        <v>63</v>
      </c>
      <c r="JHY70" s="3"/>
      <c r="JHZ70" s="3" t="s">
        <v>1</v>
      </c>
      <c r="JIA70" s="3" t="s">
        <v>2</v>
      </c>
      <c r="JIB70" s="4" t="s">
        <v>3</v>
      </c>
      <c r="JIC70" s="4" t="s">
        <v>4</v>
      </c>
      <c r="JID70" s="4" t="s">
        <v>5</v>
      </c>
      <c r="JIE70" s="4" t="s">
        <v>6</v>
      </c>
      <c r="JIF70" s="4" t="s">
        <v>7</v>
      </c>
      <c r="JIG70" s="4" t="s">
        <v>8</v>
      </c>
      <c r="JIH70" s="4" t="s">
        <v>9</v>
      </c>
      <c r="JII70" s="4" t="s">
        <v>10</v>
      </c>
      <c r="JIJ70" s="4" t="s">
        <v>11</v>
      </c>
      <c r="JIK70" s="4" t="s">
        <v>12</v>
      </c>
      <c r="JIL70" s="4" t="s">
        <v>13</v>
      </c>
      <c r="JIM70" s="4" t="s">
        <v>14</v>
      </c>
      <c r="JIN70" s="4" t="s">
        <v>63</v>
      </c>
      <c r="JIO70" s="3"/>
      <c r="JIP70" s="3" t="s">
        <v>1</v>
      </c>
      <c r="JIQ70" s="3" t="s">
        <v>2</v>
      </c>
      <c r="JIR70" s="4" t="s">
        <v>3</v>
      </c>
      <c r="JIS70" s="4" t="s">
        <v>4</v>
      </c>
      <c r="JIT70" s="4" t="s">
        <v>5</v>
      </c>
      <c r="JIU70" s="4" t="s">
        <v>6</v>
      </c>
      <c r="JIV70" s="4" t="s">
        <v>7</v>
      </c>
      <c r="JIW70" s="4" t="s">
        <v>8</v>
      </c>
      <c r="JIX70" s="4" t="s">
        <v>9</v>
      </c>
      <c r="JIY70" s="4" t="s">
        <v>10</v>
      </c>
      <c r="JIZ70" s="4" t="s">
        <v>11</v>
      </c>
      <c r="JJA70" s="4" t="s">
        <v>12</v>
      </c>
      <c r="JJB70" s="4" t="s">
        <v>13</v>
      </c>
      <c r="JJC70" s="4" t="s">
        <v>14</v>
      </c>
      <c r="JJD70" s="4" t="s">
        <v>63</v>
      </c>
      <c r="JJE70" s="3"/>
      <c r="JJF70" s="3" t="s">
        <v>1</v>
      </c>
      <c r="JJG70" s="3" t="s">
        <v>2</v>
      </c>
      <c r="JJH70" s="4" t="s">
        <v>3</v>
      </c>
      <c r="JJI70" s="4" t="s">
        <v>4</v>
      </c>
      <c r="JJJ70" s="4" t="s">
        <v>5</v>
      </c>
      <c r="JJK70" s="4" t="s">
        <v>6</v>
      </c>
      <c r="JJL70" s="4" t="s">
        <v>7</v>
      </c>
      <c r="JJM70" s="4" t="s">
        <v>8</v>
      </c>
      <c r="JJN70" s="4" t="s">
        <v>9</v>
      </c>
      <c r="JJO70" s="4" t="s">
        <v>10</v>
      </c>
      <c r="JJP70" s="4" t="s">
        <v>11</v>
      </c>
      <c r="JJQ70" s="4" t="s">
        <v>12</v>
      </c>
      <c r="JJR70" s="4" t="s">
        <v>13</v>
      </c>
      <c r="JJS70" s="4" t="s">
        <v>14</v>
      </c>
      <c r="JJT70" s="4" t="s">
        <v>63</v>
      </c>
      <c r="JJU70" s="3"/>
      <c r="JJV70" s="3" t="s">
        <v>1</v>
      </c>
      <c r="JJW70" s="3" t="s">
        <v>2</v>
      </c>
      <c r="JJX70" s="4" t="s">
        <v>3</v>
      </c>
      <c r="JJY70" s="4" t="s">
        <v>4</v>
      </c>
      <c r="JJZ70" s="4" t="s">
        <v>5</v>
      </c>
      <c r="JKA70" s="4" t="s">
        <v>6</v>
      </c>
      <c r="JKB70" s="4" t="s">
        <v>7</v>
      </c>
      <c r="JKC70" s="4" t="s">
        <v>8</v>
      </c>
      <c r="JKD70" s="4" t="s">
        <v>9</v>
      </c>
      <c r="JKE70" s="4" t="s">
        <v>10</v>
      </c>
      <c r="JKF70" s="4" t="s">
        <v>11</v>
      </c>
      <c r="JKG70" s="4" t="s">
        <v>12</v>
      </c>
      <c r="JKH70" s="4" t="s">
        <v>13</v>
      </c>
      <c r="JKI70" s="4" t="s">
        <v>14</v>
      </c>
      <c r="JKJ70" s="4" t="s">
        <v>63</v>
      </c>
      <c r="JKK70" s="3"/>
      <c r="JKL70" s="3" t="s">
        <v>1</v>
      </c>
      <c r="JKM70" s="3" t="s">
        <v>2</v>
      </c>
      <c r="JKN70" s="4" t="s">
        <v>3</v>
      </c>
      <c r="JKO70" s="4" t="s">
        <v>4</v>
      </c>
      <c r="JKP70" s="4" t="s">
        <v>5</v>
      </c>
      <c r="JKQ70" s="4" t="s">
        <v>6</v>
      </c>
      <c r="JKR70" s="4" t="s">
        <v>7</v>
      </c>
      <c r="JKS70" s="4" t="s">
        <v>8</v>
      </c>
      <c r="JKT70" s="4" t="s">
        <v>9</v>
      </c>
      <c r="JKU70" s="4" t="s">
        <v>10</v>
      </c>
      <c r="JKV70" s="4" t="s">
        <v>11</v>
      </c>
      <c r="JKW70" s="4" t="s">
        <v>12</v>
      </c>
      <c r="JKX70" s="4" t="s">
        <v>13</v>
      </c>
      <c r="JKY70" s="4" t="s">
        <v>14</v>
      </c>
      <c r="JKZ70" s="4" t="s">
        <v>63</v>
      </c>
      <c r="JLA70" s="3"/>
      <c r="JLB70" s="3" t="s">
        <v>1</v>
      </c>
      <c r="JLC70" s="3" t="s">
        <v>2</v>
      </c>
      <c r="JLD70" s="4" t="s">
        <v>3</v>
      </c>
      <c r="JLE70" s="4" t="s">
        <v>4</v>
      </c>
      <c r="JLF70" s="4" t="s">
        <v>5</v>
      </c>
      <c r="JLG70" s="4" t="s">
        <v>6</v>
      </c>
      <c r="JLH70" s="4" t="s">
        <v>7</v>
      </c>
      <c r="JLI70" s="4" t="s">
        <v>8</v>
      </c>
      <c r="JLJ70" s="4" t="s">
        <v>9</v>
      </c>
      <c r="JLK70" s="4" t="s">
        <v>10</v>
      </c>
      <c r="JLL70" s="4" t="s">
        <v>11</v>
      </c>
      <c r="JLM70" s="4" t="s">
        <v>12</v>
      </c>
      <c r="JLN70" s="4" t="s">
        <v>13</v>
      </c>
      <c r="JLO70" s="4" t="s">
        <v>14</v>
      </c>
      <c r="JLP70" s="4" t="s">
        <v>63</v>
      </c>
      <c r="JLQ70" s="3"/>
      <c r="JLR70" s="3" t="s">
        <v>1</v>
      </c>
      <c r="JLS70" s="3" t="s">
        <v>2</v>
      </c>
      <c r="JLT70" s="4" t="s">
        <v>3</v>
      </c>
      <c r="JLU70" s="4" t="s">
        <v>4</v>
      </c>
      <c r="JLV70" s="4" t="s">
        <v>5</v>
      </c>
      <c r="JLW70" s="4" t="s">
        <v>6</v>
      </c>
      <c r="JLX70" s="4" t="s">
        <v>7</v>
      </c>
      <c r="JLY70" s="4" t="s">
        <v>8</v>
      </c>
      <c r="JLZ70" s="4" t="s">
        <v>9</v>
      </c>
      <c r="JMA70" s="4" t="s">
        <v>10</v>
      </c>
      <c r="JMB70" s="4" t="s">
        <v>11</v>
      </c>
      <c r="JMC70" s="4" t="s">
        <v>12</v>
      </c>
      <c r="JMD70" s="4" t="s">
        <v>13</v>
      </c>
      <c r="JME70" s="4" t="s">
        <v>14</v>
      </c>
      <c r="JMF70" s="4" t="s">
        <v>63</v>
      </c>
      <c r="JMG70" s="3"/>
      <c r="JMH70" s="3" t="s">
        <v>1</v>
      </c>
      <c r="JMI70" s="3" t="s">
        <v>2</v>
      </c>
      <c r="JMJ70" s="4" t="s">
        <v>3</v>
      </c>
      <c r="JMK70" s="4" t="s">
        <v>4</v>
      </c>
      <c r="JML70" s="4" t="s">
        <v>5</v>
      </c>
      <c r="JMM70" s="4" t="s">
        <v>6</v>
      </c>
      <c r="JMN70" s="4" t="s">
        <v>7</v>
      </c>
      <c r="JMO70" s="4" t="s">
        <v>8</v>
      </c>
      <c r="JMP70" s="4" t="s">
        <v>9</v>
      </c>
      <c r="JMQ70" s="4" t="s">
        <v>10</v>
      </c>
      <c r="JMR70" s="4" t="s">
        <v>11</v>
      </c>
      <c r="JMS70" s="4" t="s">
        <v>12</v>
      </c>
      <c r="JMT70" s="4" t="s">
        <v>13</v>
      </c>
      <c r="JMU70" s="4" t="s">
        <v>14</v>
      </c>
      <c r="JMV70" s="4" t="s">
        <v>63</v>
      </c>
      <c r="JMW70" s="3"/>
      <c r="JMX70" s="3" t="s">
        <v>1</v>
      </c>
      <c r="JMY70" s="3" t="s">
        <v>2</v>
      </c>
      <c r="JMZ70" s="4" t="s">
        <v>3</v>
      </c>
      <c r="JNA70" s="4" t="s">
        <v>4</v>
      </c>
      <c r="JNB70" s="4" t="s">
        <v>5</v>
      </c>
      <c r="JNC70" s="4" t="s">
        <v>6</v>
      </c>
      <c r="JND70" s="4" t="s">
        <v>7</v>
      </c>
      <c r="JNE70" s="4" t="s">
        <v>8</v>
      </c>
      <c r="JNF70" s="4" t="s">
        <v>9</v>
      </c>
      <c r="JNG70" s="4" t="s">
        <v>10</v>
      </c>
      <c r="JNH70" s="4" t="s">
        <v>11</v>
      </c>
      <c r="JNI70" s="4" t="s">
        <v>12</v>
      </c>
      <c r="JNJ70" s="4" t="s">
        <v>13</v>
      </c>
      <c r="JNK70" s="4" t="s">
        <v>14</v>
      </c>
      <c r="JNL70" s="4" t="s">
        <v>63</v>
      </c>
      <c r="JNM70" s="3"/>
      <c r="JNN70" s="3" t="s">
        <v>1</v>
      </c>
      <c r="JNO70" s="3" t="s">
        <v>2</v>
      </c>
      <c r="JNP70" s="4" t="s">
        <v>3</v>
      </c>
      <c r="JNQ70" s="4" t="s">
        <v>4</v>
      </c>
      <c r="JNR70" s="4" t="s">
        <v>5</v>
      </c>
      <c r="JNS70" s="4" t="s">
        <v>6</v>
      </c>
      <c r="JNT70" s="4" t="s">
        <v>7</v>
      </c>
      <c r="JNU70" s="4" t="s">
        <v>8</v>
      </c>
      <c r="JNV70" s="4" t="s">
        <v>9</v>
      </c>
      <c r="JNW70" s="4" t="s">
        <v>10</v>
      </c>
      <c r="JNX70" s="4" t="s">
        <v>11</v>
      </c>
      <c r="JNY70" s="4" t="s">
        <v>12</v>
      </c>
      <c r="JNZ70" s="4" t="s">
        <v>13</v>
      </c>
      <c r="JOA70" s="4" t="s">
        <v>14</v>
      </c>
      <c r="JOB70" s="4" t="s">
        <v>63</v>
      </c>
      <c r="JOC70" s="3"/>
      <c r="JOD70" s="3" t="s">
        <v>1</v>
      </c>
      <c r="JOE70" s="3" t="s">
        <v>2</v>
      </c>
      <c r="JOF70" s="4" t="s">
        <v>3</v>
      </c>
      <c r="JOG70" s="4" t="s">
        <v>4</v>
      </c>
      <c r="JOH70" s="4" t="s">
        <v>5</v>
      </c>
      <c r="JOI70" s="4" t="s">
        <v>6</v>
      </c>
      <c r="JOJ70" s="4" t="s">
        <v>7</v>
      </c>
      <c r="JOK70" s="4" t="s">
        <v>8</v>
      </c>
      <c r="JOL70" s="4" t="s">
        <v>9</v>
      </c>
      <c r="JOM70" s="4" t="s">
        <v>10</v>
      </c>
      <c r="JON70" s="4" t="s">
        <v>11</v>
      </c>
      <c r="JOO70" s="4" t="s">
        <v>12</v>
      </c>
      <c r="JOP70" s="4" t="s">
        <v>13</v>
      </c>
      <c r="JOQ70" s="4" t="s">
        <v>14</v>
      </c>
      <c r="JOR70" s="4" t="s">
        <v>63</v>
      </c>
      <c r="JOS70" s="3"/>
      <c r="JOT70" s="3" t="s">
        <v>1</v>
      </c>
      <c r="JOU70" s="3" t="s">
        <v>2</v>
      </c>
      <c r="JOV70" s="4" t="s">
        <v>3</v>
      </c>
      <c r="JOW70" s="4" t="s">
        <v>4</v>
      </c>
      <c r="JOX70" s="4" t="s">
        <v>5</v>
      </c>
      <c r="JOY70" s="4" t="s">
        <v>6</v>
      </c>
      <c r="JOZ70" s="4" t="s">
        <v>7</v>
      </c>
      <c r="JPA70" s="4" t="s">
        <v>8</v>
      </c>
      <c r="JPB70" s="4" t="s">
        <v>9</v>
      </c>
      <c r="JPC70" s="4" t="s">
        <v>10</v>
      </c>
      <c r="JPD70" s="4" t="s">
        <v>11</v>
      </c>
      <c r="JPE70" s="4" t="s">
        <v>12</v>
      </c>
      <c r="JPF70" s="4" t="s">
        <v>13</v>
      </c>
      <c r="JPG70" s="4" t="s">
        <v>14</v>
      </c>
      <c r="JPH70" s="4" t="s">
        <v>63</v>
      </c>
      <c r="JPI70" s="3"/>
      <c r="JPJ70" s="3" t="s">
        <v>1</v>
      </c>
      <c r="JPK70" s="3" t="s">
        <v>2</v>
      </c>
      <c r="JPL70" s="4" t="s">
        <v>3</v>
      </c>
      <c r="JPM70" s="4" t="s">
        <v>4</v>
      </c>
      <c r="JPN70" s="4" t="s">
        <v>5</v>
      </c>
      <c r="JPO70" s="4" t="s">
        <v>6</v>
      </c>
      <c r="JPP70" s="4" t="s">
        <v>7</v>
      </c>
      <c r="JPQ70" s="4" t="s">
        <v>8</v>
      </c>
      <c r="JPR70" s="4" t="s">
        <v>9</v>
      </c>
      <c r="JPS70" s="4" t="s">
        <v>10</v>
      </c>
      <c r="JPT70" s="4" t="s">
        <v>11</v>
      </c>
      <c r="JPU70" s="4" t="s">
        <v>12</v>
      </c>
      <c r="JPV70" s="4" t="s">
        <v>13</v>
      </c>
      <c r="JPW70" s="4" t="s">
        <v>14</v>
      </c>
      <c r="JPX70" s="4" t="s">
        <v>63</v>
      </c>
      <c r="JPY70" s="3"/>
      <c r="JPZ70" s="3" t="s">
        <v>1</v>
      </c>
      <c r="JQA70" s="3" t="s">
        <v>2</v>
      </c>
      <c r="JQB70" s="4" t="s">
        <v>3</v>
      </c>
      <c r="JQC70" s="4" t="s">
        <v>4</v>
      </c>
      <c r="JQD70" s="4" t="s">
        <v>5</v>
      </c>
      <c r="JQE70" s="4" t="s">
        <v>6</v>
      </c>
      <c r="JQF70" s="4" t="s">
        <v>7</v>
      </c>
      <c r="JQG70" s="4" t="s">
        <v>8</v>
      </c>
      <c r="JQH70" s="4" t="s">
        <v>9</v>
      </c>
      <c r="JQI70" s="4" t="s">
        <v>10</v>
      </c>
      <c r="JQJ70" s="4" t="s">
        <v>11</v>
      </c>
      <c r="JQK70" s="4" t="s">
        <v>12</v>
      </c>
      <c r="JQL70" s="4" t="s">
        <v>13</v>
      </c>
      <c r="JQM70" s="4" t="s">
        <v>14</v>
      </c>
      <c r="JQN70" s="4" t="s">
        <v>63</v>
      </c>
      <c r="JQO70" s="3"/>
      <c r="JQP70" s="3" t="s">
        <v>1</v>
      </c>
      <c r="JQQ70" s="3" t="s">
        <v>2</v>
      </c>
      <c r="JQR70" s="4" t="s">
        <v>3</v>
      </c>
      <c r="JQS70" s="4" t="s">
        <v>4</v>
      </c>
      <c r="JQT70" s="4" t="s">
        <v>5</v>
      </c>
      <c r="JQU70" s="4" t="s">
        <v>6</v>
      </c>
      <c r="JQV70" s="4" t="s">
        <v>7</v>
      </c>
      <c r="JQW70" s="4" t="s">
        <v>8</v>
      </c>
      <c r="JQX70" s="4" t="s">
        <v>9</v>
      </c>
      <c r="JQY70" s="4" t="s">
        <v>10</v>
      </c>
      <c r="JQZ70" s="4" t="s">
        <v>11</v>
      </c>
      <c r="JRA70" s="4" t="s">
        <v>12</v>
      </c>
      <c r="JRB70" s="4" t="s">
        <v>13</v>
      </c>
      <c r="JRC70" s="4" t="s">
        <v>14</v>
      </c>
      <c r="JRD70" s="4" t="s">
        <v>63</v>
      </c>
      <c r="JRE70" s="3"/>
      <c r="JRF70" s="3" t="s">
        <v>1</v>
      </c>
      <c r="JRG70" s="3" t="s">
        <v>2</v>
      </c>
      <c r="JRH70" s="4" t="s">
        <v>3</v>
      </c>
      <c r="JRI70" s="4" t="s">
        <v>4</v>
      </c>
      <c r="JRJ70" s="4" t="s">
        <v>5</v>
      </c>
      <c r="JRK70" s="4" t="s">
        <v>6</v>
      </c>
      <c r="JRL70" s="4" t="s">
        <v>7</v>
      </c>
      <c r="JRM70" s="4" t="s">
        <v>8</v>
      </c>
      <c r="JRN70" s="4" t="s">
        <v>9</v>
      </c>
      <c r="JRO70" s="4" t="s">
        <v>10</v>
      </c>
      <c r="JRP70" s="4" t="s">
        <v>11</v>
      </c>
      <c r="JRQ70" s="4" t="s">
        <v>12</v>
      </c>
      <c r="JRR70" s="4" t="s">
        <v>13</v>
      </c>
      <c r="JRS70" s="4" t="s">
        <v>14</v>
      </c>
      <c r="JRT70" s="4" t="s">
        <v>63</v>
      </c>
      <c r="JRU70" s="3"/>
      <c r="JRV70" s="3" t="s">
        <v>1</v>
      </c>
      <c r="JRW70" s="3" t="s">
        <v>2</v>
      </c>
      <c r="JRX70" s="4" t="s">
        <v>3</v>
      </c>
      <c r="JRY70" s="4" t="s">
        <v>4</v>
      </c>
      <c r="JRZ70" s="4" t="s">
        <v>5</v>
      </c>
      <c r="JSA70" s="4" t="s">
        <v>6</v>
      </c>
      <c r="JSB70" s="4" t="s">
        <v>7</v>
      </c>
      <c r="JSC70" s="4" t="s">
        <v>8</v>
      </c>
      <c r="JSD70" s="4" t="s">
        <v>9</v>
      </c>
      <c r="JSE70" s="4" t="s">
        <v>10</v>
      </c>
      <c r="JSF70" s="4" t="s">
        <v>11</v>
      </c>
      <c r="JSG70" s="4" t="s">
        <v>12</v>
      </c>
      <c r="JSH70" s="4" t="s">
        <v>13</v>
      </c>
      <c r="JSI70" s="4" t="s">
        <v>14</v>
      </c>
      <c r="JSJ70" s="4" t="s">
        <v>63</v>
      </c>
      <c r="JSK70" s="3"/>
      <c r="JSL70" s="3" t="s">
        <v>1</v>
      </c>
      <c r="JSM70" s="3" t="s">
        <v>2</v>
      </c>
      <c r="JSN70" s="4" t="s">
        <v>3</v>
      </c>
      <c r="JSO70" s="4" t="s">
        <v>4</v>
      </c>
      <c r="JSP70" s="4" t="s">
        <v>5</v>
      </c>
      <c r="JSQ70" s="4" t="s">
        <v>6</v>
      </c>
      <c r="JSR70" s="4" t="s">
        <v>7</v>
      </c>
      <c r="JSS70" s="4" t="s">
        <v>8</v>
      </c>
      <c r="JST70" s="4" t="s">
        <v>9</v>
      </c>
      <c r="JSU70" s="4" t="s">
        <v>10</v>
      </c>
      <c r="JSV70" s="4" t="s">
        <v>11</v>
      </c>
      <c r="JSW70" s="4" t="s">
        <v>12</v>
      </c>
      <c r="JSX70" s="4" t="s">
        <v>13</v>
      </c>
      <c r="JSY70" s="4" t="s">
        <v>14</v>
      </c>
      <c r="JSZ70" s="4" t="s">
        <v>63</v>
      </c>
      <c r="JTA70" s="3"/>
      <c r="JTB70" s="3" t="s">
        <v>1</v>
      </c>
      <c r="JTC70" s="3" t="s">
        <v>2</v>
      </c>
      <c r="JTD70" s="4" t="s">
        <v>3</v>
      </c>
      <c r="JTE70" s="4" t="s">
        <v>4</v>
      </c>
      <c r="JTF70" s="4" t="s">
        <v>5</v>
      </c>
      <c r="JTG70" s="4" t="s">
        <v>6</v>
      </c>
      <c r="JTH70" s="4" t="s">
        <v>7</v>
      </c>
      <c r="JTI70" s="4" t="s">
        <v>8</v>
      </c>
      <c r="JTJ70" s="4" t="s">
        <v>9</v>
      </c>
      <c r="JTK70" s="4" t="s">
        <v>10</v>
      </c>
      <c r="JTL70" s="4" t="s">
        <v>11</v>
      </c>
      <c r="JTM70" s="4" t="s">
        <v>12</v>
      </c>
      <c r="JTN70" s="4" t="s">
        <v>13</v>
      </c>
      <c r="JTO70" s="4" t="s">
        <v>14</v>
      </c>
      <c r="JTP70" s="4" t="s">
        <v>63</v>
      </c>
      <c r="JTQ70" s="3"/>
      <c r="JTR70" s="3" t="s">
        <v>1</v>
      </c>
      <c r="JTS70" s="3" t="s">
        <v>2</v>
      </c>
      <c r="JTT70" s="4" t="s">
        <v>3</v>
      </c>
      <c r="JTU70" s="4" t="s">
        <v>4</v>
      </c>
      <c r="JTV70" s="4" t="s">
        <v>5</v>
      </c>
      <c r="JTW70" s="4" t="s">
        <v>6</v>
      </c>
      <c r="JTX70" s="4" t="s">
        <v>7</v>
      </c>
      <c r="JTY70" s="4" t="s">
        <v>8</v>
      </c>
      <c r="JTZ70" s="4" t="s">
        <v>9</v>
      </c>
      <c r="JUA70" s="4" t="s">
        <v>10</v>
      </c>
      <c r="JUB70" s="4" t="s">
        <v>11</v>
      </c>
      <c r="JUC70" s="4" t="s">
        <v>12</v>
      </c>
      <c r="JUD70" s="4" t="s">
        <v>13</v>
      </c>
      <c r="JUE70" s="4" t="s">
        <v>14</v>
      </c>
      <c r="JUF70" s="4" t="s">
        <v>63</v>
      </c>
      <c r="JUG70" s="3"/>
      <c r="JUH70" s="3" t="s">
        <v>1</v>
      </c>
      <c r="JUI70" s="3" t="s">
        <v>2</v>
      </c>
      <c r="JUJ70" s="4" t="s">
        <v>3</v>
      </c>
      <c r="JUK70" s="4" t="s">
        <v>4</v>
      </c>
      <c r="JUL70" s="4" t="s">
        <v>5</v>
      </c>
      <c r="JUM70" s="4" t="s">
        <v>6</v>
      </c>
      <c r="JUN70" s="4" t="s">
        <v>7</v>
      </c>
      <c r="JUO70" s="4" t="s">
        <v>8</v>
      </c>
      <c r="JUP70" s="4" t="s">
        <v>9</v>
      </c>
      <c r="JUQ70" s="4" t="s">
        <v>10</v>
      </c>
      <c r="JUR70" s="4" t="s">
        <v>11</v>
      </c>
      <c r="JUS70" s="4" t="s">
        <v>12</v>
      </c>
      <c r="JUT70" s="4" t="s">
        <v>13</v>
      </c>
      <c r="JUU70" s="4" t="s">
        <v>14</v>
      </c>
      <c r="JUV70" s="4" t="s">
        <v>63</v>
      </c>
      <c r="JUW70" s="3"/>
      <c r="JUX70" s="3" t="s">
        <v>1</v>
      </c>
      <c r="JUY70" s="3" t="s">
        <v>2</v>
      </c>
      <c r="JUZ70" s="4" t="s">
        <v>3</v>
      </c>
      <c r="JVA70" s="4" t="s">
        <v>4</v>
      </c>
      <c r="JVB70" s="4" t="s">
        <v>5</v>
      </c>
      <c r="JVC70" s="4" t="s">
        <v>6</v>
      </c>
      <c r="JVD70" s="4" t="s">
        <v>7</v>
      </c>
      <c r="JVE70" s="4" t="s">
        <v>8</v>
      </c>
      <c r="JVF70" s="4" t="s">
        <v>9</v>
      </c>
      <c r="JVG70" s="4" t="s">
        <v>10</v>
      </c>
      <c r="JVH70" s="4" t="s">
        <v>11</v>
      </c>
      <c r="JVI70" s="4" t="s">
        <v>12</v>
      </c>
      <c r="JVJ70" s="4" t="s">
        <v>13</v>
      </c>
      <c r="JVK70" s="4" t="s">
        <v>14</v>
      </c>
      <c r="JVL70" s="4" t="s">
        <v>63</v>
      </c>
      <c r="JVM70" s="3"/>
      <c r="JVN70" s="3" t="s">
        <v>1</v>
      </c>
      <c r="JVO70" s="3" t="s">
        <v>2</v>
      </c>
      <c r="JVP70" s="4" t="s">
        <v>3</v>
      </c>
      <c r="JVQ70" s="4" t="s">
        <v>4</v>
      </c>
      <c r="JVR70" s="4" t="s">
        <v>5</v>
      </c>
      <c r="JVS70" s="4" t="s">
        <v>6</v>
      </c>
      <c r="JVT70" s="4" t="s">
        <v>7</v>
      </c>
      <c r="JVU70" s="4" t="s">
        <v>8</v>
      </c>
      <c r="JVV70" s="4" t="s">
        <v>9</v>
      </c>
      <c r="JVW70" s="4" t="s">
        <v>10</v>
      </c>
      <c r="JVX70" s="4" t="s">
        <v>11</v>
      </c>
      <c r="JVY70" s="4" t="s">
        <v>12</v>
      </c>
      <c r="JVZ70" s="4" t="s">
        <v>13</v>
      </c>
      <c r="JWA70" s="4" t="s">
        <v>14</v>
      </c>
      <c r="JWB70" s="4" t="s">
        <v>63</v>
      </c>
      <c r="JWC70" s="3"/>
      <c r="JWD70" s="3" t="s">
        <v>1</v>
      </c>
      <c r="JWE70" s="3" t="s">
        <v>2</v>
      </c>
      <c r="JWF70" s="4" t="s">
        <v>3</v>
      </c>
      <c r="JWG70" s="4" t="s">
        <v>4</v>
      </c>
      <c r="JWH70" s="4" t="s">
        <v>5</v>
      </c>
      <c r="JWI70" s="4" t="s">
        <v>6</v>
      </c>
      <c r="JWJ70" s="4" t="s">
        <v>7</v>
      </c>
      <c r="JWK70" s="4" t="s">
        <v>8</v>
      </c>
      <c r="JWL70" s="4" t="s">
        <v>9</v>
      </c>
      <c r="JWM70" s="4" t="s">
        <v>10</v>
      </c>
      <c r="JWN70" s="4" t="s">
        <v>11</v>
      </c>
      <c r="JWO70" s="4" t="s">
        <v>12</v>
      </c>
      <c r="JWP70" s="4" t="s">
        <v>13</v>
      </c>
      <c r="JWQ70" s="4" t="s">
        <v>14</v>
      </c>
      <c r="JWR70" s="4" t="s">
        <v>63</v>
      </c>
      <c r="JWS70" s="3"/>
      <c r="JWT70" s="3" t="s">
        <v>1</v>
      </c>
      <c r="JWU70" s="3" t="s">
        <v>2</v>
      </c>
      <c r="JWV70" s="4" t="s">
        <v>3</v>
      </c>
      <c r="JWW70" s="4" t="s">
        <v>4</v>
      </c>
      <c r="JWX70" s="4" t="s">
        <v>5</v>
      </c>
      <c r="JWY70" s="4" t="s">
        <v>6</v>
      </c>
      <c r="JWZ70" s="4" t="s">
        <v>7</v>
      </c>
      <c r="JXA70" s="4" t="s">
        <v>8</v>
      </c>
      <c r="JXB70" s="4" t="s">
        <v>9</v>
      </c>
      <c r="JXC70" s="4" t="s">
        <v>10</v>
      </c>
      <c r="JXD70" s="4" t="s">
        <v>11</v>
      </c>
      <c r="JXE70" s="4" t="s">
        <v>12</v>
      </c>
      <c r="JXF70" s="4" t="s">
        <v>13</v>
      </c>
      <c r="JXG70" s="4" t="s">
        <v>14</v>
      </c>
      <c r="JXH70" s="4" t="s">
        <v>63</v>
      </c>
      <c r="JXI70" s="3"/>
      <c r="JXJ70" s="3" t="s">
        <v>1</v>
      </c>
      <c r="JXK70" s="3" t="s">
        <v>2</v>
      </c>
      <c r="JXL70" s="4" t="s">
        <v>3</v>
      </c>
      <c r="JXM70" s="4" t="s">
        <v>4</v>
      </c>
      <c r="JXN70" s="4" t="s">
        <v>5</v>
      </c>
      <c r="JXO70" s="4" t="s">
        <v>6</v>
      </c>
      <c r="JXP70" s="4" t="s">
        <v>7</v>
      </c>
      <c r="JXQ70" s="4" t="s">
        <v>8</v>
      </c>
      <c r="JXR70" s="4" t="s">
        <v>9</v>
      </c>
      <c r="JXS70" s="4" t="s">
        <v>10</v>
      </c>
      <c r="JXT70" s="4" t="s">
        <v>11</v>
      </c>
      <c r="JXU70" s="4" t="s">
        <v>12</v>
      </c>
      <c r="JXV70" s="4" t="s">
        <v>13</v>
      </c>
      <c r="JXW70" s="4" t="s">
        <v>14</v>
      </c>
      <c r="JXX70" s="4" t="s">
        <v>63</v>
      </c>
      <c r="JXY70" s="3"/>
      <c r="JXZ70" s="3" t="s">
        <v>1</v>
      </c>
      <c r="JYA70" s="3" t="s">
        <v>2</v>
      </c>
      <c r="JYB70" s="4" t="s">
        <v>3</v>
      </c>
      <c r="JYC70" s="4" t="s">
        <v>4</v>
      </c>
      <c r="JYD70" s="4" t="s">
        <v>5</v>
      </c>
      <c r="JYE70" s="4" t="s">
        <v>6</v>
      </c>
      <c r="JYF70" s="4" t="s">
        <v>7</v>
      </c>
      <c r="JYG70" s="4" t="s">
        <v>8</v>
      </c>
      <c r="JYH70" s="4" t="s">
        <v>9</v>
      </c>
      <c r="JYI70" s="4" t="s">
        <v>10</v>
      </c>
      <c r="JYJ70" s="4" t="s">
        <v>11</v>
      </c>
      <c r="JYK70" s="4" t="s">
        <v>12</v>
      </c>
      <c r="JYL70" s="4" t="s">
        <v>13</v>
      </c>
      <c r="JYM70" s="4" t="s">
        <v>14</v>
      </c>
      <c r="JYN70" s="4" t="s">
        <v>63</v>
      </c>
      <c r="JYO70" s="3"/>
      <c r="JYP70" s="3" t="s">
        <v>1</v>
      </c>
      <c r="JYQ70" s="3" t="s">
        <v>2</v>
      </c>
      <c r="JYR70" s="4" t="s">
        <v>3</v>
      </c>
      <c r="JYS70" s="4" t="s">
        <v>4</v>
      </c>
      <c r="JYT70" s="4" t="s">
        <v>5</v>
      </c>
      <c r="JYU70" s="4" t="s">
        <v>6</v>
      </c>
      <c r="JYV70" s="4" t="s">
        <v>7</v>
      </c>
      <c r="JYW70" s="4" t="s">
        <v>8</v>
      </c>
      <c r="JYX70" s="4" t="s">
        <v>9</v>
      </c>
      <c r="JYY70" s="4" t="s">
        <v>10</v>
      </c>
      <c r="JYZ70" s="4" t="s">
        <v>11</v>
      </c>
      <c r="JZA70" s="4" t="s">
        <v>12</v>
      </c>
      <c r="JZB70" s="4" t="s">
        <v>13</v>
      </c>
      <c r="JZC70" s="4" t="s">
        <v>14</v>
      </c>
      <c r="JZD70" s="4" t="s">
        <v>63</v>
      </c>
      <c r="JZE70" s="3"/>
      <c r="JZF70" s="3" t="s">
        <v>1</v>
      </c>
      <c r="JZG70" s="3" t="s">
        <v>2</v>
      </c>
      <c r="JZH70" s="4" t="s">
        <v>3</v>
      </c>
      <c r="JZI70" s="4" t="s">
        <v>4</v>
      </c>
      <c r="JZJ70" s="4" t="s">
        <v>5</v>
      </c>
      <c r="JZK70" s="4" t="s">
        <v>6</v>
      </c>
      <c r="JZL70" s="4" t="s">
        <v>7</v>
      </c>
      <c r="JZM70" s="4" t="s">
        <v>8</v>
      </c>
      <c r="JZN70" s="4" t="s">
        <v>9</v>
      </c>
      <c r="JZO70" s="4" t="s">
        <v>10</v>
      </c>
      <c r="JZP70" s="4" t="s">
        <v>11</v>
      </c>
      <c r="JZQ70" s="4" t="s">
        <v>12</v>
      </c>
      <c r="JZR70" s="4" t="s">
        <v>13</v>
      </c>
      <c r="JZS70" s="4" t="s">
        <v>14</v>
      </c>
      <c r="JZT70" s="4" t="s">
        <v>63</v>
      </c>
      <c r="JZU70" s="3"/>
      <c r="JZV70" s="3" t="s">
        <v>1</v>
      </c>
      <c r="JZW70" s="3" t="s">
        <v>2</v>
      </c>
      <c r="JZX70" s="4" t="s">
        <v>3</v>
      </c>
      <c r="JZY70" s="4" t="s">
        <v>4</v>
      </c>
      <c r="JZZ70" s="4" t="s">
        <v>5</v>
      </c>
      <c r="KAA70" s="4" t="s">
        <v>6</v>
      </c>
      <c r="KAB70" s="4" t="s">
        <v>7</v>
      </c>
      <c r="KAC70" s="4" t="s">
        <v>8</v>
      </c>
      <c r="KAD70" s="4" t="s">
        <v>9</v>
      </c>
      <c r="KAE70" s="4" t="s">
        <v>10</v>
      </c>
      <c r="KAF70" s="4" t="s">
        <v>11</v>
      </c>
      <c r="KAG70" s="4" t="s">
        <v>12</v>
      </c>
      <c r="KAH70" s="4" t="s">
        <v>13</v>
      </c>
      <c r="KAI70" s="4" t="s">
        <v>14</v>
      </c>
      <c r="KAJ70" s="4" t="s">
        <v>63</v>
      </c>
      <c r="KAK70" s="3"/>
      <c r="KAL70" s="3" t="s">
        <v>1</v>
      </c>
      <c r="KAM70" s="3" t="s">
        <v>2</v>
      </c>
      <c r="KAN70" s="4" t="s">
        <v>3</v>
      </c>
      <c r="KAO70" s="4" t="s">
        <v>4</v>
      </c>
      <c r="KAP70" s="4" t="s">
        <v>5</v>
      </c>
      <c r="KAQ70" s="4" t="s">
        <v>6</v>
      </c>
      <c r="KAR70" s="4" t="s">
        <v>7</v>
      </c>
      <c r="KAS70" s="4" t="s">
        <v>8</v>
      </c>
      <c r="KAT70" s="4" t="s">
        <v>9</v>
      </c>
      <c r="KAU70" s="4" t="s">
        <v>10</v>
      </c>
      <c r="KAV70" s="4" t="s">
        <v>11</v>
      </c>
      <c r="KAW70" s="4" t="s">
        <v>12</v>
      </c>
      <c r="KAX70" s="4" t="s">
        <v>13</v>
      </c>
      <c r="KAY70" s="4" t="s">
        <v>14</v>
      </c>
      <c r="KAZ70" s="4" t="s">
        <v>63</v>
      </c>
      <c r="KBA70" s="3"/>
      <c r="KBB70" s="3" t="s">
        <v>1</v>
      </c>
      <c r="KBC70" s="3" t="s">
        <v>2</v>
      </c>
      <c r="KBD70" s="4" t="s">
        <v>3</v>
      </c>
      <c r="KBE70" s="4" t="s">
        <v>4</v>
      </c>
      <c r="KBF70" s="4" t="s">
        <v>5</v>
      </c>
      <c r="KBG70" s="4" t="s">
        <v>6</v>
      </c>
      <c r="KBH70" s="4" t="s">
        <v>7</v>
      </c>
      <c r="KBI70" s="4" t="s">
        <v>8</v>
      </c>
      <c r="KBJ70" s="4" t="s">
        <v>9</v>
      </c>
      <c r="KBK70" s="4" t="s">
        <v>10</v>
      </c>
      <c r="KBL70" s="4" t="s">
        <v>11</v>
      </c>
      <c r="KBM70" s="4" t="s">
        <v>12</v>
      </c>
      <c r="KBN70" s="4" t="s">
        <v>13</v>
      </c>
      <c r="KBO70" s="4" t="s">
        <v>14</v>
      </c>
      <c r="KBP70" s="4" t="s">
        <v>63</v>
      </c>
      <c r="KBQ70" s="3"/>
      <c r="KBR70" s="3" t="s">
        <v>1</v>
      </c>
      <c r="KBS70" s="3" t="s">
        <v>2</v>
      </c>
      <c r="KBT70" s="4" t="s">
        <v>3</v>
      </c>
      <c r="KBU70" s="4" t="s">
        <v>4</v>
      </c>
      <c r="KBV70" s="4" t="s">
        <v>5</v>
      </c>
      <c r="KBW70" s="4" t="s">
        <v>6</v>
      </c>
      <c r="KBX70" s="4" t="s">
        <v>7</v>
      </c>
      <c r="KBY70" s="4" t="s">
        <v>8</v>
      </c>
      <c r="KBZ70" s="4" t="s">
        <v>9</v>
      </c>
      <c r="KCA70" s="4" t="s">
        <v>10</v>
      </c>
      <c r="KCB70" s="4" t="s">
        <v>11</v>
      </c>
      <c r="KCC70" s="4" t="s">
        <v>12</v>
      </c>
      <c r="KCD70" s="4" t="s">
        <v>13</v>
      </c>
      <c r="KCE70" s="4" t="s">
        <v>14</v>
      </c>
      <c r="KCF70" s="4" t="s">
        <v>63</v>
      </c>
      <c r="KCG70" s="3"/>
      <c r="KCH70" s="3" t="s">
        <v>1</v>
      </c>
      <c r="KCI70" s="3" t="s">
        <v>2</v>
      </c>
      <c r="KCJ70" s="4" t="s">
        <v>3</v>
      </c>
      <c r="KCK70" s="4" t="s">
        <v>4</v>
      </c>
      <c r="KCL70" s="4" t="s">
        <v>5</v>
      </c>
      <c r="KCM70" s="4" t="s">
        <v>6</v>
      </c>
      <c r="KCN70" s="4" t="s">
        <v>7</v>
      </c>
      <c r="KCO70" s="4" t="s">
        <v>8</v>
      </c>
      <c r="KCP70" s="4" t="s">
        <v>9</v>
      </c>
      <c r="KCQ70" s="4" t="s">
        <v>10</v>
      </c>
      <c r="KCR70" s="4" t="s">
        <v>11</v>
      </c>
      <c r="KCS70" s="4" t="s">
        <v>12</v>
      </c>
      <c r="KCT70" s="4" t="s">
        <v>13</v>
      </c>
      <c r="KCU70" s="4" t="s">
        <v>14</v>
      </c>
      <c r="KCV70" s="4" t="s">
        <v>63</v>
      </c>
      <c r="KCW70" s="3"/>
      <c r="KCX70" s="3" t="s">
        <v>1</v>
      </c>
      <c r="KCY70" s="3" t="s">
        <v>2</v>
      </c>
      <c r="KCZ70" s="4" t="s">
        <v>3</v>
      </c>
      <c r="KDA70" s="4" t="s">
        <v>4</v>
      </c>
      <c r="KDB70" s="4" t="s">
        <v>5</v>
      </c>
      <c r="KDC70" s="4" t="s">
        <v>6</v>
      </c>
      <c r="KDD70" s="4" t="s">
        <v>7</v>
      </c>
      <c r="KDE70" s="4" t="s">
        <v>8</v>
      </c>
      <c r="KDF70" s="4" t="s">
        <v>9</v>
      </c>
      <c r="KDG70" s="4" t="s">
        <v>10</v>
      </c>
      <c r="KDH70" s="4" t="s">
        <v>11</v>
      </c>
      <c r="KDI70" s="4" t="s">
        <v>12</v>
      </c>
      <c r="KDJ70" s="4" t="s">
        <v>13</v>
      </c>
      <c r="KDK70" s="4" t="s">
        <v>14</v>
      </c>
      <c r="KDL70" s="4" t="s">
        <v>63</v>
      </c>
      <c r="KDM70" s="3"/>
      <c r="KDN70" s="3" t="s">
        <v>1</v>
      </c>
      <c r="KDO70" s="3" t="s">
        <v>2</v>
      </c>
      <c r="KDP70" s="4" t="s">
        <v>3</v>
      </c>
      <c r="KDQ70" s="4" t="s">
        <v>4</v>
      </c>
      <c r="KDR70" s="4" t="s">
        <v>5</v>
      </c>
      <c r="KDS70" s="4" t="s">
        <v>6</v>
      </c>
      <c r="KDT70" s="4" t="s">
        <v>7</v>
      </c>
      <c r="KDU70" s="4" t="s">
        <v>8</v>
      </c>
      <c r="KDV70" s="4" t="s">
        <v>9</v>
      </c>
      <c r="KDW70" s="4" t="s">
        <v>10</v>
      </c>
      <c r="KDX70" s="4" t="s">
        <v>11</v>
      </c>
      <c r="KDY70" s="4" t="s">
        <v>12</v>
      </c>
      <c r="KDZ70" s="4" t="s">
        <v>13</v>
      </c>
      <c r="KEA70" s="4" t="s">
        <v>14</v>
      </c>
      <c r="KEB70" s="4" t="s">
        <v>63</v>
      </c>
      <c r="KEC70" s="3"/>
      <c r="KED70" s="3" t="s">
        <v>1</v>
      </c>
      <c r="KEE70" s="3" t="s">
        <v>2</v>
      </c>
      <c r="KEF70" s="4" t="s">
        <v>3</v>
      </c>
      <c r="KEG70" s="4" t="s">
        <v>4</v>
      </c>
      <c r="KEH70" s="4" t="s">
        <v>5</v>
      </c>
      <c r="KEI70" s="4" t="s">
        <v>6</v>
      </c>
      <c r="KEJ70" s="4" t="s">
        <v>7</v>
      </c>
      <c r="KEK70" s="4" t="s">
        <v>8</v>
      </c>
      <c r="KEL70" s="4" t="s">
        <v>9</v>
      </c>
      <c r="KEM70" s="4" t="s">
        <v>10</v>
      </c>
      <c r="KEN70" s="4" t="s">
        <v>11</v>
      </c>
      <c r="KEO70" s="4" t="s">
        <v>12</v>
      </c>
      <c r="KEP70" s="4" t="s">
        <v>13</v>
      </c>
      <c r="KEQ70" s="4" t="s">
        <v>14</v>
      </c>
      <c r="KER70" s="4" t="s">
        <v>63</v>
      </c>
      <c r="KES70" s="3"/>
      <c r="KET70" s="3" t="s">
        <v>1</v>
      </c>
      <c r="KEU70" s="3" t="s">
        <v>2</v>
      </c>
      <c r="KEV70" s="4" t="s">
        <v>3</v>
      </c>
      <c r="KEW70" s="4" t="s">
        <v>4</v>
      </c>
      <c r="KEX70" s="4" t="s">
        <v>5</v>
      </c>
      <c r="KEY70" s="4" t="s">
        <v>6</v>
      </c>
      <c r="KEZ70" s="4" t="s">
        <v>7</v>
      </c>
      <c r="KFA70" s="4" t="s">
        <v>8</v>
      </c>
      <c r="KFB70" s="4" t="s">
        <v>9</v>
      </c>
      <c r="KFC70" s="4" t="s">
        <v>10</v>
      </c>
      <c r="KFD70" s="4" t="s">
        <v>11</v>
      </c>
      <c r="KFE70" s="4" t="s">
        <v>12</v>
      </c>
      <c r="KFF70" s="4" t="s">
        <v>13</v>
      </c>
      <c r="KFG70" s="4" t="s">
        <v>14</v>
      </c>
      <c r="KFH70" s="4" t="s">
        <v>63</v>
      </c>
      <c r="KFI70" s="3"/>
      <c r="KFJ70" s="3" t="s">
        <v>1</v>
      </c>
      <c r="KFK70" s="3" t="s">
        <v>2</v>
      </c>
      <c r="KFL70" s="4" t="s">
        <v>3</v>
      </c>
      <c r="KFM70" s="4" t="s">
        <v>4</v>
      </c>
      <c r="KFN70" s="4" t="s">
        <v>5</v>
      </c>
      <c r="KFO70" s="4" t="s">
        <v>6</v>
      </c>
      <c r="KFP70" s="4" t="s">
        <v>7</v>
      </c>
      <c r="KFQ70" s="4" t="s">
        <v>8</v>
      </c>
      <c r="KFR70" s="4" t="s">
        <v>9</v>
      </c>
      <c r="KFS70" s="4" t="s">
        <v>10</v>
      </c>
      <c r="KFT70" s="4" t="s">
        <v>11</v>
      </c>
      <c r="KFU70" s="4" t="s">
        <v>12</v>
      </c>
      <c r="KFV70" s="4" t="s">
        <v>13</v>
      </c>
      <c r="KFW70" s="4" t="s">
        <v>14</v>
      </c>
      <c r="KFX70" s="4" t="s">
        <v>63</v>
      </c>
      <c r="KFY70" s="3"/>
      <c r="KFZ70" s="3" t="s">
        <v>1</v>
      </c>
      <c r="KGA70" s="3" t="s">
        <v>2</v>
      </c>
      <c r="KGB70" s="4" t="s">
        <v>3</v>
      </c>
      <c r="KGC70" s="4" t="s">
        <v>4</v>
      </c>
      <c r="KGD70" s="4" t="s">
        <v>5</v>
      </c>
      <c r="KGE70" s="4" t="s">
        <v>6</v>
      </c>
      <c r="KGF70" s="4" t="s">
        <v>7</v>
      </c>
      <c r="KGG70" s="4" t="s">
        <v>8</v>
      </c>
      <c r="KGH70" s="4" t="s">
        <v>9</v>
      </c>
      <c r="KGI70" s="4" t="s">
        <v>10</v>
      </c>
      <c r="KGJ70" s="4" t="s">
        <v>11</v>
      </c>
      <c r="KGK70" s="4" t="s">
        <v>12</v>
      </c>
      <c r="KGL70" s="4" t="s">
        <v>13</v>
      </c>
      <c r="KGM70" s="4" t="s">
        <v>14</v>
      </c>
      <c r="KGN70" s="4" t="s">
        <v>63</v>
      </c>
      <c r="KGO70" s="3"/>
      <c r="KGP70" s="3" t="s">
        <v>1</v>
      </c>
      <c r="KGQ70" s="3" t="s">
        <v>2</v>
      </c>
      <c r="KGR70" s="4" t="s">
        <v>3</v>
      </c>
      <c r="KGS70" s="4" t="s">
        <v>4</v>
      </c>
      <c r="KGT70" s="4" t="s">
        <v>5</v>
      </c>
      <c r="KGU70" s="4" t="s">
        <v>6</v>
      </c>
      <c r="KGV70" s="4" t="s">
        <v>7</v>
      </c>
      <c r="KGW70" s="4" t="s">
        <v>8</v>
      </c>
      <c r="KGX70" s="4" t="s">
        <v>9</v>
      </c>
      <c r="KGY70" s="4" t="s">
        <v>10</v>
      </c>
      <c r="KGZ70" s="4" t="s">
        <v>11</v>
      </c>
      <c r="KHA70" s="4" t="s">
        <v>12</v>
      </c>
      <c r="KHB70" s="4" t="s">
        <v>13</v>
      </c>
      <c r="KHC70" s="4" t="s">
        <v>14</v>
      </c>
      <c r="KHD70" s="4" t="s">
        <v>63</v>
      </c>
      <c r="KHE70" s="3"/>
      <c r="KHF70" s="3" t="s">
        <v>1</v>
      </c>
      <c r="KHG70" s="3" t="s">
        <v>2</v>
      </c>
      <c r="KHH70" s="4" t="s">
        <v>3</v>
      </c>
      <c r="KHI70" s="4" t="s">
        <v>4</v>
      </c>
      <c r="KHJ70" s="4" t="s">
        <v>5</v>
      </c>
      <c r="KHK70" s="4" t="s">
        <v>6</v>
      </c>
      <c r="KHL70" s="4" t="s">
        <v>7</v>
      </c>
      <c r="KHM70" s="4" t="s">
        <v>8</v>
      </c>
      <c r="KHN70" s="4" t="s">
        <v>9</v>
      </c>
      <c r="KHO70" s="4" t="s">
        <v>10</v>
      </c>
      <c r="KHP70" s="4" t="s">
        <v>11</v>
      </c>
      <c r="KHQ70" s="4" t="s">
        <v>12</v>
      </c>
      <c r="KHR70" s="4" t="s">
        <v>13</v>
      </c>
      <c r="KHS70" s="4" t="s">
        <v>14</v>
      </c>
      <c r="KHT70" s="4" t="s">
        <v>63</v>
      </c>
      <c r="KHU70" s="3"/>
      <c r="KHV70" s="3" t="s">
        <v>1</v>
      </c>
      <c r="KHW70" s="3" t="s">
        <v>2</v>
      </c>
      <c r="KHX70" s="4" t="s">
        <v>3</v>
      </c>
      <c r="KHY70" s="4" t="s">
        <v>4</v>
      </c>
      <c r="KHZ70" s="4" t="s">
        <v>5</v>
      </c>
      <c r="KIA70" s="4" t="s">
        <v>6</v>
      </c>
      <c r="KIB70" s="4" t="s">
        <v>7</v>
      </c>
      <c r="KIC70" s="4" t="s">
        <v>8</v>
      </c>
      <c r="KID70" s="4" t="s">
        <v>9</v>
      </c>
      <c r="KIE70" s="4" t="s">
        <v>10</v>
      </c>
      <c r="KIF70" s="4" t="s">
        <v>11</v>
      </c>
      <c r="KIG70" s="4" t="s">
        <v>12</v>
      </c>
      <c r="KIH70" s="4" t="s">
        <v>13</v>
      </c>
      <c r="KII70" s="4" t="s">
        <v>14</v>
      </c>
      <c r="KIJ70" s="4" t="s">
        <v>63</v>
      </c>
      <c r="KIK70" s="3"/>
      <c r="KIL70" s="3" t="s">
        <v>1</v>
      </c>
      <c r="KIM70" s="3" t="s">
        <v>2</v>
      </c>
      <c r="KIN70" s="4" t="s">
        <v>3</v>
      </c>
      <c r="KIO70" s="4" t="s">
        <v>4</v>
      </c>
      <c r="KIP70" s="4" t="s">
        <v>5</v>
      </c>
      <c r="KIQ70" s="4" t="s">
        <v>6</v>
      </c>
      <c r="KIR70" s="4" t="s">
        <v>7</v>
      </c>
      <c r="KIS70" s="4" t="s">
        <v>8</v>
      </c>
      <c r="KIT70" s="4" t="s">
        <v>9</v>
      </c>
      <c r="KIU70" s="4" t="s">
        <v>10</v>
      </c>
      <c r="KIV70" s="4" t="s">
        <v>11</v>
      </c>
      <c r="KIW70" s="4" t="s">
        <v>12</v>
      </c>
      <c r="KIX70" s="4" t="s">
        <v>13</v>
      </c>
      <c r="KIY70" s="4" t="s">
        <v>14</v>
      </c>
      <c r="KIZ70" s="4" t="s">
        <v>63</v>
      </c>
      <c r="KJA70" s="3"/>
      <c r="KJB70" s="3" t="s">
        <v>1</v>
      </c>
      <c r="KJC70" s="3" t="s">
        <v>2</v>
      </c>
      <c r="KJD70" s="4" t="s">
        <v>3</v>
      </c>
      <c r="KJE70" s="4" t="s">
        <v>4</v>
      </c>
      <c r="KJF70" s="4" t="s">
        <v>5</v>
      </c>
      <c r="KJG70" s="4" t="s">
        <v>6</v>
      </c>
      <c r="KJH70" s="4" t="s">
        <v>7</v>
      </c>
      <c r="KJI70" s="4" t="s">
        <v>8</v>
      </c>
      <c r="KJJ70" s="4" t="s">
        <v>9</v>
      </c>
      <c r="KJK70" s="4" t="s">
        <v>10</v>
      </c>
      <c r="KJL70" s="4" t="s">
        <v>11</v>
      </c>
      <c r="KJM70" s="4" t="s">
        <v>12</v>
      </c>
      <c r="KJN70" s="4" t="s">
        <v>13</v>
      </c>
      <c r="KJO70" s="4" t="s">
        <v>14</v>
      </c>
      <c r="KJP70" s="4" t="s">
        <v>63</v>
      </c>
      <c r="KJQ70" s="3"/>
      <c r="KJR70" s="3" t="s">
        <v>1</v>
      </c>
      <c r="KJS70" s="3" t="s">
        <v>2</v>
      </c>
      <c r="KJT70" s="4" t="s">
        <v>3</v>
      </c>
      <c r="KJU70" s="4" t="s">
        <v>4</v>
      </c>
      <c r="KJV70" s="4" t="s">
        <v>5</v>
      </c>
      <c r="KJW70" s="4" t="s">
        <v>6</v>
      </c>
      <c r="KJX70" s="4" t="s">
        <v>7</v>
      </c>
      <c r="KJY70" s="4" t="s">
        <v>8</v>
      </c>
      <c r="KJZ70" s="4" t="s">
        <v>9</v>
      </c>
      <c r="KKA70" s="4" t="s">
        <v>10</v>
      </c>
      <c r="KKB70" s="4" t="s">
        <v>11</v>
      </c>
      <c r="KKC70" s="4" t="s">
        <v>12</v>
      </c>
      <c r="KKD70" s="4" t="s">
        <v>13</v>
      </c>
      <c r="KKE70" s="4" t="s">
        <v>14</v>
      </c>
      <c r="KKF70" s="4" t="s">
        <v>63</v>
      </c>
      <c r="KKG70" s="3"/>
      <c r="KKH70" s="3" t="s">
        <v>1</v>
      </c>
      <c r="KKI70" s="3" t="s">
        <v>2</v>
      </c>
      <c r="KKJ70" s="4" t="s">
        <v>3</v>
      </c>
      <c r="KKK70" s="4" t="s">
        <v>4</v>
      </c>
      <c r="KKL70" s="4" t="s">
        <v>5</v>
      </c>
      <c r="KKM70" s="4" t="s">
        <v>6</v>
      </c>
      <c r="KKN70" s="4" t="s">
        <v>7</v>
      </c>
      <c r="KKO70" s="4" t="s">
        <v>8</v>
      </c>
      <c r="KKP70" s="4" t="s">
        <v>9</v>
      </c>
      <c r="KKQ70" s="4" t="s">
        <v>10</v>
      </c>
      <c r="KKR70" s="4" t="s">
        <v>11</v>
      </c>
      <c r="KKS70" s="4" t="s">
        <v>12</v>
      </c>
      <c r="KKT70" s="4" t="s">
        <v>13</v>
      </c>
      <c r="KKU70" s="4" t="s">
        <v>14</v>
      </c>
      <c r="KKV70" s="4" t="s">
        <v>63</v>
      </c>
      <c r="KKW70" s="3"/>
      <c r="KKX70" s="3" t="s">
        <v>1</v>
      </c>
      <c r="KKY70" s="3" t="s">
        <v>2</v>
      </c>
      <c r="KKZ70" s="4" t="s">
        <v>3</v>
      </c>
      <c r="KLA70" s="4" t="s">
        <v>4</v>
      </c>
      <c r="KLB70" s="4" t="s">
        <v>5</v>
      </c>
      <c r="KLC70" s="4" t="s">
        <v>6</v>
      </c>
      <c r="KLD70" s="4" t="s">
        <v>7</v>
      </c>
      <c r="KLE70" s="4" t="s">
        <v>8</v>
      </c>
      <c r="KLF70" s="4" t="s">
        <v>9</v>
      </c>
      <c r="KLG70" s="4" t="s">
        <v>10</v>
      </c>
      <c r="KLH70" s="4" t="s">
        <v>11</v>
      </c>
      <c r="KLI70" s="4" t="s">
        <v>12</v>
      </c>
      <c r="KLJ70" s="4" t="s">
        <v>13</v>
      </c>
      <c r="KLK70" s="4" t="s">
        <v>14</v>
      </c>
      <c r="KLL70" s="4" t="s">
        <v>63</v>
      </c>
      <c r="KLM70" s="3"/>
      <c r="KLN70" s="3" t="s">
        <v>1</v>
      </c>
      <c r="KLO70" s="3" t="s">
        <v>2</v>
      </c>
      <c r="KLP70" s="4" t="s">
        <v>3</v>
      </c>
      <c r="KLQ70" s="4" t="s">
        <v>4</v>
      </c>
      <c r="KLR70" s="4" t="s">
        <v>5</v>
      </c>
      <c r="KLS70" s="4" t="s">
        <v>6</v>
      </c>
      <c r="KLT70" s="4" t="s">
        <v>7</v>
      </c>
      <c r="KLU70" s="4" t="s">
        <v>8</v>
      </c>
      <c r="KLV70" s="4" t="s">
        <v>9</v>
      </c>
      <c r="KLW70" s="4" t="s">
        <v>10</v>
      </c>
      <c r="KLX70" s="4" t="s">
        <v>11</v>
      </c>
      <c r="KLY70" s="4" t="s">
        <v>12</v>
      </c>
      <c r="KLZ70" s="4" t="s">
        <v>13</v>
      </c>
      <c r="KMA70" s="4" t="s">
        <v>14</v>
      </c>
      <c r="KMB70" s="4" t="s">
        <v>63</v>
      </c>
      <c r="KMC70" s="3"/>
      <c r="KMD70" s="3" t="s">
        <v>1</v>
      </c>
      <c r="KME70" s="3" t="s">
        <v>2</v>
      </c>
      <c r="KMF70" s="4" t="s">
        <v>3</v>
      </c>
      <c r="KMG70" s="4" t="s">
        <v>4</v>
      </c>
      <c r="KMH70" s="4" t="s">
        <v>5</v>
      </c>
      <c r="KMI70" s="4" t="s">
        <v>6</v>
      </c>
      <c r="KMJ70" s="4" t="s">
        <v>7</v>
      </c>
      <c r="KMK70" s="4" t="s">
        <v>8</v>
      </c>
      <c r="KML70" s="4" t="s">
        <v>9</v>
      </c>
      <c r="KMM70" s="4" t="s">
        <v>10</v>
      </c>
      <c r="KMN70" s="4" t="s">
        <v>11</v>
      </c>
      <c r="KMO70" s="4" t="s">
        <v>12</v>
      </c>
      <c r="KMP70" s="4" t="s">
        <v>13</v>
      </c>
      <c r="KMQ70" s="4" t="s">
        <v>14</v>
      </c>
      <c r="KMR70" s="4" t="s">
        <v>63</v>
      </c>
      <c r="KMS70" s="3"/>
      <c r="KMT70" s="3" t="s">
        <v>1</v>
      </c>
      <c r="KMU70" s="3" t="s">
        <v>2</v>
      </c>
      <c r="KMV70" s="4" t="s">
        <v>3</v>
      </c>
      <c r="KMW70" s="4" t="s">
        <v>4</v>
      </c>
      <c r="KMX70" s="4" t="s">
        <v>5</v>
      </c>
      <c r="KMY70" s="4" t="s">
        <v>6</v>
      </c>
      <c r="KMZ70" s="4" t="s">
        <v>7</v>
      </c>
      <c r="KNA70" s="4" t="s">
        <v>8</v>
      </c>
      <c r="KNB70" s="4" t="s">
        <v>9</v>
      </c>
      <c r="KNC70" s="4" t="s">
        <v>10</v>
      </c>
      <c r="KND70" s="4" t="s">
        <v>11</v>
      </c>
      <c r="KNE70" s="4" t="s">
        <v>12</v>
      </c>
      <c r="KNF70" s="4" t="s">
        <v>13</v>
      </c>
      <c r="KNG70" s="4" t="s">
        <v>14</v>
      </c>
      <c r="KNH70" s="4" t="s">
        <v>63</v>
      </c>
      <c r="KNI70" s="3"/>
      <c r="KNJ70" s="3" t="s">
        <v>1</v>
      </c>
      <c r="KNK70" s="3" t="s">
        <v>2</v>
      </c>
      <c r="KNL70" s="4" t="s">
        <v>3</v>
      </c>
      <c r="KNM70" s="4" t="s">
        <v>4</v>
      </c>
      <c r="KNN70" s="4" t="s">
        <v>5</v>
      </c>
      <c r="KNO70" s="4" t="s">
        <v>6</v>
      </c>
      <c r="KNP70" s="4" t="s">
        <v>7</v>
      </c>
      <c r="KNQ70" s="4" t="s">
        <v>8</v>
      </c>
      <c r="KNR70" s="4" t="s">
        <v>9</v>
      </c>
      <c r="KNS70" s="4" t="s">
        <v>10</v>
      </c>
      <c r="KNT70" s="4" t="s">
        <v>11</v>
      </c>
      <c r="KNU70" s="4" t="s">
        <v>12</v>
      </c>
      <c r="KNV70" s="4" t="s">
        <v>13</v>
      </c>
      <c r="KNW70" s="4" t="s">
        <v>14</v>
      </c>
      <c r="KNX70" s="4" t="s">
        <v>63</v>
      </c>
      <c r="KNY70" s="3"/>
      <c r="KNZ70" s="3" t="s">
        <v>1</v>
      </c>
      <c r="KOA70" s="3" t="s">
        <v>2</v>
      </c>
      <c r="KOB70" s="4" t="s">
        <v>3</v>
      </c>
      <c r="KOC70" s="4" t="s">
        <v>4</v>
      </c>
      <c r="KOD70" s="4" t="s">
        <v>5</v>
      </c>
      <c r="KOE70" s="4" t="s">
        <v>6</v>
      </c>
      <c r="KOF70" s="4" t="s">
        <v>7</v>
      </c>
      <c r="KOG70" s="4" t="s">
        <v>8</v>
      </c>
      <c r="KOH70" s="4" t="s">
        <v>9</v>
      </c>
      <c r="KOI70" s="4" t="s">
        <v>10</v>
      </c>
      <c r="KOJ70" s="4" t="s">
        <v>11</v>
      </c>
      <c r="KOK70" s="4" t="s">
        <v>12</v>
      </c>
      <c r="KOL70" s="4" t="s">
        <v>13</v>
      </c>
      <c r="KOM70" s="4" t="s">
        <v>14</v>
      </c>
      <c r="KON70" s="4" t="s">
        <v>63</v>
      </c>
      <c r="KOO70" s="3"/>
      <c r="KOP70" s="3" t="s">
        <v>1</v>
      </c>
      <c r="KOQ70" s="3" t="s">
        <v>2</v>
      </c>
      <c r="KOR70" s="4" t="s">
        <v>3</v>
      </c>
      <c r="KOS70" s="4" t="s">
        <v>4</v>
      </c>
      <c r="KOT70" s="4" t="s">
        <v>5</v>
      </c>
      <c r="KOU70" s="4" t="s">
        <v>6</v>
      </c>
      <c r="KOV70" s="4" t="s">
        <v>7</v>
      </c>
      <c r="KOW70" s="4" t="s">
        <v>8</v>
      </c>
      <c r="KOX70" s="4" t="s">
        <v>9</v>
      </c>
      <c r="KOY70" s="4" t="s">
        <v>10</v>
      </c>
      <c r="KOZ70" s="4" t="s">
        <v>11</v>
      </c>
      <c r="KPA70" s="4" t="s">
        <v>12</v>
      </c>
      <c r="KPB70" s="4" t="s">
        <v>13</v>
      </c>
      <c r="KPC70" s="4" t="s">
        <v>14</v>
      </c>
      <c r="KPD70" s="4" t="s">
        <v>63</v>
      </c>
      <c r="KPE70" s="3"/>
      <c r="KPF70" s="3" t="s">
        <v>1</v>
      </c>
      <c r="KPG70" s="3" t="s">
        <v>2</v>
      </c>
      <c r="KPH70" s="4" t="s">
        <v>3</v>
      </c>
      <c r="KPI70" s="4" t="s">
        <v>4</v>
      </c>
      <c r="KPJ70" s="4" t="s">
        <v>5</v>
      </c>
      <c r="KPK70" s="4" t="s">
        <v>6</v>
      </c>
      <c r="KPL70" s="4" t="s">
        <v>7</v>
      </c>
      <c r="KPM70" s="4" t="s">
        <v>8</v>
      </c>
      <c r="KPN70" s="4" t="s">
        <v>9</v>
      </c>
      <c r="KPO70" s="4" t="s">
        <v>10</v>
      </c>
      <c r="KPP70" s="4" t="s">
        <v>11</v>
      </c>
      <c r="KPQ70" s="4" t="s">
        <v>12</v>
      </c>
      <c r="KPR70" s="4" t="s">
        <v>13</v>
      </c>
      <c r="KPS70" s="4" t="s">
        <v>14</v>
      </c>
      <c r="KPT70" s="4" t="s">
        <v>63</v>
      </c>
      <c r="KPU70" s="3"/>
      <c r="KPV70" s="3" t="s">
        <v>1</v>
      </c>
      <c r="KPW70" s="3" t="s">
        <v>2</v>
      </c>
      <c r="KPX70" s="4" t="s">
        <v>3</v>
      </c>
      <c r="KPY70" s="4" t="s">
        <v>4</v>
      </c>
      <c r="KPZ70" s="4" t="s">
        <v>5</v>
      </c>
      <c r="KQA70" s="4" t="s">
        <v>6</v>
      </c>
      <c r="KQB70" s="4" t="s">
        <v>7</v>
      </c>
      <c r="KQC70" s="4" t="s">
        <v>8</v>
      </c>
      <c r="KQD70" s="4" t="s">
        <v>9</v>
      </c>
      <c r="KQE70" s="4" t="s">
        <v>10</v>
      </c>
      <c r="KQF70" s="4" t="s">
        <v>11</v>
      </c>
      <c r="KQG70" s="4" t="s">
        <v>12</v>
      </c>
      <c r="KQH70" s="4" t="s">
        <v>13</v>
      </c>
      <c r="KQI70" s="4" t="s">
        <v>14</v>
      </c>
      <c r="KQJ70" s="4" t="s">
        <v>63</v>
      </c>
      <c r="KQK70" s="3"/>
      <c r="KQL70" s="3" t="s">
        <v>1</v>
      </c>
      <c r="KQM70" s="3" t="s">
        <v>2</v>
      </c>
      <c r="KQN70" s="4" t="s">
        <v>3</v>
      </c>
      <c r="KQO70" s="4" t="s">
        <v>4</v>
      </c>
      <c r="KQP70" s="4" t="s">
        <v>5</v>
      </c>
      <c r="KQQ70" s="4" t="s">
        <v>6</v>
      </c>
      <c r="KQR70" s="4" t="s">
        <v>7</v>
      </c>
      <c r="KQS70" s="4" t="s">
        <v>8</v>
      </c>
      <c r="KQT70" s="4" t="s">
        <v>9</v>
      </c>
      <c r="KQU70" s="4" t="s">
        <v>10</v>
      </c>
      <c r="KQV70" s="4" t="s">
        <v>11</v>
      </c>
      <c r="KQW70" s="4" t="s">
        <v>12</v>
      </c>
      <c r="KQX70" s="4" t="s">
        <v>13</v>
      </c>
      <c r="KQY70" s="4" t="s">
        <v>14</v>
      </c>
      <c r="KQZ70" s="4" t="s">
        <v>63</v>
      </c>
      <c r="KRA70" s="3"/>
      <c r="KRB70" s="3" t="s">
        <v>1</v>
      </c>
      <c r="KRC70" s="3" t="s">
        <v>2</v>
      </c>
      <c r="KRD70" s="4" t="s">
        <v>3</v>
      </c>
      <c r="KRE70" s="4" t="s">
        <v>4</v>
      </c>
      <c r="KRF70" s="4" t="s">
        <v>5</v>
      </c>
      <c r="KRG70" s="4" t="s">
        <v>6</v>
      </c>
      <c r="KRH70" s="4" t="s">
        <v>7</v>
      </c>
      <c r="KRI70" s="4" t="s">
        <v>8</v>
      </c>
      <c r="KRJ70" s="4" t="s">
        <v>9</v>
      </c>
      <c r="KRK70" s="4" t="s">
        <v>10</v>
      </c>
      <c r="KRL70" s="4" t="s">
        <v>11</v>
      </c>
      <c r="KRM70" s="4" t="s">
        <v>12</v>
      </c>
      <c r="KRN70" s="4" t="s">
        <v>13</v>
      </c>
      <c r="KRO70" s="4" t="s">
        <v>14</v>
      </c>
      <c r="KRP70" s="4" t="s">
        <v>63</v>
      </c>
      <c r="KRQ70" s="3"/>
      <c r="KRR70" s="3" t="s">
        <v>1</v>
      </c>
      <c r="KRS70" s="3" t="s">
        <v>2</v>
      </c>
      <c r="KRT70" s="4" t="s">
        <v>3</v>
      </c>
      <c r="KRU70" s="4" t="s">
        <v>4</v>
      </c>
      <c r="KRV70" s="4" t="s">
        <v>5</v>
      </c>
      <c r="KRW70" s="4" t="s">
        <v>6</v>
      </c>
      <c r="KRX70" s="4" t="s">
        <v>7</v>
      </c>
      <c r="KRY70" s="4" t="s">
        <v>8</v>
      </c>
      <c r="KRZ70" s="4" t="s">
        <v>9</v>
      </c>
      <c r="KSA70" s="4" t="s">
        <v>10</v>
      </c>
      <c r="KSB70" s="4" t="s">
        <v>11</v>
      </c>
      <c r="KSC70" s="4" t="s">
        <v>12</v>
      </c>
      <c r="KSD70" s="4" t="s">
        <v>13</v>
      </c>
      <c r="KSE70" s="4" t="s">
        <v>14</v>
      </c>
      <c r="KSF70" s="4" t="s">
        <v>63</v>
      </c>
      <c r="KSG70" s="3"/>
      <c r="KSH70" s="3" t="s">
        <v>1</v>
      </c>
      <c r="KSI70" s="3" t="s">
        <v>2</v>
      </c>
      <c r="KSJ70" s="4" t="s">
        <v>3</v>
      </c>
      <c r="KSK70" s="4" t="s">
        <v>4</v>
      </c>
      <c r="KSL70" s="4" t="s">
        <v>5</v>
      </c>
      <c r="KSM70" s="4" t="s">
        <v>6</v>
      </c>
      <c r="KSN70" s="4" t="s">
        <v>7</v>
      </c>
      <c r="KSO70" s="4" t="s">
        <v>8</v>
      </c>
      <c r="KSP70" s="4" t="s">
        <v>9</v>
      </c>
      <c r="KSQ70" s="4" t="s">
        <v>10</v>
      </c>
      <c r="KSR70" s="4" t="s">
        <v>11</v>
      </c>
      <c r="KSS70" s="4" t="s">
        <v>12</v>
      </c>
      <c r="KST70" s="4" t="s">
        <v>13</v>
      </c>
      <c r="KSU70" s="4" t="s">
        <v>14</v>
      </c>
      <c r="KSV70" s="4" t="s">
        <v>63</v>
      </c>
      <c r="KSW70" s="3"/>
      <c r="KSX70" s="3" t="s">
        <v>1</v>
      </c>
      <c r="KSY70" s="3" t="s">
        <v>2</v>
      </c>
      <c r="KSZ70" s="4" t="s">
        <v>3</v>
      </c>
      <c r="KTA70" s="4" t="s">
        <v>4</v>
      </c>
      <c r="KTB70" s="4" t="s">
        <v>5</v>
      </c>
      <c r="KTC70" s="4" t="s">
        <v>6</v>
      </c>
      <c r="KTD70" s="4" t="s">
        <v>7</v>
      </c>
      <c r="KTE70" s="4" t="s">
        <v>8</v>
      </c>
      <c r="KTF70" s="4" t="s">
        <v>9</v>
      </c>
      <c r="KTG70" s="4" t="s">
        <v>10</v>
      </c>
      <c r="KTH70" s="4" t="s">
        <v>11</v>
      </c>
      <c r="KTI70" s="4" t="s">
        <v>12</v>
      </c>
      <c r="KTJ70" s="4" t="s">
        <v>13</v>
      </c>
      <c r="KTK70" s="4" t="s">
        <v>14</v>
      </c>
      <c r="KTL70" s="4" t="s">
        <v>63</v>
      </c>
      <c r="KTM70" s="3"/>
      <c r="KTN70" s="3" t="s">
        <v>1</v>
      </c>
      <c r="KTO70" s="3" t="s">
        <v>2</v>
      </c>
      <c r="KTP70" s="4" t="s">
        <v>3</v>
      </c>
      <c r="KTQ70" s="4" t="s">
        <v>4</v>
      </c>
      <c r="KTR70" s="4" t="s">
        <v>5</v>
      </c>
      <c r="KTS70" s="4" t="s">
        <v>6</v>
      </c>
      <c r="KTT70" s="4" t="s">
        <v>7</v>
      </c>
      <c r="KTU70" s="4" t="s">
        <v>8</v>
      </c>
      <c r="KTV70" s="4" t="s">
        <v>9</v>
      </c>
      <c r="KTW70" s="4" t="s">
        <v>10</v>
      </c>
      <c r="KTX70" s="4" t="s">
        <v>11</v>
      </c>
      <c r="KTY70" s="4" t="s">
        <v>12</v>
      </c>
      <c r="KTZ70" s="4" t="s">
        <v>13</v>
      </c>
      <c r="KUA70" s="4" t="s">
        <v>14</v>
      </c>
      <c r="KUB70" s="4" t="s">
        <v>63</v>
      </c>
      <c r="KUC70" s="3"/>
      <c r="KUD70" s="3" t="s">
        <v>1</v>
      </c>
      <c r="KUE70" s="3" t="s">
        <v>2</v>
      </c>
      <c r="KUF70" s="4" t="s">
        <v>3</v>
      </c>
      <c r="KUG70" s="4" t="s">
        <v>4</v>
      </c>
      <c r="KUH70" s="4" t="s">
        <v>5</v>
      </c>
      <c r="KUI70" s="4" t="s">
        <v>6</v>
      </c>
      <c r="KUJ70" s="4" t="s">
        <v>7</v>
      </c>
      <c r="KUK70" s="4" t="s">
        <v>8</v>
      </c>
      <c r="KUL70" s="4" t="s">
        <v>9</v>
      </c>
      <c r="KUM70" s="4" t="s">
        <v>10</v>
      </c>
      <c r="KUN70" s="4" t="s">
        <v>11</v>
      </c>
      <c r="KUO70" s="4" t="s">
        <v>12</v>
      </c>
      <c r="KUP70" s="4" t="s">
        <v>13</v>
      </c>
      <c r="KUQ70" s="4" t="s">
        <v>14</v>
      </c>
      <c r="KUR70" s="4" t="s">
        <v>63</v>
      </c>
      <c r="KUS70" s="3"/>
      <c r="KUT70" s="3" t="s">
        <v>1</v>
      </c>
      <c r="KUU70" s="3" t="s">
        <v>2</v>
      </c>
      <c r="KUV70" s="4" t="s">
        <v>3</v>
      </c>
      <c r="KUW70" s="4" t="s">
        <v>4</v>
      </c>
      <c r="KUX70" s="4" t="s">
        <v>5</v>
      </c>
      <c r="KUY70" s="4" t="s">
        <v>6</v>
      </c>
      <c r="KUZ70" s="4" t="s">
        <v>7</v>
      </c>
      <c r="KVA70" s="4" t="s">
        <v>8</v>
      </c>
      <c r="KVB70" s="4" t="s">
        <v>9</v>
      </c>
      <c r="KVC70" s="4" t="s">
        <v>10</v>
      </c>
      <c r="KVD70" s="4" t="s">
        <v>11</v>
      </c>
      <c r="KVE70" s="4" t="s">
        <v>12</v>
      </c>
      <c r="KVF70" s="4" t="s">
        <v>13</v>
      </c>
      <c r="KVG70" s="4" t="s">
        <v>14</v>
      </c>
      <c r="KVH70" s="4" t="s">
        <v>63</v>
      </c>
      <c r="KVI70" s="3"/>
      <c r="KVJ70" s="3" t="s">
        <v>1</v>
      </c>
      <c r="KVK70" s="3" t="s">
        <v>2</v>
      </c>
      <c r="KVL70" s="4" t="s">
        <v>3</v>
      </c>
      <c r="KVM70" s="4" t="s">
        <v>4</v>
      </c>
      <c r="KVN70" s="4" t="s">
        <v>5</v>
      </c>
      <c r="KVO70" s="4" t="s">
        <v>6</v>
      </c>
      <c r="KVP70" s="4" t="s">
        <v>7</v>
      </c>
      <c r="KVQ70" s="4" t="s">
        <v>8</v>
      </c>
      <c r="KVR70" s="4" t="s">
        <v>9</v>
      </c>
      <c r="KVS70" s="4" t="s">
        <v>10</v>
      </c>
      <c r="KVT70" s="4" t="s">
        <v>11</v>
      </c>
      <c r="KVU70" s="4" t="s">
        <v>12</v>
      </c>
      <c r="KVV70" s="4" t="s">
        <v>13</v>
      </c>
      <c r="KVW70" s="4" t="s">
        <v>14</v>
      </c>
      <c r="KVX70" s="4" t="s">
        <v>63</v>
      </c>
      <c r="KVY70" s="3"/>
      <c r="KVZ70" s="3" t="s">
        <v>1</v>
      </c>
      <c r="KWA70" s="3" t="s">
        <v>2</v>
      </c>
      <c r="KWB70" s="4" t="s">
        <v>3</v>
      </c>
      <c r="KWC70" s="4" t="s">
        <v>4</v>
      </c>
      <c r="KWD70" s="4" t="s">
        <v>5</v>
      </c>
      <c r="KWE70" s="4" t="s">
        <v>6</v>
      </c>
      <c r="KWF70" s="4" t="s">
        <v>7</v>
      </c>
      <c r="KWG70" s="4" t="s">
        <v>8</v>
      </c>
      <c r="KWH70" s="4" t="s">
        <v>9</v>
      </c>
      <c r="KWI70" s="4" t="s">
        <v>10</v>
      </c>
      <c r="KWJ70" s="4" t="s">
        <v>11</v>
      </c>
      <c r="KWK70" s="4" t="s">
        <v>12</v>
      </c>
      <c r="KWL70" s="4" t="s">
        <v>13</v>
      </c>
      <c r="KWM70" s="4" t="s">
        <v>14</v>
      </c>
      <c r="KWN70" s="4" t="s">
        <v>63</v>
      </c>
      <c r="KWO70" s="3"/>
      <c r="KWP70" s="3" t="s">
        <v>1</v>
      </c>
      <c r="KWQ70" s="3" t="s">
        <v>2</v>
      </c>
      <c r="KWR70" s="4" t="s">
        <v>3</v>
      </c>
      <c r="KWS70" s="4" t="s">
        <v>4</v>
      </c>
      <c r="KWT70" s="4" t="s">
        <v>5</v>
      </c>
      <c r="KWU70" s="4" t="s">
        <v>6</v>
      </c>
      <c r="KWV70" s="4" t="s">
        <v>7</v>
      </c>
      <c r="KWW70" s="4" t="s">
        <v>8</v>
      </c>
      <c r="KWX70" s="4" t="s">
        <v>9</v>
      </c>
      <c r="KWY70" s="4" t="s">
        <v>10</v>
      </c>
      <c r="KWZ70" s="4" t="s">
        <v>11</v>
      </c>
      <c r="KXA70" s="4" t="s">
        <v>12</v>
      </c>
      <c r="KXB70" s="4" t="s">
        <v>13</v>
      </c>
      <c r="KXC70" s="4" t="s">
        <v>14</v>
      </c>
      <c r="KXD70" s="4" t="s">
        <v>63</v>
      </c>
      <c r="KXE70" s="3"/>
      <c r="KXF70" s="3" t="s">
        <v>1</v>
      </c>
      <c r="KXG70" s="3" t="s">
        <v>2</v>
      </c>
      <c r="KXH70" s="4" t="s">
        <v>3</v>
      </c>
      <c r="KXI70" s="4" t="s">
        <v>4</v>
      </c>
      <c r="KXJ70" s="4" t="s">
        <v>5</v>
      </c>
      <c r="KXK70" s="4" t="s">
        <v>6</v>
      </c>
      <c r="KXL70" s="4" t="s">
        <v>7</v>
      </c>
      <c r="KXM70" s="4" t="s">
        <v>8</v>
      </c>
      <c r="KXN70" s="4" t="s">
        <v>9</v>
      </c>
      <c r="KXO70" s="4" t="s">
        <v>10</v>
      </c>
      <c r="KXP70" s="4" t="s">
        <v>11</v>
      </c>
      <c r="KXQ70" s="4" t="s">
        <v>12</v>
      </c>
      <c r="KXR70" s="4" t="s">
        <v>13</v>
      </c>
      <c r="KXS70" s="4" t="s">
        <v>14</v>
      </c>
      <c r="KXT70" s="4" t="s">
        <v>63</v>
      </c>
      <c r="KXU70" s="3"/>
      <c r="KXV70" s="3" t="s">
        <v>1</v>
      </c>
      <c r="KXW70" s="3" t="s">
        <v>2</v>
      </c>
      <c r="KXX70" s="4" t="s">
        <v>3</v>
      </c>
      <c r="KXY70" s="4" t="s">
        <v>4</v>
      </c>
      <c r="KXZ70" s="4" t="s">
        <v>5</v>
      </c>
      <c r="KYA70" s="4" t="s">
        <v>6</v>
      </c>
      <c r="KYB70" s="4" t="s">
        <v>7</v>
      </c>
      <c r="KYC70" s="4" t="s">
        <v>8</v>
      </c>
      <c r="KYD70" s="4" t="s">
        <v>9</v>
      </c>
      <c r="KYE70" s="4" t="s">
        <v>10</v>
      </c>
      <c r="KYF70" s="4" t="s">
        <v>11</v>
      </c>
      <c r="KYG70" s="4" t="s">
        <v>12</v>
      </c>
      <c r="KYH70" s="4" t="s">
        <v>13</v>
      </c>
      <c r="KYI70" s="4" t="s">
        <v>14</v>
      </c>
      <c r="KYJ70" s="4" t="s">
        <v>63</v>
      </c>
      <c r="KYK70" s="3"/>
      <c r="KYL70" s="3" t="s">
        <v>1</v>
      </c>
      <c r="KYM70" s="3" t="s">
        <v>2</v>
      </c>
      <c r="KYN70" s="4" t="s">
        <v>3</v>
      </c>
      <c r="KYO70" s="4" t="s">
        <v>4</v>
      </c>
      <c r="KYP70" s="4" t="s">
        <v>5</v>
      </c>
      <c r="KYQ70" s="4" t="s">
        <v>6</v>
      </c>
      <c r="KYR70" s="4" t="s">
        <v>7</v>
      </c>
      <c r="KYS70" s="4" t="s">
        <v>8</v>
      </c>
      <c r="KYT70" s="4" t="s">
        <v>9</v>
      </c>
      <c r="KYU70" s="4" t="s">
        <v>10</v>
      </c>
      <c r="KYV70" s="4" t="s">
        <v>11</v>
      </c>
      <c r="KYW70" s="4" t="s">
        <v>12</v>
      </c>
      <c r="KYX70" s="4" t="s">
        <v>13</v>
      </c>
      <c r="KYY70" s="4" t="s">
        <v>14</v>
      </c>
      <c r="KYZ70" s="4" t="s">
        <v>63</v>
      </c>
      <c r="KZA70" s="3"/>
      <c r="KZB70" s="3" t="s">
        <v>1</v>
      </c>
      <c r="KZC70" s="3" t="s">
        <v>2</v>
      </c>
      <c r="KZD70" s="4" t="s">
        <v>3</v>
      </c>
      <c r="KZE70" s="4" t="s">
        <v>4</v>
      </c>
      <c r="KZF70" s="4" t="s">
        <v>5</v>
      </c>
      <c r="KZG70" s="4" t="s">
        <v>6</v>
      </c>
      <c r="KZH70" s="4" t="s">
        <v>7</v>
      </c>
      <c r="KZI70" s="4" t="s">
        <v>8</v>
      </c>
      <c r="KZJ70" s="4" t="s">
        <v>9</v>
      </c>
      <c r="KZK70" s="4" t="s">
        <v>10</v>
      </c>
      <c r="KZL70" s="4" t="s">
        <v>11</v>
      </c>
      <c r="KZM70" s="4" t="s">
        <v>12</v>
      </c>
      <c r="KZN70" s="4" t="s">
        <v>13</v>
      </c>
      <c r="KZO70" s="4" t="s">
        <v>14</v>
      </c>
      <c r="KZP70" s="4" t="s">
        <v>63</v>
      </c>
      <c r="KZQ70" s="3"/>
      <c r="KZR70" s="3" t="s">
        <v>1</v>
      </c>
      <c r="KZS70" s="3" t="s">
        <v>2</v>
      </c>
      <c r="KZT70" s="4" t="s">
        <v>3</v>
      </c>
      <c r="KZU70" s="4" t="s">
        <v>4</v>
      </c>
      <c r="KZV70" s="4" t="s">
        <v>5</v>
      </c>
      <c r="KZW70" s="4" t="s">
        <v>6</v>
      </c>
      <c r="KZX70" s="4" t="s">
        <v>7</v>
      </c>
      <c r="KZY70" s="4" t="s">
        <v>8</v>
      </c>
      <c r="KZZ70" s="4" t="s">
        <v>9</v>
      </c>
      <c r="LAA70" s="4" t="s">
        <v>10</v>
      </c>
      <c r="LAB70" s="4" t="s">
        <v>11</v>
      </c>
      <c r="LAC70" s="4" t="s">
        <v>12</v>
      </c>
      <c r="LAD70" s="4" t="s">
        <v>13</v>
      </c>
      <c r="LAE70" s="4" t="s">
        <v>14</v>
      </c>
      <c r="LAF70" s="4" t="s">
        <v>63</v>
      </c>
      <c r="LAG70" s="3"/>
      <c r="LAH70" s="3" t="s">
        <v>1</v>
      </c>
      <c r="LAI70" s="3" t="s">
        <v>2</v>
      </c>
      <c r="LAJ70" s="4" t="s">
        <v>3</v>
      </c>
      <c r="LAK70" s="4" t="s">
        <v>4</v>
      </c>
      <c r="LAL70" s="4" t="s">
        <v>5</v>
      </c>
      <c r="LAM70" s="4" t="s">
        <v>6</v>
      </c>
      <c r="LAN70" s="4" t="s">
        <v>7</v>
      </c>
      <c r="LAO70" s="4" t="s">
        <v>8</v>
      </c>
      <c r="LAP70" s="4" t="s">
        <v>9</v>
      </c>
      <c r="LAQ70" s="4" t="s">
        <v>10</v>
      </c>
      <c r="LAR70" s="4" t="s">
        <v>11</v>
      </c>
      <c r="LAS70" s="4" t="s">
        <v>12</v>
      </c>
      <c r="LAT70" s="4" t="s">
        <v>13</v>
      </c>
      <c r="LAU70" s="4" t="s">
        <v>14</v>
      </c>
      <c r="LAV70" s="4" t="s">
        <v>63</v>
      </c>
      <c r="LAW70" s="3"/>
      <c r="LAX70" s="3" t="s">
        <v>1</v>
      </c>
      <c r="LAY70" s="3" t="s">
        <v>2</v>
      </c>
      <c r="LAZ70" s="4" t="s">
        <v>3</v>
      </c>
      <c r="LBA70" s="4" t="s">
        <v>4</v>
      </c>
      <c r="LBB70" s="4" t="s">
        <v>5</v>
      </c>
      <c r="LBC70" s="4" t="s">
        <v>6</v>
      </c>
      <c r="LBD70" s="4" t="s">
        <v>7</v>
      </c>
      <c r="LBE70" s="4" t="s">
        <v>8</v>
      </c>
      <c r="LBF70" s="4" t="s">
        <v>9</v>
      </c>
      <c r="LBG70" s="4" t="s">
        <v>10</v>
      </c>
      <c r="LBH70" s="4" t="s">
        <v>11</v>
      </c>
      <c r="LBI70" s="4" t="s">
        <v>12</v>
      </c>
      <c r="LBJ70" s="4" t="s">
        <v>13</v>
      </c>
      <c r="LBK70" s="4" t="s">
        <v>14</v>
      </c>
      <c r="LBL70" s="4" t="s">
        <v>63</v>
      </c>
      <c r="LBM70" s="3"/>
      <c r="LBN70" s="3" t="s">
        <v>1</v>
      </c>
      <c r="LBO70" s="3" t="s">
        <v>2</v>
      </c>
      <c r="LBP70" s="4" t="s">
        <v>3</v>
      </c>
      <c r="LBQ70" s="4" t="s">
        <v>4</v>
      </c>
      <c r="LBR70" s="4" t="s">
        <v>5</v>
      </c>
      <c r="LBS70" s="4" t="s">
        <v>6</v>
      </c>
      <c r="LBT70" s="4" t="s">
        <v>7</v>
      </c>
      <c r="LBU70" s="4" t="s">
        <v>8</v>
      </c>
      <c r="LBV70" s="4" t="s">
        <v>9</v>
      </c>
      <c r="LBW70" s="4" t="s">
        <v>10</v>
      </c>
      <c r="LBX70" s="4" t="s">
        <v>11</v>
      </c>
      <c r="LBY70" s="4" t="s">
        <v>12</v>
      </c>
      <c r="LBZ70" s="4" t="s">
        <v>13</v>
      </c>
      <c r="LCA70" s="4" t="s">
        <v>14</v>
      </c>
      <c r="LCB70" s="4" t="s">
        <v>63</v>
      </c>
      <c r="LCC70" s="3"/>
      <c r="LCD70" s="3" t="s">
        <v>1</v>
      </c>
      <c r="LCE70" s="3" t="s">
        <v>2</v>
      </c>
      <c r="LCF70" s="4" t="s">
        <v>3</v>
      </c>
      <c r="LCG70" s="4" t="s">
        <v>4</v>
      </c>
      <c r="LCH70" s="4" t="s">
        <v>5</v>
      </c>
      <c r="LCI70" s="4" t="s">
        <v>6</v>
      </c>
      <c r="LCJ70" s="4" t="s">
        <v>7</v>
      </c>
      <c r="LCK70" s="4" t="s">
        <v>8</v>
      </c>
      <c r="LCL70" s="4" t="s">
        <v>9</v>
      </c>
      <c r="LCM70" s="4" t="s">
        <v>10</v>
      </c>
      <c r="LCN70" s="4" t="s">
        <v>11</v>
      </c>
      <c r="LCO70" s="4" t="s">
        <v>12</v>
      </c>
      <c r="LCP70" s="4" t="s">
        <v>13</v>
      </c>
      <c r="LCQ70" s="4" t="s">
        <v>14</v>
      </c>
      <c r="LCR70" s="4" t="s">
        <v>63</v>
      </c>
      <c r="LCS70" s="3"/>
      <c r="LCT70" s="3" t="s">
        <v>1</v>
      </c>
      <c r="LCU70" s="3" t="s">
        <v>2</v>
      </c>
      <c r="LCV70" s="4" t="s">
        <v>3</v>
      </c>
      <c r="LCW70" s="4" t="s">
        <v>4</v>
      </c>
      <c r="LCX70" s="4" t="s">
        <v>5</v>
      </c>
      <c r="LCY70" s="4" t="s">
        <v>6</v>
      </c>
      <c r="LCZ70" s="4" t="s">
        <v>7</v>
      </c>
      <c r="LDA70" s="4" t="s">
        <v>8</v>
      </c>
      <c r="LDB70" s="4" t="s">
        <v>9</v>
      </c>
      <c r="LDC70" s="4" t="s">
        <v>10</v>
      </c>
      <c r="LDD70" s="4" t="s">
        <v>11</v>
      </c>
      <c r="LDE70" s="4" t="s">
        <v>12</v>
      </c>
      <c r="LDF70" s="4" t="s">
        <v>13</v>
      </c>
      <c r="LDG70" s="4" t="s">
        <v>14</v>
      </c>
      <c r="LDH70" s="4" t="s">
        <v>63</v>
      </c>
      <c r="LDI70" s="3"/>
      <c r="LDJ70" s="3" t="s">
        <v>1</v>
      </c>
      <c r="LDK70" s="3" t="s">
        <v>2</v>
      </c>
      <c r="LDL70" s="4" t="s">
        <v>3</v>
      </c>
      <c r="LDM70" s="4" t="s">
        <v>4</v>
      </c>
      <c r="LDN70" s="4" t="s">
        <v>5</v>
      </c>
      <c r="LDO70" s="4" t="s">
        <v>6</v>
      </c>
      <c r="LDP70" s="4" t="s">
        <v>7</v>
      </c>
      <c r="LDQ70" s="4" t="s">
        <v>8</v>
      </c>
      <c r="LDR70" s="4" t="s">
        <v>9</v>
      </c>
      <c r="LDS70" s="4" t="s">
        <v>10</v>
      </c>
      <c r="LDT70" s="4" t="s">
        <v>11</v>
      </c>
      <c r="LDU70" s="4" t="s">
        <v>12</v>
      </c>
      <c r="LDV70" s="4" t="s">
        <v>13</v>
      </c>
      <c r="LDW70" s="4" t="s">
        <v>14</v>
      </c>
      <c r="LDX70" s="4" t="s">
        <v>63</v>
      </c>
      <c r="LDY70" s="3"/>
      <c r="LDZ70" s="3" t="s">
        <v>1</v>
      </c>
      <c r="LEA70" s="3" t="s">
        <v>2</v>
      </c>
      <c r="LEB70" s="4" t="s">
        <v>3</v>
      </c>
      <c r="LEC70" s="4" t="s">
        <v>4</v>
      </c>
      <c r="LED70" s="4" t="s">
        <v>5</v>
      </c>
      <c r="LEE70" s="4" t="s">
        <v>6</v>
      </c>
      <c r="LEF70" s="4" t="s">
        <v>7</v>
      </c>
      <c r="LEG70" s="4" t="s">
        <v>8</v>
      </c>
      <c r="LEH70" s="4" t="s">
        <v>9</v>
      </c>
      <c r="LEI70" s="4" t="s">
        <v>10</v>
      </c>
      <c r="LEJ70" s="4" t="s">
        <v>11</v>
      </c>
      <c r="LEK70" s="4" t="s">
        <v>12</v>
      </c>
      <c r="LEL70" s="4" t="s">
        <v>13</v>
      </c>
      <c r="LEM70" s="4" t="s">
        <v>14</v>
      </c>
      <c r="LEN70" s="4" t="s">
        <v>63</v>
      </c>
      <c r="LEO70" s="3"/>
      <c r="LEP70" s="3" t="s">
        <v>1</v>
      </c>
      <c r="LEQ70" s="3" t="s">
        <v>2</v>
      </c>
      <c r="LER70" s="4" t="s">
        <v>3</v>
      </c>
      <c r="LES70" s="4" t="s">
        <v>4</v>
      </c>
      <c r="LET70" s="4" t="s">
        <v>5</v>
      </c>
      <c r="LEU70" s="4" t="s">
        <v>6</v>
      </c>
      <c r="LEV70" s="4" t="s">
        <v>7</v>
      </c>
      <c r="LEW70" s="4" t="s">
        <v>8</v>
      </c>
      <c r="LEX70" s="4" t="s">
        <v>9</v>
      </c>
      <c r="LEY70" s="4" t="s">
        <v>10</v>
      </c>
      <c r="LEZ70" s="4" t="s">
        <v>11</v>
      </c>
      <c r="LFA70" s="4" t="s">
        <v>12</v>
      </c>
      <c r="LFB70" s="4" t="s">
        <v>13</v>
      </c>
      <c r="LFC70" s="4" t="s">
        <v>14</v>
      </c>
      <c r="LFD70" s="4" t="s">
        <v>63</v>
      </c>
      <c r="LFE70" s="3"/>
      <c r="LFF70" s="3" t="s">
        <v>1</v>
      </c>
      <c r="LFG70" s="3" t="s">
        <v>2</v>
      </c>
      <c r="LFH70" s="4" t="s">
        <v>3</v>
      </c>
      <c r="LFI70" s="4" t="s">
        <v>4</v>
      </c>
      <c r="LFJ70" s="4" t="s">
        <v>5</v>
      </c>
      <c r="LFK70" s="4" t="s">
        <v>6</v>
      </c>
      <c r="LFL70" s="4" t="s">
        <v>7</v>
      </c>
      <c r="LFM70" s="4" t="s">
        <v>8</v>
      </c>
      <c r="LFN70" s="4" t="s">
        <v>9</v>
      </c>
      <c r="LFO70" s="4" t="s">
        <v>10</v>
      </c>
      <c r="LFP70" s="4" t="s">
        <v>11</v>
      </c>
      <c r="LFQ70" s="4" t="s">
        <v>12</v>
      </c>
      <c r="LFR70" s="4" t="s">
        <v>13</v>
      </c>
      <c r="LFS70" s="4" t="s">
        <v>14</v>
      </c>
      <c r="LFT70" s="4" t="s">
        <v>63</v>
      </c>
      <c r="LFU70" s="3"/>
      <c r="LFV70" s="3" t="s">
        <v>1</v>
      </c>
      <c r="LFW70" s="3" t="s">
        <v>2</v>
      </c>
      <c r="LFX70" s="4" t="s">
        <v>3</v>
      </c>
      <c r="LFY70" s="4" t="s">
        <v>4</v>
      </c>
      <c r="LFZ70" s="4" t="s">
        <v>5</v>
      </c>
      <c r="LGA70" s="4" t="s">
        <v>6</v>
      </c>
      <c r="LGB70" s="4" t="s">
        <v>7</v>
      </c>
      <c r="LGC70" s="4" t="s">
        <v>8</v>
      </c>
      <c r="LGD70" s="4" t="s">
        <v>9</v>
      </c>
      <c r="LGE70" s="4" t="s">
        <v>10</v>
      </c>
      <c r="LGF70" s="4" t="s">
        <v>11</v>
      </c>
      <c r="LGG70" s="4" t="s">
        <v>12</v>
      </c>
      <c r="LGH70" s="4" t="s">
        <v>13</v>
      </c>
      <c r="LGI70" s="4" t="s">
        <v>14</v>
      </c>
      <c r="LGJ70" s="4" t="s">
        <v>63</v>
      </c>
      <c r="LGK70" s="3"/>
      <c r="LGL70" s="3" t="s">
        <v>1</v>
      </c>
      <c r="LGM70" s="3" t="s">
        <v>2</v>
      </c>
      <c r="LGN70" s="4" t="s">
        <v>3</v>
      </c>
      <c r="LGO70" s="4" t="s">
        <v>4</v>
      </c>
      <c r="LGP70" s="4" t="s">
        <v>5</v>
      </c>
      <c r="LGQ70" s="4" t="s">
        <v>6</v>
      </c>
      <c r="LGR70" s="4" t="s">
        <v>7</v>
      </c>
      <c r="LGS70" s="4" t="s">
        <v>8</v>
      </c>
      <c r="LGT70" s="4" t="s">
        <v>9</v>
      </c>
      <c r="LGU70" s="4" t="s">
        <v>10</v>
      </c>
      <c r="LGV70" s="4" t="s">
        <v>11</v>
      </c>
      <c r="LGW70" s="4" t="s">
        <v>12</v>
      </c>
      <c r="LGX70" s="4" t="s">
        <v>13</v>
      </c>
      <c r="LGY70" s="4" t="s">
        <v>14</v>
      </c>
      <c r="LGZ70" s="4" t="s">
        <v>63</v>
      </c>
      <c r="LHA70" s="3"/>
      <c r="LHB70" s="3" t="s">
        <v>1</v>
      </c>
      <c r="LHC70" s="3" t="s">
        <v>2</v>
      </c>
      <c r="LHD70" s="4" t="s">
        <v>3</v>
      </c>
      <c r="LHE70" s="4" t="s">
        <v>4</v>
      </c>
      <c r="LHF70" s="4" t="s">
        <v>5</v>
      </c>
      <c r="LHG70" s="4" t="s">
        <v>6</v>
      </c>
      <c r="LHH70" s="4" t="s">
        <v>7</v>
      </c>
      <c r="LHI70" s="4" t="s">
        <v>8</v>
      </c>
      <c r="LHJ70" s="4" t="s">
        <v>9</v>
      </c>
      <c r="LHK70" s="4" t="s">
        <v>10</v>
      </c>
      <c r="LHL70" s="4" t="s">
        <v>11</v>
      </c>
      <c r="LHM70" s="4" t="s">
        <v>12</v>
      </c>
      <c r="LHN70" s="4" t="s">
        <v>13</v>
      </c>
      <c r="LHO70" s="4" t="s">
        <v>14</v>
      </c>
      <c r="LHP70" s="4" t="s">
        <v>63</v>
      </c>
      <c r="LHQ70" s="3"/>
      <c r="LHR70" s="3" t="s">
        <v>1</v>
      </c>
      <c r="LHS70" s="3" t="s">
        <v>2</v>
      </c>
      <c r="LHT70" s="4" t="s">
        <v>3</v>
      </c>
      <c r="LHU70" s="4" t="s">
        <v>4</v>
      </c>
      <c r="LHV70" s="4" t="s">
        <v>5</v>
      </c>
      <c r="LHW70" s="4" t="s">
        <v>6</v>
      </c>
      <c r="LHX70" s="4" t="s">
        <v>7</v>
      </c>
      <c r="LHY70" s="4" t="s">
        <v>8</v>
      </c>
      <c r="LHZ70" s="4" t="s">
        <v>9</v>
      </c>
      <c r="LIA70" s="4" t="s">
        <v>10</v>
      </c>
      <c r="LIB70" s="4" t="s">
        <v>11</v>
      </c>
      <c r="LIC70" s="4" t="s">
        <v>12</v>
      </c>
      <c r="LID70" s="4" t="s">
        <v>13</v>
      </c>
      <c r="LIE70" s="4" t="s">
        <v>14</v>
      </c>
      <c r="LIF70" s="4" t="s">
        <v>63</v>
      </c>
      <c r="LIG70" s="3"/>
      <c r="LIH70" s="3" t="s">
        <v>1</v>
      </c>
      <c r="LII70" s="3" t="s">
        <v>2</v>
      </c>
      <c r="LIJ70" s="4" t="s">
        <v>3</v>
      </c>
      <c r="LIK70" s="4" t="s">
        <v>4</v>
      </c>
      <c r="LIL70" s="4" t="s">
        <v>5</v>
      </c>
      <c r="LIM70" s="4" t="s">
        <v>6</v>
      </c>
      <c r="LIN70" s="4" t="s">
        <v>7</v>
      </c>
      <c r="LIO70" s="4" t="s">
        <v>8</v>
      </c>
      <c r="LIP70" s="4" t="s">
        <v>9</v>
      </c>
      <c r="LIQ70" s="4" t="s">
        <v>10</v>
      </c>
      <c r="LIR70" s="4" t="s">
        <v>11</v>
      </c>
      <c r="LIS70" s="4" t="s">
        <v>12</v>
      </c>
      <c r="LIT70" s="4" t="s">
        <v>13</v>
      </c>
      <c r="LIU70" s="4" t="s">
        <v>14</v>
      </c>
      <c r="LIV70" s="4" t="s">
        <v>63</v>
      </c>
      <c r="LIW70" s="3"/>
      <c r="LIX70" s="3" t="s">
        <v>1</v>
      </c>
      <c r="LIY70" s="3" t="s">
        <v>2</v>
      </c>
      <c r="LIZ70" s="4" t="s">
        <v>3</v>
      </c>
      <c r="LJA70" s="4" t="s">
        <v>4</v>
      </c>
      <c r="LJB70" s="4" t="s">
        <v>5</v>
      </c>
      <c r="LJC70" s="4" t="s">
        <v>6</v>
      </c>
      <c r="LJD70" s="4" t="s">
        <v>7</v>
      </c>
      <c r="LJE70" s="4" t="s">
        <v>8</v>
      </c>
      <c r="LJF70" s="4" t="s">
        <v>9</v>
      </c>
      <c r="LJG70" s="4" t="s">
        <v>10</v>
      </c>
      <c r="LJH70" s="4" t="s">
        <v>11</v>
      </c>
      <c r="LJI70" s="4" t="s">
        <v>12</v>
      </c>
      <c r="LJJ70" s="4" t="s">
        <v>13</v>
      </c>
      <c r="LJK70" s="4" t="s">
        <v>14</v>
      </c>
      <c r="LJL70" s="4" t="s">
        <v>63</v>
      </c>
      <c r="LJM70" s="3"/>
      <c r="LJN70" s="3" t="s">
        <v>1</v>
      </c>
      <c r="LJO70" s="3" t="s">
        <v>2</v>
      </c>
      <c r="LJP70" s="4" t="s">
        <v>3</v>
      </c>
      <c r="LJQ70" s="4" t="s">
        <v>4</v>
      </c>
      <c r="LJR70" s="4" t="s">
        <v>5</v>
      </c>
      <c r="LJS70" s="4" t="s">
        <v>6</v>
      </c>
      <c r="LJT70" s="4" t="s">
        <v>7</v>
      </c>
      <c r="LJU70" s="4" t="s">
        <v>8</v>
      </c>
      <c r="LJV70" s="4" t="s">
        <v>9</v>
      </c>
      <c r="LJW70" s="4" t="s">
        <v>10</v>
      </c>
      <c r="LJX70" s="4" t="s">
        <v>11</v>
      </c>
      <c r="LJY70" s="4" t="s">
        <v>12</v>
      </c>
      <c r="LJZ70" s="4" t="s">
        <v>13</v>
      </c>
      <c r="LKA70" s="4" t="s">
        <v>14</v>
      </c>
      <c r="LKB70" s="4" t="s">
        <v>63</v>
      </c>
      <c r="LKC70" s="3"/>
      <c r="LKD70" s="3" t="s">
        <v>1</v>
      </c>
      <c r="LKE70" s="3" t="s">
        <v>2</v>
      </c>
      <c r="LKF70" s="4" t="s">
        <v>3</v>
      </c>
      <c r="LKG70" s="4" t="s">
        <v>4</v>
      </c>
      <c r="LKH70" s="4" t="s">
        <v>5</v>
      </c>
      <c r="LKI70" s="4" t="s">
        <v>6</v>
      </c>
      <c r="LKJ70" s="4" t="s">
        <v>7</v>
      </c>
      <c r="LKK70" s="4" t="s">
        <v>8</v>
      </c>
      <c r="LKL70" s="4" t="s">
        <v>9</v>
      </c>
      <c r="LKM70" s="4" t="s">
        <v>10</v>
      </c>
      <c r="LKN70" s="4" t="s">
        <v>11</v>
      </c>
      <c r="LKO70" s="4" t="s">
        <v>12</v>
      </c>
      <c r="LKP70" s="4" t="s">
        <v>13</v>
      </c>
      <c r="LKQ70" s="4" t="s">
        <v>14</v>
      </c>
      <c r="LKR70" s="4" t="s">
        <v>63</v>
      </c>
      <c r="LKS70" s="3"/>
      <c r="LKT70" s="3" t="s">
        <v>1</v>
      </c>
      <c r="LKU70" s="3" t="s">
        <v>2</v>
      </c>
      <c r="LKV70" s="4" t="s">
        <v>3</v>
      </c>
      <c r="LKW70" s="4" t="s">
        <v>4</v>
      </c>
      <c r="LKX70" s="4" t="s">
        <v>5</v>
      </c>
      <c r="LKY70" s="4" t="s">
        <v>6</v>
      </c>
      <c r="LKZ70" s="4" t="s">
        <v>7</v>
      </c>
      <c r="LLA70" s="4" t="s">
        <v>8</v>
      </c>
      <c r="LLB70" s="4" t="s">
        <v>9</v>
      </c>
      <c r="LLC70" s="4" t="s">
        <v>10</v>
      </c>
      <c r="LLD70" s="4" t="s">
        <v>11</v>
      </c>
      <c r="LLE70" s="4" t="s">
        <v>12</v>
      </c>
      <c r="LLF70" s="4" t="s">
        <v>13</v>
      </c>
      <c r="LLG70" s="4" t="s">
        <v>14</v>
      </c>
      <c r="LLH70" s="4" t="s">
        <v>63</v>
      </c>
      <c r="LLI70" s="3"/>
      <c r="LLJ70" s="3" t="s">
        <v>1</v>
      </c>
      <c r="LLK70" s="3" t="s">
        <v>2</v>
      </c>
      <c r="LLL70" s="4" t="s">
        <v>3</v>
      </c>
      <c r="LLM70" s="4" t="s">
        <v>4</v>
      </c>
      <c r="LLN70" s="4" t="s">
        <v>5</v>
      </c>
      <c r="LLO70" s="4" t="s">
        <v>6</v>
      </c>
      <c r="LLP70" s="4" t="s">
        <v>7</v>
      </c>
      <c r="LLQ70" s="4" t="s">
        <v>8</v>
      </c>
      <c r="LLR70" s="4" t="s">
        <v>9</v>
      </c>
      <c r="LLS70" s="4" t="s">
        <v>10</v>
      </c>
      <c r="LLT70" s="4" t="s">
        <v>11</v>
      </c>
      <c r="LLU70" s="4" t="s">
        <v>12</v>
      </c>
      <c r="LLV70" s="4" t="s">
        <v>13</v>
      </c>
      <c r="LLW70" s="4" t="s">
        <v>14</v>
      </c>
      <c r="LLX70" s="4" t="s">
        <v>63</v>
      </c>
      <c r="LLY70" s="3"/>
      <c r="LLZ70" s="3" t="s">
        <v>1</v>
      </c>
      <c r="LMA70" s="3" t="s">
        <v>2</v>
      </c>
      <c r="LMB70" s="4" t="s">
        <v>3</v>
      </c>
      <c r="LMC70" s="4" t="s">
        <v>4</v>
      </c>
      <c r="LMD70" s="4" t="s">
        <v>5</v>
      </c>
      <c r="LME70" s="4" t="s">
        <v>6</v>
      </c>
      <c r="LMF70" s="4" t="s">
        <v>7</v>
      </c>
      <c r="LMG70" s="4" t="s">
        <v>8</v>
      </c>
      <c r="LMH70" s="4" t="s">
        <v>9</v>
      </c>
      <c r="LMI70" s="4" t="s">
        <v>10</v>
      </c>
      <c r="LMJ70" s="4" t="s">
        <v>11</v>
      </c>
      <c r="LMK70" s="4" t="s">
        <v>12</v>
      </c>
      <c r="LML70" s="4" t="s">
        <v>13</v>
      </c>
      <c r="LMM70" s="4" t="s">
        <v>14</v>
      </c>
      <c r="LMN70" s="4" t="s">
        <v>63</v>
      </c>
      <c r="LMO70" s="3"/>
      <c r="LMP70" s="3" t="s">
        <v>1</v>
      </c>
      <c r="LMQ70" s="3" t="s">
        <v>2</v>
      </c>
      <c r="LMR70" s="4" t="s">
        <v>3</v>
      </c>
      <c r="LMS70" s="4" t="s">
        <v>4</v>
      </c>
      <c r="LMT70" s="4" t="s">
        <v>5</v>
      </c>
      <c r="LMU70" s="4" t="s">
        <v>6</v>
      </c>
      <c r="LMV70" s="4" t="s">
        <v>7</v>
      </c>
      <c r="LMW70" s="4" t="s">
        <v>8</v>
      </c>
      <c r="LMX70" s="4" t="s">
        <v>9</v>
      </c>
      <c r="LMY70" s="4" t="s">
        <v>10</v>
      </c>
      <c r="LMZ70" s="4" t="s">
        <v>11</v>
      </c>
      <c r="LNA70" s="4" t="s">
        <v>12</v>
      </c>
      <c r="LNB70" s="4" t="s">
        <v>13</v>
      </c>
      <c r="LNC70" s="4" t="s">
        <v>14</v>
      </c>
      <c r="LND70" s="4" t="s">
        <v>63</v>
      </c>
      <c r="LNE70" s="3"/>
      <c r="LNF70" s="3" t="s">
        <v>1</v>
      </c>
      <c r="LNG70" s="3" t="s">
        <v>2</v>
      </c>
      <c r="LNH70" s="4" t="s">
        <v>3</v>
      </c>
      <c r="LNI70" s="4" t="s">
        <v>4</v>
      </c>
      <c r="LNJ70" s="4" t="s">
        <v>5</v>
      </c>
      <c r="LNK70" s="4" t="s">
        <v>6</v>
      </c>
      <c r="LNL70" s="4" t="s">
        <v>7</v>
      </c>
      <c r="LNM70" s="4" t="s">
        <v>8</v>
      </c>
      <c r="LNN70" s="4" t="s">
        <v>9</v>
      </c>
      <c r="LNO70" s="4" t="s">
        <v>10</v>
      </c>
      <c r="LNP70" s="4" t="s">
        <v>11</v>
      </c>
      <c r="LNQ70" s="4" t="s">
        <v>12</v>
      </c>
      <c r="LNR70" s="4" t="s">
        <v>13</v>
      </c>
      <c r="LNS70" s="4" t="s">
        <v>14</v>
      </c>
      <c r="LNT70" s="4" t="s">
        <v>63</v>
      </c>
      <c r="LNU70" s="3"/>
      <c r="LNV70" s="3" t="s">
        <v>1</v>
      </c>
      <c r="LNW70" s="3" t="s">
        <v>2</v>
      </c>
      <c r="LNX70" s="4" t="s">
        <v>3</v>
      </c>
      <c r="LNY70" s="4" t="s">
        <v>4</v>
      </c>
      <c r="LNZ70" s="4" t="s">
        <v>5</v>
      </c>
      <c r="LOA70" s="4" t="s">
        <v>6</v>
      </c>
      <c r="LOB70" s="4" t="s">
        <v>7</v>
      </c>
      <c r="LOC70" s="4" t="s">
        <v>8</v>
      </c>
      <c r="LOD70" s="4" t="s">
        <v>9</v>
      </c>
      <c r="LOE70" s="4" t="s">
        <v>10</v>
      </c>
      <c r="LOF70" s="4" t="s">
        <v>11</v>
      </c>
      <c r="LOG70" s="4" t="s">
        <v>12</v>
      </c>
      <c r="LOH70" s="4" t="s">
        <v>13</v>
      </c>
      <c r="LOI70" s="4" t="s">
        <v>14</v>
      </c>
      <c r="LOJ70" s="4" t="s">
        <v>63</v>
      </c>
      <c r="LOK70" s="3"/>
      <c r="LOL70" s="3" t="s">
        <v>1</v>
      </c>
      <c r="LOM70" s="3" t="s">
        <v>2</v>
      </c>
      <c r="LON70" s="4" t="s">
        <v>3</v>
      </c>
      <c r="LOO70" s="4" t="s">
        <v>4</v>
      </c>
      <c r="LOP70" s="4" t="s">
        <v>5</v>
      </c>
      <c r="LOQ70" s="4" t="s">
        <v>6</v>
      </c>
      <c r="LOR70" s="4" t="s">
        <v>7</v>
      </c>
      <c r="LOS70" s="4" t="s">
        <v>8</v>
      </c>
      <c r="LOT70" s="4" t="s">
        <v>9</v>
      </c>
      <c r="LOU70" s="4" t="s">
        <v>10</v>
      </c>
      <c r="LOV70" s="4" t="s">
        <v>11</v>
      </c>
      <c r="LOW70" s="4" t="s">
        <v>12</v>
      </c>
      <c r="LOX70" s="4" t="s">
        <v>13</v>
      </c>
      <c r="LOY70" s="4" t="s">
        <v>14</v>
      </c>
      <c r="LOZ70" s="4" t="s">
        <v>63</v>
      </c>
      <c r="LPA70" s="3"/>
      <c r="LPB70" s="3" t="s">
        <v>1</v>
      </c>
      <c r="LPC70" s="3" t="s">
        <v>2</v>
      </c>
      <c r="LPD70" s="4" t="s">
        <v>3</v>
      </c>
      <c r="LPE70" s="4" t="s">
        <v>4</v>
      </c>
      <c r="LPF70" s="4" t="s">
        <v>5</v>
      </c>
      <c r="LPG70" s="4" t="s">
        <v>6</v>
      </c>
      <c r="LPH70" s="4" t="s">
        <v>7</v>
      </c>
      <c r="LPI70" s="4" t="s">
        <v>8</v>
      </c>
      <c r="LPJ70" s="4" t="s">
        <v>9</v>
      </c>
      <c r="LPK70" s="4" t="s">
        <v>10</v>
      </c>
      <c r="LPL70" s="4" t="s">
        <v>11</v>
      </c>
      <c r="LPM70" s="4" t="s">
        <v>12</v>
      </c>
      <c r="LPN70" s="4" t="s">
        <v>13</v>
      </c>
      <c r="LPO70" s="4" t="s">
        <v>14</v>
      </c>
      <c r="LPP70" s="4" t="s">
        <v>63</v>
      </c>
      <c r="LPQ70" s="3"/>
      <c r="LPR70" s="3" t="s">
        <v>1</v>
      </c>
      <c r="LPS70" s="3" t="s">
        <v>2</v>
      </c>
      <c r="LPT70" s="4" t="s">
        <v>3</v>
      </c>
      <c r="LPU70" s="4" t="s">
        <v>4</v>
      </c>
      <c r="LPV70" s="4" t="s">
        <v>5</v>
      </c>
      <c r="LPW70" s="4" t="s">
        <v>6</v>
      </c>
      <c r="LPX70" s="4" t="s">
        <v>7</v>
      </c>
      <c r="LPY70" s="4" t="s">
        <v>8</v>
      </c>
      <c r="LPZ70" s="4" t="s">
        <v>9</v>
      </c>
      <c r="LQA70" s="4" t="s">
        <v>10</v>
      </c>
      <c r="LQB70" s="4" t="s">
        <v>11</v>
      </c>
      <c r="LQC70" s="4" t="s">
        <v>12</v>
      </c>
      <c r="LQD70" s="4" t="s">
        <v>13</v>
      </c>
      <c r="LQE70" s="4" t="s">
        <v>14</v>
      </c>
      <c r="LQF70" s="4" t="s">
        <v>63</v>
      </c>
      <c r="LQG70" s="3"/>
      <c r="LQH70" s="3" t="s">
        <v>1</v>
      </c>
      <c r="LQI70" s="3" t="s">
        <v>2</v>
      </c>
      <c r="LQJ70" s="4" t="s">
        <v>3</v>
      </c>
      <c r="LQK70" s="4" t="s">
        <v>4</v>
      </c>
      <c r="LQL70" s="4" t="s">
        <v>5</v>
      </c>
      <c r="LQM70" s="4" t="s">
        <v>6</v>
      </c>
      <c r="LQN70" s="4" t="s">
        <v>7</v>
      </c>
      <c r="LQO70" s="4" t="s">
        <v>8</v>
      </c>
      <c r="LQP70" s="4" t="s">
        <v>9</v>
      </c>
      <c r="LQQ70" s="4" t="s">
        <v>10</v>
      </c>
      <c r="LQR70" s="4" t="s">
        <v>11</v>
      </c>
      <c r="LQS70" s="4" t="s">
        <v>12</v>
      </c>
      <c r="LQT70" s="4" t="s">
        <v>13</v>
      </c>
      <c r="LQU70" s="4" t="s">
        <v>14</v>
      </c>
      <c r="LQV70" s="4" t="s">
        <v>63</v>
      </c>
      <c r="LQW70" s="3"/>
      <c r="LQX70" s="3" t="s">
        <v>1</v>
      </c>
      <c r="LQY70" s="3" t="s">
        <v>2</v>
      </c>
      <c r="LQZ70" s="4" t="s">
        <v>3</v>
      </c>
      <c r="LRA70" s="4" t="s">
        <v>4</v>
      </c>
      <c r="LRB70" s="4" t="s">
        <v>5</v>
      </c>
      <c r="LRC70" s="4" t="s">
        <v>6</v>
      </c>
      <c r="LRD70" s="4" t="s">
        <v>7</v>
      </c>
      <c r="LRE70" s="4" t="s">
        <v>8</v>
      </c>
      <c r="LRF70" s="4" t="s">
        <v>9</v>
      </c>
      <c r="LRG70" s="4" t="s">
        <v>10</v>
      </c>
      <c r="LRH70" s="4" t="s">
        <v>11</v>
      </c>
      <c r="LRI70" s="4" t="s">
        <v>12</v>
      </c>
      <c r="LRJ70" s="4" t="s">
        <v>13</v>
      </c>
      <c r="LRK70" s="4" t="s">
        <v>14</v>
      </c>
      <c r="LRL70" s="4" t="s">
        <v>63</v>
      </c>
      <c r="LRM70" s="3"/>
      <c r="LRN70" s="3" t="s">
        <v>1</v>
      </c>
      <c r="LRO70" s="3" t="s">
        <v>2</v>
      </c>
      <c r="LRP70" s="4" t="s">
        <v>3</v>
      </c>
      <c r="LRQ70" s="4" t="s">
        <v>4</v>
      </c>
      <c r="LRR70" s="4" t="s">
        <v>5</v>
      </c>
      <c r="LRS70" s="4" t="s">
        <v>6</v>
      </c>
      <c r="LRT70" s="4" t="s">
        <v>7</v>
      </c>
      <c r="LRU70" s="4" t="s">
        <v>8</v>
      </c>
      <c r="LRV70" s="4" t="s">
        <v>9</v>
      </c>
      <c r="LRW70" s="4" t="s">
        <v>10</v>
      </c>
      <c r="LRX70" s="4" t="s">
        <v>11</v>
      </c>
      <c r="LRY70" s="4" t="s">
        <v>12</v>
      </c>
      <c r="LRZ70" s="4" t="s">
        <v>13</v>
      </c>
      <c r="LSA70" s="4" t="s">
        <v>14</v>
      </c>
      <c r="LSB70" s="4" t="s">
        <v>63</v>
      </c>
      <c r="LSC70" s="3"/>
      <c r="LSD70" s="3" t="s">
        <v>1</v>
      </c>
      <c r="LSE70" s="3" t="s">
        <v>2</v>
      </c>
      <c r="LSF70" s="4" t="s">
        <v>3</v>
      </c>
      <c r="LSG70" s="4" t="s">
        <v>4</v>
      </c>
      <c r="LSH70" s="4" t="s">
        <v>5</v>
      </c>
      <c r="LSI70" s="4" t="s">
        <v>6</v>
      </c>
      <c r="LSJ70" s="4" t="s">
        <v>7</v>
      </c>
      <c r="LSK70" s="4" t="s">
        <v>8</v>
      </c>
      <c r="LSL70" s="4" t="s">
        <v>9</v>
      </c>
      <c r="LSM70" s="4" t="s">
        <v>10</v>
      </c>
      <c r="LSN70" s="4" t="s">
        <v>11</v>
      </c>
      <c r="LSO70" s="4" t="s">
        <v>12</v>
      </c>
      <c r="LSP70" s="4" t="s">
        <v>13</v>
      </c>
      <c r="LSQ70" s="4" t="s">
        <v>14</v>
      </c>
      <c r="LSR70" s="4" t="s">
        <v>63</v>
      </c>
      <c r="LSS70" s="3"/>
      <c r="LST70" s="3" t="s">
        <v>1</v>
      </c>
      <c r="LSU70" s="3" t="s">
        <v>2</v>
      </c>
      <c r="LSV70" s="4" t="s">
        <v>3</v>
      </c>
      <c r="LSW70" s="4" t="s">
        <v>4</v>
      </c>
      <c r="LSX70" s="4" t="s">
        <v>5</v>
      </c>
      <c r="LSY70" s="4" t="s">
        <v>6</v>
      </c>
      <c r="LSZ70" s="4" t="s">
        <v>7</v>
      </c>
      <c r="LTA70" s="4" t="s">
        <v>8</v>
      </c>
      <c r="LTB70" s="4" t="s">
        <v>9</v>
      </c>
      <c r="LTC70" s="4" t="s">
        <v>10</v>
      </c>
      <c r="LTD70" s="4" t="s">
        <v>11</v>
      </c>
      <c r="LTE70" s="4" t="s">
        <v>12</v>
      </c>
      <c r="LTF70" s="4" t="s">
        <v>13</v>
      </c>
      <c r="LTG70" s="4" t="s">
        <v>14</v>
      </c>
      <c r="LTH70" s="4" t="s">
        <v>63</v>
      </c>
      <c r="LTI70" s="3"/>
      <c r="LTJ70" s="3" t="s">
        <v>1</v>
      </c>
      <c r="LTK70" s="3" t="s">
        <v>2</v>
      </c>
      <c r="LTL70" s="4" t="s">
        <v>3</v>
      </c>
      <c r="LTM70" s="4" t="s">
        <v>4</v>
      </c>
      <c r="LTN70" s="4" t="s">
        <v>5</v>
      </c>
      <c r="LTO70" s="4" t="s">
        <v>6</v>
      </c>
      <c r="LTP70" s="4" t="s">
        <v>7</v>
      </c>
      <c r="LTQ70" s="4" t="s">
        <v>8</v>
      </c>
      <c r="LTR70" s="4" t="s">
        <v>9</v>
      </c>
      <c r="LTS70" s="4" t="s">
        <v>10</v>
      </c>
      <c r="LTT70" s="4" t="s">
        <v>11</v>
      </c>
      <c r="LTU70" s="4" t="s">
        <v>12</v>
      </c>
      <c r="LTV70" s="4" t="s">
        <v>13</v>
      </c>
      <c r="LTW70" s="4" t="s">
        <v>14</v>
      </c>
      <c r="LTX70" s="4" t="s">
        <v>63</v>
      </c>
      <c r="LTY70" s="3"/>
      <c r="LTZ70" s="3" t="s">
        <v>1</v>
      </c>
      <c r="LUA70" s="3" t="s">
        <v>2</v>
      </c>
      <c r="LUB70" s="4" t="s">
        <v>3</v>
      </c>
      <c r="LUC70" s="4" t="s">
        <v>4</v>
      </c>
      <c r="LUD70" s="4" t="s">
        <v>5</v>
      </c>
      <c r="LUE70" s="4" t="s">
        <v>6</v>
      </c>
      <c r="LUF70" s="4" t="s">
        <v>7</v>
      </c>
      <c r="LUG70" s="4" t="s">
        <v>8</v>
      </c>
      <c r="LUH70" s="4" t="s">
        <v>9</v>
      </c>
      <c r="LUI70" s="4" t="s">
        <v>10</v>
      </c>
      <c r="LUJ70" s="4" t="s">
        <v>11</v>
      </c>
      <c r="LUK70" s="4" t="s">
        <v>12</v>
      </c>
      <c r="LUL70" s="4" t="s">
        <v>13</v>
      </c>
      <c r="LUM70" s="4" t="s">
        <v>14</v>
      </c>
      <c r="LUN70" s="4" t="s">
        <v>63</v>
      </c>
      <c r="LUO70" s="3"/>
      <c r="LUP70" s="3" t="s">
        <v>1</v>
      </c>
      <c r="LUQ70" s="3" t="s">
        <v>2</v>
      </c>
      <c r="LUR70" s="4" t="s">
        <v>3</v>
      </c>
      <c r="LUS70" s="4" t="s">
        <v>4</v>
      </c>
      <c r="LUT70" s="4" t="s">
        <v>5</v>
      </c>
      <c r="LUU70" s="4" t="s">
        <v>6</v>
      </c>
      <c r="LUV70" s="4" t="s">
        <v>7</v>
      </c>
      <c r="LUW70" s="4" t="s">
        <v>8</v>
      </c>
      <c r="LUX70" s="4" t="s">
        <v>9</v>
      </c>
      <c r="LUY70" s="4" t="s">
        <v>10</v>
      </c>
      <c r="LUZ70" s="4" t="s">
        <v>11</v>
      </c>
      <c r="LVA70" s="4" t="s">
        <v>12</v>
      </c>
      <c r="LVB70" s="4" t="s">
        <v>13</v>
      </c>
      <c r="LVC70" s="4" t="s">
        <v>14</v>
      </c>
      <c r="LVD70" s="4" t="s">
        <v>63</v>
      </c>
      <c r="LVE70" s="3"/>
      <c r="LVF70" s="3" t="s">
        <v>1</v>
      </c>
      <c r="LVG70" s="3" t="s">
        <v>2</v>
      </c>
      <c r="LVH70" s="4" t="s">
        <v>3</v>
      </c>
      <c r="LVI70" s="4" t="s">
        <v>4</v>
      </c>
      <c r="LVJ70" s="4" t="s">
        <v>5</v>
      </c>
      <c r="LVK70" s="4" t="s">
        <v>6</v>
      </c>
      <c r="LVL70" s="4" t="s">
        <v>7</v>
      </c>
      <c r="LVM70" s="4" t="s">
        <v>8</v>
      </c>
      <c r="LVN70" s="4" t="s">
        <v>9</v>
      </c>
      <c r="LVO70" s="4" t="s">
        <v>10</v>
      </c>
      <c r="LVP70" s="4" t="s">
        <v>11</v>
      </c>
      <c r="LVQ70" s="4" t="s">
        <v>12</v>
      </c>
      <c r="LVR70" s="4" t="s">
        <v>13</v>
      </c>
      <c r="LVS70" s="4" t="s">
        <v>14</v>
      </c>
      <c r="LVT70" s="4" t="s">
        <v>63</v>
      </c>
      <c r="LVU70" s="3"/>
      <c r="LVV70" s="3" t="s">
        <v>1</v>
      </c>
      <c r="LVW70" s="3" t="s">
        <v>2</v>
      </c>
      <c r="LVX70" s="4" t="s">
        <v>3</v>
      </c>
      <c r="LVY70" s="4" t="s">
        <v>4</v>
      </c>
      <c r="LVZ70" s="4" t="s">
        <v>5</v>
      </c>
      <c r="LWA70" s="4" t="s">
        <v>6</v>
      </c>
      <c r="LWB70" s="4" t="s">
        <v>7</v>
      </c>
      <c r="LWC70" s="4" t="s">
        <v>8</v>
      </c>
      <c r="LWD70" s="4" t="s">
        <v>9</v>
      </c>
      <c r="LWE70" s="4" t="s">
        <v>10</v>
      </c>
      <c r="LWF70" s="4" t="s">
        <v>11</v>
      </c>
      <c r="LWG70" s="4" t="s">
        <v>12</v>
      </c>
      <c r="LWH70" s="4" t="s">
        <v>13</v>
      </c>
      <c r="LWI70" s="4" t="s">
        <v>14</v>
      </c>
      <c r="LWJ70" s="4" t="s">
        <v>63</v>
      </c>
      <c r="LWK70" s="3"/>
      <c r="LWL70" s="3" t="s">
        <v>1</v>
      </c>
      <c r="LWM70" s="3" t="s">
        <v>2</v>
      </c>
      <c r="LWN70" s="4" t="s">
        <v>3</v>
      </c>
      <c r="LWO70" s="4" t="s">
        <v>4</v>
      </c>
      <c r="LWP70" s="4" t="s">
        <v>5</v>
      </c>
      <c r="LWQ70" s="4" t="s">
        <v>6</v>
      </c>
      <c r="LWR70" s="4" t="s">
        <v>7</v>
      </c>
      <c r="LWS70" s="4" t="s">
        <v>8</v>
      </c>
      <c r="LWT70" s="4" t="s">
        <v>9</v>
      </c>
      <c r="LWU70" s="4" t="s">
        <v>10</v>
      </c>
      <c r="LWV70" s="4" t="s">
        <v>11</v>
      </c>
      <c r="LWW70" s="4" t="s">
        <v>12</v>
      </c>
      <c r="LWX70" s="4" t="s">
        <v>13</v>
      </c>
      <c r="LWY70" s="4" t="s">
        <v>14</v>
      </c>
      <c r="LWZ70" s="4" t="s">
        <v>63</v>
      </c>
      <c r="LXA70" s="3"/>
      <c r="LXB70" s="3" t="s">
        <v>1</v>
      </c>
      <c r="LXC70" s="3" t="s">
        <v>2</v>
      </c>
      <c r="LXD70" s="4" t="s">
        <v>3</v>
      </c>
      <c r="LXE70" s="4" t="s">
        <v>4</v>
      </c>
      <c r="LXF70" s="4" t="s">
        <v>5</v>
      </c>
      <c r="LXG70" s="4" t="s">
        <v>6</v>
      </c>
      <c r="LXH70" s="4" t="s">
        <v>7</v>
      </c>
      <c r="LXI70" s="4" t="s">
        <v>8</v>
      </c>
      <c r="LXJ70" s="4" t="s">
        <v>9</v>
      </c>
      <c r="LXK70" s="4" t="s">
        <v>10</v>
      </c>
      <c r="LXL70" s="4" t="s">
        <v>11</v>
      </c>
      <c r="LXM70" s="4" t="s">
        <v>12</v>
      </c>
      <c r="LXN70" s="4" t="s">
        <v>13</v>
      </c>
      <c r="LXO70" s="4" t="s">
        <v>14</v>
      </c>
      <c r="LXP70" s="4" t="s">
        <v>63</v>
      </c>
      <c r="LXQ70" s="3"/>
      <c r="LXR70" s="3" t="s">
        <v>1</v>
      </c>
      <c r="LXS70" s="3" t="s">
        <v>2</v>
      </c>
      <c r="LXT70" s="4" t="s">
        <v>3</v>
      </c>
      <c r="LXU70" s="4" t="s">
        <v>4</v>
      </c>
      <c r="LXV70" s="4" t="s">
        <v>5</v>
      </c>
      <c r="LXW70" s="4" t="s">
        <v>6</v>
      </c>
      <c r="LXX70" s="4" t="s">
        <v>7</v>
      </c>
      <c r="LXY70" s="4" t="s">
        <v>8</v>
      </c>
      <c r="LXZ70" s="4" t="s">
        <v>9</v>
      </c>
      <c r="LYA70" s="4" t="s">
        <v>10</v>
      </c>
      <c r="LYB70" s="4" t="s">
        <v>11</v>
      </c>
      <c r="LYC70" s="4" t="s">
        <v>12</v>
      </c>
      <c r="LYD70" s="4" t="s">
        <v>13</v>
      </c>
      <c r="LYE70" s="4" t="s">
        <v>14</v>
      </c>
      <c r="LYF70" s="4" t="s">
        <v>63</v>
      </c>
      <c r="LYG70" s="3"/>
      <c r="LYH70" s="3" t="s">
        <v>1</v>
      </c>
      <c r="LYI70" s="3" t="s">
        <v>2</v>
      </c>
      <c r="LYJ70" s="4" t="s">
        <v>3</v>
      </c>
      <c r="LYK70" s="4" t="s">
        <v>4</v>
      </c>
      <c r="LYL70" s="4" t="s">
        <v>5</v>
      </c>
      <c r="LYM70" s="4" t="s">
        <v>6</v>
      </c>
      <c r="LYN70" s="4" t="s">
        <v>7</v>
      </c>
      <c r="LYO70" s="4" t="s">
        <v>8</v>
      </c>
      <c r="LYP70" s="4" t="s">
        <v>9</v>
      </c>
      <c r="LYQ70" s="4" t="s">
        <v>10</v>
      </c>
      <c r="LYR70" s="4" t="s">
        <v>11</v>
      </c>
      <c r="LYS70" s="4" t="s">
        <v>12</v>
      </c>
      <c r="LYT70" s="4" t="s">
        <v>13</v>
      </c>
      <c r="LYU70" s="4" t="s">
        <v>14</v>
      </c>
      <c r="LYV70" s="4" t="s">
        <v>63</v>
      </c>
      <c r="LYW70" s="3"/>
      <c r="LYX70" s="3" t="s">
        <v>1</v>
      </c>
      <c r="LYY70" s="3" t="s">
        <v>2</v>
      </c>
      <c r="LYZ70" s="4" t="s">
        <v>3</v>
      </c>
      <c r="LZA70" s="4" t="s">
        <v>4</v>
      </c>
      <c r="LZB70" s="4" t="s">
        <v>5</v>
      </c>
      <c r="LZC70" s="4" t="s">
        <v>6</v>
      </c>
      <c r="LZD70" s="4" t="s">
        <v>7</v>
      </c>
      <c r="LZE70" s="4" t="s">
        <v>8</v>
      </c>
      <c r="LZF70" s="4" t="s">
        <v>9</v>
      </c>
      <c r="LZG70" s="4" t="s">
        <v>10</v>
      </c>
      <c r="LZH70" s="4" t="s">
        <v>11</v>
      </c>
      <c r="LZI70" s="4" t="s">
        <v>12</v>
      </c>
      <c r="LZJ70" s="4" t="s">
        <v>13</v>
      </c>
      <c r="LZK70" s="4" t="s">
        <v>14</v>
      </c>
      <c r="LZL70" s="4" t="s">
        <v>63</v>
      </c>
      <c r="LZM70" s="3"/>
      <c r="LZN70" s="3" t="s">
        <v>1</v>
      </c>
      <c r="LZO70" s="3" t="s">
        <v>2</v>
      </c>
      <c r="LZP70" s="4" t="s">
        <v>3</v>
      </c>
      <c r="LZQ70" s="4" t="s">
        <v>4</v>
      </c>
      <c r="LZR70" s="4" t="s">
        <v>5</v>
      </c>
      <c r="LZS70" s="4" t="s">
        <v>6</v>
      </c>
      <c r="LZT70" s="4" t="s">
        <v>7</v>
      </c>
      <c r="LZU70" s="4" t="s">
        <v>8</v>
      </c>
      <c r="LZV70" s="4" t="s">
        <v>9</v>
      </c>
      <c r="LZW70" s="4" t="s">
        <v>10</v>
      </c>
      <c r="LZX70" s="4" t="s">
        <v>11</v>
      </c>
      <c r="LZY70" s="4" t="s">
        <v>12</v>
      </c>
      <c r="LZZ70" s="4" t="s">
        <v>13</v>
      </c>
      <c r="MAA70" s="4" t="s">
        <v>14</v>
      </c>
      <c r="MAB70" s="4" t="s">
        <v>63</v>
      </c>
      <c r="MAC70" s="3"/>
      <c r="MAD70" s="3" t="s">
        <v>1</v>
      </c>
      <c r="MAE70" s="3" t="s">
        <v>2</v>
      </c>
      <c r="MAF70" s="4" t="s">
        <v>3</v>
      </c>
      <c r="MAG70" s="4" t="s">
        <v>4</v>
      </c>
      <c r="MAH70" s="4" t="s">
        <v>5</v>
      </c>
      <c r="MAI70" s="4" t="s">
        <v>6</v>
      </c>
      <c r="MAJ70" s="4" t="s">
        <v>7</v>
      </c>
      <c r="MAK70" s="4" t="s">
        <v>8</v>
      </c>
      <c r="MAL70" s="4" t="s">
        <v>9</v>
      </c>
      <c r="MAM70" s="4" t="s">
        <v>10</v>
      </c>
      <c r="MAN70" s="4" t="s">
        <v>11</v>
      </c>
      <c r="MAO70" s="4" t="s">
        <v>12</v>
      </c>
      <c r="MAP70" s="4" t="s">
        <v>13</v>
      </c>
      <c r="MAQ70" s="4" t="s">
        <v>14</v>
      </c>
      <c r="MAR70" s="4" t="s">
        <v>63</v>
      </c>
      <c r="MAS70" s="3"/>
      <c r="MAT70" s="3" t="s">
        <v>1</v>
      </c>
      <c r="MAU70" s="3" t="s">
        <v>2</v>
      </c>
      <c r="MAV70" s="4" t="s">
        <v>3</v>
      </c>
      <c r="MAW70" s="4" t="s">
        <v>4</v>
      </c>
      <c r="MAX70" s="4" t="s">
        <v>5</v>
      </c>
      <c r="MAY70" s="4" t="s">
        <v>6</v>
      </c>
      <c r="MAZ70" s="4" t="s">
        <v>7</v>
      </c>
      <c r="MBA70" s="4" t="s">
        <v>8</v>
      </c>
      <c r="MBB70" s="4" t="s">
        <v>9</v>
      </c>
      <c r="MBC70" s="4" t="s">
        <v>10</v>
      </c>
      <c r="MBD70" s="4" t="s">
        <v>11</v>
      </c>
      <c r="MBE70" s="4" t="s">
        <v>12</v>
      </c>
      <c r="MBF70" s="4" t="s">
        <v>13</v>
      </c>
      <c r="MBG70" s="4" t="s">
        <v>14</v>
      </c>
      <c r="MBH70" s="4" t="s">
        <v>63</v>
      </c>
      <c r="MBI70" s="3"/>
      <c r="MBJ70" s="3" t="s">
        <v>1</v>
      </c>
      <c r="MBK70" s="3" t="s">
        <v>2</v>
      </c>
      <c r="MBL70" s="4" t="s">
        <v>3</v>
      </c>
      <c r="MBM70" s="4" t="s">
        <v>4</v>
      </c>
      <c r="MBN70" s="4" t="s">
        <v>5</v>
      </c>
      <c r="MBO70" s="4" t="s">
        <v>6</v>
      </c>
      <c r="MBP70" s="4" t="s">
        <v>7</v>
      </c>
      <c r="MBQ70" s="4" t="s">
        <v>8</v>
      </c>
      <c r="MBR70" s="4" t="s">
        <v>9</v>
      </c>
      <c r="MBS70" s="4" t="s">
        <v>10</v>
      </c>
      <c r="MBT70" s="4" t="s">
        <v>11</v>
      </c>
      <c r="MBU70" s="4" t="s">
        <v>12</v>
      </c>
      <c r="MBV70" s="4" t="s">
        <v>13</v>
      </c>
      <c r="MBW70" s="4" t="s">
        <v>14</v>
      </c>
      <c r="MBX70" s="4" t="s">
        <v>63</v>
      </c>
      <c r="MBY70" s="3"/>
      <c r="MBZ70" s="3" t="s">
        <v>1</v>
      </c>
      <c r="MCA70" s="3" t="s">
        <v>2</v>
      </c>
      <c r="MCB70" s="4" t="s">
        <v>3</v>
      </c>
      <c r="MCC70" s="4" t="s">
        <v>4</v>
      </c>
      <c r="MCD70" s="4" t="s">
        <v>5</v>
      </c>
      <c r="MCE70" s="4" t="s">
        <v>6</v>
      </c>
      <c r="MCF70" s="4" t="s">
        <v>7</v>
      </c>
      <c r="MCG70" s="4" t="s">
        <v>8</v>
      </c>
      <c r="MCH70" s="4" t="s">
        <v>9</v>
      </c>
      <c r="MCI70" s="4" t="s">
        <v>10</v>
      </c>
      <c r="MCJ70" s="4" t="s">
        <v>11</v>
      </c>
      <c r="MCK70" s="4" t="s">
        <v>12</v>
      </c>
      <c r="MCL70" s="4" t="s">
        <v>13</v>
      </c>
      <c r="MCM70" s="4" t="s">
        <v>14</v>
      </c>
      <c r="MCN70" s="4" t="s">
        <v>63</v>
      </c>
      <c r="MCO70" s="3"/>
      <c r="MCP70" s="3" t="s">
        <v>1</v>
      </c>
      <c r="MCQ70" s="3" t="s">
        <v>2</v>
      </c>
      <c r="MCR70" s="4" t="s">
        <v>3</v>
      </c>
      <c r="MCS70" s="4" t="s">
        <v>4</v>
      </c>
      <c r="MCT70" s="4" t="s">
        <v>5</v>
      </c>
      <c r="MCU70" s="4" t="s">
        <v>6</v>
      </c>
      <c r="MCV70" s="4" t="s">
        <v>7</v>
      </c>
      <c r="MCW70" s="4" t="s">
        <v>8</v>
      </c>
      <c r="MCX70" s="4" t="s">
        <v>9</v>
      </c>
      <c r="MCY70" s="4" t="s">
        <v>10</v>
      </c>
      <c r="MCZ70" s="4" t="s">
        <v>11</v>
      </c>
      <c r="MDA70" s="4" t="s">
        <v>12</v>
      </c>
      <c r="MDB70" s="4" t="s">
        <v>13</v>
      </c>
      <c r="MDC70" s="4" t="s">
        <v>14</v>
      </c>
      <c r="MDD70" s="4" t="s">
        <v>63</v>
      </c>
      <c r="MDE70" s="3"/>
      <c r="MDF70" s="3" t="s">
        <v>1</v>
      </c>
      <c r="MDG70" s="3" t="s">
        <v>2</v>
      </c>
      <c r="MDH70" s="4" t="s">
        <v>3</v>
      </c>
      <c r="MDI70" s="4" t="s">
        <v>4</v>
      </c>
      <c r="MDJ70" s="4" t="s">
        <v>5</v>
      </c>
      <c r="MDK70" s="4" t="s">
        <v>6</v>
      </c>
      <c r="MDL70" s="4" t="s">
        <v>7</v>
      </c>
      <c r="MDM70" s="4" t="s">
        <v>8</v>
      </c>
      <c r="MDN70" s="4" t="s">
        <v>9</v>
      </c>
      <c r="MDO70" s="4" t="s">
        <v>10</v>
      </c>
      <c r="MDP70" s="4" t="s">
        <v>11</v>
      </c>
      <c r="MDQ70" s="4" t="s">
        <v>12</v>
      </c>
      <c r="MDR70" s="4" t="s">
        <v>13</v>
      </c>
      <c r="MDS70" s="4" t="s">
        <v>14</v>
      </c>
      <c r="MDT70" s="4" t="s">
        <v>63</v>
      </c>
      <c r="MDU70" s="3"/>
      <c r="MDV70" s="3" t="s">
        <v>1</v>
      </c>
      <c r="MDW70" s="3" t="s">
        <v>2</v>
      </c>
      <c r="MDX70" s="4" t="s">
        <v>3</v>
      </c>
      <c r="MDY70" s="4" t="s">
        <v>4</v>
      </c>
      <c r="MDZ70" s="4" t="s">
        <v>5</v>
      </c>
      <c r="MEA70" s="4" t="s">
        <v>6</v>
      </c>
      <c r="MEB70" s="4" t="s">
        <v>7</v>
      </c>
      <c r="MEC70" s="4" t="s">
        <v>8</v>
      </c>
      <c r="MED70" s="4" t="s">
        <v>9</v>
      </c>
      <c r="MEE70" s="4" t="s">
        <v>10</v>
      </c>
      <c r="MEF70" s="4" t="s">
        <v>11</v>
      </c>
      <c r="MEG70" s="4" t="s">
        <v>12</v>
      </c>
      <c r="MEH70" s="4" t="s">
        <v>13</v>
      </c>
      <c r="MEI70" s="4" t="s">
        <v>14</v>
      </c>
      <c r="MEJ70" s="4" t="s">
        <v>63</v>
      </c>
      <c r="MEK70" s="3"/>
      <c r="MEL70" s="3" t="s">
        <v>1</v>
      </c>
      <c r="MEM70" s="3" t="s">
        <v>2</v>
      </c>
      <c r="MEN70" s="4" t="s">
        <v>3</v>
      </c>
      <c r="MEO70" s="4" t="s">
        <v>4</v>
      </c>
      <c r="MEP70" s="4" t="s">
        <v>5</v>
      </c>
      <c r="MEQ70" s="4" t="s">
        <v>6</v>
      </c>
      <c r="MER70" s="4" t="s">
        <v>7</v>
      </c>
      <c r="MES70" s="4" t="s">
        <v>8</v>
      </c>
      <c r="MET70" s="4" t="s">
        <v>9</v>
      </c>
      <c r="MEU70" s="4" t="s">
        <v>10</v>
      </c>
      <c r="MEV70" s="4" t="s">
        <v>11</v>
      </c>
      <c r="MEW70" s="4" t="s">
        <v>12</v>
      </c>
      <c r="MEX70" s="4" t="s">
        <v>13</v>
      </c>
      <c r="MEY70" s="4" t="s">
        <v>14</v>
      </c>
      <c r="MEZ70" s="4" t="s">
        <v>63</v>
      </c>
      <c r="MFA70" s="3"/>
      <c r="MFB70" s="3" t="s">
        <v>1</v>
      </c>
      <c r="MFC70" s="3" t="s">
        <v>2</v>
      </c>
      <c r="MFD70" s="4" t="s">
        <v>3</v>
      </c>
      <c r="MFE70" s="4" t="s">
        <v>4</v>
      </c>
      <c r="MFF70" s="4" t="s">
        <v>5</v>
      </c>
      <c r="MFG70" s="4" t="s">
        <v>6</v>
      </c>
      <c r="MFH70" s="4" t="s">
        <v>7</v>
      </c>
      <c r="MFI70" s="4" t="s">
        <v>8</v>
      </c>
      <c r="MFJ70" s="4" t="s">
        <v>9</v>
      </c>
      <c r="MFK70" s="4" t="s">
        <v>10</v>
      </c>
      <c r="MFL70" s="4" t="s">
        <v>11</v>
      </c>
      <c r="MFM70" s="4" t="s">
        <v>12</v>
      </c>
      <c r="MFN70" s="4" t="s">
        <v>13</v>
      </c>
      <c r="MFO70" s="4" t="s">
        <v>14</v>
      </c>
      <c r="MFP70" s="4" t="s">
        <v>63</v>
      </c>
      <c r="MFQ70" s="3"/>
      <c r="MFR70" s="3" t="s">
        <v>1</v>
      </c>
      <c r="MFS70" s="3" t="s">
        <v>2</v>
      </c>
      <c r="MFT70" s="4" t="s">
        <v>3</v>
      </c>
      <c r="MFU70" s="4" t="s">
        <v>4</v>
      </c>
      <c r="MFV70" s="4" t="s">
        <v>5</v>
      </c>
      <c r="MFW70" s="4" t="s">
        <v>6</v>
      </c>
      <c r="MFX70" s="4" t="s">
        <v>7</v>
      </c>
      <c r="MFY70" s="4" t="s">
        <v>8</v>
      </c>
      <c r="MFZ70" s="4" t="s">
        <v>9</v>
      </c>
      <c r="MGA70" s="4" t="s">
        <v>10</v>
      </c>
      <c r="MGB70" s="4" t="s">
        <v>11</v>
      </c>
      <c r="MGC70" s="4" t="s">
        <v>12</v>
      </c>
      <c r="MGD70" s="4" t="s">
        <v>13</v>
      </c>
      <c r="MGE70" s="4" t="s">
        <v>14</v>
      </c>
      <c r="MGF70" s="4" t="s">
        <v>63</v>
      </c>
      <c r="MGG70" s="3"/>
      <c r="MGH70" s="3" t="s">
        <v>1</v>
      </c>
      <c r="MGI70" s="3" t="s">
        <v>2</v>
      </c>
      <c r="MGJ70" s="4" t="s">
        <v>3</v>
      </c>
      <c r="MGK70" s="4" t="s">
        <v>4</v>
      </c>
      <c r="MGL70" s="4" t="s">
        <v>5</v>
      </c>
      <c r="MGM70" s="4" t="s">
        <v>6</v>
      </c>
      <c r="MGN70" s="4" t="s">
        <v>7</v>
      </c>
      <c r="MGO70" s="4" t="s">
        <v>8</v>
      </c>
      <c r="MGP70" s="4" t="s">
        <v>9</v>
      </c>
      <c r="MGQ70" s="4" t="s">
        <v>10</v>
      </c>
      <c r="MGR70" s="4" t="s">
        <v>11</v>
      </c>
      <c r="MGS70" s="4" t="s">
        <v>12</v>
      </c>
      <c r="MGT70" s="4" t="s">
        <v>13</v>
      </c>
      <c r="MGU70" s="4" t="s">
        <v>14</v>
      </c>
      <c r="MGV70" s="4" t="s">
        <v>63</v>
      </c>
      <c r="MGW70" s="3"/>
      <c r="MGX70" s="3" t="s">
        <v>1</v>
      </c>
      <c r="MGY70" s="3" t="s">
        <v>2</v>
      </c>
      <c r="MGZ70" s="4" t="s">
        <v>3</v>
      </c>
      <c r="MHA70" s="4" t="s">
        <v>4</v>
      </c>
      <c r="MHB70" s="4" t="s">
        <v>5</v>
      </c>
      <c r="MHC70" s="4" t="s">
        <v>6</v>
      </c>
      <c r="MHD70" s="4" t="s">
        <v>7</v>
      </c>
      <c r="MHE70" s="4" t="s">
        <v>8</v>
      </c>
      <c r="MHF70" s="4" t="s">
        <v>9</v>
      </c>
      <c r="MHG70" s="4" t="s">
        <v>10</v>
      </c>
      <c r="MHH70" s="4" t="s">
        <v>11</v>
      </c>
      <c r="MHI70" s="4" t="s">
        <v>12</v>
      </c>
      <c r="MHJ70" s="4" t="s">
        <v>13</v>
      </c>
      <c r="MHK70" s="4" t="s">
        <v>14</v>
      </c>
      <c r="MHL70" s="4" t="s">
        <v>63</v>
      </c>
      <c r="MHM70" s="3"/>
      <c r="MHN70" s="3" t="s">
        <v>1</v>
      </c>
      <c r="MHO70" s="3" t="s">
        <v>2</v>
      </c>
      <c r="MHP70" s="4" t="s">
        <v>3</v>
      </c>
      <c r="MHQ70" s="4" t="s">
        <v>4</v>
      </c>
      <c r="MHR70" s="4" t="s">
        <v>5</v>
      </c>
      <c r="MHS70" s="4" t="s">
        <v>6</v>
      </c>
      <c r="MHT70" s="4" t="s">
        <v>7</v>
      </c>
      <c r="MHU70" s="4" t="s">
        <v>8</v>
      </c>
      <c r="MHV70" s="4" t="s">
        <v>9</v>
      </c>
      <c r="MHW70" s="4" t="s">
        <v>10</v>
      </c>
      <c r="MHX70" s="4" t="s">
        <v>11</v>
      </c>
      <c r="MHY70" s="4" t="s">
        <v>12</v>
      </c>
      <c r="MHZ70" s="4" t="s">
        <v>13</v>
      </c>
      <c r="MIA70" s="4" t="s">
        <v>14</v>
      </c>
      <c r="MIB70" s="4" t="s">
        <v>63</v>
      </c>
      <c r="MIC70" s="3"/>
      <c r="MID70" s="3" t="s">
        <v>1</v>
      </c>
      <c r="MIE70" s="3" t="s">
        <v>2</v>
      </c>
      <c r="MIF70" s="4" t="s">
        <v>3</v>
      </c>
      <c r="MIG70" s="4" t="s">
        <v>4</v>
      </c>
      <c r="MIH70" s="4" t="s">
        <v>5</v>
      </c>
      <c r="MII70" s="4" t="s">
        <v>6</v>
      </c>
      <c r="MIJ70" s="4" t="s">
        <v>7</v>
      </c>
      <c r="MIK70" s="4" t="s">
        <v>8</v>
      </c>
      <c r="MIL70" s="4" t="s">
        <v>9</v>
      </c>
      <c r="MIM70" s="4" t="s">
        <v>10</v>
      </c>
      <c r="MIN70" s="4" t="s">
        <v>11</v>
      </c>
      <c r="MIO70" s="4" t="s">
        <v>12</v>
      </c>
      <c r="MIP70" s="4" t="s">
        <v>13</v>
      </c>
      <c r="MIQ70" s="4" t="s">
        <v>14</v>
      </c>
      <c r="MIR70" s="4" t="s">
        <v>63</v>
      </c>
      <c r="MIS70" s="3"/>
      <c r="MIT70" s="3" t="s">
        <v>1</v>
      </c>
      <c r="MIU70" s="3" t="s">
        <v>2</v>
      </c>
      <c r="MIV70" s="4" t="s">
        <v>3</v>
      </c>
      <c r="MIW70" s="4" t="s">
        <v>4</v>
      </c>
      <c r="MIX70" s="4" t="s">
        <v>5</v>
      </c>
      <c r="MIY70" s="4" t="s">
        <v>6</v>
      </c>
      <c r="MIZ70" s="4" t="s">
        <v>7</v>
      </c>
      <c r="MJA70" s="4" t="s">
        <v>8</v>
      </c>
      <c r="MJB70" s="4" t="s">
        <v>9</v>
      </c>
      <c r="MJC70" s="4" t="s">
        <v>10</v>
      </c>
      <c r="MJD70" s="4" t="s">
        <v>11</v>
      </c>
      <c r="MJE70" s="4" t="s">
        <v>12</v>
      </c>
      <c r="MJF70" s="4" t="s">
        <v>13</v>
      </c>
      <c r="MJG70" s="4" t="s">
        <v>14</v>
      </c>
      <c r="MJH70" s="4" t="s">
        <v>63</v>
      </c>
      <c r="MJI70" s="3"/>
      <c r="MJJ70" s="3" t="s">
        <v>1</v>
      </c>
      <c r="MJK70" s="3" t="s">
        <v>2</v>
      </c>
      <c r="MJL70" s="4" t="s">
        <v>3</v>
      </c>
      <c r="MJM70" s="4" t="s">
        <v>4</v>
      </c>
      <c r="MJN70" s="4" t="s">
        <v>5</v>
      </c>
      <c r="MJO70" s="4" t="s">
        <v>6</v>
      </c>
      <c r="MJP70" s="4" t="s">
        <v>7</v>
      </c>
      <c r="MJQ70" s="4" t="s">
        <v>8</v>
      </c>
      <c r="MJR70" s="4" t="s">
        <v>9</v>
      </c>
      <c r="MJS70" s="4" t="s">
        <v>10</v>
      </c>
      <c r="MJT70" s="4" t="s">
        <v>11</v>
      </c>
      <c r="MJU70" s="4" t="s">
        <v>12</v>
      </c>
      <c r="MJV70" s="4" t="s">
        <v>13</v>
      </c>
      <c r="MJW70" s="4" t="s">
        <v>14</v>
      </c>
      <c r="MJX70" s="4" t="s">
        <v>63</v>
      </c>
      <c r="MJY70" s="3"/>
      <c r="MJZ70" s="3" t="s">
        <v>1</v>
      </c>
      <c r="MKA70" s="3" t="s">
        <v>2</v>
      </c>
      <c r="MKB70" s="4" t="s">
        <v>3</v>
      </c>
      <c r="MKC70" s="4" t="s">
        <v>4</v>
      </c>
      <c r="MKD70" s="4" t="s">
        <v>5</v>
      </c>
      <c r="MKE70" s="4" t="s">
        <v>6</v>
      </c>
      <c r="MKF70" s="4" t="s">
        <v>7</v>
      </c>
      <c r="MKG70" s="4" t="s">
        <v>8</v>
      </c>
      <c r="MKH70" s="4" t="s">
        <v>9</v>
      </c>
      <c r="MKI70" s="4" t="s">
        <v>10</v>
      </c>
      <c r="MKJ70" s="4" t="s">
        <v>11</v>
      </c>
      <c r="MKK70" s="4" t="s">
        <v>12</v>
      </c>
      <c r="MKL70" s="4" t="s">
        <v>13</v>
      </c>
      <c r="MKM70" s="4" t="s">
        <v>14</v>
      </c>
      <c r="MKN70" s="4" t="s">
        <v>63</v>
      </c>
      <c r="MKO70" s="3"/>
      <c r="MKP70" s="3" t="s">
        <v>1</v>
      </c>
      <c r="MKQ70" s="3" t="s">
        <v>2</v>
      </c>
      <c r="MKR70" s="4" t="s">
        <v>3</v>
      </c>
      <c r="MKS70" s="4" t="s">
        <v>4</v>
      </c>
      <c r="MKT70" s="4" t="s">
        <v>5</v>
      </c>
      <c r="MKU70" s="4" t="s">
        <v>6</v>
      </c>
      <c r="MKV70" s="4" t="s">
        <v>7</v>
      </c>
      <c r="MKW70" s="4" t="s">
        <v>8</v>
      </c>
      <c r="MKX70" s="4" t="s">
        <v>9</v>
      </c>
      <c r="MKY70" s="4" t="s">
        <v>10</v>
      </c>
      <c r="MKZ70" s="4" t="s">
        <v>11</v>
      </c>
      <c r="MLA70" s="4" t="s">
        <v>12</v>
      </c>
      <c r="MLB70" s="4" t="s">
        <v>13</v>
      </c>
      <c r="MLC70" s="4" t="s">
        <v>14</v>
      </c>
      <c r="MLD70" s="4" t="s">
        <v>63</v>
      </c>
      <c r="MLE70" s="3"/>
      <c r="MLF70" s="3" t="s">
        <v>1</v>
      </c>
      <c r="MLG70" s="3" t="s">
        <v>2</v>
      </c>
      <c r="MLH70" s="4" t="s">
        <v>3</v>
      </c>
      <c r="MLI70" s="4" t="s">
        <v>4</v>
      </c>
      <c r="MLJ70" s="4" t="s">
        <v>5</v>
      </c>
      <c r="MLK70" s="4" t="s">
        <v>6</v>
      </c>
      <c r="MLL70" s="4" t="s">
        <v>7</v>
      </c>
      <c r="MLM70" s="4" t="s">
        <v>8</v>
      </c>
      <c r="MLN70" s="4" t="s">
        <v>9</v>
      </c>
      <c r="MLO70" s="4" t="s">
        <v>10</v>
      </c>
      <c r="MLP70" s="4" t="s">
        <v>11</v>
      </c>
      <c r="MLQ70" s="4" t="s">
        <v>12</v>
      </c>
      <c r="MLR70" s="4" t="s">
        <v>13</v>
      </c>
      <c r="MLS70" s="4" t="s">
        <v>14</v>
      </c>
      <c r="MLT70" s="4" t="s">
        <v>63</v>
      </c>
      <c r="MLU70" s="3"/>
      <c r="MLV70" s="3" t="s">
        <v>1</v>
      </c>
      <c r="MLW70" s="3" t="s">
        <v>2</v>
      </c>
      <c r="MLX70" s="4" t="s">
        <v>3</v>
      </c>
      <c r="MLY70" s="4" t="s">
        <v>4</v>
      </c>
      <c r="MLZ70" s="4" t="s">
        <v>5</v>
      </c>
      <c r="MMA70" s="4" t="s">
        <v>6</v>
      </c>
      <c r="MMB70" s="4" t="s">
        <v>7</v>
      </c>
      <c r="MMC70" s="4" t="s">
        <v>8</v>
      </c>
      <c r="MMD70" s="4" t="s">
        <v>9</v>
      </c>
      <c r="MME70" s="4" t="s">
        <v>10</v>
      </c>
      <c r="MMF70" s="4" t="s">
        <v>11</v>
      </c>
      <c r="MMG70" s="4" t="s">
        <v>12</v>
      </c>
      <c r="MMH70" s="4" t="s">
        <v>13</v>
      </c>
      <c r="MMI70" s="4" t="s">
        <v>14</v>
      </c>
      <c r="MMJ70" s="4" t="s">
        <v>63</v>
      </c>
      <c r="MMK70" s="3"/>
      <c r="MML70" s="3" t="s">
        <v>1</v>
      </c>
      <c r="MMM70" s="3" t="s">
        <v>2</v>
      </c>
      <c r="MMN70" s="4" t="s">
        <v>3</v>
      </c>
      <c r="MMO70" s="4" t="s">
        <v>4</v>
      </c>
      <c r="MMP70" s="4" t="s">
        <v>5</v>
      </c>
      <c r="MMQ70" s="4" t="s">
        <v>6</v>
      </c>
      <c r="MMR70" s="4" t="s">
        <v>7</v>
      </c>
      <c r="MMS70" s="4" t="s">
        <v>8</v>
      </c>
      <c r="MMT70" s="4" t="s">
        <v>9</v>
      </c>
      <c r="MMU70" s="4" t="s">
        <v>10</v>
      </c>
      <c r="MMV70" s="4" t="s">
        <v>11</v>
      </c>
      <c r="MMW70" s="4" t="s">
        <v>12</v>
      </c>
      <c r="MMX70" s="4" t="s">
        <v>13</v>
      </c>
      <c r="MMY70" s="4" t="s">
        <v>14</v>
      </c>
      <c r="MMZ70" s="4" t="s">
        <v>63</v>
      </c>
      <c r="MNA70" s="3"/>
      <c r="MNB70" s="3" t="s">
        <v>1</v>
      </c>
      <c r="MNC70" s="3" t="s">
        <v>2</v>
      </c>
      <c r="MND70" s="4" t="s">
        <v>3</v>
      </c>
      <c r="MNE70" s="4" t="s">
        <v>4</v>
      </c>
      <c r="MNF70" s="4" t="s">
        <v>5</v>
      </c>
      <c r="MNG70" s="4" t="s">
        <v>6</v>
      </c>
      <c r="MNH70" s="4" t="s">
        <v>7</v>
      </c>
      <c r="MNI70" s="4" t="s">
        <v>8</v>
      </c>
      <c r="MNJ70" s="4" t="s">
        <v>9</v>
      </c>
      <c r="MNK70" s="4" t="s">
        <v>10</v>
      </c>
      <c r="MNL70" s="4" t="s">
        <v>11</v>
      </c>
      <c r="MNM70" s="4" t="s">
        <v>12</v>
      </c>
      <c r="MNN70" s="4" t="s">
        <v>13</v>
      </c>
      <c r="MNO70" s="4" t="s">
        <v>14</v>
      </c>
      <c r="MNP70" s="4" t="s">
        <v>63</v>
      </c>
      <c r="MNQ70" s="3"/>
      <c r="MNR70" s="3" t="s">
        <v>1</v>
      </c>
      <c r="MNS70" s="3" t="s">
        <v>2</v>
      </c>
      <c r="MNT70" s="4" t="s">
        <v>3</v>
      </c>
      <c r="MNU70" s="4" t="s">
        <v>4</v>
      </c>
      <c r="MNV70" s="4" t="s">
        <v>5</v>
      </c>
      <c r="MNW70" s="4" t="s">
        <v>6</v>
      </c>
      <c r="MNX70" s="4" t="s">
        <v>7</v>
      </c>
      <c r="MNY70" s="4" t="s">
        <v>8</v>
      </c>
      <c r="MNZ70" s="4" t="s">
        <v>9</v>
      </c>
      <c r="MOA70" s="4" t="s">
        <v>10</v>
      </c>
      <c r="MOB70" s="4" t="s">
        <v>11</v>
      </c>
      <c r="MOC70" s="4" t="s">
        <v>12</v>
      </c>
      <c r="MOD70" s="4" t="s">
        <v>13</v>
      </c>
      <c r="MOE70" s="4" t="s">
        <v>14</v>
      </c>
      <c r="MOF70" s="4" t="s">
        <v>63</v>
      </c>
      <c r="MOG70" s="3"/>
      <c r="MOH70" s="3" t="s">
        <v>1</v>
      </c>
      <c r="MOI70" s="3" t="s">
        <v>2</v>
      </c>
      <c r="MOJ70" s="4" t="s">
        <v>3</v>
      </c>
      <c r="MOK70" s="4" t="s">
        <v>4</v>
      </c>
      <c r="MOL70" s="4" t="s">
        <v>5</v>
      </c>
      <c r="MOM70" s="4" t="s">
        <v>6</v>
      </c>
      <c r="MON70" s="4" t="s">
        <v>7</v>
      </c>
      <c r="MOO70" s="4" t="s">
        <v>8</v>
      </c>
      <c r="MOP70" s="4" t="s">
        <v>9</v>
      </c>
      <c r="MOQ70" s="4" t="s">
        <v>10</v>
      </c>
      <c r="MOR70" s="4" t="s">
        <v>11</v>
      </c>
      <c r="MOS70" s="4" t="s">
        <v>12</v>
      </c>
      <c r="MOT70" s="4" t="s">
        <v>13</v>
      </c>
      <c r="MOU70" s="4" t="s">
        <v>14</v>
      </c>
      <c r="MOV70" s="4" t="s">
        <v>63</v>
      </c>
      <c r="MOW70" s="3"/>
      <c r="MOX70" s="3" t="s">
        <v>1</v>
      </c>
      <c r="MOY70" s="3" t="s">
        <v>2</v>
      </c>
      <c r="MOZ70" s="4" t="s">
        <v>3</v>
      </c>
      <c r="MPA70" s="4" t="s">
        <v>4</v>
      </c>
      <c r="MPB70" s="4" t="s">
        <v>5</v>
      </c>
      <c r="MPC70" s="4" t="s">
        <v>6</v>
      </c>
      <c r="MPD70" s="4" t="s">
        <v>7</v>
      </c>
      <c r="MPE70" s="4" t="s">
        <v>8</v>
      </c>
      <c r="MPF70" s="4" t="s">
        <v>9</v>
      </c>
      <c r="MPG70" s="4" t="s">
        <v>10</v>
      </c>
      <c r="MPH70" s="4" t="s">
        <v>11</v>
      </c>
      <c r="MPI70" s="4" t="s">
        <v>12</v>
      </c>
      <c r="MPJ70" s="4" t="s">
        <v>13</v>
      </c>
      <c r="MPK70" s="4" t="s">
        <v>14</v>
      </c>
      <c r="MPL70" s="4" t="s">
        <v>63</v>
      </c>
      <c r="MPM70" s="3"/>
      <c r="MPN70" s="3" t="s">
        <v>1</v>
      </c>
      <c r="MPO70" s="3" t="s">
        <v>2</v>
      </c>
      <c r="MPP70" s="4" t="s">
        <v>3</v>
      </c>
      <c r="MPQ70" s="4" t="s">
        <v>4</v>
      </c>
      <c r="MPR70" s="4" t="s">
        <v>5</v>
      </c>
      <c r="MPS70" s="4" t="s">
        <v>6</v>
      </c>
      <c r="MPT70" s="4" t="s">
        <v>7</v>
      </c>
      <c r="MPU70" s="4" t="s">
        <v>8</v>
      </c>
      <c r="MPV70" s="4" t="s">
        <v>9</v>
      </c>
      <c r="MPW70" s="4" t="s">
        <v>10</v>
      </c>
      <c r="MPX70" s="4" t="s">
        <v>11</v>
      </c>
      <c r="MPY70" s="4" t="s">
        <v>12</v>
      </c>
      <c r="MPZ70" s="4" t="s">
        <v>13</v>
      </c>
      <c r="MQA70" s="4" t="s">
        <v>14</v>
      </c>
      <c r="MQB70" s="4" t="s">
        <v>63</v>
      </c>
      <c r="MQC70" s="3"/>
      <c r="MQD70" s="3" t="s">
        <v>1</v>
      </c>
      <c r="MQE70" s="3" t="s">
        <v>2</v>
      </c>
      <c r="MQF70" s="4" t="s">
        <v>3</v>
      </c>
      <c r="MQG70" s="4" t="s">
        <v>4</v>
      </c>
      <c r="MQH70" s="4" t="s">
        <v>5</v>
      </c>
      <c r="MQI70" s="4" t="s">
        <v>6</v>
      </c>
      <c r="MQJ70" s="4" t="s">
        <v>7</v>
      </c>
      <c r="MQK70" s="4" t="s">
        <v>8</v>
      </c>
      <c r="MQL70" s="4" t="s">
        <v>9</v>
      </c>
      <c r="MQM70" s="4" t="s">
        <v>10</v>
      </c>
      <c r="MQN70" s="4" t="s">
        <v>11</v>
      </c>
      <c r="MQO70" s="4" t="s">
        <v>12</v>
      </c>
      <c r="MQP70" s="4" t="s">
        <v>13</v>
      </c>
      <c r="MQQ70" s="4" t="s">
        <v>14</v>
      </c>
      <c r="MQR70" s="4" t="s">
        <v>63</v>
      </c>
      <c r="MQS70" s="3"/>
      <c r="MQT70" s="3" t="s">
        <v>1</v>
      </c>
      <c r="MQU70" s="3" t="s">
        <v>2</v>
      </c>
      <c r="MQV70" s="4" t="s">
        <v>3</v>
      </c>
      <c r="MQW70" s="4" t="s">
        <v>4</v>
      </c>
      <c r="MQX70" s="4" t="s">
        <v>5</v>
      </c>
      <c r="MQY70" s="4" t="s">
        <v>6</v>
      </c>
      <c r="MQZ70" s="4" t="s">
        <v>7</v>
      </c>
      <c r="MRA70" s="4" t="s">
        <v>8</v>
      </c>
      <c r="MRB70" s="4" t="s">
        <v>9</v>
      </c>
      <c r="MRC70" s="4" t="s">
        <v>10</v>
      </c>
      <c r="MRD70" s="4" t="s">
        <v>11</v>
      </c>
      <c r="MRE70" s="4" t="s">
        <v>12</v>
      </c>
      <c r="MRF70" s="4" t="s">
        <v>13</v>
      </c>
      <c r="MRG70" s="4" t="s">
        <v>14</v>
      </c>
      <c r="MRH70" s="4" t="s">
        <v>63</v>
      </c>
      <c r="MRI70" s="3"/>
      <c r="MRJ70" s="3" t="s">
        <v>1</v>
      </c>
      <c r="MRK70" s="3" t="s">
        <v>2</v>
      </c>
      <c r="MRL70" s="4" t="s">
        <v>3</v>
      </c>
      <c r="MRM70" s="4" t="s">
        <v>4</v>
      </c>
      <c r="MRN70" s="4" t="s">
        <v>5</v>
      </c>
      <c r="MRO70" s="4" t="s">
        <v>6</v>
      </c>
      <c r="MRP70" s="4" t="s">
        <v>7</v>
      </c>
      <c r="MRQ70" s="4" t="s">
        <v>8</v>
      </c>
      <c r="MRR70" s="4" t="s">
        <v>9</v>
      </c>
      <c r="MRS70" s="4" t="s">
        <v>10</v>
      </c>
      <c r="MRT70" s="4" t="s">
        <v>11</v>
      </c>
      <c r="MRU70" s="4" t="s">
        <v>12</v>
      </c>
      <c r="MRV70" s="4" t="s">
        <v>13</v>
      </c>
      <c r="MRW70" s="4" t="s">
        <v>14</v>
      </c>
      <c r="MRX70" s="4" t="s">
        <v>63</v>
      </c>
      <c r="MRY70" s="3"/>
      <c r="MRZ70" s="3" t="s">
        <v>1</v>
      </c>
      <c r="MSA70" s="3" t="s">
        <v>2</v>
      </c>
      <c r="MSB70" s="4" t="s">
        <v>3</v>
      </c>
      <c r="MSC70" s="4" t="s">
        <v>4</v>
      </c>
      <c r="MSD70" s="4" t="s">
        <v>5</v>
      </c>
      <c r="MSE70" s="4" t="s">
        <v>6</v>
      </c>
      <c r="MSF70" s="4" t="s">
        <v>7</v>
      </c>
      <c r="MSG70" s="4" t="s">
        <v>8</v>
      </c>
      <c r="MSH70" s="4" t="s">
        <v>9</v>
      </c>
      <c r="MSI70" s="4" t="s">
        <v>10</v>
      </c>
      <c r="MSJ70" s="4" t="s">
        <v>11</v>
      </c>
      <c r="MSK70" s="4" t="s">
        <v>12</v>
      </c>
      <c r="MSL70" s="4" t="s">
        <v>13</v>
      </c>
      <c r="MSM70" s="4" t="s">
        <v>14</v>
      </c>
      <c r="MSN70" s="4" t="s">
        <v>63</v>
      </c>
      <c r="MSO70" s="3"/>
      <c r="MSP70" s="3" t="s">
        <v>1</v>
      </c>
      <c r="MSQ70" s="3" t="s">
        <v>2</v>
      </c>
      <c r="MSR70" s="4" t="s">
        <v>3</v>
      </c>
      <c r="MSS70" s="4" t="s">
        <v>4</v>
      </c>
      <c r="MST70" s="4" t="s">
        <v>5</v>
      </c>
      <c r="MSU70" s="4" t="s">
        <v>6</v>
      </c>
      <c r="MSV70" s="4" t="s">
        <v>7</v>
      </c>
      <c r="MSW70" s="4" t="s">
        <v>8</v>
      </c>
      <c r="MSX70" s="4" t="s">
        <v>9</v>
      </c>
      <c r="MSY70" s="4" t="s">
        <v>10</v>
      </c>
      <c r="MSZ70" s="4" t="s">
        <v>11</v>
      </c>
      <c r="MTA70" s="4" t="s">
        <v>12</v>
      </c>
      <c r="MTB70" s="4" t="s">
        <v>13</v>
      </c>
      <c r="MTC70" s="4" t="s">
        <v>14</v>
      </c>
      <c r="MTD70" s="4" t="s">
        <v>63</v>
      </c>
      <c r="MTE70" s="3"/>
      <c r="MTF70" s="3" t="s">
        <v>1</v>
      </c>
      <c r="MTG70" s="3" t="s">
        <v>2</v>
      </c>
      <c r="MTH70" s="4" t="s">
        <v>3</v>
      </c>
      <c r="MTI70" s="4" t="s">
        <v>4</v>
      </c>
      <c r="MTJ70" s="4" t="s">
        <v>5</v>
      </c>
      <c r="MTK70" s="4" t="s">
        <v>6</v>
      </c>
      <c r="MTL70" s="4" t="s">
        <v>7</v>
      </c>
      <c r="MTM70" s="4" t="s">
        <v>8</v>
      </c>
      <c r="MTN70" s="4" t="s">
        <v>9</v>
      </c>
      <c r="MTO70" s="4" t="s">
        <v>10</v>
      </c>
      <c r="MTP70" s="4" t="s">
        <v>11</v>
      </c>
      <c r="MTQ70" s="4" t="s">
        <v>12</v>
      </c>
      <c r="MTR70" s="4" t="s">
        <v>13</v>
      </c>
      <c r="MTS70" s="4" t="s">
        <v>14</v>
      </c>
      <c r="MTT70" s="4" t="s">
        <v>63</v>
      </c>
      <c r="MTU70" s="3"/>
      <c r="MTV70" s="3" t="s">
        <v>1</v>
      </c>
      <c r="MTW70" s="3" t="s">
        <v>2</v>
      </c>
      <c r="MTX70" s="4" t="s">
        <v>3</v>
      </c>
      <c r="MTY70" s="4" t="s">
        <v>4</v>
      </c>
      <c r="MTZ70" s="4" t="s">
        <v>5</v>
      </c>
      <c r="MUA70" s="4" t="s">
        <v>6</v>
      </c>
      <c r="MUB70" s="4" t="s">
        <v>7</v>
      </c>
      <c r="MUC70" s="4" t="s">
        <v>8</v>
      </c>
      <c r="MUD70" s="4" t="s">
        <v>9</v>
      </c>
      <c r="MUE70" s="4" t="s">
        <v>10</v>
      </c>
      <c r="MUF70" s="4" t="s">
        <v>11</v>
      </c>
      <c r="MUG70" s="4" t="s">
        <v>12</v>
      </c>
      <c r="MUH70" s="4" t="s">
        <v>13</v>
      </c>
      <c r="MUI70" s="4" t="s">
        <v>14</v>
      </c>
      <c r="MUJ70" s="4" t="s">
        <v>63</v>
      </c>
      <c r="MUK70" s="3"/>
      <c r="MUL70" s="3" t="s">
        <v>1</v>
      </c>
      <c r="MUM70" s="3" t="s">
        <v>2</v>
      </c>
      <c r="MUN70" s="4" t="s">
        <v>3</v>
      </c>
      <c r="MUO70" s="4" t="s">
        <v>4</v>
      </c>
      <c r="MUP70" s="4" t="s">
        <v>5</v>
      </c>
      <c r="MUQ70" s="4" t="s">
        <v>6</v>
      </c>
      <c r="MUR70" s="4" t="s">
        <v>7</v>
      </c>
      <c r="MUS70" s="4" t="s">
        <v>8</v>
      </c>
      <c r="MUT70" s="4" t="s">
        <v>9</v>
      </c>
      <c r="MUU70" s="4" t="s">
        <v>10</v>
      </c>
      <c r="MUV70" s="4" t="s">
        <v>11</v>
      </c>
      <c r="MUW70" s="4" t="s">
        <v>12</v>
      </c>
      <c r="MUX70" s="4" t="s">
        <v>13</v>
      </c>
      <c r="MUY70" s="4" t="s">
        <v>14</v>
      </c>
      <c r="MUZ70" s="4" t="s">
        <v>63</v>
      </c>
      <c r="MVA70" s="3"/>
      <c r="MVB70" s="3" t="s">
        <v>1</v>
      </c>
      <c r="MVC70" s="3" t="s">
        <v>2</v>
      </c>
      <c r="MVD70" s="4" t="s">
        <v>3</v>
      </c>
      <c r="MVE70" s="4" t="s">
        <v>4</v>
      </c>
      <c r="MVF70" s="4" t="s">
        <v>5</v>
      </c>
      <c r="MVG70" s="4" t="s">
        <v>6</v>
      </c>
      <c r="MVH70" s="4" t="s">
        <v>7</v>
      </c>
      <c r="MVI70" s="4" t="s">
        <v>8</v>
      </c>
      <c r="MVJ70" s="4" t="s">
        <v>9</v>
      </c>
      <c r="MVK70" s="4" t="s">
        <v>10</v>
      </c>
      <c r="MVL70" s="4" t="s">
        <v>11</v>
      </c>
      <c r="MVM70" s="4" t="s">
        <v>12</v>
      </c>
      <c r="MVN70" s="4" t="s">
        <v>13</v>
      </c>
      <c r="MVO70" s="4" t="s">
        <v>14</v>
      </c>
      <c r="MVP70" s="4" t="s">
        <v>63</v>
      </c>
      <c r="MVQ70" s="3"/>
      <c r="MVR70" s="3" t="s">
        <v>1</v>
      </c>
      <c r="MVS70" s="3" t="s">
        <v>2</v>
      </c>
      <c r="MVT70" s="4" t="s">
        <v>3</v>
      </c>
      <c r="MVU70" s="4" t="s">
        <v>4</v>
      </c>
      <c r="MVV70" s="4" t="s">
        <v>5</v>
      </c>
      <c r="MVW70" s="4" t="s">
        <v>6</v>
      </c>
      <c r="MVX70" s="4" t="s">
        <v>7</v>
      </c>
      <c r="MVY70" s="4" t="s">
        <v>8</v>
      </c>
      <c r="MVZ70" s="4" t="s">
        <v>9</v>
      </c>
      <c r="MWA70" s="4" t="s">
        <v>10</v>
      </c>
      <c r="MWB70" s="4" t="s">
        <v>11</v>
      </c>
      <c r="MWC70" s="4" t="s">
        <v>12</v>
      </c>
      <c r="MWD70" s="4" t="s">
        <v>13</v>
      </c>
      <c r="MWE70" s="4" t="s">
        <v>14</v>
      </c>
      <c r="MWF70" s="4" t="s">
        <v>63</v>
      </c>
      <c r="MWG70" s="3"/>
      <c r="MWH70" s="3" t="s">
        <v>1</v>
      </c>
      <c r="MWI70" s="3" t="s">
        <v>2</v>
      </c>
      <c r="MWJ70" s="4" t="s">
        <v>3</v>
      </c>
      <c r="MWK70" s="4" t="s">
        <v>4</v>
      </c>
      <c r="MWL70" s="4" t="s">
        <v>5</v>
      </c>
      <c r="MWM70" s="4" t="s">
        <v>6</v>
      </c>
      <c r="MWN70" s="4" t="s">
        <v>7</v>
      </c>
      <c r="MWO70" s="4" t="s">
        <v>8</v>
      </c>
      <c r="MWP70" s="4" t="s">
        <v>9</v>
      </c>
      <c r="MWQ70" s="4" t="s">
        <v>10</v>
      </c>
      <c r="MWR70" s="4" t="s">
        <v>11</v>
      </c>
      <c r="MWS70" s="4" t="s">
        <v>12</v>
      </c>
      <c r="MWT70" s="4" t="s">
        <v>13</v>
      </c>
      <c r="MWU70" s="4" t="s">
        <v>14</v>
      </c>
      <c r="MWV70" s="4" t="s">
        <v>63</v>
      </c>
      <c r="MWW70" s="3"/>
      <c r="MWX70" s="3" t="s">
        <v>1</v>
      </c>
      <c r="MWY70" s="3" t="s">
        <v>2</v>
      </c>
      <c r="MWZ70" s="4" t="s">
        <v>3</v>
      </c>
      <c r="MXA70" s="4" t="s">
        <v>4</v>
      </c>
      <c r="MXB70" s="4" t="s">
        <v>5</v>
      </c>
      <c r="MXC70" s="4" t="s">
        <v>6</v>
      </c>
      <c r="MXD70" s="4" t="s">
        <v>7</v>
      </c>
      <c r="MXE70" s="4" t="s">
        <v>8</v>
      </c>
      <c r="MXF70" s="4" t="s">
        <v>9</v>
      </c>
      <c r="MXG70" s="4" t="s">
        <v>10</v>
      </c>
      <c r="MXH70" s="4" t="s">
        <v>11</v>
      </c>
      <c r="MXI70" s="4" t="s">
        <v>12</v>
      </c>
      <c r="MXJ70" s="4" t="s">
        <v>13</v>
      </c>
      <c r="MXK70" s="4" t="s">
        <v>14</v>
      </c>
      <c r="MXL70" s="4" t="s">
        <v>63</v>
      </c>
      <c r="MXM70" s="3"/>
      <c r="MXN70" s="3" t="s">
        <v>1</v>
      </c>
      <c r="MXO70" s="3" t="s">
        <v>2</v>
      </c>
      <c r="MXP70" s="4" t="s">
        <v>3</v>
      </c>
      <c r="MXQ70" s="4" t="s">
        <v>4</v>
      </c>
      <c r="MXR70" s="4" t="s">
        <v>5</v>
      </c>
      <c r="MXS70" s="4" t="s">
        <v>6</v>
      </c>
      <c r="MXT70" s="4" t="s">
        <v>7</v>
      </c>
      <c r="MXU70" s="4" t="s">
        <v>8</v>
      </c>
      <c r="MXV70" s="4" t="s">
        <v>9</v>
      </c>
      <c r="MXW70" s="4" t="s">
        <v>10</v>
      </c>
      <c r="MXX70" s="4" t="s">
        <v>11</v>
      </c>
      <c r="MXY70" s="4" t="s">
        <v>12</v>
      </c>
      <c r="MXZ70" s="4" t="s">
        <v>13</v>
      </c>
      <c r="MYA70" s="4" t="s">
        <v>14</v>
      </c>
      <c r="MYB70" s="4" t="s">
        <v>63</v>
      </c>
      <c r="MYC70" s="3"/>
      <c r="MYD70" s="3" t="s">
        <v>1</v>
      </c>
      <c r="MYE70" s="3" t="s">
        <v>2</v>
      </c>
      <c r="MYF70" s="4" t="s">
        <v>3</v>
      </c>
      <c r="MYG70" s="4" t="s">
        <v>4</v>
      </c>
      <c r="MYH70" s="4" t="s">
        <v>5</v>
      </c>
      <c r="MYI70" s="4" t="s">
        <v>6</v>
      </c>
      <c r="MYJ70" s="4" t="s">
        <v>7</v>
      </c>
      <c r="MYK70" s="4" t="s">
        <v>8</v>
      </c>
      <c r="MYL70" s="4" t="s">
        <v>9</v>
      </c>
      <c r="MYM70" s="4" t="s">
        <v>10</v>
      </c>
      <c r="MYN70" s="4" t="s">
        <v>11</v>
      </c>
      <c r="MYO70" s="4" t="s">
        <v>12</v>
      </c>
      <c r="MYP70" s="4" t="s">
        <v>13</v>
      </c>
      <c r="MYQ70" s="4" t="s">
        <v>14</v>
      </c>
      <c r="MYR70" s="4" t="s">
        <v>63</v>
      </c>
      <c r="MYS70" s="3"/>
      <c r="MYT70" s="3" t="s">
        <v>1</v>
      </c>
      <c r="MYU70" s="3" t="s">
        <v>2</v>
      </c>
      <c r="MYV70" s="4" t="s">
        <v>3</v>
      </c>
      <c r="MYW70" s="4" t="s">
        <v>4</v>
      </c>
      <c r="MYX70" s="4" t="s">
        <v>5</v>
      </c>
      <c r="MYY70" s="4" t="s">
        <v>6</v>
      </c>
      <c r="MYZ70" s="4" t="s">
        <v>7</v>
      </c>
      <c r="MZA70" s="4" t="s">
        <v>8</v>
      </c>
      <c r="MZB70" s="4" t="s">
        <v>9</v>
      </c>
      <c r="MZC70" s="4" t="s">
        <v>10</v>
      </c>
      <c r="MZD70" s="4" t="s">
        <v>11</v>
      </c>
      <c r="MZE70" s="4" t="s">
        <v>12</v>
      </c>
      <c r="MZF70" s="4" t="s">
        <v>13</v>
      </c>
      <c r="MZG70" s="4" t="s">
        <v>14</v>
      </c>
      <c r="MZH70" s="4" t="s">
        <v>63</v>
      </c>
      <c r="MZI70" s="3"/>
      <c r="MZJ70" s="3" t="s">
        <v>1</v>
      </c>
      <c r="MZK70" s="3" t="s">
        <v>2</v>
      </c>
      <c r="MZL70" s="4" t="s">
        <v>3</v>
      </c>
      <c r="MZM70" s="4" t="s">
        <v>4</v>
      </c>
      <c r="MZN70" s="4" t="s">
        <v>5</v>
      </c>
      <c r="MZO70" s="4" t="s">
        <v>6</v>
      </c>
      <c r="MZP70" s="4" t="s">
        <v>7</v>
      </c>
      <c r="MZQ70" s="4" t="s">
        <v>8</v>
      </c>
      <c r="MZR70" s="4" t="s">
        <v>9</v>
      </c>
      <c r="MZS70" s="4" t="s">
        <v>10</v>
      </c>
      <c r="MZT70" s="4" t="s">
        <v>11</v>
      </c>
      <c r="MZU70" s="4" t="s">
        <v>12</v>
      </c>
      <c r="MZV70" s="4" t="s">
        <v>13</v>
      </c>
      <c r="MZW70" s="4" t="s">
        <v>14</v>
      </c>
      <c r="MZX70" s="4" t="s">
        <v>63</v>
      </c>
      <c r="MZY70" s="3"/>
      <c r="MZZ70" s="3" t="s">
        <v>1</v>
      </c>
      <c r="NAA70" s="3" t="s">
        <v>2</v>
      </c>
      <c r="NAB70" s="4" t="s">
        <v>3</v>
      </c>
      <c r="NAC70" s="4" t="s">
        <v>4</v>
      </c>
      <c r="NAD70" s="4" t="s">
        <v>5</v>
      </c>
      <c r="NAE70" s="4" t="s">
        <v>6</v>
      </c>
      <c r="NAF70" s="4" t="s">
        <v>7</v>
      </c>
      <c r="NAG70" s="4" t="s">
        <v>8</v>
      </c>
      <c r="NAH70" s="4" t="s">
        <v>9</v>
      </c>
      <c r="NAI70" s="4" t="s">
        <v>10</v>
      </c>
      <c r="NAJ70" s="4" t="s">
        <v>11</v>
      </c>
      <c r="NAK70" s="4" t="s">
        <v>12</v>
      </c>
      <c r="NAL70" s="4" t="s">
        <v>13</v>
      </c>
      <c r="NAM70" s="4" t="s">
        <v>14</v>
      </c>
      <c r="NAN70" s="4" t="s">
        <v>63</v>
      </c>
      <c r="NAO70" s="3"/>
      <c r="NAP70" s="3" t="s">
        <v>1</v>
      </c>
      <c r="NAQ70" s="3" t="s">
        <v>2</v>
      </c>
      <c r="NAR70" s="4" t="s">
        <v>3</v>
      </c>
      <c r="NAS70" s="4" t="s">
        <v>4</v>
      </c>
      <c r="NAT70" s="4" t="s">
        <v>5</v>
      </c>
      <c r="NAU70" s="4" t="s">
        <v>6</v>
      </c>
      <c r="NAV70" s="4" t="s">
        <v>7</v>
      </c>
      <c r="NAW70" s="4" t="s">
        <v>8</v>
      </c>
      <c r="NAX70" s="4" t="s">
        <v>9</v>
      </c>
      <c r="NAY70" s="4" t="s">
        <v>10</v>
      </c>
      <c r="NAZ70" s="4" t="s">
        <v>11</v>
      </c>
      <c r="NBA70" s="4" t="s">
        <v>12</v>
      </c>
      <c r="NBB70" s="4" t="s">
        <v>13</v>
      </c>
      <c r="NBC70" s="4" t="s">
        <v>14</v>
      </c>
      <c r="NBD70" s="4" t="s">
        <v>63</v>
      </c>
      <c r="NBE70" s="3"/>
      <c r="NBF70" s="3" t="s">
        <v>1</v>
      </c>
      <c r="NBG70" s="3" t="s">
        <v>2</v>
      </c>
      <c r="NBH70" s="4" t="s">
        <v>3</v>
      </c>
      <c r="NBI70" s="4" t="s">
        <v>4</v>
      </c>
      <c r="NBJ70" s="4" t="s">
        <v>5</v>
      </c>
      <c r="NBK70" s="4" t="s">
        <v>6</v>
      </c>
      <c r="NBL70" s="4" t="s">
        <v>7</v>
      </c>
      <c r="NBM70" s="4" t="s">
        <v>8</v>
      </c>
      <c r="NBN70" s="4" t="s">
        <v>9</v>
      </c>
      <c r="NBO70" s="4" t="s">
        <v>10</v>
      </c>
      <c r="NBP70" s="4" t="s">
        <v>11</v>
      </c>
      <c r="NBQ70" s="4" t="s">
        <v>12</v>
      </c>
      <c r="NBR70" s="4" t="s">
        <v>13</v>
      </c>
      <c r="NBS70" s="4" t="s">
        <v>14</v>
      </c>
      <c r="NBT70" s="4" t="s">
        <v>63</v>
      </c>
      <c r="NBU70" s="3"/>
      <c r="NBV70" s="3" t="s">
        <v>1</v>
      </c>
      <c r="NBW70" s="3" t="s">
        <v>2</v>
      </c>
      <c r="NBX70" s="4" t="s">
        <v>3</v>
      </c>
      <c r="NBY70" s="4" t="s">
        <v>4</v>
      </c>
      <c r="NBZ70" s="4" t="s">
        <v>5</v>
      </c>
      <c r="NCA70" s="4" t="s">
        <v>6</v>
      </c>
      <c r="NCB70" s="4" t="s">
        <v>7</v>
      </c>
      <c r="NCC70" s="4" t="s">
        <v>8</v>
      </c>
      <c r="NCD70" s="4" t="s">
        <v>9</v>
      </c>
      <c r="NCE70" s="4" t="s">
        <v>10</v>
      </c>
      <c r="NCF70" s="4" t="s">
        <v>11</v>
      </c>
      <c r="NCG70" s="4" t="s">
        <v>12</v>
      </c>
      <c r="NCH70" s="4" t="s">
        <v>13</v>
      </c>
      <c r="NCI70" s="4" t="s">
        <v>14</v>
      </c>
      <c r="NCJ70" s="4" t="s">
        <v>63</v>
      </c>
      <c r="NCK70" s="3"/>
      <c r="NCL70" s="3" t="s">
        <v>1</v>
      </c>
      <c r="NCM70" s="3" t="s">
        <v>2</v>
      </c>
      <c r="NCN70" s="4" t="s">
        <v>3</v>
      </c>
      <c r="NCO70" s="4" t="s">
        <v>4</v>
      </c>
      <c r="NCP70" s="4" t="s">
        <v>5</v>
      </c>
      <c r="NCQ70" s="4" t="s">
        <v>6</v>
      </c>
      <c r="NCR70" s="4" t="s">
        <v>7</v>
      </c>
      <c r="NCS70" s="4" t="s">
        <v>8</v>
      </c>
      <c r="NCT70" s="4" t="s">
        <v>9</v>
      </c>
      <c r="NCU70" s="4" t="s">
        <v>10</v>
      </c>
      <c r="NCV70" s="4" t="s">
        <v>11</v>
      </c>
      <c r="NCW70" s="4" t="s">
        <v>12</v>
      </c>
      <c r="NCX70" s="4" t="s">
        <v>13</v>
      </c>
      <c r="NCY70" s="4" t="s">
        <v>14</v>
      </c>
      <c r="NCZ70" s="4" t="s">
        <v>63</v>
      </c>
      <c r="NDA70" s="3"/>
      <c r="NDB70" s="3" t="s">
        <v>1</v>
      </c>
      <c r="NDC70" s="3" t="s">
        <v>2</v>
      </c>
      <c r="NDD70" s="4" t="s">
        <v>3</v>
      </c>
      <c r="NDE70" s="4" t="s">
        <v>4</v>
      </c>
      <c r="NDF70" s="4" t="s">
        <v>5</v>
      </c>
      <c r="NDG70" s="4" t="s">
        <v>6</v>
      </c>
      <c r="NDH70" s="4" t="s">
        <v>7</v>
      </c>
      <c r="NDI70" s="4" t="s">
        <v>8</v>
      </c>
      <c r="NDJ70" s="4" t="s">
        <v>9</v>
      </c>
      <c r="NDK70" s="4" t="s">
        <v>10</v>
      </c>
      <c r="NDL70" s="4" t="s">
        <v>11</v>
      </c>
      <c r="NDM70" s="4" t="s">
        <v>12</v>
      </c>
      <c r="NDN70" s="4" t="s">
        <v>13</v>
      </c>
      <c r="NDO70" s="4" t="s">
        <v>14</v>
      </c>
      <c r="NDP70" s="4" t="s">
        <v>63</v>
      </c>
      <c r="NDQ70" s="3"/>
      <c r="NDR70" s="3" t="s">
        <v>1</v>
      </c>
      <c r="NDS70" s="3" t="s">
        <v>2</v>
      </c>
      <c r="NDT70" s="4" t="s">
        <v>3</v>
      </c>
      <c r="NDU70" s="4" t="s">
        <v>4</v>
      </c>
      <c r="NDV70" s="4" t="s">
        <v>5</v>
      </c>
      <c r="NDW70" s="4" t="s">
        <v>6</v>
      </c>
      <c r="NDX70" s="4" t="s">
        <v>7</v>
      </c>
      <c r="NDY70" s="4" t="s">
        <v>8</v>
      </c>
      <c r="NDZ70" s="4" t="s">
        <v>9</v>
      </c>
      <c r="NEA70" s="4" t="s">
        <v>10</v>
      </c>
      <c r="NEB70" s="4" t="s">
        <v>11</v>
      </c>
      <c r="NEC70" s="4" t="s">
        <v>12</v>
      </c>
      <c r="NED70" s="4" t="s">
        <v>13</v>
      </c>
      <c r="NEE70" s="4" t="s">
        <v>14</v>
      </c>
      <c r="NEF70" s="4" t="s">
        <v>63</v>
      </c>
      <c r="NEG70" s="3"/>
      <c r="NEH70" s="3" t="s">
        <v>1</v>
      </c>
      <c r="NEI70" s="3" t="s">
        <v>2</v>
      </c>
      <c r="NEJ70" s="4" t="s">
        <v>3</v>
      </c>
      <c r="NEK70" s="4" t="s">
        <v>4</v>
      </c>
      <c r="NEL70" s="4" t="s">
        <v>5</v>
      </c>
      <c r="NEM70" s="4" t="s">
        <v>6</v>
      </c>
      <c r="NEN70" s="4" t="s">
        <v>7</v>
      </c>
      <c r="NEO70" s="4" t="s">
        <v>8</v>
      </c>
      <c r="NEP70" s="4" t="s">
        <v>9</v>
      </c>
      <c r="NEQ70" s="4" t="s">
        <v>10</v>
      </c>
      <c r="NER70" s="4" t="s">
        <v>11</v>
      </c>
      <c r="NES70" s="4" t="s">
        <v>12</v>
      </c>
      <c r="NET70" s="4" t="s">
        <v>13</v>
      </c>
      <c r="NEU70" s="4" t="s">
        <v>14</v>
      </c>
      <c r="NEV70" s="4" t="s">
        <v>63</v>
      </c>
      <c r="NEW70" s="3"/>
      <c r="NEX70" s="3" t="s">
        <v>1</v>
      </c>
      <c r="NEY70" s="3" t="s">
        <v>2</v>
      </c>
      <c r="NEZ70" s="4" t="s">
        <v>3</v>
      </c>
      <c r="NFA70" s="4" t="s">
        <v>4</v>
      </c>
      <c r="NFB70" s="4" t="s">
        <v>5</v>
      </c>
      <c r="NFC70" s="4" t="s">
        <v>6</v>
      </c>
      <c r="NFD70" s="4" t="s">
        <v>7</v>
      </c>
      <c r="NFE70" s="4" t="s">
        <v>8</v>
      </c>
      <c r="NFF70" s="4" t="s">
        <v>9</v>
      </c>
      <c r="NFG70" s="4" t="s">
        <v>10</v>
      </c>
      <c r="NFH70" s="4" t="s">
        <v>11</v>
      </c>
      <c r="NFI70" s="4" t="s">
        <v>12</v>
      </c>
      <c r="NFJ70" s="4" t="s">
        <v>13</v>
      </c>
      <c r="NFK70" s="4" t="s">
        <v>14</v>
      </c>
      <c r="NFL70" s="4" t="s">
        <v>63</v>
      </c>
      <c r="NFM70" s="3"/>
      <c r="NFN70" s="3" t="s">
        <v>1</v>
      </c>
      <c r="NFO70" s="3" t="s">
        <v>2</v>
      </c>
      <c r="NFP70" s="4" t="s">
        <v>3</v>
      </c>
      <c r="NFQ70" s="4" t="s">
        <v>4</v>
      </c>
      <c r="NFR70" s="4" t="s">
        <v>5</v>
      </c>
      <c r="NFS70" s="4" t="s">
        <v>6</v>
      </c>
      <c r="NFT70" s="4" t="s">
        <v>7</v>
      </c>
      <c r="NFU70" s="4" t="s">
        <v>8</v>
      </c>
      <c r="NFV70" s="4" t="s">
        <v>9</v>
      </c>
      <c r="NFW70" s="4" t="s">
        <v>10</v>
      </c>
      <c r="NFX70" s="4" t="s">
        <v>11</v>
      </c>
      <c r="NFY70" s="4" t="s">
        <v>12</v>
      </c>
      <c r="NFZ70" s="4" t="s">
        <v>13</v>
      </c>
      <c r="NGA70" s="4" t="s">
        <v>14</v>
      </c>
      <c r="NGB70" s="4" t="s">
        <v>63</v>
      </c>
      <c r="NGC70" s="3"/>
      <c r="NGD70" s="3" t="s">
        <v>1</v>
      </c>
      <c r="NGE70" s="3" t="s">
        <v>2</v>
      </c>
      <c r="NGF70" s="4" t="s">
        <v>3</v>
      </c>
      <c r="NGG70" s="4" t="s">
        <v>4</v>
      </c>
      <c r="NGH70" s="4" t="s">
        <v>5</v>
      </c>
      <c r="NGI70" s="4" t="s">
        <v>6</v>
      </c>
      <c r="NGJ70" s="4" t="s">
        <v>7</v>
      </c>
      <c r="NGK70" s="4" t="s">
        <v>8</v>
      </c>
      <c r="NGL70" s="4" t="s">
        <v>9</v>
      </c>
      <c r="NGM70" s="4" t="s">
        <v>10</v>
      </c>
      <c r="NGN70" s="4" t="s">
        <v>11</v>
      </c>
      <c r="NGO70" s="4" t="s">
        <v>12</v>
      </c>
      <c r="NGP70" s="4" t="s">
        <v>13</v>
      </c>
      <c r="NGQ70" s="4" t="s">
        <v>14</v>
      </c>
      <c r="NGR70" s="4" t="s">
        <v>63</v>
      </c>
      <c r="NGS70" s="3"/>
      <c r="NGT70" s="3" t="s">
        <v>1</v>
      </c>
      <c r="NGU70" s="3" t="s">
        <v>2</v>
      </c>
      <c r="NGV70" s="4" t="s">
        <v>3</v>
      </c>
      <c r="NGW70" s="4" t="s">
        <v>4</v>
      </c>
      <c r="NGX70" s="4" t="s">
        <v>5</v>
      </c>
      <c r="NGY70" s="4" t="s">
        <v>6</v>
      </c>
      <c r="NGZ70" s="4" t="s">
        <v>7</v>
      </c>
      <c r="NHA70" s="4" t="s">
        <v>8</v>
      </c>
      <c r="NHB70" s="4" t="s">
        <v>9</v>
      </c>
      <c r="NHC70" s="4" t="s">
        <v>10</v>
      </c>
      <c r="NHD70" s="4" t="s">
        <v>11</v>
      </c>
      <c r="NHE70" s="4" t="s">
        <v>12</v>
      </c>
      <c r="NHF70" s="4" t="s">
        <v>13</v>
      </c>
      <c r="NHG70" s="4" t="s">
        <v>14</v>
      </c>
      <c r="NHH70" s="4" t="s">
        <v>63</v>
      </c>
      <c r="NHI70" s="3"/>
      <c r="NHJ70" s="3" t="s">
        <v>1</v>
      </c>
      <c r="NHK70" s="3" t="s">
        <v>2</v>
      </c>
      <c r="NHL70" s="4" t="s">
        <v>3</v>
      </c>
      <c r="NHM70" s="4" t="s">
        <v>4</v>
      </c>
      <c r="NHN70" s="4" t="s">
        <v>5</v>
      </c>
      <c r="NHO70" s="4" t="s">
        <v>6</v>
      </c>
      <c r="NHP70" s="4" t="s">
        <v>7</v>
      </c>
      <c r="NHQ70" s="4" t="s">
        <v>8</v>
      </c>
      <c r="NHR70" s="4" t="s">
        <v>9</v>
      </c>
      <c r="NHS70" s="4" t="s">
        <v>10</v>
      </c>
      <c r="NHT70" s="4" t="s">
        <v>11</v>
      </c>
      <c r="NHU70" s="4" t="s">
        <v>12</v>
      </c>
      <c r="NHV70" s="4" t="s">
        <v>13</v>
      </c>
      <c r="NHW70" s="4" t="s">
        <v>14</v>
      </c>
      <c r="NHX70" s="4" t="s">
        <v>63</v>
      </c>
      <c r="NHY70" s="3"/>
      <c r="NHZ70" s="3" t="s">
        <v>1</v>
      </c>
      <c r="NIA70" s="3" t="s">
        <v>2</v>
      </c>
      <c r="NIB70" s="4" t="s">
        <v>3</v>
      </c>
      <c r="NIC70" s="4" t="s">
        <v>4</v>
      </c>
      <c r="NID70" s="4" t="s">
        <v>5</v>
      </c>
      <c r="NIE70" s="4" t="s">
        <v>6</v>
      </c>
      <c r="NIF70" s="4" t="s">
        <v>7</v>
      </c>
      <c r="NIG70" s="4" t="s">
        <v>8</v>
      </c>
      <c r="NIH70" s="4" t="s">
        <v>9</v>
      </c>
      <c r="NII70" s="4" t="s">
        <v>10</v>
      </c>
      <c r="NIJ70" s="4" t="s">
        <v>11</v>
      </c>
      <c r="NIK70" s="4" t="s">
        <v>12</v>
      </c>
      <c r="NIL70" s="4" t="s">
        <v>13</v>
      </c>
      <c r="NIM70" s="4" t="s">
        <v>14</v>
      </c>
      <c r="NIN70" s="4" t="s">
        <v>63</v>
      </c>
      <c r="NIO70" s="3"/>
      <c r="NIP70" s="3" t="s">
        <v>1</v>
      </c>
      <c r="NIQ70" s="3" t="s">
        <v>2</v>
      </c>
      <c r="NIR70" s="4" t="s">
        <v>3</v>
      </c>
      <c r="NIS70" s="4" t="s">
        <v>4</v>
      </c>
      <c r="NIT70" s="4" t="s">
        <v>5</v>
      </c>
      <c r="NIU70" s="4" t="s">
        <v>6</v>
      </c>
      <c r="NIV70" s="4" t="s">
        <v>7</v>
      </c>
      <c r="NIW70" s="4" t="s">
        <v>8</v>
      </c>
      <c r="NIX70" s="4" t="s">
        <v>9</v>
      </c>
      <c r="NIY70" s="4" t="s">
        <v>10</v>
      </c>
      <c r="NIZ70" s="4" t="s">
        <v>11</v>
      </c>
      <c r="NJA70" s="4" t="s">
        <v>12</v>
      </c>
      <c r="NJB70" s="4" t="s">
        <v>13</v>
      </c>
      <c r="NJC70" s="4" t="s">
        <v>14</v>
      </c>
      <c r="NJD70" s="4" t="s">
        <v>63</v>
      </c>
      <c r="NJE70" s="3"/>
      <c r="NJF70" s="3" t="s">
        <v>1</v>
      </c>
      <c r="NJG70" s="3" t="s">
        <v>2</v>
      </c>
      <c r="NJH70" s="4" t="s">
        <v>3</v>
      </c>
      <c r="NJI70" s="4" t="s">
        <v>4</v>
      </c>
      <c r="NJJ70" s="4" t="s">
        <v>5</v>
      </c>
      <c r="NJK70" s="4" t="s">
        <v>6</v>
      </c>
      <c r="NJL70" s="4" t="s">
        <v>7</v>
      </c>
      <c r="NJM70" s="4" t="s">
        <v>8</v>
      </c>
      <c r="NJN70" s="4" t="s">
        <v>9</v>
      </c>
      <c r="NJO70" s="4" t="s">
        <v>10</v>
      </c>
      <c r="NJP70" s="4" t="s">
        <v>11</v>
      </c>
      <c r="NJQ70" s="4" t="s">
        <v>12</v>
      </c>
      <c r="NJR70" s="4" t="s">
        <v>13</v>
      </c>
      <c r="NJS70" s="4" t="s">
        <v>14</v>
      </c>
      <c r="NJT70" s="4" t="s">
        <v>63</v>
      </c>
      <c r="NJU70" s="3"/>
      <c r="NJV70" s="3" t="s">
        <v>1</v>
      </c>
      <c r="NJW70" s="3" t="s">
        <v>2</v>
      </c>
      <c r="NJX70" s="4" t="s">
        <v>3</v>
      </c>
      <c r="NJY70" s="4" t="s">
        <v>4</v>
      </c>
      <c r="NJZ70" s="4" t="s">
        <v>5</v>
      </c>
      <c r="NKA70" s="4" t="s">
        <v>6</v>
      </c>
      <c r="NKB70" s="4" t="s">
        <v>7</v>
      </c>
      <c r="NKC70" s="4" t="s">
        <v>8</v>
      </c>
      <c r="NKD70" s="4" t="s">
        <v>9</v>
      </c>
      <c r="NKE70" s="4" t="s">
        <v>10</v>
      </c>
      <c r="NKF70" s="4" t="s">
        <v>11</v>
      </c>
      <c r="NKG70" s="4" t="s">
        <v>12</v>
      </c>
      <c r="NKH70" s="4" t="s">
        <v>13</v>
      </c>
      <c r="NKI70" s="4" t="s">
        <v>14</v>
      </c>
      <c r="NKJ70" s="4" t="s">
        <v>63</v>
      </c>
      <c r="NKK70" s="3"/>
      <c r="NKL70" s="3" t="s">
        <v>1</v>
      </c>
      <c r="NKM70" s="3" t="s">
        <v>2</v>
      </c>
      <c r="NKN70" s="4" t="s">
        <v>3</v>
      </c>
      <c r="NKO70" s="4" t="s">
        <v>4</v>
      </c>
      <c r="NKP70" s="4" t="s">
        <v>5</v>
      </c>
      <c r="NKQ70" s="4" t="s">
        <v>6</v>
      </c>
      <c r="NKR70" s="4" t="s">
        <v>7</v>
      </c>
      <c r="NKS70" s="4" t="s">
        <v>8</v>
      </c>
      <c r="NKT70" s="4" t="s">
        <v>9</v>
      </c>
      <c r="NKU70" s="4" t="s">
        <v>10</v>
      </c>
      <c r="NKV70" s="4" t="s">
        <v>11</v>
      </c>
      <c r="NKW70" s="4" t="s">
        <v>12</v>
      </c>
      <c r="NKX70" s="4" t="s">
        <v>13</v>
      </c>
      <c r="NKY70" s="4" t="s">
        <v>14</v>
      </c>
      <c r="NKZ70" s="4" t="s">
        <v>63</v>
      </c>
      <c r="NLA70" s="3"/>
      <c r="NLB70" s="3" t="s">
        <v>1</v>
      </c>
      <c r="NLC70" s="3" t="s">
        <v>2</v>
      </c>
      <c r="NLD70" s="4" t="s">
        <v>3</v>
      </c>
      <c r="NLE70" s="4" t="s">
        <v>4</v>
      </c>
      <c r="NLF70" s="4" t="s">
        <v>5</v>
      </c>
      <c r="NLG70" s="4" t="s">
        <v>6</v>
      </c>
      <c r="NLH70" s="4" t="s">
        <v>7</v>
      </c>
      <c r="NLI70" s="4" t="s">
        <v>8</v>
      </c>
      <c r="NLJ70" s="4" t="s">
        <v>9</v>
      </c>
      <c r="NLK70" s="4" t="s">
        <v>10</v>
      </c>
      <c r="NLL70" s="4" t="s">
        <v>11</v>
      </c>
      <c r="NLM70" s="4" t="s">
        <v>12</v>
      </c>
      <c r="NLN70" s="4" t="s">
        <v>13</v>
      </c>
      <c r="NLO70" s="4" t="s">
        <v>14</v>
      </c>
      <c r="NLP70" s="4" t="s">
        <v>63</v>
      </c>
      <c r="NLQ70" s="3"/>
      <c r="NLR70" s="3" t="s">
        <v>1</v>
      </c>
      <c r="NLS70" s="3" t="s">
        <v>2</v>
      </c>
      <c r="NLT70" s="4" t="s">
        <v>3</v>
      </c>
      <c r="NLU70" s="4" t="s">
        <v>4</v>
      </c>
      <c r="NLV70" s="4" t="s">
        <v>5</v>
      </c>
      <c r="NLW70" s="4" t="s">
        <v>6</v>
      </c>
      <c r="NLX70" s="4" t="s">
        <v>7</v>
      </c>
      <c r="NLY70" s="4" t="s">
        <v>8</v>
      </c>
      <c r="NLZ70" s="4" t="s">
        <v>9</v>
      </c>
      <c r="NMA70" s="4" t="s">
        <v>10</v>
      </c>
      <c r="NMB70" s="4" t="s">
        <v>11</v>
      </c>
      <c r="NMC70" s="4" t="s">
        <v>12</v>
      </c>
      <c r="NMD70" s="4" t="s">
        <v>13</v>
      </c>
      <c r="NME70" s="4" t="s">
        <v>14</v>
      </c>
      <c r="NMF70" s="4" t="s">
        <v>63</v>
      </c>
      <c r="NMG70" s="3"/>
      <c r="NMH70" s="3" t="s">
        <v>1</v>
      </c>
      <c r="NMI70" s="3" t="s">
        <v>2</v>
      </c>
      <c r="NMJ70" s="4" t="s">
        <v>3</v>
      </c>
      <c r="NMK70" s="4" t="s">
        <v>4</v>
      </c>
      <c r="NML70" s="4" t="s">
        <v>5</v>
      </c>
      <c r="NMM70" s="4" t="s">
        <v>6</v>
      </c>
      <c r="NMN70" s="4" t="s">
        <v>7</v>
      </c>
      <c r="NMO70" s="4" t="s">
        <v>8</v>
      </c>
      <c r="NMP70" s="4" t="s">
        <v>9</v>
      </c>
      <c r="NMQ70" s="4" t="s">
        <v>10</v>
      </c>
      <c r="NMR70" s="4" t="s">
        <v>11</v>
      </c>
      <c r="NMS70" s="4" t="s">
        <v>12</v>
      </c>
      <c r="NMT70" s="4" t="s">
        <v>13</v>
      </c>
      <c r="NMU70" s="4" t="s">
        <v>14</v>
      </c>
      <c r="NMV70" s="4" t="s">
        <v>63</v>
      </c>
      <c r="NMW70" s="3"/>
      <c r="NMX70" s="3" t="s">
        <v>1</v>
      </c>
      <c r="NMY70" s="3" t="s">
        <v>2</v>
      </c>
      <c r="NMZ70" s="4" t="s">
        <v>3</v>
      </c>
      <c r="NNA70" s="4" t="s">
        <v>4</v>
      </c>
      <c r="NNB70" s="4" t="s">
        <v>5</v>
      </c>
      <c r="NNC70" s="4" t="s">
        <v>6</v>
      </c>
      <c r="NND70" s="4" t="s">
        <v>7</v>
      </c>
      <c r="NNE70" s="4" t="s">
        <v>8</v>
      </c>
      <c r="NNF70" s="4" t="s">
        <v>9</v>
      </c>
      <c r="NNG70" s="4" t="s">
        <v>10</v>
      </c>
      <c r="NNH70" s="4" t="s">
        <v>11</v>
      </c>
      <c r="NNI70" s="4" t="s">
        <v>12</v>
      </c>
      <c r="NNJ70" s="4" t="s">
        <v>13</v>
      </c>
      <c r="NNK70" s="4" t="s">
        <v>14</v>
      </c>
      <c r="NNL70" s="4" t="s">
        <v>63</v>
      </c>
      <c r="NNM70" s="3"/>
      <c r="NNN70" s="3" t="s">
        <v>1</v>
      </c>
      <c r="NNO70" s="3" t="s">
        <v>2</v>
      </c>
      <c r="NNP70" s="4" t="s">
        <v>3</v>
      </c>
      <c r="NNQ70" s="4" t="s">
        <v>4</v>
      </c>
      <c r="NNR70" s="4" t="s">
        <v>5</v>
      </c>
      <c r="NNS70" s="4" t="s">
        <v>6</v>
      </c>
      <c r="NNT70" s="4" t="s">
        <v>7</v>
      </c>
      <c r="NNU70" s="4" t="s">
        <v>8</v>
      </c>
      <c r="NNV70" s="4" t="s">
        <v>9</v>
      </c>
      <c r="NNW70" s="4" t="s">
        <v>10</v>
      </c>
      <c r="NNX70" s="4" t="s">
        <v>11</v>
      </c>
      <c r="NNY70" s="4" t="s">
        <v>12</v>
      </c>
      <c r="NNZ70" s="4" t="s">
        <v>13</v>
      </c>
      <c r="NOA70" s="4" t="s">
        <v>14</v>
      </c>
      <c r="NOB70" s="4" t="s">
        <v>63</v>
      </c>
      <c r="NOC70" s="3"/>
      <c r="NOD70" s="3" t="s">
        <v>1</v>
      </c>
      <c r="NOE70" s="3" t="s">
        <v>2</v>
      </c>
      <c r="NOF70" s="4" t="s">
        <v>3</v>
      </c>
      <c r="NOG70" s="4" t="s">
        <v>4</v>
      </c>
      <c r="NOH70" s="4" t="s">
        <v>5</v>
      </c>
      <c r="NOI70" s="4" t="s">
        <v>6</v>
      </c>
      <c r="NOJ70" s="4" t="s">
        <v>7</v>
      </c>
      <c r="NOK70" s="4" t="s">
        <v>8</v>
      </c>
      <c r="NOL70" s="4" t="s">
        <v>9</v>
      </c>
      <c r="NOM70" s="4" t="s">
        <v>10</v>
      </c>
      <c r="NON70" s="4" t="s">
        <v>11</v>
      </c>
      <c r="NOO70" s="4" t="s">
        <v>12</v>
      </c>
      <c r="NOP70" s="4" t="s">
        <v>13</v>
      </c>
      <c r="NOQ70" s="4" t="s">
        <v>14</v>
      </c>
      <c r="NOR70" s="4" t="s">
        <v>63</v>
      </c>
      <c r="NOS70" s="3"/>
      <c r="NOT70" s="3" t="s">
        <v>1</v>
      </c>
      <c r="NOU70" s="3" t="s">
        <v>2</v>
      </c>
      <c r="NOV70" s="4" t="s">
        <v>3</v>
      </c>
      <c r="NOW70" s="4" t="s">
        <v>4</v>
      </c>
      <c r="NOX70" s="4" t="s">
        <v>5</v>
      </c>
      <c r="NOY70" s="4" t="s">
        <v>6</v>
      </c>
      <c r="NOZ70" s="4" t="s">
        <v>7</v>
      </c>
      <c r="NPA70" s="4" t="s">
        <v>8</v>
      </c>
      <c r="NPB70" s="4" t="s">
        <v>9</v>
      </c>
      <c r="NPC70" s="4" t="s">
        <v>10</v>
      </c>
      <c r="NPD70" s="4" t="s">
        <v>11</v>
      </c>
      <c r="NPE70" s="4" t="s">
        <v>12</v>
      </c>
      <c r="NPF70" s="4" t="s">
        <v>13</v>
      </c>
      <c r="NPG70" s="4" t="s">
        <v>14</v>
      </c>
      <c r="NPH70" s="4" t="s">
        <v>63</v>
      </c>
      <c r="NPI70" s="3"/>
      <c r="NPJ70" s="3" t="s">
        <v>1</v>
      </c>
      <c r="NPK70" s="3" t="s">
        <v>2</v>
      </c>
      <c r="NPL70" s="4" t="s">
        <v>3</v>
      </c>
      <c r="NPM70" s="4" t="s">
        <v>4</v>
      </c>
      <c r="NPN70" s="4" t="s">
        <v>5</v>
      </c>
      <c r="NPO70" s="4" t="s">
        <v>6</v>
      </c>
      <c r="NPP70" s="4" t="s">
        <v>7</v>
      </c>
      <c r="NPQ70" s="4" t="s">
        <v>8</v>
      </c>
      <c r="NPR70" s="4" t="s">
        <v>9</v>
      </c>
      <c r="NPS70" s="4" t="s">
        <v>10</v>
      </c>
      <c r="NPT70" s="4" t="s">
        <v>11</v>
      </c>
      <c r="NPU70" s="4" t="s">
        <v>12</v>
      </c>
      <c r="NPV70" s="4" t="s">
        <v>13</v>
      </c>
      <c r="NPW70" s="4" t="s">
        <v>14</v>
      </c>
      <c r="NPX70" s="4" t="s">
        <v>63</v>
      </c>
      <c r="NPY70" s="3"/>
      <c r="NPZ70" s="3" t="s">
        <v>1</v>
      </c>
      <c r="NQA70" s="3" t="s">
        <v>2</v>
      </c>
      <c r="NQB70" s="4" t="s">
        <v>3</v>
      </c>
      <c r="NQC70" s="4" t="s">
        <v>4</v>
      </c>
      <c r="NQD70" s="4" t="s">
        <v>5</v>
      </c>
      <c r="NQE70" s="4" t="s">
        <v>6</v>
      </c>
      <c r="NQF70" s="4" t="s">
        <v>7</v>
      </c>
      <c r="NQG70" s="4" t="s">
        <v>8</v>
      </c>
      <c r="NQH70" s="4" t="s">
        <v>9</v>
      </c>
      <c r="NQI70" s="4" t="s">
        <v>10</v>
      </c>
      <c r="NQJ70" s="4" t="s">
        <v>11</v>
      </c>
      <c r="NQK70" s="4" t="s">
        <v>12</v>
      </c>
      <c r="NQL70" s="4" t="s">
        <v>13</v>
      </c>
      <c r="NQM70" s="4" t="s">
        <v>14</v>
      </c>
      <c r="NQN70" s="4" t="s">
        <v>63</v>
      </c>
      <c r="NQO70" s="3"/>
      <c r="NQP70" s="3" t="s">
        <v>1</v>
      </c>
      <c r="NQQ70" s="3" t="s">
        <v>2</v>
      </c>
      <c r="NQR70" s="4" t="s">
        <v>3</v>
      </c>
      <c r="NQS70" s="4" t="s">
        <v>4</v>
      </c>
      <c r="NQT70" s="4" t="s">
        <v>5</v>
      </c>
      <c r="NQU70" s="4" t="s">
        <v>6</v>
      </c>
      <c r="NQV70" s="4" t="s">
        <v>7</v>
      </c>
      <c r="NQW70" s="4" t="s">
        <v>8</v>
      </c>
      <c r="NQX70" s="4" t="s">
        <v>9</v>
      </c>
      <c r="NQY70" s="4" t="s">
        <v>10</v>
      </c>
      <c r="NQZ70" s="4" t="s">
        <v>11</v>
      </c>
      <c r="NRA70" s="4" t="s">
        <v>12</v>
      </c>
      <c r="NRB70" s="4" t="s">
        <v>13</v>
      </c>
      <c r="NRC70" s="4" t="s">
        <v>14</v>
      </c>
      <c r="NRD70" s="4" t="s">
        <v>63</v>
      </c>
      <c r="NRE70" s="3"/>
      <c r="NRF70" s="3" t="s">
        <v>1</v>
      </c>
      <c r="NRG70" s="3" t="s">
        <v>2</v>
      </c>
      <c r="NRH70" s="4" t="s">
        <v>3</v>
      </c>
      <c r="NRI70" s="4" t="s">
        <v>4</v>
      </c>
      <c r="NRJ70" s="4" t="s">
        <v>5</v>
      </c>
      <c r="NRK70" s="4" t="s">
        <v>6</v>
      </c>
      <c r="NRL70" s="4" t="s">
        <v>7</v>
      </c>
      <c r="NRM70" s="4" t="s">
        <v>8</v>
      </c>
      <c r="NRN70" s="4" t="s">
        <v>9</v>
      </c>
      <c r="NRO70" s="4" t="s">
        <v>10</v>
      </c>
      <c r="NRP70" s="4" t="s">
        <v>11</v>
      </c>
      <c r="NRQ70" s="4" t="s">
        <v>12</v>
      </c>
      <c r="NRR70" s="4" t="s">
        <v>13</v>
      </c>
      <c r="NRS70" s="4" t="s">
        <v>14</v>
      </c>
      <c r="NRT70" s="4" t="s">
        <v>63</v>
      </c>
      <c r="NRU70" s="3"/>
      <c r="NRV70" s="3" t="s">
        <v>1</v>
      </c>
      <c r="NRW70" s="3" t="s">
        <v>2</v>
      </c>
      <c r="NRX70" s="4" t="s">
        <v>3</v>
      </c>
      <c r="NRY70" s="4" t="s">
        <v>4</v>
      </c>
      <c r="NRZ70" s="4" t="s">
        <v>5</v>
      </c>
      <c r="NSA70" s="4" t="s">
        <v>6</v>
      </c>
      <c r="NSB70" s="4" t="s">
        <v>7</v>
      </c>
      <c r="NSC70" s="4" t="s">
        <v>8</v>
      </c>
      <c r="NSD70" s="4" t="s">
        <v>9</v>
      </c>
      <c r="NSE70" s="4" t="s">
        <v>10</v>
      </c>
      <c r="NSF70" s="4" t="s">
        <v>11</v>
      </c>
      <c r="NSG70" s="4" t="s">
        <v>12</v>
      </c>
      <c r="NSH70" s="4" t="s">
        <v>13</v>
      </c>
      <c r="NSI70" s="4" t="s">
        <v>14</v>
      </c>
      <c r="NSJ70" s="4" t="s">
        <v>63</v>
      </c>
      <c r="NSK70" s="3"/>
      <c r="NSL70" s="3" t="s">
        <v>1</v>
      </c>
      <c r="NSM70" s="3" t="s">
        <v>2</v>
      </c>
      <c r="NSN70" s="4" t="s">
        <v>3</v>
      </c>
      <c r="NSO70" s="4" t="s">
        <v>4</v>
      </c>
      <c r="NSP70" s="4" t="s">
        <v>5</v>
      </c>
      <c r="NSQ70" s="4" t="s">
        <v>6</v>
      </c>
      <c r="NSR70" s="4" t="s">
        <v>7</v>
      </c>
      <c r="NSS70" s="4" t="s">
        <v>8</v>
      </c>
      <c r="NST70" s="4" t="s">
        <v>9</v>
      </c>
      <c r="NSU70" s="4" t="s">
        <v>10</v>
      </c>
      <c r="NSV70" s="4" t="s">
        <v>11</v>
      </c>
      <c r="NSW70" s="4" t="s">
        <v>12</v>
      </c>
      <c r="NSX70" s="4" t="s">
        <v>13</v>
      </c>
      <c r="NSY70" s="4" t="s">
        <v>14</v>
      </c>
      <c r="NSZ70" s="4" t="s">
        <v>63</v>
      </c>
      <c r="NTA70" s="3"/>
      <c r="NTB70" s="3" t="s">
        <v>1</v>
      </c>
      <c r="NTC70" s="3" t="s">
        <v>2</v>
      </c>
      <c r="NTD70" s="4" t="s">
        <v>3</v>
      </c>
      <c r="NTE70" s="4" t="s">
        <v>4</v>
      </c>
      <c r="NTF70" s="4" t="s">
        <v>5</v>
      </c>
      <c r="NTG70" s="4" t="s">
        <v>6</v>
      </c>
      <c r="NTH70" s="4" t="s">
        <v>7</v>
      </c>
      <c r="NTI70" s="4" t="s">
        <v>8</v>
      </c>
      <c r="NTJ70" s="4" t="s">
        <v>9</v>
      </c>
      <c r="NTK70" s="4" t="s">
        <v>10</v>
      </c>
      <c r="NTL70" s="4" t="s">
        <v>11</v>
      </c>
      <c r="NTM70" s="4" t="s">
        <v>12</v>
      </c>
      <c r="NTN70" s="4" t="s">
        <v>13</v>
      </c>
      <c r="NTO70" s="4" t="s">
        <v>14</v>
      </c>
      <c r="NTP70" s="4" t="s">
        <v>63</v>
      </c>
      <c r="NTQ70" s="3"/>
      <c r="NTR70" s="3" t="s">
        <v>1</v>
      </c>
      <c r="NTS70" s="3" t="s">
        <v>2</v>
      </c>
      <c r="NTT70" s="4" t="s">
        <v>3</v>
      </c>
      <c r="NTU70" s="4" t="s">
        <v>4</v>
      </c>
      <c r="NTV70" s="4" t="s">
        <v>5</v>
      </c>
      <c r="NTW70" s="4" t="s">
        <v>6</v>
      </c>
      <c r="NTX70" s="4" t="s">
        <v>7</v>
      </c>
      <c r="NTY70" s="4" t="s">
        <v>8</v>
      </c>
      <c r="NTZ70" s="4" t="s">
        <v>9</v>
      </c>
      <c r="NUA70" s="4" t="s">
        <v>10</v>
      </c>
      <c r="NUB70" s="4" t="s">
        <v>11</v>
      </c>
      <c r="NUC70" s="4" t="s">
        <v>12</v>
      </c>
      <c r="NUD70" s="4" t="s">
        <v>13</v>
      </c>
      <c r="NUE70" s="4" t="s">
        <v>14</v>
      </c>
      <c r="NUF70" s="4" t="s">
        <v>63</v>
      </c>
      <c r="NUG70" s="3"/>
      <c r="NUH70" s="3" t="s">
        <v>1</v>
      </c>
      <c r="NUI70" s="3" t="s">
        <v>2</v>
      </c>
      <c r="NUJ70" s="4" t="s">
        <v>3</v>
      </c>
      <c r="NUK70" s="4" t="s">
        <v>4</v>
      </c>
      <c r="NUL70" s="4" t="s">
        <v>5</v>
      </c>
      <c r="NUM70" s="4" t="s">
        <v>6</v>
      </c>
      <c r="NUN70" s="4" t="s">
        <v>7</v>
      </c>
      <c r="NUO70" s="4" t="s">
        <v>8</v>
      </c>
      <c r="NUP70" s="4" t="s">
        <v>9</v>
      </c>
      <c r="NUQ70" s="4" t="s">
        <v>10</v>
      </c>
      <c r="NUR70" s="4" t="s">
        <v>11</v>
      </c>
      <c r="NUS70" s="4" t="s">
        <v>12</v>
      </c>
      <c r="NUT70" s="4" t="s">
        <v>13</v>
      </c>
      <c r="NUU70" s="4" t="s">
        <v>14</v>
      </c>
      <c r="NUV70" s="4" t="s">
        <v>63</v>
      </c>
      <c r="NUW70" s="3"/>
      <c r="NUX70" s="3" t="s">
        <v>1</v>
      </c>
      <c r="NUY70" s="3" t="s">
        <v>2</v>
      </c>
      <c r="NUZ70" s="4" t="s">
        <v>3</v>
      </c>
      <c r="NVA70" s="4" t="s">
        <v>4</v>
      </c>
      <c r="NVB70" s="4" t="s">
        <v>5</v>
      </c>
      <c r="NVC70" s="4" t="s">
        <v>6</v>
      </c>
      <c r="NVD70" s="4" t="s">
        <v>7</v>
      </c>
      <c r="NVE70" s="4" t="s">
        <v>8</v>
      </c>
      <c r="NVF70" s="4" t="s">
        <v>9</v>
      </c>
      <c r="NVG70" s="4" t="s">
        <v>10</v>
      </c>
      <c r="NVH70" s="4" t="s">
        <v>11</v>
      </c>
      <c r="NVI70" s="4" t="s">
        <v>12</v>
      </c>
      <c r="NVJ70" s="4" t="s">
        <v>13</v>
      </c>
      <c r="NVK70" s="4" t="s">
        <v>14</v>
      </c>
      <c r="NVL70" s="4" t="s">
        <v>63</v>
      </c>
      <c r="NVM70" s="3"/>
      <c r="NVN70" s="3" t="s">
        <v>1</v>
      </c>
      <c r="NVO70" s="3" t="s">
        <v>2</v>
      </c>
      <c r="NVP70" s="4" t="s">
        <v>3</v>
      </c>
      <c r="NVQ70" s="4" t="s">
        <v>4</v>
      </c>
      <c r="NVR70" s="4" t="s">
        <v>5</v>
      </c>
      <c r="NVS70" s="4" t="s">
        <v>6</v>
      </c>
      <c r="NVT70" s="4" t="s">
        <v>7</v>
      </c>
      <c r="NVU70" s="4" t="s">
        <v>8</v>
      </c>
      <c r="NVV70" s="4" t="s">
        <v>9</v>
      </c>
      <c r="NVW70" s="4" t="s">
        <v>10</v>
      </c>
      <c r="NVX70" s="4" t="s">
        <v>11</v>
      </c>
      <c r="NVY70" s="4" t="s">
        <v>12</v>
      </c>
      <c r="NVZ70" s="4" t="s">
        <v>13</v>
      </c>
      <c r="NWA70" s="4" t="s">
        <v>14</v>
      </c>
      <c r="NWB70" s="4" t="s">
        <v>63</v>
      </c>
      <c r="NWC70" s="3"/>
      <c r="NWD70" s="3" t="s">
        <v>1</v>
      </c>
      <c r="NWE70" s="3" t="s">
        <v>2</v>
      </c>
      <c r="NWF70" s="4" t="s">
        <v>3</v>
      </c>
      <c r="NWG70" s="4" t="s">
        <v>4</v>
      </c>
      <c r="NWH70" s="4" t="s">
        <v>5</v>
      </c>
      <c r="NWI70" s="4" t="s">
        <v>6</v>
      </c>
      <c r="NWJ70" s="4" t="s">
        <v>7</v>
      </c>
      <c r="NWK70" s="4" t="s">
        <v>8</v>
      </c>
      <c r="NWL70" s="4" t="s">
        <v>9</v>
      </c>
      <c r="NWM70" s="4" t="s">
        <v>10</v>
      </c>
      <c r="NWN70" s="4" t="s">
        <v>11</v>
      </c>
      <c r="NWO70" s="4" t="s">
        <v>12</v>
      </c>
      <c r="NWP70" s="4" t="s">
        <v>13</v>
      </c>
      <c r="NWQ70" s="4" t="s">
        <v>14</v>
      </c>
      <c r="NWR70" s="4" t="s">
        <v>63</v>
      </c>
      <c r="NWS70" s="3"/>
      <c r="NWT70" s="3" t="s">
        <v>1</v>
      </c>
      <c r="NWU70" s="3" t="s">
        <v>2</v>
      </c>
      <c r="NWV70" s="4" t="s">
        <v>3</v>
      </c>
      <c r="NWW70" s="4" t="s">
        <v>4</v>
      </c>
      <c r="NWX70" s="4" t="s">
        <v>5</v>
      </c>
      <c r="NWY70" s="4" t="s">
        <v>6</v>
      </c>
      <c r="NWZ70" s="4" t="s">
        <v>7</v>
      </c>
      <c r="NXA70" s="4" t="s">
        <v>8</v>
      </c>
      <c r="NXB70" s="4" t="s">
        <v>9</v>
      </c>
      <c r="NXC70" s="4" t="s">
        <v>10</v>
      </c>
      <c r="NXD70" s="4" t="s">
        <v>11</v>
      </c>
      <c r="NXE70" s="4" t="s">
        <v>12</v>
      </c>
      <c r="NXF70" s="4" t="s">
        <v>13</v>
      </c>
      <c r="NXG70" s="4" t="s">
        <v>14</v>
      </c>
      <c r="NXH70" s="4" t="s">
        <v>63</v>
      </c>
      <c r="NXI70" s="3"/>
      <c r="NXJ70" s="3" t="s">
        <v>1</v>
      </c>
      <c r="NXK70" s="3" t="s">
        <v>2</v>
      </c>
      <c r="NXL70" s="4" t="s">
        <v>3</v>
      </c>
      <c r="NXM70" s="4" t="s">
        <v>4</v>
      </c>
      <c r="NXN70" s="4" t="s">
        <v>5</v>
      </c>
      <c r="NXO70" s="4" t="s">
        <v>6</v>
      </c>
      <c r="NXP70" s="4" t="s">
        <v>7</v>
      </c>
      <c r="NXQ70" s="4" t="s">
        <v>8</v>
      </c>
      <c r="NXR70" s="4" t="s">
        <v>9</v>
      </c>
      <c r="NXS70" s="4" t="s">
        <v>10</v>
      </c>
      <c r="NXT70" s="4" t="s">
        <v>11</v>
      </c>
      <c r="NXU70" s="4" t="s">
        <v>12</v>
      </c>
      <c r="NXV70" s="4" t="s">
        <v>13</v>
      </c>
      <c r="NXW70" s="4" t="s">
        <v>14</v>
      </c>
      <c r="NXX70" s="4" t="s">
        <v>63</v>
      </c>
      <c r="NXY70" s="3"/>
      <c r="NXZ70" s="3" t="s">
        <v>1</v>
      </c>
      <c r="NYA70" s="3" t="s">
        <v>2</v>
      </c>
      <c r="NYB70" s="4" t="s">
        <v>3</v>
      </c>
      <c r="NYC70" s="4" t="s">
        <v>4</v>
      </c>
      <c r="NYD70" s="4" t="s">
        <v>5</v>
      </c>
      <c r="NYE70" s="4" t="s">
        <v>6</v>
      </c>
      <c r="NYF70" s="4" t="s">
        <v>7</v>
      </c>
      <c r="NYG70" s="4" t="s">
        <v>8</v>
      </c>
      <c r="NYH70" s="4" t="s">
        <v>9</v>
      </c>
      <c r="NYI70" s="4" t="s">
        <v>10</v>
      </c>
      <c r="NYJ70" s="4" t="s">
        <v>11</v>
      </c>
      <c r="NYK70" s="4" t="s">
        <v>12</v>
      </c>
      <c r="NYL70" s="4" t="s">
        <v>13</v>
      </c>
      <c r="NYM70" s="4" t="s">
        <v>14</v>
      </c>
      <c r="NYN70" s="4" t="s">
        <v>63</v>
      </c>
      <c r="NYO70" s="3"/>
      <c r="NYP70" s="3" t="s">
        <v>1</v>
      </c>
      <c r="NYQ70" s="3" t="s">
        <v>2</v>
      </c>
      <c r="NYR70" s="4" t="s">
        <v>3</v>
      </c>
      <c r="NYS70" s="4" t="s">
        <v>4</v>
      </c>
      <c r="NYT70" s="4" t="s">
        <v>5</v>
      </c>
      <c r="NYU70" s="4" t="s">
        <v>6</v>
      </c>
      <c r="NYV70" s="4" t="s">
        <v>7</v>
      </c>
      <c r="NYW70" s="4" t="s">
        <v>8</v>
      </c>
      <c r="NYX70" s="4" t="s">
        <v>9</v>
      </c>
      <c r="NYY70" s="4" t="s">
        <v>10</v>
      </c>
      <c r="NYZ70" s="4" t="s">
        <v>11</v>
      </c>
      <c r="NZA70" s="4" t="s">
        <v>12</v>
      </c>
      <c r="NZB70" s="4" t="s">
        <v>13</v>
      </c>
      <c r="NZC70" s="4" t="s">
        <v>14</v>
      </c>
      <c r="NZD70" s="4" t="s">
        <v>63</v>
      </c>
      <c r="NZE70" s="3"/>
      <c r="NZF70" s="3" t="s">
        <v>1</v>
      </c>
      <c r="NZG70" s="3" t="s">
        <v>2</v>
      </c>
      <c r="NZH70" s="4" t="s">
        <v>3</v>
      </c>
      <c r="NZI70" s="4" t="s">
        <v>4</v>
      </c>
      <c r="NZJ70" s="4" t="s">
        <v>5</v>
      </c>
      <c r="NZK70" s="4" t="s">
        <v>6</v>
      </c>
      <c r="NZL70" s="4" t="s">
        <v>7</v>
      </c>
      <c r="NZM70" s="4" t="s">
        <v>8</v>
      </c>
      <c r="NZN70" s="4" t="s">
        <v>9</v>
      </c>
      <c r="NZO70" s="4" t="s">
        <v>10</v>
      </c>
      <c r="NZP70" s="4" t="s">
        <v>11</v>
      </c>
      <c r="NZQ70" s="4" t="s">
        <v>12</v>
      </c>
      <c r="NZR70" s="4" t="s">
        <v>13</v>
      </c>
      <c r="NZS70" s="4" t="s">
        <v>14</v>
      </c>
      <c r="NZT70" s="4" t="s">
        <v>63</v>
      </c>
      <c r="NZU70" s="3"/>
      <c r="NZV70" s="3" t="s">
        <v>1</v>
      </c>
      <c r="NZW70" s="3" t="s">
        <v>2</v>
      </c>
      <c r="NZX70" s="4" t="s">
        <v>3</v>
      </c>
      <c r="NZY70" s="4" t="s">
        <v>4</v>
      </c>
      <c r="NZZ70" s="4" t="s">
        <v>5</v>
      </c>
      <c r="OAA70" s="4" t="s">
        <v>6</v>
      </c>
      <c r="OAB70" s="4" t="s">
        <v>7</v>
      </c>
      <c r="OAC70" s="4" t="s">
        <v>8</v>
      </c>
      <c r="OAD70" s="4" t="s">
        <v>9</v>
      </c>
      <c r="OAE70" s="4" t="s">
        <v>10</v>
      </c>
      <c r="OAF70" s="4" t="s">
        <v>11</v>
      </c>
      <c r="OAG70" s="4" t="s">
        <v>12</v>
      </c>
      <c r="OAH70" s="4" t="s">
        <v>13</v>
      </c>
      <c r="OAI70" s="4" t="s">
        <v>14</v>
      </c>
      <c r="OAJ70" s="4" t="s">
        <v>63</v>
      </c>
      <c r="OAK70" s="3"/>
      <c r="OAL70" s="3" t="s">
        <v>1</v>
      </c>
      <c r="OAM70" s="3" t="s">
        <v>2</v>
      </c>
      <c r="OAN70" s="4" t="s">
        <v>3</v>
      </c>
      <c r="OAO70" s="4" t="s">
        <v>4</v>
      </c>
      <c r="OAP70" s="4" t="s">
        <v>5</v>
      </c>
      <c r="OAQ70" s="4" t="s">
        <v>6</v>
      </c>
      <c r="OAR70" s="4" t="s">
        <v>7</v>
      </c>
      <c r="OAS70" s="4" t="s">
        <v>8</v>
      </c>
      <c r="OAT70" s="4" t="s">
        <v>9</v>
      </c>
      <c r="OAU70" s="4" t="s">
        <v>10</v>
      </c>
      <c r="OAV70" s="4" t="s">
        <v>11</v>
      </c>
      <c r="OAW70" s="4" t="s">
        <v>12</v>
      </c>
      <c r="OAX70" s="4" t="s">
        <v>13</v>
      </c>
      <c r="OAY70" s="4" t="s">
        <v>14</v>
      </c>
      <c r="OAZ70" s="4" t="s">
        <v>63</v>
      </c>
      <c r="OBA70" s="3"/>
      <c r="OBB70" s="3" t="s">
        <v>1</v>
      </c>
      <c r="OBC70" s="3" t="s">
        <v>2</v>
      </c>
      <c r="OBD70" s="4" t="s">
        <v>3</v>
      </c>
      <c r="OBE70" s="4" t="s">
        <v>4</v>
      </c>
      <c r="OBF70" s="4" t="s">
        <v>5</v>
      </c>
      <c r="OBG70" s="4" t="s">
        <v>6</v>
      </c>
      <c r="OBH70" s="4" t="s">
        <v>7</v>
      </c>
      <c r="OBI70" s="4" t="s">
        <v>8</v>
      </c>
      <c r="OBJ70" s="4" t="s">
        <v>9</v>
      </c>
      <c r="OBK70" s="4" t="s">
        <v>10</v>
      </c>
      <c r="OBL70" s="4" t="s">
        <v>11</v>
      </c>
      <c r="OBM70" s="4" t="s">
        <v>12</v>
      </c>
      <c r="OBN70" s="4" t="s">
        <v>13</v>
      </c>
      <c r="OBO70" s="4" t="s">
        <v>14</v>
      </c>
      <c r="OBP70" s="4" t="s">
        <v>63</v>
      </c>
      <c r="OBQ70" s="3"/>
      <c r="OBR70" s="3" t="s">
        <v>1</v>
      </c>
      <c r="OBS70" s="3" t="s">
        <v>2</v>
      </c>
      <c r="OBT70" s="4" t="s">
        <v>3</v>
      </c>
      <c r="OBU70" s="4" t="s">
        <v>4</v>
      </c>
      <c r="OBV70" s="4" t="s">
        <v>5</v>
      </c>
      <c r="OBW70" s="4" t="s">
        <v>6</v>
      </c>
      <c r="OBX70" s="4" t="s">
        <v>7</v>
      </c>
      <c r="OBY70" s="4" t="s">
        <v>8</v>
      </c>
      <c r="OBZ70" s="4" t="s">
        <v>9</v>
      </c>
      <c r="OCA70" s="4" t="s">
        <v>10</v>
      </c>
      <c r="OCB70" s="4" t="s">
        <v>11</v>
      </c>
      <c r="OCC70" s="4" t="s">
        <v>12</v>
      </c>
      <c r="OCD70" s="4" t="s">
        <v>13</v>
      </c>
      <c r="OCE70" s="4" t="s">
        <v>14</v>
      </c>
      <c r="OCF70" s="4" t="s">
        <v>63</v>
      </c>
      <c r="OCG70" s="3"/>
      <c r="OCH70" s="3" t="s">
        <v>1</v>
      </c>
      <c r="OCI70" s="3" t="s">
        <v>2</v>
      </c>
      <c r="OCJ70" s="4" t="s">
        <v>3</v>
      </c>
      <c r="OCK70" s="4" t="s">
        <v>4</v>
      </c>
      <c r="OCL70" s="4" t="s">
        <v>5</v>
      </c>
      <c r="OCM70" s="4" t="s">
        <v>6</v>
      </c>
      <c r="OCN70" s="4" t="s">
        <v>7</v>
      </c>
      <c r="OCO70" s="4" t="s">
        <v>8</v>
      </c>
      <c r="OCP70" s="4" t="s">
        <v>9</v>
      </c>
      <c r="OCQ70" s="4" t="s">
        <v>10</v>
      </c>
      <c r="OCR70" s="4" t="s">
        <v>11</v>
      </c>
      <c r="OCS70" s="4" t="s">
        <v>12</v>
      </c>
      <c r="OCT70" s="4" t="s">
        <v>13</v>
      </c>
      <c r="OCU70" s="4" t="s">
        <v>14</v>
      </c>
      <c r="OCV70" s="4" t="s">
        <v>63</v>
      </c>
      <c r="OCW70" s="3"/>
      <c r="OCX70" s="3" t="s">
        <v>1</v>
      </c>
      <c r="OCY70" s="3" t="s">
        <v>2</v>
      </c>
      <c r="OCZ70" s="4" t="s">
        <v>3</v>
      </c>
      <c r="ODA70" s="4" t="s">
        <v>4</v>
      </c>
      <c r="ODB70" s="4" t="s">
        <v>5</v>
      </c>
      <c r="ODC70" s="4" t="s">
        <v>6</v>
      </c>
      <c r="ODD70" s="4" t="s">
        <v>7</v>
      </c>
      <c r="ODE70" s="4" t="s">
        <v>8</v>
      </c>
      <c r="ODF70" s="4" t="s">
        <v>9</v>
      </c>
      <c r="ODG70" s="4" t="s">
        <v>10</v>
      </c>
      <c r="ODH70" s="4" t="s">
        <v>11</v>
      </c>
      <c r="ODI70" s="4" t="s">
        <v>12</v>
      </c>
      <c r="ODJ70" s="4" t="s">
        <v>13</v>
      </c>
      <c r="ODK70" s="4" t="s">
        <v>14</v>
      </c>
      <c r="ODL70" s="4" t="s">
        <v>63</v>
      </c>
      <c r="ODM70" s="3"/>
      <c r="ODN70" s="3" t="s">
        <v>1</v>
      </c>
      <c r="ODO70" s="3" t="s">
        <v>2</v>
      </c>
      <c r="ODP70" s="4" t="s">
        <v>3</v>
      </c>
      <c r="ODQ70" s="4" t="s">
        <v>4</v>
      </c>
      <c r="ODR70" s="4" t="s">
        <v>5</v>
      </c>
      <c r="ODS70" s="4" t="s">
        <v>6</v>
      </c>
      <c r="ODT70" s="4" t="s">
        <v>7</v>
      </c>
      <c r="ODU70" s="4" t="s">
        <v>8</v>
      </c>
      <c r="ODV70" s="4" t="s">
        <v>9</v>
      </c>
      <c r="ODW70" s="4" t="s">
        <v>10</v>
      </c>
      <c r="ODX70" s="4" t="s">
        <v>11</v>
      </c>
      <c r="ODY70" s="4" t="s">
        <v>12</v>
      </c>
      <c r="ODZ70" s="4" t="s">
        <v>13</v>
      </c>
      <c r="OEA70" s="4" t="s">
        <v>14</v>
      </c>
      <c r="OEB70" s="4" t="s">
        <v>63</v>
      </c>
      <c r="OEC70" s="3"/>
      <c r="OED70" s="3" t="s">
        <v>1</v>
      </c>
      <c r="OEE70" s="3" t="s">
        <v>2</v>
      </c>
      <c r="OEF70" s="4" t="s">
        <v>3</v>
      </c>
      <c r="OEG70" s="4" t="s">
        <v>4</v>
      </c>
      <c r="OEH70" s="4" t="s">
        <v>5</v>
      </c>
      <c r="OEI70" s="4" t="s">
        <v>6</v>
      </c>
      <c r="OEJ70" s="4" t="s">
        <v>7</v>
      </c>
      <c r="OEK70" s="4" t="s">
        <v>8</v>
      </c>
      <c r="OEL70" s="4" t="s">
        <v>9</v>
      </c>
      <c r="OEM70" s="4" t="s">
        <v>10</v>
      </c>
      <c r="OEN70" s="4" t="s">
        <v>11</v>
      </c>
      <c r="OEO70" s="4" t="s">
        <v>12</v>
      </c>
      <c r="OEP70" s="4" t="s">
        <v>13</v>
      </c>
      <c r="OEQ70" s="4" t="s">
        <v>14</v>
      </c>
      <c r="OER70" s="4" t="s">
        <v>63</v>
      </c>
      <c r="OES70" s="3"/>
      <c r="OET70" s="3" t="s">
        <v>1</v>
      </c>
      <c r="OEU70" s="3" t="s">
        <v>2</v>
      </c>
      <c r="OEV70" s="4" t="s">
        <v>3</v>
      </c>
      <c r="OEW70" s="4" t="s">
        <v>4</v>
      </c>
      <c r="OEX70" s="4" t="s">
        <v>5</v>
      </c>
      <c r="OEY70" s="4" t="s">
        <v>6</v>
      </c>
      <c r="OEZ70" s="4" t="s">
        <v>7</v>
      </c>
      <c r="OFA70" s="4" t="s">
        <v>8</v>
      </c>
      <c r="OFB70" s="4" t="s">
        <v>9</v>
      </c>
      <c r="OFC70" s="4" t="s">
        <v>10</v>
      </c>
      <c r="OFD70" s="4" t="s">
        <v>11</v>
      </c>
      <c r="OFE70" s="4" t="s">
        <v>12</v>
      </c>
      <c r="OFF70" s="4" t="s">
        <v>13</v>
      </c>
      <c r="OFG70" s="4" t="s">
        <v>14</v>
      </c>
      <c r="OFH70" s="4" t="s">
        <v>63</v>
      </c>
      <c r="OFI70" s="3"/>
      <c r="OFJ70" s="3" t="s">
        <v>1</v>
      </c>
      <c r="OFK70" s="3" t="s">
        <v>2</v>
      </c>
      <c r="OFL70" s="4" t="s">
        <v>3</v>
      </c>
      <c r="OFM70" s="4" t="s">
        <v>4</v>
      </c>
      <c r="OFN70" s="4" t="s">
        <v>5</v>
      </c>
      <c r="OFO70" s="4" t="s">
        <v>6</v>
      </c>
      <c r="OFP70" s="4" t="s">
        <v>7</v>
      </c>
      <c r="OFQ70" s="4" t="s">
        <v>8</v>
      </c>
      <c r="OFR70" s="4" t="s">
        <v>9</v>
      </c>
      <c r="OFS70" s="4" t="s">
        <v>10</v>
      </c>
      <c r="OFT70" s="4" t="s">
        <v>11</v>
      </c>
      <c r="OFU70" s="4" t="s">
        <v>12</v>
      </c>
      <c r="OFV70" s="4" t="s">
        <v>13</v>
      </c>
      <c r="OFW70" s="4" t="s">
        <v>14</v>
      </c>
      <c r="OFX70" s="4" t="s">
        <v>63</v>
      </c>
      <c r="OFY70" s="3"/>
      <c r="OFZ70" s="3" t="s">
        <v>1</v>
      </c>
      <c r="OGA70" s="3" t="s">
        <v>2</v>
      </c>
      <c r="OGB70" s="4" t="s">
        <v>3</v>
      </c>
      <c r="OGC70" s="4" t="s">
        <v>4</v>
      </c>
      <c r="OGD70" s="4" t="s">
        <v>5</v>
      </c>
      <c r="OGE70" s="4" t="s">
        <v>6</v>
      </c>
      <c r="OGF70" s="4" t="s">
        <v>7</v>
      </c>
      <c r="OGG70" s="4" t="s">
        <v>8</v>
      </c>
      <c r="OGH70" s="4" t="s">
        <v>9</v>
      </c>
      <c r="OGI70" s="4" t="s">
        <v>10</v>
      </c>
      <c r="OGJ70" s="4" t="s">
        <v>11</v>
      </c>
      <c r="OGK70" s="4" t="s">
        <v>12</v>
      </c>
      <c r="OGL70" s="4" t="s">
        <v>13</v>
      </c>
      <c r="OGM70" s="4" t="s">
        <v>14</v>
      </c>
      <c r="OGN70" s="4" t="s">
        <v>63</v>
      </c>
      <c r="OGO70" s="3"/>
      <c r="OGP70" s="3" t="s">
        <v>1</v>
      </c>
      <c r="OGQ70" s="3" t="s">
        <v>2</v>
      </c>
      <c r="OGR70" s="4" t="s">
        <v>3</v>
      </c>
      <c r="OGS70" s="4" t="s">
        <v>4</v>
      </c>
      <c r="OGT70" s="4" t="s">
        <v>5</v>
      </c>
      <c r="OGU70" s="4" t="s">
        <v>6</v>
      </c>
      <c r="OGV70" s="4" t="s">
        <v>7</v>
      </c>
      <c r="OGW70" s="4" t="s">
        <v>8</v>
      </c>
      <c r="OGX70" s="4" t="s">
        <v>9</v>
      </c>
      <c r="OGY70" s="4" t="s">
        <v>10</v>
      </c>
      <c r="OGZ70" s="4" t="s">
        <v>11</v>
      </c>
      <c r="OHA70" s="4" t="s">
        <v>12</v>
      </c>
      <c r="OHB70" s="4" t="s">
        <v>13</v>
      </c>
      <c r="OHC70" s="4" t="s">
        <v>14</v>
      </c>
      <c r="OHD70" s="4" t="s">
        <v>63</v>
      </c>
      <c r="OHE70" s="3"/>
      <c r="OHF70" s="3" t="s">
        <v>1</v>
      </c>
      <c r="OHG70" s="3" t="s">
        <v>2</v>
      </c>
      <c r="OHH70" s="4" t="s">
        <v>3</v>
      </c>
      <c r="OHI70" s="4" t="s">
        <v>4</v>
      </c>
      <c r="OHJ70" s="4" t="s">
        <v>5</v>
      </c>
      <c r="OHK70" s="4" t="s">
        <v>6</v>
      </c>
      <c r="OHL70" s="4" t="s">
        <v>7</v>
      </c>
      <c r="OHM70" s="4" t="s">
        <v>8</v>
      </c>
      <c r="OHN70" s="4" t="s">
        <v>9</v>
      </c>
      <c r="OHO70" s="4" t="s">
        <v>10</v>
      </c>
      <c r="OHP70" s="4" t="s">
        <v>11</v>
      </c>
      <c r="OHQ70" s="4" t="s">
        <v>12</v>
      </c>
      <c r="OHR70" s="4" t="s">
        <v>13</v>
      </c>
      <c r="OHS70" s="4" t="s">
        <v>14</v>
      </c>
      <c r="OHT70" s="4" t="s">
        <v>63</v>
      </c>
      <c r="OHU70" s="3"/>
      <c r="OHV70" s="3" t="s">
        <v>1</v>
      </c>
      <c r="OHW70" s="3" t="s">
        <v>2</v>
      </c>
      <c r="OHX70" s="4" t="s">
        <v>3</v>
      </c>
      <c r="OHY70" s="4" t="s">
        <v>4</v>
      </c>
      <c r="OHZ70" s="4" t="s">
        <v>5</v>
      </c>
      <c r="OIA70" s="4" t="s">
        <v>6</v>
      </c>
      <c r="OIB70" s="4" t="s">
        <v>7</v>
      </c>
      <c r="OIC70" s="4" t="s">
        <v>8</v>
      </c>
      <c r="OID70" s="4" t="s">
        <v>9</v>
      </c>
      <c r="OIE70" s="4" t="s">
        <v>10</v>
      </c>
      <c r="OIF70" s="4" t="s">
        <v>11</v>
      </c>
      <c r="OIG70" s="4" t="s">
        <v>12</v>
      </c>
      <c r="OIH70" s="4" t="s">
        <v>13</v>
      </c>
      <c r="OII70" s="4" t="s">
        <v>14</v>
      </c>
      <c r="OIJ70" s="4" t="s">
        <v>63</v>
      </c>
      <c r="OIK70" s="3"/>
      <c r="OIL70" s="3" t="s">
        <v>1</v>
      </c>
      <c r="OIM70" s="3" t="s">
        <v>2</v>
      </c>
      <c r="OIN70" s="4" t="s">
        <v>3</v>
      </c>
      <c r="OIO70" s="4" t="s">
        <v>4</v>
      </c>
      <c r="OIP70" s="4" t="s">
        <v>5</v>
      </c>
      <c r="OIQ70" s="4" t="s">
        <v>6</v>
      </c>
      <c r="OIR70" s="4" t="s">
        <v>7</v>
      </c>
      <c r="OIS70" s="4" t="s">
        <v>8</v>
      </c>
      <c r="OIT70" s="4" t="s">
        <v>9</v>
      </c>
      <c r="OIU70" s="4" t="s">
        <v>10</v>
      </c>
      <c r="OIV70" s="4" t="s">
        <v>11</v>
      </c>
      <c r="OIW70" s="4" t="s">
        <v>12</v>
      </c>
      <c r="OIX70" s="4" t="s">
        <v>13</v>
      </c>
      <c r="OIY70" s="4" t="s">
        <v>14</v>
      </c>
      <c r="OIZ70" s="4" t="s">
        <v>63</v>
      </c>
      <c r="OJA70" s="3"/>
      <c r="OJB70" s="3" t="s">
        <v>1</v>
      </c>
      <c r="OJC70" s="3" t="s">
        <v>2</v>
      </c>
      <c r="OJD70" s="4" t="s">
        <v>3</v>
      </c>
      <c r="OJE70" s="4" t="s">
        <v>4</v>
      </c>
      <c r="OJF70" s="4" t="s">
        <v>5</v>
      </c>
      <c r="OJG70" s="4" t="s">
        <v>6</v>
      </c>
      <c r="OJH70" s="4" t="s">
        <v>7</v>
      </c>
      <c r="OJI70" s="4" t="s">
        <v>8</v>
      </c>
      <c r="OJJ70" s="4" t="s">
        <v>9</v>
      </c>
      <c r="OJK70" s="4" t="s">
        <v>10</v>
      </c>
      <c r="OJL70" s="4" t="s">
        <v>11</v>
      </c>
      <c r="OJM70" s="4" t="s">
        <v>12</v>
      </c>
      <c r="OJN70" s="4" t="s">
        <v>13</v>
      </c>
      <c r="OJO70" s="4" t="s">
        <v>14</v>
      </c>
      <c r="OJP70" s="4" t="s">
        <v>63</v>
      </c>
      <c r="OJQ70" s="3"/>
      <c r="OJR70" s="3" t="s">
        <v>1</v>
      </c>
      <c r="OJS70" s="3" t="s">
        <v>2</v>
      </c>
      <c r="OJT70" s="4" t="s">
        <v>3</v>
      </c>
      <c r="OJU70" s="4" t="s">
        <v>4</v>
      </c>
      <c r="OJV70" s="4" t="s">
        <v>5</v>
      </c>
      <c r="OJW70" s="4" t="s">
        <v>6</v>
      </c>
      <c r="OJX70" s="4" t="s">
        <v>7</v>
      </c>
      <c r="OJY70" s="4" t="s">
        <v>8</v>
      </c>
      <c r="OJZ70" s="4" t="s">
        <v>9</v>
      </c>
      <c r="OKA70" s="4" t="s">
        <v>10</v>
      </c>
      <c r="OKB70" s="4" t="s">
        <v>11</v>
      </c>
      <c r="OKC70" s="4" t="s">
        <v>12</v>
      </c>
      <c r="OKD70" s="4" t="s">
        <v>13</v>
      </c>
      <c r="OKE70" s="4" t="s">
        <v>14</v>
      </c>
      <c r="OKF70" s="4" t="s">
        <v>63</v>
      </c>
      <c r="OKG70" s="3"/>
      <c r="OKH70" s="3" t="s">
        <v>1</v>
      </c>
      <c r="OKI70" s="3" t="s">
        <v>2</v>
      </c>
      <c r="OKJ70" s="4" t="s">
        <v>3</v>
      </c>
      <c r="OKK70" s="4" t="s">
        <v>4</v>
      </c>
      <c r="OKL70" s="4" t="s">
        <v>5</v>
      </c>
      <c r="OKM70" s="4" t="s">
        <v>6</v>
      </c>
      <c r="OKN70" s="4" t="s">
        <v>7</v>
      </c>
      <c r="OKO70" s="4" t="s">
        <v>8</v>
      </c>
      <c r="OKP70" s="4" t="s">
        <v>9</v>
      </c>
      <c r="OKQ70" s="4" t="s">
        <v>10</v>
      </c>
      <c r="OKR70" s="4" t="s">
        <v>11</v>
      </c>
      <c r="OKS70" s="4" t="s">
        <v>12</v>
      </c>
      <c r="OKT70" s="4" t="s">
        <v>13</v>
      </c>
      <c r="OKU70" s="4" t="s">
        <v>14</v>
      </c>
      <c r="OKV70" s="4" t="s">
        <v>63</v>
      </c>
      <c r="OKW70" s="3"/>
      <c r="OKX70" s="3" t="s">
        <v>1</v>
      </c>
      <c r="OKY70" s="3" t="s">
        <v>2</v>
      </c>
      <c r="OKZ70" s="4" t="s">
        <v>3</v>
      </c>
      <c r="OLA70" s="4" t="s">
        <v>4</v>
      </c>
      <c r="OLB70" s="4" t="s">
        <v>5</v>
      </c>
      <c r="OLC70" s="4" t="s">
        <v>6</v>
      </c>
      <c r="OLD70" s="4" t="s">
        <v>7</v>
      </c>
      <c r="OLE70" s="4" t="s">
        <v>8</v>
      </c>
      <c r="OLF70" s="4" t="s">
        <v>9</v>
      </c>
      <c r="OLG70" s="4" t="s">
        <v>10</v>
      </c>
      <c r="OLH70" s="4" t="s">
        <v>11</v>
      </c>
      <c r="OLI70" s="4" t="s">
        <v>12</v>
      </c>
      <c r="OLJ70" s="4" t="s">
        <v>13</v>
      </c>
      <c r="OLK70" s="4" t="s">
        <v>14</v>
      </c>
      <c r="OLL70" s="4" t="s">
        <v>63</v>
      </c>
      <c r="OLM70" s="3"/>
      <c r="OLN70" s="3" t="s">
        <v>1</v>
      </c>
      <c r="OLO70" s="3" t="s">
        <v>2</v>
      </c>
      <c r="OLP70" s="4" t="s">
        <v>3</v>
      </c>
      <c r="OLQ70" s="4" t="s">
        <v>4</v>
      </c>
      <c r="OLR70" s="4" t="s">
        <v>5</v>
      </c>
      <c r="OLS70" s="4" t="s">
        <v>6</v>
      </c>
      <c r="OLT70" s="4" t="s">
        <v>7</v>
      </c>
      <c r="OLU70" s="4" t="s">
        <v>8</v>
      </c>
      <c r="OLV70" s="4" t="s">
        <v>9</v>
      </c>
      <c r="OLW70" s="4" t="s">
        <v>10</v>
      </c>
      <c r="OLX70" s="4" t="s">
        <v>11</v>
      </c>
      <c r="OLY70" s="4" t="s">
        <v>12</v>
      </c>
      <c r="OLZ70" s="4" t="s">
        <v>13</v>
      </c>
      <c r="OMA70" s="4" t="s">
        <v>14</v>
      </c>
      <c r="OMB70" s="4" t="s">
        <v>63</v>
      </c>
      <c r="OMC70" s="3"/>
      <c r="OMD70" s="3" t="s">
        <v>1</v>
      </c>
      <c r="OME70" s="3" t="s">
        <v>2</v>
      </c>
      <c r="OMF70" s="4" t="s">
        <v>3</v>
      </c>
      <c r="OMG70" s="4" t="s">
        <v>4</v>
      </c>
      <c r="OMH70" s="4" t="s">
        <v>5</v>
      </c>
      <c r="OMI70" s="4" t="s">
        <v>6</v>
      </c>
      <c r="OMJ70" s="4" t="s">
        <v>7</v>
      </c>
      <c r="OMK70" s="4" t="s">
        <v>8</v>
      </c>
      <c r="OML70" s="4" t="s">
        <v>9</v>
      </c>
      <c r="OMM70" s="4" t="s">
        <v>10</v>
      </c>
      <c r="OMN70" s="4" t="s">
        <v>11</v>
      </c>
      <c r="OMO70" s="4" t="s">
        <v>12</v>
      </c>
      <c r="OMP70" s="4" t="s">
        <v>13</v>
      </c>
      <c r="OMQ70" s="4" t="s">
        <v>14</v>
      </c>
      <c r="OMR70" s="4" t="s">
        <v>63</v>
      </c>
      <c r="OMS70" s="3"/>
      <c r="OMT70" s="3" t="s">
        <v>1</v>
      </c>
      <c r="OMU70" s="3" t="s">
        <v>2</v>
      </c>
      <c r="OMV70" s="4" t="s">
        <v>3</v>
      </c>
      <c r="OMW70" s="4" t="s">
        <v>4</v>
      </c>
      <c r="OMX70" s="4" t="s">
        <v>5</v>
      </c>
      <c r="OMY70" s="4" t="s">
        <v>6</v>
      </c>
      <c r="OMZ70" s="4" t="s">
        <v>7</v>
      </c>
      <c r="ONA70" s="4" t="s">
        <v>8</v>
      </c>
      <c r="ONB70" s="4" t="s">
        <v>9</v>
      </c>
      <c r="ONC70" s="4" t="s">
        <v>10</v>
      </c>
      <c r="OND70" s="4" t="s">
        <v>11</v>
      </c>
      <c r="ONE70" s="4" t="s">
        <v>12</v>
      </c>
      <c r="ONF70" s="4" t="s">
        <v>13</v>
      </c>
      <c r="ONG70" s="4" t="s">
        <v>14</v>
      </c>
      <c r="ONH70" s="4" t="s">
        <v>63</v>
      </c>
      <c r="ONI70" s="3"/>
      <c r="ONJ70" s="3" t="s">
        <v>1</v>
      </c>
      <c r="ONK70" s="3" t="s">
        <v>2</v>
      </c>
      <c r="ONL70" s="4" t="s">
        <v>3</v>
      </c>
      <c r="ONM70" s="4" t="s">
        <v>4</v>
      </c>
      <c r="ONN70" s="4" t="s">
        <v>5</v>
      </c>
      <c r="ONO70" s="4" t="s">
        <v>6</v>
      </c>
      <c r="ONP70" s="4" t="s">
        <v>7</v>
      </c>
      <c r="ONQ70" s="4" t="s">
        <v>8</v>
      </c>
      <c r="ONR70" s="4" t="s">
        <v>9</v>
      </c>
      <c r="ONS70" s="4" t="s">
        <v>10</v>
      </c>
      <c r="ONT70" s="4" t="s">
        <v>11</v>
      </c>
      <c r="ONU70" s="4" t="s">
        <v>12</v>
      </c>
      <c r="ONV70" s="4" t="s">
        <v>13</v>
      </c>
      <c r="ONW70" s="4" t="s">
        <v>14</v>
      </c>
      <c r="ONX70" s="4" t="s">
        <v>63</v>
      </c>
      <c r="ONY70" s="3"/>
      <c r="ONZ70" s="3" t="s">
        <v>1</v>
      </c>
      <c r="OOA70" s="3" t="s">
        <v>2</v>
      </c>
      <c r="OOB70" s="4" t="s">
        <v>3</v>
      </c>
      <c r="OOC70" s="4" t="s">
        <v>4</v>
      </c>
      <c r="OOD70" s="4" t="s">
        <v>5</v>
      </c>
      <c r="OOE70" s="4" t="s">
        <v>6</v>
      </c>
      <c r="OOF70" s="4" t="s">
        <v>7</v>
      </c>
      <c r="OOG70" s="4" t="s">
        <v>8</v>
      </c>
      <c r="OOH70" s="4" t="s">
        <v>9</v>
      </c>
      <c r="OOI70" s="4" t="s">
        <v>10</v>
      </c>
      <c r="OOJ70" s="4" t="s">
        <v>11</v>
      </c>
      <c r="OOK70" s="4" t="s">
        <v>12</v>
      </c>
      <c r="OOL70" s="4" t="s">
        <v>13</v>
      </c>
      <c r="OOM70" s="4" t="s">
        <v>14</v>
      </c>
      <c r="OON70" s="4" t="s">
        <v>63</v>
      </c>
      <c r="OOO70" s="3"/>
      <c r="OOP70" s="3" t="s">
        <v>1</v>
      </c>
      <c r="OOQ70" s="3" t="s">
        <v>2</v>
      </c>
      <c r="OOR70" s="4" t="s">
        <v>3</v>
      </c>
      <c r="OOS70" s="4" t="s">
        <v>4</v>
      </c>
      <c r="OOT70" s="4" t="s">
        <v>5</v>
      </c>
      <c r="OOU70" s="4" t="s">
        <v>6</v>
      </c>
      <c r="OOV70" s="4" t="s">
        <v>7</v>
      </c>
      <c r="OOW70" s="4" t="s">
        <v>8</v>
      </c>
      <c r="OOX70" s="4" t="s">
        <v>9</v>
      </c>
      <c r="OOY70" s="4" t="s">
        <v>10</v>
      </c>
      <c r="OOZ70" s="4" t="s">
        <v>11</v>
      </c>
      <c r="OPA70" s="4" t="s">
        <v>12</v>
      </c>
      <c r="OPB70" s="4" t="s">
        <v>13</v>
      </c>
      <c r="OPC70" s="4" t="s">
        <v>14</v>
      </c>
      <c r="OPD70" s="4" t="s">
        <v>63</v>
      </c>
      <c r="OPE70" s="3"/>
      <c r="OPF70" s="3" t="s">
        <v>1</v>
      </c>
      <c r="OPG70" s="3" t="s">
        <v>2</v>
      </c>
      <c r="OPH70" s="4" t="s">
        <v>3</v>
      </c>
      <c r="OPI70" s="4" t="s">
        <v>4</v>
      </c>
      <c r="OPJ70" s="4" t="s">
        <v>5</v>
      </c>
      <c r="OPK70" s="4" t="s">
        <v>6</v>
      </c>
      <c r="OPL70" s="4" t="s">
        <v>7</v>
      </c>
      <c r="OPM70" s="4" t="s">
        <v>8</v>
      </c>
      <c r="OPN70" s="4" t="s">
        <v>9</v>
      </c>
      <c r="OPO70" s="4" t="s">
        <v>10</v>
      </c>
      <c r="OPP70" s="4" t="s">
        <v>11</v>
      </c>
      <c r="OPQ70" s="4" t="s">
        <v>12</v>
      </c>
      <c r="OPR70" s="4" t="s">
        <v>13</v>
      </c>
      <c r="OPS70" s="4" t="s">
        <v>14</v>
      </c>
      <c r="OPT70" s="4" t="s">
        <v>63</v>
      </c>
      <c r="OPU70" s="3"/>
      <c r="OPV70" s="3" t="s">
        <v>1</v>
      </c>
      <c r="OPW70" s="3" t="s">
        <v>2</v>
      </c>
      <c r="OPX70" s="4" t="s">
        <v>3</v>
      </c>
      <c r="OPY70" s="4" t="s">
        <v>4</v>
      </c>
      <c r="OPZ70" s="4" t="s">
        <v>5</v>
      </c>
      <c r="OQA70" s="4" t="s">
        <v>6</v>
      </c>
      <c r="OQB70" s="4" t="s">
        <v>7</v>
      </c>
      <c r="OQC70" s="4" t="s">
        <v>8</v>
      </c>
      <c r="OQD70" s="4" t="s">
        <v>9</v>
      </c>
      <c r="OQE70" s="4" t="s">
        <v>10</v>
      </c>
      <c r="OQF70" s="4" t="s">
        <v>11</v>
      </c>
      <c r="OQG70" s="4" t="s">
        <v>12</v>
      </c>
      <c r="OQH70" s="4" t="s">
        <v>13</v>
      </c>
      <c r="OQI70" s="4" t="s">
        <v>14</v>
      </c>
      <c r="OQJ70" s="4" t="s">
        <v>63</v>
      </c>
      <c r="OQK70" s="3"/>
      <c r="OQL70" s="3" t="s">
        <v>1</v>
      </c>
      <c r="OQM70" s="3" t="s">
        <v>2</v>
      </c>
      <c r="OQN70" s="4" t="s">
        <v>3</v>
      </c>
      <c r="OQO70" s="4" t="s">
        <v>4</v>
      </c>
      <c r="OQP70" s="4" t="s">
        <v>5</v>
      </c>
      <c r="OQQ70" s="4" t="s">
        <v>6</v>
      </c>
      <c r="OQR70" s="4" t="s">
        <v>7</v>
      </c>
      <c r="OQS70" s="4" t="s">
        <v>8</v>
      </c>
      <c r="OQT70" s="4" t="s">
        <v>9</v>
      </c>
      <c r="OQU70" s="4" t="s">
        <v>10</v>
      </c>
      <c r="OQV70" s="4" t="s">
        <v>11</v>
      </c>
      <c r="OQW70" s="4" t="s">
        <v>12</v>
      </c>
      <c r="OQX70" s="4" t="s">
        <v>13</v>
      </c>
      <c r="OQY70" s="4" t="s">
        <v>14</v>
      </c>
      <c r="OQZ70" s="4" t="s">
        <v>63</v>
      </c>
      <c r="ORA70" s="3"/>
      <c r="ORB70" s="3" t="s">
        <v>1</v>
      </c>
      <c r="ORC70" s="3" t="s">
        <v>2</v>
      </c>
      <c r="ORD70" s="4" t="s">
        <v>3</v>
      </c>
      <c r="ORE70" s="4" t="s">
        <v>4</v>
      </c>
      <c r="ORF70" s="4" t="s">
        <v>5</v>
      </c>
      <c r="ORG70" s="4" t="s">
        <v>6</v>
      </c>
      <c r="ORH70" s="4" t="s">
        <v>7</v>
      </c>
      <c r="ORI70" s="4" t="s">
        <v>8</v>
      </c>
      <c r="ORJ70" s="4" t="s">
        <v>9</v>
      </c>
      <c r="ORK70" s="4" t="s">
        <v>10</v>
      </c>
      <c r="ORL70" s="4" t="s">
        <v>11</v>
      </c>
      <c r="ORM70" s="4" t="s">
        <v>12</v>
      </c>
      <c r="ORN70" s="4" t="s">
        <v>13</v>
      </c>
      <c r="ORO70" s="4" t="s">
        <v>14</v>
      </c>
      <c r="ORP70" s="4" t="s">
        <v>63</v>
      </c>
      <c r="ORQ70" s="3"/>
      <c r="ORR70" s="3" t="s">
        <v>1</v>
      </c>
      <c r="ORS70" s="3" t="s">
        <v>2</v>
      </c>
      <c r="ORT70" s="4" t="s">
        <v>3</v>
      </c>
      <c r="ORU70" s="4" t="s">
        <v>4</v>
      </c>
      <c r="ORV70" s="4" t="s">
        <v>5</v>
      </c>
      <c r="ORW70" s="4" t="s">
        <v>6</v>
      </c>
      <c r="ORX70" s="4" t="s">
        <v>7</v>
      </c>
      <c r="ORY70" s="4" t="s">
        <v>8</v>
      </c>
      <c r="ORZ70" s="4" t="s">
        <v>9</v>
      </c>
      <c r="OSA70" s="4" t="s">
        <v>10</v>
      </c>
      <c r="OSB70" s="4" t="s">
        <v>11</v>
      </c>
      <c r="OSC70" s="4" t="s">
        <v>12</v>
      </c>
      <c r="OSD70" s="4" t="s">
        <v>13</v>
      </c>
      <c r="OSE70" s="4" t="s">
        <v>14</v>
      </c>
      <c r="OSF70" s="4" t="s">
        <v>63</v>
      </c>
      <c r="OSG70" s="3"/>
      <c r="OSH70" s="3" t="s">
        <v>1</v>
      </c>
      <c r="OSI70" s="3" t="s">
        <v>2</v>
      </c>
      <c r="OSJ70" s="4" t="s">
        <v>3</v>
      </c>
      <c r="OSK70" s="4" t="s">
        <v>4</v>
      </c>
      <c r="OSL70" s="4" t="s">
        <v>5</v>
      </c>
      <c r="OSM70" s="4" t="s">
        <v>6</v>
      </c>
      <c r="OSN70" s="4" t="s">
        <v>7</v>
      </c>
      <c r="OSO70" s="4" t="s">
        <v>8</v>
      </c>
      <c r="OSP70" s="4" t="s">
        <v>9</v>
      </c>
      <c r="OSQ70" s="4" t="s">
        <v>10</v>
      </c>
      <c r="OSR70" s="4" t="s">
        <v>11</v>
      </c>
      <c r="OSS70" s="4" t="s">
        <v>12</v>
      </c>
      <c r="OST70" s="4" t="s">
        <v>13</v>
      </c>
      <c r="OSU70" s="4" t="s">
        <v>14</v>
      </c>
      <c r="OSV70" s="4" t="s">
        <v>63</v>
      </c>
      <c r="OSW70" s="3"/>
      <c r="OSX70" s="3" t="s">
        <v>1</v>
      </c>
      <c r="OSY70" s="3" t="s">
        <v>2</v>
      </c>
      <c r="OSZ70" s="4" t="s">
        <v>3</v>
      </c>
      <c r="OTA70" s="4" t="s">
        <v>4</v>
      </c>
      <c r="OTB70" s="4" t="s">
        <v>5</v>
      </c>
      <c r="OTC70" s="4" t="s">
        <v>6</v>
      </c>
      <c r="OTD70" s="4" t="s">
        <v>7</v>
      </c>
      <c r="OTE70" s="4" t="s">
        <v>8</v>
      </c>
      <c r="OTF70" s="4" t="s">
        <v>9</v>
      </c>
      <c r="OTG70" s="4" t="s">
        <v>10</v>
      </c>
      <c r="OTH70" s="4" t="s">
        <v>11</v>
      </c>
      <c r="OTI70" s="4" t="s">
        <v>12</v>
      </c>
      <c r="OTJ70" s="4" t="s">
        <v>13</v>
      </c>
      <c r="OTK70" s="4" t="s">
        <v>14</v>
      </c>
      <c r="OTL70" s="4" t="s">
        <v>63</v>
      </c>
      <c r="OTM70" s="3"/>
      <c r="OTN70" s="3" t="s">
        <v>1</v>
      </c>
      <c r="OTO70" s="3" t="s">
        <v>2</v>
      </c>
      <c r="OTP70" s="4" t="s">
        <v>3</v>
      </c>
      <c r="OTQ70" s="4" t="s">
        <v>4</v>
      </c>
      <c r="OTR70" s="4" t="s">
        <v>5</v>
      </c>
      <c r="OTS70" s="4" t="s">
        <v>6</v>
      </c>
      <c r="OTT70" s="4" t="s">
        <v>7</v>
      </c>
      <c r="OTU70" s="4" t="s">
        <v>8</v>
      </c>
      <c r="OTV70" s="4" t="s">
        <v>9</v>
      </c>
      <c r="OTW70" s="4" t="s">
        <v>10</v>
      </c>
      <c r="OTX70" s="4" t="s">
        <v>11</v>
      </c>
      <c r="OTY70" s="4" t="s">
        <v>12</v>
      </c>
      <c r="OTZ70" s="4" t="s">
        <v>13</v>
      </c>
      <c r="OUA70" s="4" t="s">
        <v>14</v>
      </c>
      <c r="OUB70" s="4" t="s">
        <v>63</v>
      </c>
      <c r="OUC70" s="3"/>
      <c r="OUD70" s="3" t="s">
        <v>1</v>
      </c>
      <c r="OUE70" s="3" t="s">
        <v>2</v>
      </c>
      <c r="OUF70" s="4" t="s">
        <v>3</v>
      </c>
      <c r="OUG70" s="4" t="s">
        <v>4</v>
      </c>
      <c r="OUH70" s="4" t="s">
        <v>5</v>
      </c>
      <c r="OUI70" s="4" t="s">
        <v>6</v>
      </c>
      <c r="OUJ70" s="4" t="s">
        <v>7</v>
      </c>
      <c r="OUK70" s="4" t="s">
        <v>8</v>
      </c>
      <c r="OUL70" s="4" t="s">
        <v>9</v>
      </c>
      <c r="OUM70" s="4" t="s">
        <v>10</v>
      </c>
      <c r="OUN70" s="4" t="s">
        <v>11</v>
      </c>
      <c r="OUO70" s="4" t="s">
        <v>12</v>
      </c>
      <c r="OUP70" s="4" t="s">
        <v>13</v>
      </c>
      <c r="OUQ70" s="4" t="s">
        <v>14</v>
      </c>
      <c r="OUR70" s="4" t="s">
        <v>63</v>
      </c>
      <c r="OUS70" s="3"/>
      <c r="OUT70" s="3" t="s">
        <v>1</v>
      </c>
      <c r="OUU70" s="3" t="s">
        <v>2</v>
      </c>
      <c r="OUV70" s="4" t="s">
        <v>3</v>
      </c>
      <c r="OUW70" s="4" t="s">
        <v>4</v>
      </c>
      <c r="OUX70" s="4" t="s">
        <v>5</v>
      </c>
      <c r="OUY70" s="4" t="s">
        <v>6</v>
      </c>
      <c r="OUZ70" s="4" t="s">
        <v>7</v>
      </c>
      <c r="OVA70" s="4" t="s">
        <v>8</v>
      </c>
      <c r="OVB70" s="4" t="s">
        <v>9</v>
      </c>
      <c r="OVC70" s="4" t="s">
        <v>10</v>
      </c>
      <c r="OVD70" s="4" t="s">
        <v>11</v>
      </c>
      <c r="OVE70" s="4" t="s">
        <v>12</v>
      </c>
      <c r="OVF70" s="4" t="s">
        <v>13</v>
      </c>
      <c r="OVG70" s="4" t="s">
        <v>14</v>
      </c>
      <c r="OVH70" s="4" t="s">
        <v>63</v>
      </c>
      <c r="OVI70" s="3"/>
      <c r="OVJ70" s="3" t="s">
        <v>1</v>
      </c>
      <c r="OVK70" s="3" t="s">
        <v>2</v>
      </c>
      <c r="OVL70" s="4" t="s">
        <v>3</v>
      </c>
      <c r="OVM70" s="4" t="s">
        <v>4</v>
      </c>
      <c r="OVN70" s="4" t="s">
        <v>5</v>
      </c>
      <c r="OVO70" s="4" t="s">
        <v>6</v>
      </c>
      <c r="OVP70" s="4" t="s">
        <v>7</v>
      </c>
      <c r="OVQ70" s="4" t="s">
        <v>8</v>
      </c>
      <c r="OVR70" s="4" t="s">
        <v>9</v>
      </c>
      <c r="OVS70" s="4" t="s">
        <v>10</v>
      </c>
      <c r="OVT70" s="4" t="s">
        <v>11</v>
      </c>
      <c r="OVU70" s="4" t="s">
        <v>12</v>
      </c>
      <c r="OVV70" s="4" t="s">
        <v>13</v>
      </c>
      <c r="OVW70" s="4" t="s">
        <v>14</v>
      </c>
      <c r="OVX70" s="4" t="s">
        <v>63</v>
      </c>
      <c r="OVY70" s="3"/>
      <c r="OVZ70" s="3" t="s">
        <v>1</v>
      </c>
      <c r="OWA70" s="3" t="s">
        <v>2</v>
      </c>
      <c r="OWB70" s="4" t="s">
        <v>3</v>
      </c>
      <c r="OWC70" s="4" t="s">
        <v>4</v>
      </c>
      <c r="OWD70" s="4" t="s">
        <v>5</v>
      </c>
      <c r="OWE70" s="4" t="s">
        <v>6</v>
      </c>
      <c r="OWF70" s="4" t="s">
        <v>7</v>
      </c>
      <c r="OWG70" s="4" t="s">
        <v>8</v>
      </c>
      <c r="OWH70" s="4" t="s">
        <v>9</v>
      </c>
      <c r="OWI70" s="4" t="s">
        <v>10</v>
      </c>
      <c r="OWJ70" s="4" t="s">
        <v>11</v>
      </c>
      <c r="OWK70" s="4" t="s">
        <v>12</v>
      </c>
      <c r="OWL70" s="4" t="s">
        <v>13</v>
      </c>
      <c r="OWM70" s="4" t="s">
        <v>14</v>
      </c>
      <c r="OWN70" s="4" t="s">
        <v>63</v>
      </c>
      <c r="OWO70" s="3"/>
      <c r="OWP70" s="3" t="s">
        <v>1</v>
      </c>
      <c r="OWQ70" s="3" t="s">
        <v>2</v>
      </c>
      <c r="OWR70" s="4" t="s">
        <v>3</v>
      </c>
      <c r="OWS70" s="4" t="s">
        <v>4</v>
      </c>
      <c r="OWT70" s="4" t="s">
        <v>5</v>
      </c>
      <c r="OWU70" s="4" t="s">
        <v>6</v>
      </c>
      <c r="OWV70" s="4" t="s">
        <v>7</v>
      </c>
      <c r="OWW70" s="4" t="s">
        <v>8</v>
      </c>
      <c r="OWX70" s="4" t="s">
        <v>9</v>
      </c>
      <c r="OWY70" s="4" t="s">
        <v>10</v>
      </c>
      <c r="OWZ70" s="4" t="s">
        <v>11</v>
      </c>
      <c r="OXA70" s="4" t="s">
        <v>12</v>
      </c>
      <c r="OXB70" s="4" t="s">
        <v>13</v>
      </c>
      <c r="OXC70" s="4" t="s">
        <v>14</v>
      </c>
      <c r="OXD70" s="4" t="s">
        <v>63</v>
      </c>
      <c r="OXE70" s="3"/>
      <c r="OXF70" s="3" t="s">
        <v>1</v>
      </c>
      <c r="OXG70" s="3" t="s">
        <v>2</v>
      </c>
      <c r="OXH70" s="4" t="s">
        <v>3</v>
      </c>
      <c r="OXI70" s="4" t="s">
        <v>4</v>
      </c>
      <c r="OXJ70" s="4" t="s">
        <v>5</v>
      </c>
      <c r="OXK70" s="4" t="s">
        <v>6</v>
      </c>
      <c r="OXL70" s="4" t="s">
        <v>7</v>
      </c>
      <c r="OXM70" s="4" t="s">
        <v>8</v>
      </c>
      <c r="OXN70" s="4" t="s">
        <v>9</v>
      </c>
      <c r="OXO70" s="4" t="s">
        <v>10</v>
      </c>
      <c r="OXP70" s="4" t="s">
        <v>11</v>
      </c>
      <c r="OXQ70" s="4" t="s">
        <v>12</v>
      </c>
      <c r="OXR70" s="4" t="s">
        <v>13</v>
      </c>
      <c r="OXS70" s="4" t="s">
        <v>14</v>
      </c>
      <c r="OXT70" s="4" t="s">
        <v>63</v>
      </c>
      <c r="OXU70" s="3"/>
      <c r="OXV70" s="3" t="s">
        <v>1</v>
      </c>
      <c r="OXW70" s="3" t="s">
        <v>2</v>
      </c>
      <c r="OXX70" s="4" t="s">
        <v>3</v>
      </c>
      <c r="OXY70" s="4" t="s">
        <v>4</v>
      </c>
      <c r="OXZ70" s="4" t="s">
        <v>5</v>
      </c>
      <c r="OYA70" s="4" t="s">
        <v>6</v>
      </c>
      <c r="OYB70" s="4" t="s">
        <v>7</v>
      </c>
      <c r="OYC70" s="4" t="s">
        <v>8</v>
      </c>
      <c r="OYD70" s="4" t="s">
        <v>9</v>
      </c>
      <c r="OYE70" s="4" t="s">
        <v>10</v>
      </c>
      <c r="OYF70" s="4" t="s">
        <v>11</v>
      </c>
      <c r="OYG70" s="4" t="s">
        <v>12</v>
      </c>
      <c r="OYH70" s="4" t="s">
        <v>13</v>
      </c>
      <c r="OYI70" s="4" t="s">
        <v>14</v>
      </c>
      <c r="OYJ70" s="4" t="s">
        <v>63</v>
      </c>
      <c r="OYK70" s="3"/>
      <c r="OYL70" s="3" t="s">
        <v>1</v>
      </c>
      <c r="OYM70" s="3" t="s">
        <v>2</v>
      </c>
      <c r="OYN70" s="4" t="s">
        <v>3</v>
      </c>
      <c r="OYO70" s="4" t="s">
        <v>4</v>
      </c>
      <c r="OYP70" s="4" t="s">
        <v>5</v>
      </c>
      <c r="OYQ70" s="4" t="s">
        <v>6</v>
      </c>
      <c r="OYR70" s="4" t="s">
        <v>7</v>
      </c>
      <c r="OYS70" s="4" t="s">
        <v>8</v>
      </c>
      <c r="OYT70" s="4" t="s">
        <v>9</v>
      </c>
      <c r="OYU70" s="4" t="s">
        <v>10</v>
      </c>
      <c r="OYV70" s="4" t="s">
        <v>11</v>
      </c>
      <c r="OYW70" s="4" t="s">
        <v>12</v>
      </c>
      <c r="OYX70" s="4" t="s">
        <v>13</v>
      </c>
      <c r="OYY70" s="4" t="s">
        <v>14</v>
      </c>
      <c r="OYZ70" s="4" t="s">
        <v>63</v>
      </c>
      <c r="OZA70" s="3"/>
      <c r="OZB70" s="3" t="s">
        <v>1</v>
      </c>
      <c r="OZC70" s="3" t="s">
        <v>2</v>
      </c>
      <c r="OZD70" s="4" t="s">
        <v>3</v>
      </c>
      <c r="OZE70" s="4" t="s">
        <v>4</v>
      </c>
      <c r="OZF70" s="4" t="s">
        <v>5</v>
      </c>
      <c r="OZG70" s="4" t="s">
        <v>6</v>
      </c>
      <c r="OZH70" s="4" t="s">
        <v>7</v>
      </c>
      <c r="OZI70" s="4" t="s">
        <v>8</v>
      </c>
      <c r="OZJ70" s="4" t="s">
        <v>9</v>
      </c>
      <c r="OZK70" s="4" t="s">
        <v>10</v>
      </c>
      <c r="OZL70" s="4" t="s">
        <v>11</v>
      </c>
      <c r="OZM70" s="4" t="s">
        <v>12</v>
      </c>
      <c r="OZN70" s="4" t="s">
        <v>13</v>
      </c>
      <c r="OZO70" s="4" t="s">
        <v>14</v>
      </c>
      <c r="OZP70" s="4" t="s">
        <v>63</v>
      </c>
      <c r="OZQ70" s="3"/>
      <c r="OZR70" s="3" t="s">
        <v>1</v>
      </c>
      <c r="OZS70" s="3" t="s">
        <v>2</v>
      </c>
      <c r="OZT70" s="4" t="s">
        <v>3</v>
      </c>
      <c r="OZU70" s="4" t="s">
        <v>4</v>
      </c>
      <c r="OZV70" s="4" t="s">
        <v>5</v>
      </c>
      <c r="OZW70" s="4" t="s">
        <v>6</v>
      </c>
      <c r="OZX70" s="4" t="s">
        <v>7</v>
      </c>
      <c r="OZY70" s="4" t="s">
        <v>8</v>
      </c>
      <c r="OZZ70" s="4" t="s">
        <v>9</v>
      </c>
      <c r="PAA70" s="4" t="s">
        <v>10</v>
      </c>
      <c r="PAB70" s="4" t="s">
        <v>11</v>
      </c>
      <c r="PAC70" s="4" t="s">
        <v>12</v>
      </c>
      <c r="PAD70" s="4" t="s">
        <v>13</v>
      </c>
      <c r="PAE70" s="4" t="s">
        <v>14</v>
      </c>
      <c r="PAF70" s="4" t="s">
        <v>63</v>
      </c>
      <c r="PAG70" s="3"/>
      <c r="PAH70" s="3" t="s">
        <v>1</v>
      </c>
      <c r="PAI70" s="3" t="s">
        <v>2</v>
      </c>
      <c r="PAJ70" s="4" t="s">
        <v>3</v>
      </c>
      <c r="PAK70" s="4" t="s">
        <v>4</v>
      </c>
      <c r="PAL70" s="4" t="s">
        <v>5</v>
      </c>
      <c r="PAM70" s="4" t="s">
        <v>6</v>
      </c>
      <c r="PAN70" s="4" t="s">
        <v>7</v>
      </c>
      <c r="PAO70" s="4" t="s">
        <v>8</v>
      </c>
      <c r="PAP70" s="4" t="s">
        <v>9</v>
      </c>
      <c r="PAQ70" s="4" t="s">
        <v>10</v>
      </c>
      <c r="PAR70" s="4" t="s">
        <v>11</v>
      </c>
      <c r="PAS70" s="4" t="s">
        <v>12</v>
      </c>
      <c r="PAT70" s="4" t="s">
        <v>13</v>
      </c>
      <c r="PAU70" s="4" t="s">
        <v>14</v>
      </c>
      <c r="PAV70" s="4" t="s">
        <v>63</v>
      </c>
      <c r="PAW70" s="3"/>
      <c r="PAX70" s="3" t="s">
        <v>1</v>
      </c>
      <c r="PAY70" s="3" t="s">
        <v>2</v>
      </c>
      <c r="PAZ70" s="4" t="s">
        <v>3</v>
      </c>
      <c r="PBA70" s="4" t="s">
        <v>4</v>
      </c>
      <c r="PBB70" s="4" t="s">
        <v>5</v>
      </c>
      <c r="PBC70" s="4" t="s">
        <v>6</v>
      </c>
      <c r="PBD70" s="4" t="s">
        <v>7</v>
      </c>
      <c r="PBE70" s="4" t="s">
        <v>8</v>
      </c>
      <c r="PBF70" s="4" t="s">
        <v>9</v>
      </c>
      <c r="PBG70" s="4" t="s">
        <v>10</v>
      </c>
      <c r="PBH70" s="4" t="s">
        <v>11</v>
      </c>
      <c r="PBI70" s="4" t="s">
        <v>12</v>
      </c>
      <c r="PBJ70" s="4" t="s">
        <v>13</v>
      </c>
      <c r="PBK70" s="4" t="s">
        <v>14</v>
      </c>
      <c r="PBL70" s="4" t="s">
        <v>63</v>
      </c>
      <c r="PBM70" s="3"/>
      <c r="PBN70" s="3" t="s">
        <v>1</v>
      </c>
      <c r="PBO70" s="3" t="s">
        <v>2</v>
      </c>
      <c r="PBP70" s="4" t="s">
        <v>3</v>
      </c>
      <c r="PBQ70" s="4" t="s">
        <v>4</v>
      </c>
      <c r="PBR70" s="4" t="s">
        <v>5</v>
      </c>
      <c r="PBS70" s="4" t="s">
        <v>6</v>
      </c>
      <c r="PBT70" s="4" t="s">
        <v>7</v>
      </c>
      <c r="PBU70" s="4" t="s">
        <v>8</v>
      </c>
      <c r="PBV70" s="4" t="s">
        <v>9</v>
      </c>
      <c r="PBW70" s="4" t="s">
        <v>10</v>
      </c>
      <c r="PBX70" s="4" t="s">
        <v>11</v>
      </c>
      <c r="PBY70" s="4" t="s">
        <v>12</v>
      </c>
      <c r="PBZ70" s="4" t="s">
        <v>13</v>
      </c>
      <c r="PCA70" s="4" t="s">
        <v>14</v>
      </c>
      <c r="PCB70" s="4" t="s">
        <v>63</v>
      </c>
      <c r="PCC70" s="3"/>
      <c r="PCD70" s="3" t="s">
        <v>1</v>
      </c>
      <c r="PCE70" s="3" t="s">
        <v>2</v>
      </c>
      <c r="PCF70" s="4" t="s">
        <v>3</v>
      </c>
      <c r="PCG70" s="4" t="s">
        <v>4</v>
      </c>
      <c r="PCH70" s="4" t="s">
        <v>5</v>
      </c>
      <c r="PCI70" s="4" t="s">
        <v>6</v>
      </c>
      <c r="PCJ70" s="4" t="s">
        <v>7</v>
      </c>
      <c r="PCK70" s="4" t="s">
        <v>8</v>
      </c>
      <c r="PCL70" s="4" t="s">
        <v>9</v>
      </c>
      <c r="PCM70" s="4" t="s">
        <v>10</v>
      </c>
      <c r="PCN70" s="4" t="s">
        <v>11</v>
      </c>
      <c r="PCO70" s="4" t="s">
        <v>12</v>
      </c>
      <c r="PCP70" s="4" t="s">
        <v>13</v>
      </c>
      <c r="PCQ70" s="4" t="s">
        <v>14</v>
      </c>
      <c r="PCR70" s="4" t="s">
        <v>63</v>
      </c>
      <c r="PCS70" s="3"/>
      <c r="PCT70" s="3" t="s">
        <v>1</v>
      </c>
      <c r="PCU70" s="3" t="s">
        <v>2</v>
      </c>
      <c r="PCV70" s="4" t="s">
        <v>3</v>
      </c>
      <c r="PCW70" s="4" t="s">
        <v>4</v>
      </c>
      <c r="PCX70" s="4" t="s">
        <v>5</v>
      </c>
      <c r="PCY70" s="4" t="s">
        <v>6</v>
      </c>
      <c r="PCZ70" s="4" t="s">
        <v>7</v>
      </c>
      <c r="PDA70" s="4" t="s">
        <v>8</v>
      </c>
      <c r="PDB70" s="4" t="s">
        <v>9</v>
      </c>
      <c r="PDC70" s="4" t="s">
        <v>10</v>
      </c>
      <c r="PDD70" s="4" t="s">
        <v>11</v>
      </c>
      <c r="PDE70" s="4" t="s">
        <v>12</v>
      </c>
      <c r="PDF70" s="4" t="s">
        <v>13</v>
      </c>
      <c r="PDG70" s="4" t="s">
        <v>14</v>
      </c>
      <c r="PDH70" s="4" t="s">
        <v>63</v>
      </c>
      <c r="PDI70" s="3"/>
      <c r="PDJ70" s="3" t="s">
        <v>1</v>
      </c>
      <c r="PDK70" s="3" t="s">
        <v>2</v>
      </c>
      <c r="PDL70" s="4" t="s">
        <v>3</v>
      </c>
      <c r="PDM70" s="4" t="s">
        <v>4</v>
      </c>
      <c r="PDN70" s="4" t="s">
        <v>5</v>
      </c>
      <c r="PDO70" s="4" t="s">
        <v>6</v>
      </c>
      <c r="PDP70" s="4" t="s">
        <v>7</v>
      </c>
      <c r="PDQ70" s="4" t="s">
        <v>8</v>
      </c>
      <c r="PDR70" s="4" t="s">
        <v>9</v>
      </c>
      <c r="PDS70" s="4" t="s">
        <v>10</v>
      </c>
      <c r="PDT70" s="4" t="s">
        <v>11</v>
      </c>
      <c r="PDU70" s="4" t="s">
        <v>12</v>
      </c>
      <c r="PDV70" s="4" t="s">
        <v>13</v>
      </c>
      <c r="PDW70" s="4" t="s">
        <v>14</v>
      </c>
      <c r="PDX70" s="4" t="s">
        <v>63</v>
      </c>
      <c r="PDY70" s="3"/>
      <c r="PDZ70" s="3" t="s">
        <v>1</v>
      </c>
      <c r="PEA70" s="3" t="s">
        <v>2</v>
      </c>
      <c r="PEB70" s="4" t="s">
        <v>3</v>
      </c>
      <c r="PEC70" s="4" t="s">
        <v>4</v>
      </c>
      <c r="PED70" s="4" t="s">
        <v>5</v>
      </c>
      <c r="PEE70" s="4" t="s">
        <v>6</v>
      </c>
      <c r="PEF70" s="4" t="s">
        <v>7</v>
      </c>
      <c r="PEG70" s="4" t="s">
        <v>8</v>
      </c>
      <c r="PEH70" s="4" t="s">
        <v>9</v>
      </c>
      <c r="PEI70" s="4" t="s">
        <v>10</v>
      </c>
      <c r="PEJ70" s="4" t="s">
        <v>11</v>
      </c>
      <c r="PEK70" s="4" t="s">
        <v>12</v>
      </c>
      <c r="PEL70" s="4" t="s">
        <v>13</v>
      </c>
      <c r="PEM70" s="4" t="s">
        <v>14</v>
      </c>
      <c r="PEN70" s="4" t="s">
        <v>63</v>
      </c>
      <c r="PEO70" s="3"/>
      <c r="PEP70" s="3" t="s">
        <v>1</v>
      </c>
      <c r="PEQ70" s="3" t="s">
        <v>2</v>
      </c>
      <c r="PER70" s="4" t="s">
        <v>3</v>
      </c>
      <c r="PES70" s="4" t="s">
        <v>4</v>
      </c>
      <c r="PET70" s="4" t="s">
        <v>5</v>
      </c>
      <c r="PEU70" s="4" t="s">
        <v>6</v>
      </c>
      <c r="PEV70" s="4" t="s">
        <v>7</v>
      </c>
      <c r="PEW70" s="4" t="s">
        <v>8</v>
      </c>
      <c r="PEX70" s="4" t="s">
        <v>9</v>
      </c>
      <c r="PEY70" s="4" t="s">
        <v>10</v>
      </c>
      <c r="PEZ70" s="4" t="s">
        <v>11</v>
      </c>
      <c r="PFA70" s="4" t="s">
        <v>12</v>
      </c>
      <c r="PFB70" s="4" t="s">
        <v>13</v>
      </c>
      <c r="PFC70" s="4" t="s">
        <v>14</v>
      </c>
      <c r="PFD70" s="4" t="s">
        <v>63</v>
      </c>
      <c r="PFE70" s="3"/>
      <c r="PFF70" s="3" t="s">
        <v>1</v>
      </c>
      <c r="PFG70" s="3" t="s">
        <v>2</v>
      </c>
      <c r="PFH70" s="4" t="s">
        <v>3</v>
      </c>
      <c r="PFI70" s="4" t="s">
        <v>4</v>
      </c>
      <c r="PFJ70" s="4" t="s">
        <v>5</v>
      </c>
      <c r="PFK70" s="4" t="s">
        <v>6</v>
      </c>
      <c r="PFL70" s="4" t="s">
        <v>7</v>
      </c>
      <c r="PFM70" s="4" t="s">
        <v>8</v>
      </c>
      <c r="PFN70" s="4" t="s">
        <v>9</v>
      </c>
      <c r="PFO70" s="4" t="s">
        <v>10</v>
      </c>
      <c r="PFP70" s="4" t="s">
        <v>11</v>
      </c>
      <c r="PFQ70" s="4" t="s">
        <v>12</v>
      </c>
      <c r="PFR70" s="4" t="s">
        <v>13</v>
      </c>
      <c r="PFS70" s="4" t="s">
        <v>14</v>
      </c>
      <c r="PFT70" s="4" t="s">
        <v>63</v>
      </c>
      <c r="PFU70" s="3"/>
      <c r="PFV70" s="3" t="s">
        <v>1</v>
      </c>
      <c r="PFW70" s="3" t="s">
        <v>2</v>
      </c>
      <c r="PFX70" s="4" t="s">
        <v>3</v>
      </c>
      <c r="PFY70" s="4" t="s">
        <v>4</v>
      </c>
      <c r="PFZ70" s="4" t="s">
        <v>5</v>
      </c>
      <c r="PGA70" s="4" t="s">
        <v>6</v>
      </c>
      <c r="PGB70" s="4" t="s">
        <v>7</v>
      </c>
      <c r="PGC70" s="4" t="s">
        <v>8</v>
      </c>
      <c r="PGD70" s="4" t="s">
        <v>9</v>
      </c>
      <c r="PGE70" s="4" t="s">
        <v>10</v>
      </c>
      <c r="PGF70" s="4" t="s">
        <v>11</v>
      </c>
      <c r="PGG70" s="4" t="s">
        <v>12</v>
      </c>
      <c r="PGH70" s="4" t="s">
        <v>13</v>
      </c>
      <c r="PGI70" s="4" t="s">
        <v>14</v>
      </c>
      <c r="PGJ70" s="4" t="s">
        <v>63</v>
      </c>
      <c r="PGK70" s="3"/>
      <c r="PGL70" s="3" t="s">
        <v>1</v>
      </c>
      <c r="PGM70" s="3" t="s">
        <v>2</v>
      </c>
      <c r="PGN70" s="4" t="s">
        <v>3</v>
      </c>
      <c r="PGO70" s="4" t="s">
        <v>4</v>
      </c>
      <c r="PGP70" s="4" t="s">
        <v>5</v>
      </c>
      <c r="PGQ70" s="4" t="s">
        <v>6</v>
      </c>
      <c r="PGR70" s="4" t="s">
        <v>7</v>
      </c>
      <c r="PGS70" s="4" t="s">
        <v>8</v>
      </c>
      <c r="PGT70" s="4" t="s">
        <v>9</v>
      </c>
      <c r="PGU70" s="4" t="s">
        <v>10</v>
      </c>
      <c r="PGV70" s="4" t="s">
        <v>11</v>
      </c>
      <c r="PGW70" s="4" t="s">
        <v>12</v>
      </c>
      <c r="PGX70" s="4" t="s">
        <v>13</v>
      </c>
      <c r="PGY70" s="4" t="s">
        <v>14</v>
      </c>
      <c r="PGZ70" s="4" t="s">
        <v>63</v>
      </c>
      <c r="PHA70" s="3"/>
      <c r="PHB70" s="3" t="s">
        <v>1</v>
      </c>
      <c r="PHC70" s="3" t="s">
        <v>2</v>
      </c>
      <c r="PHD70" s="4" t="s">
        <v>3</v>
      </c>
      <c r="PHE70" s="4" t="s">
        <v>4</v>
      </c>
      <c r="PHF70" s="4" t="s">
        <v>5</v>
      </c>
      <c r="PHG70" s="4" t="s">
        <v>6</v>
      </c>
      <c r="PHH70" s="4" t="s">
        <v>7</v>
      </c>
      <c r="PHI70" s="4" t="s">
        <v>8</v>
      </c>
      <c r="PHJ70" s="4" t="s">
        <v>9</v>
      </c>
      <c r="PHK70" s="4" t="s">
        <v>10</v>
      </c>
      <c r="PHL70" s="4" t="s">
        <v>11</v>
      </c>
      <c r="PHM70" s="4" t="s">
        <v>12</v>
      </c>
      <c r="PHN70" s="4" t="s">
        <v>13</v>
      </c>
      <c r="PHO70" s="4" t="s">
        <v>14</v>
      </c>
      <c r="PHP70" s="4" t="s">
        <v>63</v>
      </c>
      <c r="PHQ70" s="3"/>
      <c r="PHR70" s="3" t="s">
        <v>1</v>
      </c>
      <c r="PHS70" s="3" t="s">
        <v>2</v>
      </c>
      <c r="PHT70" s="4" t="s">
        <v>3</v>
      </c>
      <c r="PHU70" s="4" t="s">
        <v>4</v>
      </c>
      <c r="PHV70" s="4" t="s">
        <v>5</v>
      </c>
      <c r="PHW70" s="4" t="s">
        <v>6</v>
      </c>
      <c r="PHX70" s="4" t="s">
        <v>7</v>
      </c>
      <c r="PHY70" s="4" t="s">
        <v>8</v>
      </c>
      <c r="PHZ70" s="4" t="s">
        <v>9</v>
      </c>
      <c r="PIA70" s="4" t="s">
        <v>10</v>
      </c>
      <c r="PIB70" s="4" t="s">
        <v>11</v>
      </c>
      <c r="PIC70" s="4" t="s">
        <v>12</v>
      </c>
      <c r="PID70" s="4" t="s">
        <v>13</v>
      </c>
      <c r="PIE70" s="4" t="s">
        <v>14</v>
      </c>
      <c r="PIF70" s="4" t="s">
        <v>63</v>
      </c>
      <c r="PIG70" s="3"/>
      <c r="PIH70" s="3" t="s">
        <v>1</v>
      </c>
      <c r="PII70" s="3" t="s">
        <v>2</v>
      </c>
      <c r="PIJ70" s="4" t="s">
        <v>3</v>
      </c>
      <c r="PIK70" s="4" t="s">
        <v>4</v>
      </c>
      <c r="PIL70" s="4" t="s">
        <v>5</v>
      </c>
      <c r="PIM70" s="4" t="s">
        <v>6</v>
      </c>
      <c r="PIN70" s="4" t="s">
        <v>7</v>
      </c>
      <c r="PIO70" s="4" t="s">
        <v>8</v>
      </c>
      <c r="PIP70" s="4" t="s">
        <v>9</v>
      </c>
      <c r="PIQ70" s="4" t="s">
        <v>10</v>
      </c>
      <c r="PIR70" s="4" t="s">
        <v>11</v>
      </c>
      <c r="PIS70" s="4" t="s">
        <v>12</v>
      </c>
      <c r="PIT70" s="4" t="s">
        <v>13</v>
      </c>
      <c r="PIU70" s="4" t="s">
        <v>14</v>
      </c>
      <c r="PIV70" s="4" t="s">
        <v>63</v>
      </c>
      <c r="PIW70" s="3"/>
      <c r="PIX70" s="3" t="s">
        <v>1</v>
      </c>
      <c r="PIY70" s="3" t="s">
        <v>2</v>
      </c>
      <c r="PIZ70" s="4" t="s">
        <v>3</v>
      </c>
      <c r="PJA70" s="4" t="s">
        <v>4</v>
      </c>
      <c r="PJB70" s="4" t="s">
        <v>5</v>
      </c>
      <c r="PJC70" s="4" t="s">
        <v>6</v>
      </c>
      <c r="PJD70" s="4" t="s">
        <v>7</v>
      </c>
      <c r="PJE70" s="4" t="s">
        <v>8</v>
      </c>
      <c r="PJF70" s="4" t="s">
        <v>9</v>
      </c>
      <c r="PJG70" s="4" t="s">
        <v>10</v>
      </c>
      <c r="PJH70" s="4" t="s">
        <v>11</v>
      </c>
      <c r="PJI70" s="4" t="s">
        <v>12</v>
      </c>
      <c r="PJJ70" s="4" t="s">
        <v>13</v>
      </c>
      <c r="PJK70" s="4" t="s">
        <v>14</v>
      </c>
      <c r="PJL70" s="4" t="s">
        <v>63</v>
      </c>
      <c r="PJM70" s="3"/>
      <c r="PJN70" s="3" t="s">
        <v>1</v>
      </c>
      <c r="PJO70" s="3" t="s">
        <v>2</v>
      </c>
      <c r="PJP70" s="4" t="s">
        <v>3</v>
      </c>
      <c r="PJQ70" s="4" t="s">
        <v>4</v>
      </c>
      <c r="PJR70" s="4" t="s">
        <v>5</v>
      </c>
      <c r="PJS70" s="4" t="s">
        <v>6</v>
      </c>
      <c r="PJT70" s="4" t="s">
        <v>7</v>
      </c>
      <c r="PJU70" s="4" t="s">
        <v>8</v>
      </c>
      <c r="PJV70" s="4" t="s">
        <v>9</v>
      </c>
      <c r="PJW70" s="4" t="s">
        <v>10</v>
      </c>
      <c r="PJX70" s="4" t="s">
        <v>11</v>
      </c>
      <c r="PJY70" s="4" t="s">
        <v>12</v>
      </c>
      <c r="PJZ70" s="4" t="s">
        <v>13</v>
      </c>
      <c r="PKA70" s="4" t="s">
        <v>14</v>
      </c>
      <c r="PKB70" s="4" t="s">
        <v>63</v>
      </c>
      <c r="PKC70" s="3"/>
      <c r="PKD70" s="3" t="s">
        <v>1</v>
      </c>
      <c r="PKE70" s="3" t="s">
        <v>2</v>
      </c>
      <c r="PKF70" s="4" t="s">
        <v>3</v>
      </c>
      <c r="PKG70" s="4" t="s">
        <v>4</v>
      </c>
      <c r="PKH70" s="4" t="s">
        <v>5</v>
      </c>
      <c r="PKI70" s="4" t="s">
        <v>6</v>
      </c>
      <c r="PKJ70" s="4" t="s">
        <v>7</v>
      </c>
      <c r="PKK70" s="4" t="s">
        <v>8</v>
      </c>
      <c r="PKL70" s="4" t="s">
        <v>9</v>
      </c>
      <c r="PKM70" s="4" t="s">
        <v>10</v>
      </c>
      <c r="PKN70" s="4" t="s">
        <v>11</v>
      </c>
      <c r="PKO70" s="4" t="s">
        <v>12</v>
      </c>
      <c r="PKP70" s="4" t="s">
        <v>13</v>
      </c>
      <c r="PKQ70" s="4" t="s">
        <v>14</v>
      </c>
      <c r="PKR70" s="4" t="s">
        <v>63</v>
      </c>
      <c r="PKS70" s="3"/>
      <c r="PKT70" s="3" t="s">
        <v>1</v>
      </c>
      <c r="PKU70" s="3" t="s">
        <v>2</v>
      </c>
      <c r="PKV70" s="4" t="s">
        <v>3</v>
      </c>
      <c r="PKW70" s="4" t="s">
        <v>4</v>
      </c>
      <c r="PKX70" s="4" t="s">
        <v>5</v>
      </c>
      <c r="PKY70" s="4" t="s">
        <v>6</v>
      </c>
      <c r="PKZ70" s="4" t="s">
        <v>7</v>
      </c>
      <c r="PLA70" s="4" t="s">
        <v>8</v>
      </c>
      <c r="PLB70" s="4" t="s">
        <v>9</v>
      </c>
      <c r="PLC70" s="4" t="s">
        <v>10</v>
      </c>
      <c r="PLD70" s="4" t="s">
        <v>11</v>
      </c>
      <c r="PLE70" s="4" t="s">
        <v>12</v>
      </c>
      <c r="PLF70" s="4" t="s">
        <v>13</v>
      </c>
      <c r="PLG70" s="4" t="s">
        <v>14</v>
      </c>
      <c r="PLH70" s="4" t="s">
        <v>63</v>
      </c>
      <c r="PLI70" s="3"/>
      <c r="PLJ70" s="3" t="s">
        <v>1</v>
      </c>
      <c r="PLK70" s="3" t="s">
        <v>2</v>
      </c>
      <c r="PLL70" s="4" t="s">
        <v>3</v>
      </c>
      <c r="PLM70" s="4" t="s">
        <v>4</v>
      </c>
      <c r="PLN70" s="4" t="s">
        <v>5</v>
      </c>
      <c r="PLO70" s="4" t="s">
        <v>6</v>
      </c>
      <c r="PLP70" s="4" t="s">
        <v>7</v>
      </c>
      <c r="PLQ70" s="4" t="s">
        <v>8</v>
      </c>
      <c r="PLR70" s="4" t="s">
        <v>9</v>
      </c>
      <c r="PLS70" s="4" t="s">
        <v>10</v>
      </c>
      <c r="PLT70" s="4" t="s">
        <v>11</v>
      </c>
      <c r="PLU70" s="4" t="s">
        <v>12</v>
      </c>
      <c r="PLV70" s="4" t="s">
        <v>13</v>
      </c>
      <c r="PLW70" s="4" t="s">
        <v>14</v>
      </c>
      <c r="PLX70" s="4" t="s">
        <v>63</v>
      </c>
      <c r="PLY70" s="3"/>
      <c r="PLZ70" s="3" t="s">
        <v>1</v>
      </c>
      <c r="PMA70" s="3" t="s">
        <v>2</v>
      </c>
      <c r="PMB70" s="4" t="s">
        <v>3</v>
      </c>
      <c r="PMC70" s="4" t="s">
        <v>4</v>
      </c>
      <c r="PMD70" s="4" t="s">
        <v>5</v>
      </c>
      <c r="PME70" s="4" t="s">
        <v>6</v>
      </c>
      <c r="PMF70" s="4" t="s">
        <v>7</v>
      </c>
      <c r="PMG70" s="4" t="s">
        <v>8</v>
      </c>
      <c r="PMH70" s="4" t="s">
        <v>9</v>
      </c>
      <c r="PMI70" s="4" t="s">
        <v>10</v>
      </c>
      <c r="PMJ70" s="4" t="s">
        <v>11</v>
      </c>
      <c r="PMK70" s="4" t="s">
        <v>12</v>
      </c>
      <c r="PML70" s="4" t="s">
        <v>13</v>
      </c>
      <c r="PMM70" s="4" t="s">
        <v>14</v>
      </c>
      <c r="PMN70" s="4" t="s">
        <v>63</v>
      </c>
      <c r="PMO70" s="3"/>
      <c r="PMP70" s="3" t="s">
        <v>1</v>
      </c>
      <c r="PMQ70" s="3" t="s">
        <v>2</v>
      </c>
      <c r="PMR70" s="4" t="s">
        <v>3</v>
      </c>
      <c r="PMS70" s="4" t="s">
        <v>4</v>
      </c>
      <c r="PMT70" s="4" t="s">
        <v>5</v>
      </c>
      <c r="PMU70" s="4" t="s">
        <v>6</v>
      </c>
      <c r="PMV70" s="4" t="s">
        <v>7</v>
      </c>
      <c r="PMW70" s="4" t="s">
        <v>8</v>
      </c>
      <c r="PMX70" s="4" t="s">
        <v>9</v>
      </c>
      <c r="PMY70" s="4" t="s">
        <v>10</v>
      </c>
      <c r="PMZ70" s="4" t="s">
        <v>11</v>
      </c>
      <c r="PNA70" s="4" t="s">
        <v>12</v>
      </c>
      <c r="PNB70" s="4" t="s">
        <v>13</v>
      </c>
      <c r="PNC70" s="4" t="s">
        <v>14</v>
      </c>
      <c r="PND70" s="4" t="s">
        <v>63</v>
      </c>
      <c r="PNE70" s="3"/>
      <c r="PNF70" s="3" t="s">
        <v>1</v>
      </c>
      <c r="PNG70" s="3" t="s">
        <v>2</v>
      </c>
      <c r="PNH70" s="4" t="s">
        <v>3</v>
      </c>
      <c r="PNI70" s="4" t="s">
        <v>4</v>
      </c>
      <c r="PNJ70" s="4" t="s">
        <v>5</v>
      </c>
      <c r="PNK70" s="4" t="s">
        <v>6</v>
      </c>
      <c r="PNL70" s="4" t="s">
        <v>7</v>
      </c>
      <c r="PNM70" s="4" t="s">
        <v>8</v>
      </c>
      <c r="PNN70" s="4" t="s">
        <v>9</v>
      </c>
      <c r="PNO70" s="4" t="s">
        <v>10</v>
      </c>
      <c r="PNP70" s="4" t="s">
        <v>11</v>
      </c>
      <c r="PNQ70" s="4" t="s">
        <v>12</v>
      </c>
      <c r="PNR70" s="4" t="s">
        <v>13</v>
      </c>
      <c r="PNS70" s="4" t="s">
        <v>14</v>
      </c>
      <c r="PNT70" s="4" t="s">
        <v>63</v>
      </c>
      <c r="PNU70" s="3"/>
      <c r="PNV70" s="3" t="s">
        <v>1</v>
      </c>
      <c r="PNW70" s="3" t="s">
        <v>2</v>
      </c>
      <c r="PNX70" s="4" t="s">
        <v>3</v>
      </c>
      <c r="PNY70" s="4" t="s">
        <v>4</v>
      </c>
      <c r="PNZ70" s="4" t="s">
        <v>5</v>
      </c>
      <c r="POA70" s="4" t="s">
        <v>6</v>
      </c>
      <c r="POB70" s="4" t="s">
        <v>7</v>
      </c>
      <c r="POC70" s="4" t="s">
        <v>8</v>
      </c>
      <c r="POD70" s="4" t="s">
        <v>9</v>
      </c>
      <c r="POE70" s="4" t="s">
        <v>10</v>
      </c>
      <c r="POF70" s="4" t="s">
        <v>11</v>
      </c>
      <c r="POG70" s="4" t="s">
        <v>12</v>
      </c>
      <c r="POH70" s="4" t="s">
        <v>13</v>
      </c>
      <c r="POI70" s="4" t="s">
        <v>14</v>
      </c>
      <c r="POJ70" s="4" t="s">
        <v>63</v>
      </c>
      <c r="POK70" s="3"/>
      <c r="POL70" s="3" t="s">
        <v>1</v>
      </c>
      <c r="POM70" s="3" t="s">
        <v>2</v>
      </c>
      <c r="PON70" s="4" t="s">
        <v>3</v>
      </c>
      <c r="POO70" s="4" t="s">
        <v>4</v>
      </c>
      <c r="POP70" s="4" t="s">
        <v>5</v>
      </c>
      <c r="POQ70" s="4" t="s">
        <v>6</v>
      </c>
      <c r="POR70" s="4" t="s">
        <v>7</v>
      </c>
      <c r="POS70" s="4" t="s">
        <v>8</v>
      </c>
      <c r="POT70" s="4" t="s">
        <v>9</v>
      </c>
      <c r="POU70" s="4" t="s">
        <v>10</v>
      </c>
      <c r="POV70" s="4" t="s">
        <v>11</v>
      </c>
      <c r="POW70" s="4" t="s">
        <v>12</v>
      </c>
      <c r="POX70" s="4" t="s">
        <v>13</v>
      </c>
      <c r="POY70" s="4" t="s">
        <v>14</v>
      </c>
      <c r="POZ70" s="4" t="s">
        <v>63</v>
      </c>
      <c r="PPA70" s="3"/>
      <c r="PPB70" s="3" t="s">
        <v>1</v>
      </c>
      <c r="PPC70" s="3" t="s">
        <v>2</v>
      </c>
      <c r="PPD70" s="4" t="s">
        <v>3</v>
      </c>
      <c r="PPE70" s="4" t="s">
        <v>4</v>
      </c>
      <c r="PPF70" s="4" t="s">
        <v>5</v>
      </c>
      <c r="PPG70" s="4" t="s">
        <v>6</v>
      </c>
      <c r="PPH70" s="4" t="s">
        <v>7</v>
      </c>
      <c r="PPI70" s="4" t="s">
        <v>8</v>
      </c>
      <c r="PPJ70" s="4" t="s">
        <v>9</v>
      </c>
      <c r="PPK70" s="4" t="s">
        <v>10</v>
      </c>
      <c r="PPL70" s="4" t="s">
        <v>11</v>
      </c>
      <c r="PPM70" s="4" t="s">
        <v>12</v>
      </c>
      <c r="PPN70" s="4" t="s">
        <v>13</v>
      </c>
      <c r="PPO70" s="4" t="s">
        <v>14</v>
      </c>
      <c r="PPP70" s="4" t="s">
        <v>63</v>
      </c>
      <c r="PPQ70" s="3"/>
      <c r="PPR70" s="3" t="s">
        <v>1</v>
      </c>
      <c r="PPS70" s="3" t="s">
        <v>2</v>
      </c>
      <c r="PPT70" s="4" t="s">
        <v>3</v>
      </c>
      <c r="PPU70" s="4" t="s">
        <v>4</v>
      </c>
      <c r="PPV70" s="4" t="s">
        <v>5</v>
      </c>
      <c r="PPW70" s="4" t="s">
        <v>6</v>
      </c>
      <c r="PPX70" s="4" t="s">
        <v>7</v>
      </c>
      <c r="PPY70" s="4" t="s">
        <v>8</v>
      </c>
      <c r="PPZ70" s="4" t="s">
        <v>9</v>
      </c>
      <c r="PQA70" s="4" t="s">
        <v>10</v>
      </c>
      <c r="PQB70" s="4" t="s">
        <v>11</v>
      </c>
      <c r="PQC70" s="4" t="s">
        <v>12</v>
      </c>
      <c r="PQD70" s="4" t="s">
        <v>13</v>
      </c>
      <c r="PQE70" s="4" t="s">
        <v>14</v>
      </c>
      <c r="PQF70" s="4" t="s">
        <v>63</v>
      </c>
      <c r="PQG70" s="3"/>
      <c r="PQH70" s="3" t="s">
        <v>1</v>
      </c>
      <c r="PQI70" s="3" t="s">
        <v>2</v>
      </c>
      <c r="PQJ70" s="4" t="s">
        <v>3</v>
      </c>
      <c r="PQK70" s="4" t="s">
        <v>4</v>
      </c>
      <c r="PQL70" s="4" t="s">
        <v>5</v>
      </c>
      <c r="PQM70" s="4" t="s">
        <v>6</v>
      </c>
      <c r="PQN70" s="4" t="s">
        <v>7</v>
      </c>
      <c r="PQO70" s="4" t="s">
        <v>8</v>
      </c>
      <c r="PQP70" s="4" t="s">
        <v>9</v>
      </c>
      <c r="PQQ70" s="4" t="s">
        <v>10</v>
      </c>
      <c r="PQR70" s="4" t="s">
        <v>11</v>
      </c>
      <c r="PQS70" s="4" t="s">
        <v>12</v>
      </c>
      <c r="PQT70" s="4" t="s">
        <v>13</v>
      </c>
      <c r="PQU70" s="4" t="s">
        <v>14</v>
      </c>
      <c r="PQV70" s="4" t="s">
        <v>63</v>
      </c>
      <c r="PQW70" s="3"/>
      <c r="PQX70" s="3" t="s">
        <v>1</v>
      </c>
      <c r="PQY70" s="3" t="s">
        <v>2</v>
      </c>
      <c r="PQZ70" s="4" t="s">
        <v>3</v>
      </c>
      <c r="PRA70" s="4" t="s">
        <v>4</v>
      </c>
      <c r="PRB70" s="4" t="s">
        <v>5</v>
      </c>
      <c r="PRC70" s="4" t="s">
        <v>6</v>
      </c>
      <c r="PRD70" s="4" t="s">
        <v>7</v>
      </c>
      <c r="PRE70" s="4" t="s">
        <v>8</v>
      </c>
      <c r="PRF70" s="4" t="s">
        <v>9</v>
      </c>
      <c r="PRG70" s="4" t="s">
        <v>10</v>
      </c>
      <c r="PRH70" s="4" t="s">
        <v>11</v>
      </c>
      <c r="PRI70" s="4" t="s">
        <v>12</v>
      </c>
      <c r="PRJ70" s="4" t="s">
        <v>13</v>
      </c>
      <c r="PRK70" s="4" t="s">
        <v>14</v>
      </c>
      <c r="PRL70" s="4" t="s">
        <v>63</v>
      </c>
      <c r="PRM70" s="3"/>
      <c r="PRN70" s="3" t="s">
        <v>1</v>
      </c>
      <c r="PRO70" s="3" t="s">
        <v>2</v>
      </c>
      <c r="PRP70" s="4" t="s">
        <v>3</v>
      </c>
      <c r="PRQ70" s="4" t="s">
        <v>4</v>
      </c>
      <c r="PRR70" s="4" t="s">
        <v>5</v>
      </c>
      <c r="PRS70" s="4" t="s">
        <v>6</v>
      </c>
      <c r="PRT70" s="4" t="s">
        <v>7</v>
      </c>
      <c r="PRU70" s="4" t="s">
        <v>8</v>
      </c>
      <c r="PRV70" s="4" t="s">
        <v>9</v>
      </c>
      <c r="PRW70" s="4" t="s">
        <v>10</v>
      </c>
      <c r="PRX70" s="4" t="s">
        <v>11</v>
      </c>
      <c r="PRY70" s="4" t="s">
        <v>12</v>
      </c>
      <c r="PRZ70" s="4" t="s">
        <v>13</v>
      </c>
      <c r="PSA70" s="4" t="s">
        <v>14</v>
      </c>
      <c r="PSB70" s="4" t="s">
        <v>63</v>
      </c>
      <c r="PSC70" s="3"/>
      <c r="PSD70" s="3" t="s">
        <v>1</v>
      </c>
      <c r="PSE70" s="3" t="s">
        <v>2</v>
      </c>
      <c r="PSF70" s="4" t="s">
        <v>3</v>
      </c>
      <c r="PSG70" s="4" t="s">
        <v>4</v>
      </c>
      <c r="PSH70" s="4" t="s">
        <v>5</v>
      </c>
      <c r="PSI70" s="4" t="s">
        <v>6</v>
      </c>
      <c r="PSJ70" s="4" t="s">
        <v>7</v>
      </c>
      <c r="PSK70" s="4" t="s">
        <v>8</v>
      </c>
      <c r="PSL70" s="4" t="s">
        <v>9</v>
      </c>
      <c r="PSM70" s="4" t="s">
        <v>10</v>
      </c>
      <c r="PSN70" s="4" t="s">
        <v>11</v>
      </c>
      <c r="PSO70" s="4" t="s">
        <v>12</v>
      </c>
      <c r="PSP70" s="4" t="s">
        <v>13</v>
      </c>
      <c r="PSQ70" s="4" t="s">
        <v>14</v>
      </c>
      <c r="PSR70" s="4" t="s">
        <v>63</v>
      </c>
      <c r="PSS70" s="3"/>
      <c r="PST70" s="3" t="s">
        <v>1</v>
      </c>
      <c r="PSU70" s="3" t="s">
        <v>2</v>
      </c>
      <c r="PSV70" s="4" t="s">
        <v>3</v>
      </c>
      <c r="PSW70" s="4" t="s">
        <v>4</v>
      </c>
      <c r="PSX70" s="4" t="s">
        <v>5</v>
      </c>
      <c r="PSY70" s="4" t="s">
        <v>6</v>
      </c>
      <c r="PSZ70" s="4" t="s">
        <v>7</v>
      </c>
      <c r="PTA70" s="4" t="s">
        <v>8</v>
      </c>
      <c r="PTB70" s="4" t="s">
        <v>9</v>
      </c>
      <c r="PTC70" s="4" t="s">
        <v>10</v>
      </c>
      <c r="PTD70" s="4" t="s">
        <v>11</v>
      </c>
      <c r="PTE70" s="4" t="s">
        <v>12</v>
      </c>
      <c r="PTF70" s="4" t="s">
        <v>13</v>
      </c>
      <c r="PTG70" s="4" t="s">
        <v>14</v>
      </c>
      <c r="PTH70" s="4" t="s">
        <v>63</v>
      </c>
      <c r="PTI70" s="3"/>
      <c r="PTJ70" s="3" t="s">
        <v>1</v>
      </c>
      <c r="PTK70" s="3" t="s">
        <v>2</v>
      </c>
      <c r="PTL70" s="4" t="s">
        <v>3</v>
      </c>
      <c r="PTM70" s="4" t="s">
        <v>4</v>
      </c>
      <c r="PTN70" s="4" t="s">
        <v>5</v>
      </c>
      <c r="PTO70" s="4" t="s">
        <v>6</v>
      </c>
      <c r="PTP70" s="4" t="s">
        <v>7</v>
      </c>
      <c r="PTQ70" s="4" t="s">
        <v>8</v>
      </c>
      <c r="PTR70" s="4" t="s">
        <v>9</v>
      </c>
      <c r="PTS70" s="4" t="s">
        <v>10</v>
      </c>
      <c r="PTT70" s="4" t="s">
        <v>11</v>
      </c>
      <c r="PTU70" s="4" t="s">
        <v>12</v>
      </c>
      <c r="PTV70" s="4" t="s">
        <v>13</v>
      </c>
      <c r="PTW70" s="4" t="s">
        <v>14</v>
      </c>
      <c r="PTX70" s="4" t="s">
        <v>63</v>
      </c>
      <c r="PTY70" s="3"/>
      <c r="PTZ70" s="3" t="s">
        <v>1</v>
      </c>
      <c r="PUA70" s="3" t="s">
        <v>2</v>
      </c>
      <c r="PUB70" s="4" t="s">
        <v>3</v>
      </c>
      <c r="PUC70" s="4" t="s">
        <v>4</v>
      </c>
      <c r="PUD70" s="4" t="s">
        <v>5</v>
      </c>
      <c r="PUE70" s="4" t="s">
        <v>6</v>
      </c>
      <c r="PUF70" s="4" t="s">
        <v>7</v>
      </c>
      <c r="PUG70" s="4" t="s">
        <v>8</v>
      </c>
      <c r="PUH70" s="4" t="s">
        <v>9</v>
      </c>
      <c r="PUI70" s="4" t="s">
        <v>10</v>
      </c>
      <c r="PUJ70" s="4" t="s">
        <v>11</v>
      </c>
      <c r="PUK70" s="4" t="s">
        <v>12</v>
      </c>
      <c r="PUL70" s="4" t="s">
        <v>13</v>
      </c>
      <c r="PUM70" s="4" t="s">
        <v>14</v>
      </c>
      <c r="PUN70" s="4" t="s">
        <v>63</v>
      </c>
      <c r="PUO70" s="3"/>
      <c r="PUP70" s="3" t="s">
        <v>1</v>
      </c>
      <c r="PUQ70" s="3" t="s">
        <v>2</v>
      </c>
      <c r="PUR70" s="4" t="s">
        <v>3</v>
      </c>
      <c r="PUS70" s="4" t="s">
        <v>4</v>
      </c>
      <c r="PUT70" s="4" t="s">
        <v>5</v>
      </c>
      <c r="PUU70" s="4" t="s">
        <v>6</v>
      </c>
      <c r="PUV70" s="4" t="s">
        <v>7</v>
      </c>
      <c r="PUW70" s="4" t="s">
        <v>8</v>
      </c>
      <c r="PUX70" s="4" t="s">
        <v>9</v>
      </c>
      <c r="PUY70" s="4" t="s">
        <v>10</v>
      </c>
      <c r="PUZ70" s="4" t="s">
        <v>11</v>
      </c>
      <c r="PVA70" s="4" t="s">
        <v>12</v>
      </c>
      <c r="PVB70" s="4" t="s">
        <v>13</v>
      </c>
      <c r="PVC70" s="4" t="s">
        <v>14</v>
      </c>
      <c r="PVD70" s="4" t="s">
        <v>63</v>
      </c>
      <c r="PVE70" s="3"/>
      <c r="PVF70" s="3" t="s">
        <v>1</v>
      </c>
      <c r="PVG70" s="3" t="s">
        <v>2</v>
      </c>
      <c r="PVH70" s="4" t="s">
        <v>3</v>
      </c>
      <c r="PVI70" s="4" t="s">
        <v>4</v>
      </c>
      <c r="PVJ70" s="4" t="s">
        <v>5</v>
      </c>
      <c r="PVK70" s="4" t="s">
        <v>6</v>
      </c>
      <c r="PVL70" s="4" t="s">
        <v>7</v>
      </c>
      <c r="PVM70" s="4" t="s">
        <v>8</v>
      </c>
      <c r="PVN70" s="4" t="s">
        <v>9</v>
      </c>
      <c r="PVO70" s="4" t="s">
        <v>10</v>
      </c>
      <c r="PVP70" s="4" t="s">
        <v>11</v>
      </c>
      <c r="PVQ70" s="4" t="s">
        <v>12</v>
      </c>
      <c r="PVR70" s="4" t="s">
        <v>13</v>
      </c>
      <c r="PVS70" s="4" t="s">
        <v>14</v>
      </c>
      <c r="PVT70" s="4" t="s">
        <v>63</v>
      </c>
      <c r="PVU70" s="3"/>
      <c r="PVV70" s="3" t="s">
        <v>1</v>
      </c>
      <c r="PVW70" s="3" t="s">
        <v>2</v>
      </c>
      <c r="PVX70" s="4" t="s">
        <v>3</v>
      </c>
      <c r="PVY70" s="4" t="s">
        <v>4</v>
      </c>
      <c r="PVZ70" s="4" t="s">
        <v>5</v>
      </c>
      <c r="PWA70" s="4" t="s">
        <v>6</v>
      </c>
      <c r="PWB70" s="4" t="s">
        <v>7</v>
      </c>
      <c r="PWC70" s="4" t="s">
        <v>8</v>
      </c>
      <c r="PWD70" s="4" t="s">
        <v>9</v>
      </c>
      <c r="PWE70" s="4" t="s">
        <v>10</v>
      </c>
      <c r="PWF70" s="4" t="s">
        <v>11</v>
      </c>
      <c r="PWG70" s="4" t="s">
        <v>12</v>
      </c>
      <c r="PWH70" s="4" t="s">
        <v>13</v>
      </c>
      <c r="PWI70" s="4" t="s">
        <v>14</v>
      </c>
      <c r="PWJ70" s="4" t="s">
        <v>63</v>
      </c>
      <c r="PWK70" s="3"/>
      <c r="PWL70" s="3" t="s">
        <v>1</v>
      </c>
      <c r="PWM70" s="3" t="s">
        <v>2</v>
      </c>
      <c r="PWN70" s="4" t="s">
        <v>3</v>
      </c>
      <c r="PWO70" s="4" t="s">
        <v>4</v>
      </c>
      <c r="PWP70" s="4" t="s">
        <v>5</v>
      </c>
      <c r="PWQ70" s="4" t="s">
        <v>6</v>
      </c>
      <c r="PWR70" s="4" t="s">
        <v>7</v>
      </c>
      <c r="PWS70" s="4" t="s">
        <v>8</v>
      </c>
      <c r="PWT70" s="4" t="s">
        <v>9</v>
      </c>
      <c r="PWU70" s="4" t="s">
        <v>10</v>
      </c>
      <c r="PWV70" s="4" t="s">
        <v>11</v>
      </c>
      <c r="PWW70" s="4" t="s">
        <v>12</v>
      </c>
      <c r="PWX70" s="4" t="s">
        <v>13</v>
      </c>
      <c r="PWY70" s="4" t="s">
        <v>14</v>
      </c>
      <c r="PWZ70" s="4" t="s">
        <v>63</v>
      </c>
      <c r="PXA70" s="3"/>
      <c r="PXB70" s="3" t="s">
        <v>1</v>
      </c>
      <c r="PXC70" s="3" t="s">
        <v>2</v>
      </c>
      <c r="PXD70" s="4" t="s">
        <v>3</v>
      </c>
      <c r="PXE70" s="4" t="s">
        <v>4</v>
      </c>
      <c r="PXF70" s="4" t="s">
        <v>5</v>
      </c>
      <c r="PXG70" s="4" t="s">
        <v>6</v>
      </c>
      <c r="PXH70" s="4" t="s">
        <v>7</v>
      </c>
      <c r="PXI70" s="4" t="s">
        <v>8</v>
      </c>
      <c r="PXJ70" s="4" t="s">
        <v>9</v>
      </c>
      <c r="PXK70" s="4" t="s">
        <v>10</v>
      </c>
      <c r="PXL70" s="4" t="s">
        <v>11</v>
      </c>
      <c r="PXM70" s="4" t="s">
        <v>12</v>
      </c>
      <c r="PXN70" s="4" t="s">
        <v>13</v>
      </c>
      <c r="PXO70" s="4" t="s">
        <v>14</v>
      </c>
      <c r="PXP70" s="4" t="s">
        <v>63</v>
      </c>
      <c r="PXQ70" s="3"/>
      <c r="PXR70" s="3" t="s">
        <v>1</v>
      </c>
      <c r="PXS70" s="3" t="s">
        <v>2</v>
      </c>
      <c r="PXT70" s="4" t="s">
        <v>3</v>
      </c>
      <c r="PXU70" s="4" t="s">
        <v>4</v>
      </c>
      <c r="PXV70" s="4" t="s">
        <v>5</v>
      </c>
      <c r="PXW70" s="4" t="s">
        <v>6</v>
      </c>
      <c r="PXX70" s="4" t="s">
        <v>7</v>
      </c>
      <c r="PXY70" s="4" t="s">
        <v>8</v>
      </c>
      <c r="PXZ70" s="4" t="s">
        <v>9</v>
      </c>
      <c r="PYA70" s="4" t="s">
        <v>10</v>
      </c>
      <c r="PYB70" s="4" t="s">
        <v>11</v>
      </c>
      <c r="PYC70" s="4" t="s">
        <v>12</v>
      </c>
      <c r="PYD70" s="4" t="s">
        <v>13</v>
      </c>
      <c r="PYE70" s="4" t="s">
        <v>14</v>
      </c>
      <c r="PYF70" s="4" t="s">
        <v>63</v>
      </c>
      <c r="PYG70" s="3"/>
      <c r="PYH70" s="3" t="s">
        <v>1</v>
      </c>
      <c r="PYI70" s="3" t="s">
        <v>2</v>
      </c>
      <c r="PYJ70" s="4" t="s">
        <v>3</v>
      </c>
      <c r="PYK70" s="4" t="s">
        <v>4</v>
      </c>
      <c r="PYL70" s="4" t="s">
        <v>5</v>
      </c>
      <c r="PYM70" s="4" t="s">
        <v>6</v>
      </c>
      <c r="PYN70" s="4" t="s">
        <v>7</v>
      </c>
      <c r="PYO70" s="4" t="s">
        <v>8</v>
      </c>
      <c r="PYP70" s="4" t="s">
        <v>9</v>
      </c>
      <c r="PYQ70" s="4" t="s">
        <v>10</v>
      </c>
      <c r="PYR70" s="4" t="s">
        <v>11</v>
      </c>
      <c r="PYS70" s="4" t="s">
        <v>12</v>
      </c>
      <c r="PYT70" s="4" t="s">
        <v>13</v>
      </c>
      <c r="PYU70" s="4" t="s">
        <v>14</v>
      </c>
      <c r="PYV70" s="4" t="s">
        <v>63</v>
      </c>
      <c r="PYW70" s="3"/>
      <c r="PYX70" s="3" t="s">
        <v>1</v>
      </c>
      <c r="PYY70" s="3" t="s">
        <v>2</v>
      </c>
      <c r="PYZ70" s="4" t="s">
        <v>3</v>
      </c>
      <c r="PZA70" s="4" t="s">
        <v>4</v>
      </c>
      <c r="PZB70" s="4" t="s">
        <v>5</v>
      </c>
      <c r="PZC70" s="4" t="s">
        <v>6</v>
      </c>
      <c r="PZD70" s="4" t="s">
        <v>7</v>
      </c>
      <c r="PZE70" s="4" t="s">
        <v>8</v>
      </c>
      <c r="PZF70" s="4" t="s">
        <v>9</v>
      </c>
      <c r="PZG70" s="4" t="s">
        <v>10</v>
      </c>
      <c r="PZH70" s="4" t="s">
        <v>11</v>
      </c>
      <c r="PZI70" s="4" t="s">
        <v>12</v>
      </c>
      <c r="PZJ70" s="4" t="s">
        <v>13</v>
      </c>
      <c r="PZK70" s="4" t="s">
        <v>14</v>
      </c>
      <c r="PZL70" s="4" t="s">
        <v>63</v>
      </c>
      <c r="PZM70" s="3"/>
      <c r="PZN70" s="3" t="s">
        <v>1</v>
      </c>
      <c r="PZO70" s="3" t="s">
        <v>2</v>
      </c>
      <c r="PZP70" s="4" t="s">
        <v>3</v>
      </c>
      <c r="PZQ70" s="4" t="s">
        <v>4</v>
      </c>
      <c r="PZR70" s="4" t="s">
        <v>5</v>
      </c>
      <c r="PZS70" s="4" t="s">
        <v>6</v>
      </c>
      <c r="PZT70" s="4" t="s">
        <v>7</v>
      </c>
      <c r="PZU70" s="4" t="s">
        <v>8</v>
      </c>
      <c r="PZV70" s="4" t="s">
        <v>9</v>
      </c>
      <c r="PZW70" s="4" t="s">
        <v>10</v>
      </c>
      <c r="PZX70" s="4" t="s">
        <v>11</v>
      </c>
      <c r="PZY70" s="4" t="s">
        <v>12</v>
      </c>
      <c r="PZZ70" s="4" t="s">
        <v>13</v>
      </c>
      <c r="QAA70" s="4" t="s">
        <v>14</v>
      </c>
      <c r="QAB70" s="4" t="s">
        <v>63</v>
      </c>
      <c r="QAC70" s="3"/>
      <c r="QAD70" s="3" t="s">
        <v>1</v>
      </c>
      <c r="QAE70" s="3" t="s">
        <v>2</v>
      </c>
      <c r="QAF70" s="4" t="s">
        <v>3</v>
      </c>
      <c r="QAG70" s="4" t="s">
        <v>4</v>
      </c>
      <c r="QAH70" s="4" t="s">
        <v>5</v>
      </c>
      <c r="QAI70" s="4" t="s">
        <v>6</v>
      </c>
      <c r="QAJ70" s="4" t="s">
        <v>7</v>
      </c>
      <c r="QAK70" s="4" t="s">
        <v>8</v>
      </c>
      <c r="QAL70" s="4" t="s">
        <v>9</v>
      </c>
      <c r="QAM70" s="4" t="s">
        <v>10</v>
      </c>
      <c r="QAN70" s="4" t="s">
        <v>11</v>
      </c>
      <c r="QAO70" s="4" t="s">
        <v>12</v>
      </c>
      <c r="QAP70" s="4" t="s">
        <v>13</v>
      </c>
      <c r="QAQ70" s="4" t="s">
        <v>14</v>
      </c>
      <c r="QAR70" s="4" t="s">
        <v>63</v>
      </c>
      <c r="QAS70" s="3"/>
      <c r="QAT70" s="3" t="s">
        <v>1</v>
      </c>
      <c r="QAU70" s="3" t="s">
        <v>2</v>
      </c>
      <c r="QAV70" s="4" t="s">
        <v>3</v>
      </c>
      <c r="QAW70" s="4" t="s">
        <v>4</v>
      </c>
      <c r="QAX70" s="4" t="s">
        <v>5</v>
      </c>
      <c r="QAY70" s="4" t="s">
        <v>6</v>
      </c>
      <c r="QAZ70" s="4" t="s">
        <v>7</v>
      </c>
      <c r="QBA70" s="4" t="s">
        <v>8</v>
      </c>
      <c r="QBB70" s="4" t="s">
        <v>9</v>
      </c>
      <c r="QBC70" s="4" t="s">
        <v>10</v>
      </c>
      <c r="QBD70" s="4" t="s">
        <v>11</v>
      </c>
      <c r="QBE70" s="4" t="s">
        <v>12</v>
      </c>
      <c r="QBF70" s="4" t="s">
        <v>13</v>
      </c>
      <c r="QBG70" s="4" t="s">
        <v>14</v>
      </c>
      <c r="QBH70" s="4" t="s">
        <v>63</v>
      </c>
      <c r="QBI70" s="3"/>
      <c r="QBJ70" s="3" t="s">
        <v>1</v>
      </c>
      <c r="QBK70" s="3" t="s">
        <v>2</v>
      </c>
      <c r="QBL70" s="4" t="s">
        <v>3</v>
      </c>
      <c r="QBM70" s="4" t="s">
        <v>4</v>
      </c>
      <c r="QBN70" s="4" t="s">
        <v>5</v>
      </c>
      <c r="QBO70" s="4" t="s">
        <v>6</v>
      </c>
      <c r="QBP70" s="4" t="s">
        <v>7</v>
      </c>
      <c r="QBQ70" s="4" t="s">
        <v>8</v>
      </c>
      <c r="QBR70" s="4" t="s">
        <v>9</v>
      </c>
      <c r="QBS70" s="4" t="s">
        <v>10</v>
      </c>
      <c r="QBT70" s="4" t="s">
        <v>11</v>
      </c>
      <c r="QBU70" s="4" t="s">
        <v>12</v>
      </c>
      <c r="QBV70" s="4" t="s">
        <v>13</v>
      </c>
      <c r="QBW70" s="4" t="s">
        <v>14</v>
      </c>
      <c r="QBX70" s="4" t="s">
        <v>63</v>
      </c>
      <c r="QBY70" s="3"/>
      <c r="QBZ70" s="3" t="s">
        <v>1</v>
      </c>
      <c r="QCA70" s="3" t="s">
        <v>2</v>
      </c>
      <c r="QCB70" s="4" t="s">
        <v>3</v>
      </c>
      <c r="QCC70" s="4" t="s">
        <v>4</v>
      </c>
      <c r="QCD70" s="4" t="s">
        <v>5</v>
      </c>
      <c r="QCE70" s="4" t="s">
        <v>6</v>
      </c>
      <c r="QCF70" s="4" t="s">
        <v>7</v>
      </c>
      <c r="QCG70" s="4" t="s">
        <v>8</v>
      </c>
      <c r="QCH70" s="4" t="s">
        <v>9</v>
      </c>
      <c r="QCI70" s="4" t="s">
        <v>10</v>
      </c>
      <c r="QCJ70" s="4" t="s">
        <v>11</v>
      </c>
      <c r="QCK70" s="4" t="s">
        <v>12</v>
      </c>
      <c r="QCL70" s="4" t="s">
        <v>13</v>
      </c>
      <c r="QCM70" s="4" t="s">
        <v>14</v>
      </c>
      <c r="QCN70" s="4" t="s">
        <v>63</v>
      </c>
      <c r="QCO70" s="3"/>
      <c r="QCP70" s="3" t="s">
        <v>1</v>
      </c>
      <c r="QCQ70" s="3" t="s">
        <v>2</v>
      </c>
      <c r="QCR70" s="4" t="s">
        <v>3</v>
      </c>
      <c r="QCS70" s="4" t="s">
        <v>4</v>
      </c>
      <c r="QCT70" s="4" t="s">
        <v>5</v>
      </c>
      <c r="QCU70" s="4" t="s">
        <v>6</v>
      </c>
      <c r="QCV70" s="4" t="s">
        <v>7</v>
      </c>
      <c r="QCW70" s="4" t="s">
        <v>8</v>
      </c>
      <c r="QCX70" s="4" t="s">
        <v>9</v>
      </c>
      <c r="QCY70" s="4" t="s">
        <v>10</v>
      </c>
      <c r="QCZ70" s="4" t="s">
        <v>11</v>
      </c>
      <c r="QDA70" s="4" t="s">
        <v>12</v>
      </c>
      <c r="QDB70" s="4" t="s">
        <v>13</v>
      </c>
      <c r="QDC70" s="4" t="s">
        <v>14</v>
      </c>
      <c r="QDD70" s="4" t="s">
        <v>63</v>
      </c>
      <c r="QDE70" s="3"/>
      <c r="QDF70" s="3" t="s">
        <v>1</v>
      </c>
      <c r="QDG70" s="3" t="s">
        <v>2</v>
      </c>
      <c r="QDH70" s="4" t="s">
        <v>3</v>
      </c>
      <c r="QDI70" s="4" t="s">
        <v>4</v>
      </c>
      <c r="QDJ70" s="4" t="s">
        <v>5</v>
      </c>
      <c r="QDK70" s="4" t="s">
        <v>6</v>
      </c>
      <c r="QDL70" s="4" t="s">
        <v>7</v>
      </c>
      <c r="QDM70" s="4" t="s">
        <v>8</v>
      </c>
      <c r="QDN70" s="4" t="s">
        <v>9</v>
      </c>
      <c r="QDO70" s="4" t="s">
        <v>10</v>
      </c>
      <c r="QDP70" s="4" t="s">
        <v>11</v>
      </c>
      <c r="QDQ70" s="4" t="s">
        <v>12</v>
      </c>
      <c r="QDR70" s="4" t="s">
        <v>13</v>
      </c>
      <c r="QDS70" s="4" t="s">
        <v>14</v>
      </c>
      <c r="QDT70" s="4" t="s">
        <v>63</v>
      </c>
      <c r="QDU70" s="3"/>
      <c r="QDV70" s="3" t="s">
        <v>1</v>
      </c>
      <c r="QDW70" s="3" t="s">
        <v>2</v>
      </c>
      <c r="QDX70" s="4" t="s">
        <v>3</v>
      </c>
      <c r="QDY70" s="4" t="s">
        <v>4</v>
      </c>
      <c r="QDZ70" s="4" t="s">
        <v>5</v>
      </c>
      <c r="QEA70" s="4" t="s">
        <v>6</v>
      </c>
      <c r="QEB70" s="4" t="s">
        <v>7</v>
      </c>
      <c r="QEC70" s="4" t="s">
        <v>8</v>
      </c>
      <c r="QED70" s="4" t="s">
        <v>9</v>
      </c>
      <c r="QEE70" s="4" t="s">
        <v>10</v>
      </c>
      <c r="QEF70" s="4" t="s">
        <v>11</v>
      </c>
      <c r="QEG70" s="4" t="s">
        <v>12</v>
      </c>
      <c r="QEH70" s="4" t="s">
        <v>13</v>
      </c>
      <c r="QEI70" s="4" t="s">
        <v>14</v>
      </c>
      <c r="QEJ70" s="4" t="s">
        <v>63</v>
      </c>
      <c r="QEK70" s="3"/>
      <c r="QEL70" s="3" t="s">
        <v>1</v>
      </c>
      <c r="QEM70" s="3" t="s">
        <v>2</v>
      </c>
      <c r="QEN70" s="4" t="s">
        <v>3</v>
      </c>
      <c r="QEO70" s="4" t="s">
        <v>4</v>
      </c>
      <c r="QEP70" s="4" t="s">
        <v>5</v>
      </c>
      <c r="QEQ70" s="4" t="s">
        <v>6</v>
      </c>
      <c r="QER70" s="4" t="s">
        <v>7</v>
      </c>
      <c r="QES70" s="4" t="s">
        <v>8</v>
      </c>
      <c r="QET70" s="4" t="s">
        <v>9</v>
      </c>
      <c r="QEU70" s="4" t="s">
        <v>10</v>
      </c>
      <c r="QEV70" s="4" t="s">
        <v>11</v>
      </c>
      <c r="QEW70" s="4" t="s">
        <v>12</v>
      </c>
      <c r="QEX70" s="4" t="s">
        <v>13</v>
      </c>
      <c r="QEY70" s="4" t="s">
        <v>14</v>
      </c>
      <c r="QEZ70" s="4" t="s">
        <v>63</v>
      </c>
      <c r="QFA70" s="3"/>
      <c r="QFB70" s="3" t="s">
        <v>1</v>
      </c>
      <c r="QFC70" s="3" t="s">
        <v>2</v>
      </c>
      <c r="QFD70" s="4" t="s">
        <v>3</v>
      </c>
      <c r="QFE70" s="4" t="s">
        <v>4</v>
      </c>
      <c r="QFF70" s="4" t="s">
        <v>5</v>
      </c>
      <c r="QFG70" s="4" t="s">
        <v>6</v>
      </c>
      <c r="QFH70" s="4" t="s">
        <v>7</v>
      </c>
      <c r="QFI70" s="4" t="s">
        <v>8</v>
      </c>
      <c r="QFJ70" s="4" t="s">
        <v>9</v>
      </c>
      <c r="QFK70" s="4" t="s">
        <v>10</v>
      </c>
      <c r="QFL70" s="4" t="s">
        <v>11</v>
      </c>
      <c r="QFM70" s="4" t="s">
        <v>12</v>
      </c>
      <c r="QFN70" s="4" t="s">
        <v>13</v>
      </c>
      <c r="QFO70" s="4" t="s">
        <v>14</v>
      </c>
      <c r="QFP70" s="4" t="s">
        <v>63</v>
      </c>
      <c r="QFQ70" s="3"/>
      <c r="QFR70" s="3" t="s">
        <v>1</v>
      </c>
      <c r="QFS70" s="3" t="s">
        <v>2</v>
      </c>
      <c r="QFT70" s="4" t="s">
        <v>3</v>
      </c>
      <c r="QFU70" s="4" t="s">
        <v>4</v>
      </c>
      <c r="QFV70" s="4" t="s">
        <v>5</v>
      </c>
      <c r="QFW70" s="4" t="s">
        <v>6</v>
      </c>
      <c r="QFX70" s="4" t="s">
        <v>7</v>
      </c>
      <c r="QFY70" s="4" t="s">
        <v>8</v>
      </c>
      <c r="QFZ70" s="4" t="s">
        <v>9</v>
      </c>
      <c r="QGA70" s="4" t="s">
        <v>10</v>
      </c>
      <c r="QGB70" s="4" t="s">
        <v>11</v>
      </c>
      <c r="QGC70" s="4" t="s">
        <v>12</v>
      </c>
      <c r="QGD70" s="4" t="s">
        <v>13</v>
      </c>
      <c r="QGE70" s="4" t="s">
        <v>14</v>
      </c>
      <c r="QGF70" s="4" t="s">
        <v>63</v>
      </c>
      <c r="QGG70" s="3"/>
      <c r="QGH70" s="3" t="s">
        <v>1</v>
      </c>
      <c r="QGI70" s="3" t="s">
        <v>2</v>
      </c>
      <c r="QGJ70" s="4" t="s">
        <v>3</v>
      </c>
      <c r="QGK70" s="4" t="s">
        <v>4</v>
      </c>
      <c r="QGL70" s="4" t="s">
        <v>5</v>
      </c>
      <c r="QGM70" s="4" t="s">
        <v>6</v>
      </c>
      <c r="QGN70" s="4" t="s">
        <v>7</v>
      </c>
      <c r="QGO70" s="4" t="s">
        <v>8</v>
      </c>
      <c r="QGP70" s="4" t="s">
        <v>9</v>
      </c>
      <c r="QGQ70" s="4" t="s">
        <v>10</v>
      </c>
      <c r="QGR70" s="4" t="s">
        <v>11</v>
      </c>
      <c r="QGS70" s="4" t="s">
        <v>12</v>
      </c>
      <c r="QGT70" s="4" t="s">
        <v>13</v>
      </c>
      <c r="QGU70" s="4" t="s">
        <v>14</v>
      </c>
      <c r="QGV70" s="4" t="s">
        <v>63</v>
      </c>
      <c r="QGW70" s="3"/>
      <c r="QGX70" s="3" t="s">
        <v>1</v>
      </c>
      <c r="QGY70" s="3" t="s">
        <v>2</v>
      </c>
      <c r="QGZ70" s="4" t="s">
        <v>3</v>
      </c>
      <c r="QHA70" s="4" t="s">
        <v>4</v>
      </c>
      <c r="QHB70" s="4" t="s">
        <v>5</v>
      </c>
      <c r="QHC70" s="4" t="s">
        <v>6</v>
      </c>
      <c r="QHD70" s="4" t="s">
        <v>7</v>
      </c>
      <c r="QHE70" s="4" t="s">
        <v>8</v>
      </c>
      <c r="QHF70" s="4" t="s">
        <v>9</v>
      </c>
      <c r="QHG70" s="4" t="s">
        <v>10</v>
      </c>
      <c r="QHH70" s="4" t="s">
        <v>11</v>
      </c>
      <c r="QHI70" s="4" t="s">
        <v>12</v>
      </c>
      <c r="QHJ70" s="4" t="s">
        <v>13</v>
      </c>
      <c r="QHK70" s="4" t="s">
        <v>14</v>
      </c>
      <c r="QHL70" s="4" t="s">
        <v>63</v>
      </c>
      <c r="QHM70" s="3"/>
      <c r="QHN70" s="3" t="s">
        <v>1</v>
      </c>
      <c r="QHO70" s="3" t="s">
        <v>2</v>
      </c>
      <c r="QHP70" s="4" t="s">
        <v>3</v>
      </c>
      <c r="QHQ70" s="4" t="s">
        <v>4</v>
      </c>
      <c r="QHR70" s="4" t="s">
        <v>5</v>
      </c>
      <c r="QHS70" s="4" t="s">
        <v>6</v>
      </c>
      <c r="QHT70" s="4" t="s">
        <v>7</v>
      </c>
      <c r="QHU70" s="4" t="s">
        <v>8</v>
      </c>
      <c r="QHV70" s="4" t="s">
        <v>9</v>
      </c>
      <c r="QHW70" s="4" t="s">
        <v>10</v>
      </c>
      <c r="QHX70" s="4" t="s">
        <v>11</v>
      </c>
      <c r="QHY70" s="4" t="s">
        <v>12</v>
      </c>
      <c r="QHZ70" s="4" t="s">
        <v>13</v>
      </c>
      <c r="QIA70" s="4" t="s">
        <v>14</v>
      </c>
      <c r="QIB70" s="4" t="s">
        <v>63</v>
      </c>
      <c r="QIC70" s="3"/>
      <c r="QID70" s="3" t="s">
        <v>1</v>
      </c>
      <c r="QIE70" s="3" t="s">
        <v>2</v>
      </c>
      <c r="QIF70" s="4" t="s">
        <v>3</v>
      </c>
      <c r="QIG70" s="4" t="s">
        <v>4</v>
      </c>
      <c r="QIH70" s="4" t="s">
        <v>5</v>
      </c>
      <c r="QII70" s="4" t="s">
        <v>6</v>
      </c>
      <c r="QIJ70" s="4" t="s">
        <v>7</v>
      </c>
      <c r="QIK70" s="4" t="s">
        <v>8</v>
      </c>
      <c r="QIL70" s="4" t="s">
        <v>9</v>
      </c>
      <c r="QIM70" s="4" t="s">
        <v>10</v>
      </c>
      <c r="QIN70" s="4" t="s">
        <v>11</v>
      </c>
      <c r="QIO70" s="4" t="s">
        <v>12</v>
      </c>
      <c r="QIP70" s="4" t="s">
        <v>13</v>
      </c>
      <c r="QIQ70" s="4" t="s">
        <v>14</v>
      </c>
      <c r="QIR70" s="4" t="s">
        <v>63</v>
      </c>
      <c r="QIS70" s="3"/>
      <c r="QIT70" s="3" t="s">
        <v>1</v>
      </c>
      <c r="QIU70" s="3" t="s">
        <v>2</v>
      </c>
      <c r="QIV70" s="4" t="s">
        <v>3</v>
      </c>
      <c r="QIW70" s="4" t="s">
        <v>4</v>
      </c>
      <c r="QIX70" s="4" t="s">
        <v>5</v>
      </c>
      <c r="QIY70" s="4" t="s">
        <v>6</v>
      </c>
      <c r="QIZ70" s="4" t="s">
        <v>7</v>
      </c>
      <c r="QJA70" s="4" t="s">
        <v>8</v>
      </c>
      <c r="QJB70" s="4" t="s">
        <v>9</v>
      </c>
      <c r="QJC70" s="4" t="s">
        <v>10</v>
      </c>
      <c r="QJD70" s="4" t="s">
        <v>11</v>
      </c>
      <c r="QJE70" s="4" t="s">
        <v>12</v>
      </c>
      <c r="QJF70" s="4" t="s">
        <v>13</v>
      </c>
      <c r="QJG70" s="4" t="s">
        <v>14</v>
      </c>
      <c r="QJH70" s="4" t="s">
        <v>63</v>
      </c>
      <c r="QJI70" s="3"/>
      <c r="QJJ70" s="3" t="s">
        <v>1</v>
      </c>
      <c r="QJK70" s="3" t="s">
        <v>2</v>
      </c>
      <c r="QJL70" s="4" t="s">
        <v>3</v>
      </c>
      <c r="QJM70" s="4" t="s">
        <v>4</v>
      </c>
      <c r="QJN70" s="4" t="s">
        <v>5</v>
      </c>
      <c r="QJO70" s="4" t="s">
        <v>6</v>
      </c>
      <c r="QJP70" s="4" t="s">
        <v>7</v>
      </c>
      <c r="QJQ70" s="4" t="s">
        <v>8</v>
      </c>
      <c r="QJR70" s="4" t="s">
        <v>9</v>
      </c>
      <c r="QJS70" s="4" t="s">
        <v>10</v>
      </c>
      <c r="QJT70" s="4" t="s">
        <v>11</v>
      </c>
      <c r="QJU70" s="4" t="s">
        <v>12</v>
      </c>
      <c r="QJV70" s="4" t="s">
        <v>13</v>
      </c>
      <c r="QJW70" s="4" t="s">
        <v>14</v>
      </c>
      <c r="QJX70" s="4" t="s">
        <v>63</v>
      </c>
      <c r="QJY70" s="3"/>
      <c r="QJZ70" s="3" t="s">
        <v>1</v>
      </c>
      <c r="QKA70" s="3" t="s">
        <v>2</v>
      </c>
      <c r="QKB70" s="4" t="s">
        <v>3</v>
      </c>
      <c r="QKC70" s="4" t="s">
        <v>4</v>
      </c>
      <c r="QKD70" s="4" t="s">
        <v>5</v>
      </c>
      <c r="QKE70" s="4" t="s">
        <v>6</v>
      </c>
      <c r="QKF70" s="4" t="s">
        <v>7</v>
      </c>
      <c r="QKG70" s="4" t="s">
        <v>8</v>
      </c>
      <c r="QKH70" s="4" t="s">
        <v>9</v>
      </c>
      <c r="QKI70" s="4" t="s">
        <v>10</v>
      </c>
      <c r="QKJ70" s="4" t="s">
        <v>11</v>
      </c>
      <c r="QKK70" s="4" t="s">
        <v>12</v>
      </c>
      <c r="QKL70" s="4" t="s">
        <v>13</v>
      </c>
      <c r="QKM70" s="4" t="s">
        <v>14</v>
      </c>
      <c r="QKN70" s="4" t="s">
        <v>63</v>
      </c>
      <c r="QKO70" s="3"/>
      <c r="QKP70" s="3" t="s">
        <v>1</v>
      </c>
      <c r="QKQ70" s="3" t="s">
        <v>2</v>
      </c>
      <c r="QKR70" s="4" t="s">
        <v>3</v>
      </c>
      <c r="QKS70" s="4" t="s">
        <v>4</v>
      </c>
      <c r="QKT70" s="4" t="s">
        <v>5</v>
      </c>
      <c r="QKU70" s="4" t="s">
        <v>6</v>
      </c>
      <c r="QKV70" s="4" t="s">
        <v>7</v>
      </c>
      <c r="QKW70" s="4" t="s">
        <v>8</v>
      </c>
      <c r="QKX70" s="4" t="s">
        <v>9</v>
      </c>
      <c r="QKY70" s="4" t="s">
        <v>10</v>
      </c>
      <c r="QKZ70" s="4" t="s">
        <v>11</v>
      </c>
      <c r="QLA70" s="4" t="s">
        <v>12</v>
      </c>
      <c r="QLB70" s="4" t="s">
        <v>13</v>
      </c>
      <c r="QLC70" s="4" t="s">
        <v>14</v>
      </c>
      <c r="QLD70" s="4" t="s">
        <v>63</v>
      </c>
      <c r="QLE70" s="3"/>
      <c r="QLF70" s="3" t="s">
        <v>1</v>
      </c>
      <c r="QLG70" s="3" t="s">
        <v>2</v>
      </c>
      <c r="QLH70" s="4" t="s">
        <v>3</v>
      </c>
      <c r="QLI70" s="4" t="s">
        <v>4</v>
      </c>
      <c r="QLJ70" s="4" t="s">
        <v>5</v>
      </c>
      <c r="QLK70" s="4" t="s">
        <v>6</v>
      </c>
      <c r="QLL70" s="4" t="s">
        <v>7</v>
      </c>
      <c r="QLM70" s="4" t="s">
        <v>8</v>
      </c>
      <c r="QLN70" s="4" t="s">
        <v>9</v>
      </c>
      <c r="QLO70" s="4" t="s">
        <v>10</v>
      </c>
      <c r="QLP70" s="4" t="s">
        <v>11</v>
      </c>
      <c r="QLQ70" s="4" t="s">
        <v>12</v>
      </c>
      <c r="QLR70" s="4" t="s">
        <v>13</v>
      </c>
      <c r="QLS70" s="4" t="s">
        <v>14</v>
      </c>
      <c r="QLT70" s="4" t="s">
        <v>63</v>
      </c>
      <c r="QLU70" s="3"/>
      <c r="QLV70" s="3" t="s">
        <v>1</v>
      </c>
      <c r="QLW70" s="3" t="s">
        <v>2</v>
      </c>
      <c r="QLX70" s="4" t="s">
        <v>3</v>
      </c>
      <c r="QLY70" s="4" t="s">
        <v>4</v>
      </c>
      <c r="QLZ70" s="4" t="s">
        <v>5</v>
      </c>
      <c r="QMA70" s="4" t="s">
        <v>6</v>
      </c>
      <c r="QMB70" s="4" t="s">
        <v>7</v>
      </c>
      <c r="QMC70" s="4" t="s">
        <v>8</v>
      </c>
      <c r="QMD70" s="4" t="s">
        <v>9</v>
      </c>
      <c r="QME70" s="4" t="s">
        <v>10</v>
      </c>
      <c r="QMF70" s="4" t="s">
        <v>11</v>
      </c>
      <c r="QMG70" s="4" t="s">
        <v>12</v>
      </c>
      <c r="QMH70" s="4" t="s">
        <v>13</v>
      </c>
      <c r="QMI70" s="4" t="s">
        <v>14</v>
      </c>
      <c r="QMJ70" s="4" t="s">
        <v>63</v>
      </c>
      <c r="QMK70" s="3"/>
      <c r="QML70" s="3" t="s">
        <v>1</v>
      </c>
      <c r="QMM70" s="3" t="s">
        <v>2</v>
      </c>
      <c r="QMN70" s="4" t="s">
        <v>3</v>
      </c>
      <c r="QMO70" s="4" t="s">
        <v>4</v>
      </c>
      <c r="QMP70" s="4" t="s">
        <v>5</v>
      </c>
      <c r="QMQ70" s="4" t="s">
        <v>6</v>
      </c>
      <c r="QMR70" s="4" t="s">
        <v>7</v>
      </c>
      <c r="QMS70" s="4" t="s">
        <v>8</v>
      </c>
      <c r="QMT70" s="4" t="s">
        <v>9</v>
      </c>
      <c r="QMU70" s="4" t="s">
        <v>10</v>
      </c>
      <c r="QMV70" s="4" t="s">
        <v>11</v>
      </c>
      <c r="QMW70" s="4" t="s">
        <v>12</v>
      </c>
      <c r="QMX70" s="4" t="s">
        <v>13</v>
      </c>
      <c r="QMY70" s="4" t="s">
        <v>14</v>
      </c>
      <c r="QMZ70" s="4" t="s">
        <v>63</v>
      </c>
      <c r="QNA70" s="3"/>
      <c r="QNB70" s="3" t="s">
        <v>1</v>
      </c>
      <c r="QNC70" s="3" t="s">
        <v>2</v>
      </c>
      <c r="QND70" s="4" t="s">
        <v>3</v>
      </c>
      <c r="QNE70" s="4" t="s">
        <v>4</v>
      </c>
      <c r="QNF70" s="4" t="s">
        <v>5</v>
      </c>
      <c r="QNG70" s="4" t="s">
        <v>6</v>
      </c>
      <c r="QNH70" s="4" t="s">
        <v>7</v>
      </c>
      <c r="QNI70" s="4" t="s">
        <v>8</v>
      </c>
      <c r="QNJ70" s="4" t="s">
        <v>9</v>
      </c>
      <c r="QNK70" s="4" t="s">
        <v>10</v>
      </c>
      <c r="QNL70" s="4" t="s">
        <v>11</v>
      </c>
      <c r="QNM70" s="4" t="s">
        <v>12</v>
      </c>
      <c r="QNN70" s="4" t="s">
        <v>13</v>
      </c>
      <c r="QNO70" s="4" t="s">
        <v>14</v>
      </c>
      <c r="QNP70" s="4" t="s">
        <v>63</v>
      </c>
      <c r="QNQ70" s="3"/>
      <c r="QNR70" s="3" t="s">
        <v>1</v>
      </c>
      <c r="QNS70" s="3" t="s">
        <v>2</v>
      </c>
      <c r="QNT70" s="4" t="s">
        <v>3</v>
      </c>
      <c r="QNU70" s="4" t="s">
        <v>4</v>
      </c>
      <c r="QNV70" s="4" t="s">
        <v>5</v>
      </c>
      <c r="QNW70" s="4" t="s">
        <v>6</v>
      </c>
      <c r="QNX70" s="4" t="s">
        <v>7</v>
      </c>
      <c r="QNY70" s="4" t="s">
        <v>8</v>
      </c>
      <c r="QNZ70" s="4" t="s">
        <v>9</v>
      </c>
      <c r="QOA70" s="4" t="s">
        <v>10</v>
      </c>
      <c r="QOB70" s="4" t="s">
        <v>11</v>
      </c>
      <c r="QOC70" s="4" t="s">
        <v>12</v>
      </c>
      <c r="QOD70" s="4" t="s">
        <v>13</v>
      </c>
      <c r="QOE70" s="4" t="s">
        <v>14</v>
      </c>
      <c r="QOF70" s="4" t="s">
        <v>63</v>
      </c>
      <c r="QOG70" s="3"/>
      <c r="QOH70" s="3" t="s">
        <v>1</v>
      </c>
      <c r="QOI70" s="3" t="s">
        <v>2</v>
      </c>
      <c r="QOJ70" s="4" t="s">
        <v>3</v>
      </c>
      <c r="QOK70" s="4" t="s">
        <v>4</v>
      </c>
      <c r="QOL70" s="4" t="s">
        <v>5</v>
      </c>
      <c r="QOM70" s="4" t="s">
        <v>6</v>
      </c>
      <c r="QON70" s="4" t="s">
        <v>7</v>
      </c>
      <c r="QOO70" s="4" t="s">
        <v>8</v>
      </c>
      <c r="QOP70" s="4" t="s">
        <v>9</v>
      </c>
      <c r="QOQ70" s="4" t="s">
        <v>10</v>
      </c>
      <c r="QOR70" s="4" t="s">
        <v>11</v>
      </c>
      <c r="QOS70" s="4" t="s">
        <v>12</v>
      </c>
      <c r="QOT70" s="4" t="s">
        <v>13</v>
      </c>
      <c r="QOU70" s="4" t="s">
        <v>14</v>
      </c>
      <c r="QOV70" s="4" t="s">
        <v>63</v>
      </c>
      <c r="QOW70" s="3"/>
      <c r="QOX70" s="3" t="s">
        <v>1</v>
      </c>
      <c r="QOY70" s="3" t="s">
        <v>2</v>
      </c>
      <c r="QOZ70" s="4" t="s">
        <v>3</v>
      </c>
      <c r="QPA70" s="4" t="s">
        <v>4</v>
      </c>
      <c r="QPB70" s="4" t="s">
        <v>5</v>
      </c>
      <c r="QPC70" s="4" t="s">
        <v>6</v>
      </c>
      <c r="QPD70" s="4" t="s">
        <v>7</v>
      </c>
      <c r="QPE70" s="4" t="s">
        <v>8</v>
      </c>
      <c r="QPF70" s="4" t="s">
        <v>9</v>
      </c>
      <c r="QPG70" s="4" t="s">
        <v>10</v>
      </c>
      <c r="QPH70" s="4" t="s">
        <v>11</v>
      </c>
      <c r="QPI70" s="4" t="s">
        <v>12</v>
      </c>
      <c r="QPJ70" s="4" t="s">
        <v>13</v>
      </c>
      <c r="QPK70" s="4" t="s">
        <v>14</v>
      </c>
      <c r="QPL70" s="4" t="s">
        <v>63</v>
      </c>
      <c r="QPM70" s="3"/>
      <c r="QPN70" s="3" t="s">
        <v>1</v>
      </c>
      <c r="QPO70" s="3" t="s">
        <v>2</v>
      </c>
      <c r="QPP70" s="4" t="s">
        <v>3</v>
      </c>
      <c r="QPQ70" s="4" t="s">
        <v>4</v>
      </c>
      <c r="QPR70" s="4" t="s">
        <v>5</v>
      </c>
      <c r="QPS70" s="4" t="s">
        <v>6</v>
      </c>
      <c r="QPT70" s="4" t="s">
        <v>7</v>
      </c>
      <c r="QPU70" s="4" t="s">
        <v>8</v>
      </c>
      <c r="QPV70" s="4" t="s">
        <v>9</v>
      </c>
      <c r="QPW70" s="4" t="s">
        <v>10</v>
      </c>
      <c r="QPX70" s="4" t="s">
        <v>11</v>
      </c>
      <c r="QPY70" s="4" t="s">
        <v>12</v>
      </c>
      <c r="QPZ70" s="4" t="s">
        <v>13</v>
      </c>
      <c r="QQA70" s="4" t="s">
        <v>14</v>
      </c>
      <c r="QQB70" s="4" t="s">
        <v>63</v>
      </c>
      <c r="QQC70" s="3"/>
      <c r="QQD70" s="3" t="s">
        <v>1</v>
      </c>
      <c r="QQE70" s="3" t="s">
        <v>2</v>
      </c>
      <c r="QQF70" s="4" t="s">
        <v>3</v>
      </c>
      <c r="QQG70" s="4" t="s">
        <v>4</v>
      </c>
      <c r="QQH70" s="4" t="s">
        <v>5</v>
      </c>
      <c r="QQI70" s="4" t="s">
        <v>6</v>
      </c>
      <c r="QQJ70" s="4" t="s">
        <v>7</v>
      </c>
      <c r="QQK70" s="4" t="s">
        <v>8</v>
      </c>
      <c r="QQL70" s="4" t="s">
        <v>9</v>
      </c>
      <c r="QQM70" s="4" t="s">
        <v>10</v>
      </c>
      <c r="QQN70" s="4" t="s">
        <v>11</v>
      </c>
      <c r="QQO70" s="4" t="s">
        <v>12</v>
      </c>
      <c r="QQP70" s="4" t="s">
        <v>13</v>
      </c>
      <c r="QQQ70" s="4" t="s">
        <v>14</v>
      </c>
      <c r="QQR70" s="4" t="s">
        <v>63</v>
      </c>
      <c r="QQS70" s="3"/>
      <c r="QQT70" s="3" t="s">
        <v>1</v>
      </c>
      <c r="QQU70" s="3" t="s">
        <v>2</v>
      </c>
      <c r="QQV70" s="4" t="s">
        <v>3</v>
      </c>
      <c r="QQW70" s="4" t="s">
        <v>4</v>
      </c>
      <c r="QQX70" s="4" t="s">
        <v>5</v>
      </c>
      <c r="QQY70" s="4" t="s">
        <v>6</v>
      </c>
      <c r="QQZ70" s="4" t="s">
        <v>7</v>
      </c>
      <c r="QRA70" s="4" t="s">
        <v>8</v>
      </c>
      <c r="QRB70" s="4" t="s">
        <v>9</v>
      </c>
      <c r="QRC70" s="4" t="s">
        <v>10</v>
      </c>
      <c r="QRD70" s="4" t="s">
        <v>11</v>
      </c>
      <c r="QRE70" s="4" t="s">
        <v>12</v>
      </c>
      <c r="QRF70" s="4" t="s">
        <v>13</v>
      </c>
      <c r="QRG70" s="4" t="s">
        <v>14</v>
      </c>
      <c r="QRH70" s="4" t="s">
        <v>63</v>
      </c>
      <c r="QRI70" s="3"/>
      <c r="QRJ70" s="3" t="s">
        <v>1</v>
      </c>
      <c r="QRK70" s="3" t="s">
        <v>2</v>
      </c>
      <c r="QRL70" s="4" t="s">
        <v>3</v>
      </c>
      <c r="QRM70" s="4" t="s">
        <v>4</v>
      </c>
      <c r="QRN70" s="4" t="s">
        <v>5</v>
      </c>
      <c r="QRO70" s="4" t="s">
        <v>6</v>
      </c>
      <c r="QRP70" s="4" t="s">
        <v>7</v>
      </c>
      <c r="QRQ70" s="4" t="s">
        <v>8</v>
      </c>
      <c r="QRR70" s="4" t="s">
        <v>9</v>
      </c>
      <c r="QRS70" s="4" t="s">
        <v>10</v>
      </c>
      <c r="QRT70" s="4" t="s">
        <v>11</v>
      </c>
      <c r="QRU70" s="4" t="s">
        <v>12</v>
      </c>
      <c r="QRV70" s="4" t="s">
        <v>13</v>
      </c>
      <c r="QRW70" s="4" t="s">
        <v>14</v>
      </c>
      <c r="QRX70" s="4" t="s">
        <v>63</v>
      </c>
      <c r="QRY70" s="3"/>
      <c r="QRZ70" s="3" t="s">
        <v>1</v>
      </c>
      <c r="QSA70" s="3" t="s">
        <v>2</v>
      </c>
      <c r="QSB70" s="4" t="s">
        <v>3</v>
      </c>
      <c r="QSC70" s="4" t="s">
        <v>4</v>
      </c>
      <c r="QSD70" s="4" t="s">
        <v>5</v>
      </c>
      <c r="QSE70" s="4" t="s">
        <v>6</v>
      </c>
      <c r="QSF70" s="4" t="s">
        <v>7</v>
      </c>
      <c r="QSG70" s="4" t="s">
        <v>8</v>
      </c>
      <c r="QSH70" s="4" t="s">
        <v>9</v>
      </c>
      <c r="QSI70" s="4" t="s">
        <v>10</v>
      </c>
      <c r="QSJ70" s="4" t="s">
        <v>11</v>
      </c>
      <c r="QSK70" s="4" t="s">
        <v>12</v>
      </c>
      <c r="QSL70" s="4" t="s">
        <v>13</v>
      </c>
      <c r="QSM70" s="4" t="s">
        <v>14</v>
      </c>
      <c r="QSN70" s="4" t="s">
        <v>63</v>
      </c>
      <c r="QSO70" s="3"/>
      <c r="QSP70" s="3" t="s">
        <v>1</v>
      </c>
      <c r="QSQ70" s="3" t="s">
        <v>2</v>
      </c>
      <c r="QSR70" s="4" t="s">
        <v>3</v>
      </c>
      <c r="QSS70" s="4" t="s">
        <v>4</v>
      </c>
      <c r="QST70" s="4" t="s">
        <v>5</v>
      </c>
      <c r="QSU70" s="4" t="s">
        <v>6</v>
      </c>
      <c r="QSV70" s="4" t="s">
        <v>7</v>
      </c>
      <c r="QSW70" s="4" t="s">
        <v>8</v>
      </c>
      <c r="QSX70" s="4" t="s">
        <v>9</v>
      </c>
      <c r="QSY70" s="4" t="s">
        <v>10</v>
      </c>
      <c r="QSZ70" s="4" t="s">
        <v>11</v>
      </c>
      <c r="QTA70" s="4" t="s">
        <v>12</v>
      </c>
      <c r="QTB70" s="4" t="s">
        <v>13</v>
      </c>
      <c r="QTC70" s="4" t="s">
        <v>14</v>
      </c>
      <c r="QTD70" s="4" t="s">
        <v>63</v>
      </c>
      <c r="QTE70" s="3"/>
      <c r="QTF70" s="3" t="s">
        <v>1</v>
      </c>
      <c r="QTG70" s="3" t="s">
        <v>2</v>
      </c>
      <c r="QTH70" s="4" t="s">
        <v>3</v>
      </c>
      <c r="QTI70" s="4" t="s">
        <v>4</v>
      </c>
      <c r="QTJ70" s="4" t="s">
        <v>5</v>
      </c>
      <c r="QTK70" s="4" t="s">
        <v>6</v>
      </c>
      <c r="QTL70" s="4" t="s">
        <v>7</v>
      </c>
      <c r="QTM70" s="4" t="s">
        <v>8</v>
      </c>
      <c r="QTN70" s="4" t="s">
        <v>9</v>
      </c>
      <c r="QTO70" s="4" t="s">
        <v>10</v>
      </c>
      <c r="QTP70" s="4" t="s">
        <v>11</v>
      </c>
      <c r="QTQ70" s="4" t="s">
        <v>12</v>
      </c>
      <c r="QTR70" s="4" t="s">
        <v>13</v>
      </c>
      <c r="QTS70" s="4" t="s">
        <v>14</v>
      </c>
      <c r="QTT70" s="4" t="s">
        <v>63</v>
      </c>
      <c r="QTU70" s="3"/>
      <c r="QTV70" s="3" t="s">
        <v>1</v>
      </c>
      <c r="QTW70" s="3" t="s">
        <v>2</v>
      </c>
      <c r="QTX70" s="4" t="s">
        <v>3</v>
      </c>
      <c r="QTY70" s="4" t="s">
        <v>4</v>
      </c>
      <c r="QTZ70" s="4" t="s">
        <v>5</v>
      </c>
      <c r="QUA70" s="4" t="s">
        <v>6</v>
      </c>
      <c r="QUB70" s="4" t="s">
        <v>7</v>
      </c>
      <c r="QUC70" s="4" t="s">
        <v>8</v>
      </c>
      <c r="QUD70" s="4" t="s">
        <v>9</v>
      </c>
      <c r="QUE70" s="4" t="s">
        <v>10</v>
      </c>
      <c r="QUF70" s="4" t="s">
        <v>11</v>
      </c>
      <c r="QUG70" s="4" t="s">
        <v>12</v>
      </c>
      <c r="QUH70" s="4" t="s">
        <v>13</v>
      </c>
      <c r="QUI70" s="4" t="s">
        <v>14</v>
      </c>
      <c r="QUJ70" s="4" t="s">
        <v>63</v>
      </c>
      <c r="QUK70" s="3"/>
      <c r="QUL70" s="3" t="s">
        <v>1</v>
      </c>
      <c r="QUM70" s="3" t="s">
        <v>2</v>
      </c>
      <c r="QUN70" s="4" t="s">
        <v>3</v>
      </c>
      <c r="QUO70" s="4" t="s">
        <v>4</v>
      </c>
      <c r="QUP70" s="4" t="s">
        <v>5</v>
      </c>
      <c r="QUQ70" s="4" t="s">
        <v>6</v>
      </c>
      <c r="QUR70" s="4" t="s">
        <v>7</v>
      </c>
      <c r="QUS70" s="4" t="s">
        <v>8</v>
      </c>
      <c r="QUT70" s="4" t="s">
        <v>9</v>
      </c>
      <c r="QUU70" s="4" t="s">
        <v>10</v>
      </c>
      <c r="QUV70" s="4" t="s">
        <v>11</v>
      </c>
      <c r="QUW70" s="4" t="s">
        <v>12</v>
      </c>
      <c r="QUX70" s="4" t="s">
        <v>13</v>
      </c>
      <c r="QUY70" s="4" t="s">
        <v>14</v>
      </c>
      <c r="QUZ70" s="4" t="s">
        <v>63</v>
      </c>
      <c r="QVA70" s="3"/>
      <c r="QVB70" s="3" t="s">
        <v>1</v>
      </c>
      <c r="QVC70" s="3" t="s">
        <v>2</v>
      </c>
      <c r="QVD70" s="4" t="s">
        <v>3</v>
      </c>
      <c r="QVE70" s="4" t="s">
        <v>4</v>
      </c>
      <c r="QVF70" s="4" t="s">
        <v>5</v>
      </c>
      <c r="QVG70" s="4" t="s">
        <v>6</v>
      </c>
      <c r="QVH70" s="4" t="s">
        <v>7</v>
      </c>
      <c r="QVI70" s="4" t="s">
        <v>8</v>
      </c>
      <c r="QVJ70" s="4" t="s">
        <v>9</v>
      </c>
      <c r="QVK70" s="4" t="s">
        <v>10</v>
      </c>
      <c r="QVL70" s="4" t="s">
        <v>11</v>
      </c>
      <c r="QVM70" s="4" t="s">
        <v>12</v>
      </c>
      <c r="QVN70" s="4" t="s">
        <v>13</v>
      </c>
      <c r="QVO70" s="4" t="s">
        <v>14</v>
      </c>
      <c r="QVP70" s="4" t="s">
        <v>63</v>
      </c>
      <c r="QVQ70" s="3"/>
      <c r="QVR70" s="3" t="s">
        <v>1</v>
      </c>
      <c r="QVS70" s="3" t="s">
        <v>2</v>
      </c>
      <c r="QVT70" s="4" t="s">
        <v>3</v>
      </c>
      <c r="QVU70" s="4" t="s">
        <v>4</v>
      </c>
      <c r="QVV70" s="4" t="s">
        <v>5</v>
      </c>
      <c r="QVW70" s="4" t="s">
        <v>6</v>
      </c>
      <c r="QVX70" s="4" t="s">
        <v>7</v>
      </c>
      <c r="QVY70" s="4" t="s">
        <v>8</v>
      </c>
      <c r="QVZ70" s="4" t="s">
        <v>9</v>
      </c>
      <c r="QWA70" s="4" t="s">
        <v>10</v>
      </c>
      <c r="QWB70" s="4" t="s">
        <v>11</v>
      </c>
      <c r="QWC70" s="4" t="s">
        <v>12</v>
      </c>
      <c r="QWD70" s="4" t="s">
        <v>13</v>
      </c>
      <c r="QWE70" s="4" t="s">
        <v>14</v>
      </c>
      <c r="QWF70" s="4" t="s">
        <v>63</v>
      </c>
      <c r="QWG70" s="3"/>
      <c r="QWH70" s="3" t="s">
        <v>1</v>
      </c>
      <c r="QWI70" s="3" t="s">
        <v>2</v>
      </c>
      <c r="QWJ70" s="4" t="s">
        <v>3</v>
      </c>
      <c r="QWK70" s="4" t="s">
        <v>4</v>
      </c>
      <c r="QWL70" s="4" t="s">
        <v>5</v>
      </c>
      <c r="QWM70" s="4" t="s">
        <v>6</v>
      </c>
      <c r="QWN70" s="4" t="s">
        <v>7</v>
      </c>
      <c r="QWO70" s="4" t="s">
        <v>8</v>
      </c>
      <c r="QWP70" s="4" t="s">
        <v>9</v>
      </c>
      <c r="QWQ70" s="4" t="s">
        <v>10</v>
      </c>
      <c r="QWR70" s="4" t="s">
        <v>11</v>
      </c>
      <c r="QWS70" s="4" t="s">
        <v>12</v>
      </c>
      <c r="QWT70" s="4" t="s">
        <v>13</v>
      </c>
      <c r="QWU70" s="4" t="s">
        <v>14</v>
      </c>
      <c r="QWV70" s="4" t="s">
        <v>63</v>
      </c>
      <c r="QWW70" s="3"/>
      <c r="QWX70" s="3" t="s">
        <v>1</v>
      </c>
      <c r="QWY70" s="3" t="s">
        <v>2</v>
      </c>
      <c r="QWZ70" s="4" t="s">
        <v>3</v>
      </c>
      <c r="QXA70" s="4" t="s">
        <v>4</v>
      </c>
      <c r="QXB70" s="4" t="s">
        <v>5</v>
      </c>
      <c r="QXC70" s="4" t="s">
        <v>6</v>
      </c>
      <c r="QXD70" s="4" t="s">
        <v>7</v>
      </c>
      <c r="QXE70" s="4" t="s">
        <v>8</v>
      </c>
      <c r="QXF70" s="4" t="s">
        <v>9</v>
      </c>
      <c r="QXG70" s="4" t="s">
        <v>10</v>
      </c>
      <c r="QXH70" s="4" t="s">
        <v>11</v>
      </c>
      <c r="QXI70" s="4" t="s">
        <v>12</v>
      </c>
      <c r="QXJ70" s="4" t="s">
        <v>13</v>
      </c>
      <c r="QXK70" s="4" t="s">
        <v>14</v>
      </c>
      <c r="QXL70" s="4" t="s">
        <v>63</v>
      </c>
      <c r="QXM70" s="3"/>
      <c r="QXN70" s="3" t="s">
        <v>1</v>
      </c>
      <c r="QXO70" s="3" t="s">
        <v>2</v>
      </c>
      <c r="QXP70" s="4" t="s">
        <v>3</v>
      </c>
      <c r="QXQ70" s="4" t="s">
        <v>4</v>
      </c>
      <c r="QXR70" s="4" t="s">
        <v>5</v>
      </c>
      <c r="QXS70" s="4" t="s">
        <v>6</v>
      </c>
      <c r="QXT70" s="4" t="s">
        <v>7</v>
      </c>
      <c r="QXU70" s="4" t="s">
        <v>8</v>
      </c>
      <c r="QXV70" s="4" t="s">
        <v>9</v>
      </c>
      <c r="QXW70" s="4" t="s">
        <v>10</v>
      </c>
      <c r="QXX70" s="4" t="s">
        <v>11</v>
      </c>
      <c r="QXY70" s="4" t="s">
        <v>12</v>
      </c>
      <c r="QXZ70" s="4" t="s">
        <v>13</v>
      </c>
      <c r="QYA70" s="4" t="s">
        <v>14</v>
      </c>
      <c r="QYB70" s="4" t="s">
        <v>63</v>
      </c>
      <c r="QYC70" s="3"/>
      <c r="QYD70" s="3" t="s">
        <v>1</v>
      </c>
      <c r="QYE70" s="3" t="s">
        <v>2</v>
      </c>
      <c r="QYF70" s="4" t="s">
        <v>3</v>
      </c>
      <c r="QYG70" s="4" t="s">
        <v>4</v>
      </c>
      <c r="QYH70" s="4" t="s">
        <v>5</v>
      </c>
      <c r="QYI70" s="4" t="s">
        <v>6</v>
      </c>
      <c r="QYJ70" s="4" t="s">
        <v>7</v>
      </c>
      <c r="QYK70" s="4" t="s">
        <v>8</v>
      </c>
      <c r="QYL70" s="4" t="s">
        <v>9</v>
      </c>
      <c r="QYM70" s="4" t="s">
        <v>10</v>
      </c>
      <c r="QYN70" s="4" t="s">
        <v>11</v>
      </c>
      <c r="QYO70" s="4" t="s">
        <v>12</v>
      </c>
      <c r="QYP70" s="4" t="s">
        <v>13</v>
      </c>
      <c r="QYQ70" s="4" t="s">
        <v>14</v>
      </c>
      <c r="QYR70" s="4" t="s">
        <v>63</v>
      </c>
      <c r="QYS70" s="3"/>
      <c r="QYT70" s="3" t="s">
        <v>1</v>
      </c>
      <c r="QYU70" s="3" t="s">
        <v>2</v>
      </c>
      <c r="QYV70" s="4" t="s">
        <v>3</v>
      </c>
      <c r="QYW70" s="4" t="s">
        <v>4</v>
      </c>
      <c r="QYX70" s="4" t="s">
        <v>5</v>
      </c>
      <c r="QYY70" s="4" t="s">
        <v>6</v>
      </c>
      <c r="QYZ70" s="4" t="s">
        <v>7</v>
      </c>
      <c r="QZA70" s="4" t="s">
        <v>8</v>
      </c>
      <c r="QZB70" s="4" t="s">
        <v>9</v>
      </c>
      <c r="QZC70" s="4" t="s">
        <v>10</v>
      </c>
      <c r="QZD70" s="4" t="s">
        <v>11</v>
      </c>
      <c r="QZE70" s="4" t="s">
        <v>12</v>
      </c>
      <c r="QZF70" s="4" t="s">
        <v>13</v>
      </c>
      <c r="QZG70" s="4" t="s">
        <v>14</v>
      </c>
      <c r="QZH70" s="4" t="s">
        <v>63</v>
      </c>
      <c r="QZI70" s="3"/>
      <c r="QZJ70" s="3" t="s">
        <v>1</v>
      </c>
      <c r="QZK70" s="3" t="s">
        <v>2</v>
      </c>
      <c r="QZL70" s="4" t="s">
        <v>3</v>
      </c>
      <c r="QZM70" s="4" t="s">
        <v>4</v>
      </c>
      <c r="QZN70" s="4" t="s">
        <v>5</v>
      </c>
      <c r="QZO70" s="4" t="s">
        <v>6</v>
      </c>
      <c r="QZP70" s="4" t="s">
        <v>7</v>
      </c>
      <c r="QZQ70" s="4" t="s">
        <v>8</v>
      </c>
      <c r="QZR70" s="4" t="s">
        <v>9</v>
      </c>
      <c r="QZS70" s="4" t="s">
        <v>10</v>
      </c>
      <c r="QZT70" s="4" t="s">
        <v>11</v>
      </c>
      <c r="QZU70" s="4" t="s">
        <v>12</v>
      </c>
      <c r="QZV70" s="4" t="s">
        <v>13</v>
      </c>
      <c r="QZW70" s="4" t="s">
        <v>14</v>
      </c>
      <c r="QZX70" s="4" t="s">
        <v>63</v>
      </c>
      <c r="QZY70" s="3"/>
      <c r="QZZ70" s="3" t="s">
        <v>1</v>
      </c>
      <c r="RAA70" s="3" t="s">
        <v>2</v>
      </c>
      <c r="RAB70" s="4" t="s">
        <v>3</v>
      </c>
      <c r="RAC70" s="4" t="s">
        <v>4</v>
      </c>
      <c r="RAD70" s="4" t="s">
        <v>5</v>
      </c>
      <c r="RAE70" s="4" t="s">
        <v>6</v>
      </c>
      <c r="RAF70" s="4" t="s">
        <v>7</v>
      </c>
      <c r="RAG70" s="4" t="s">
        <v>8</v>
      </c>
      <c r="RAH70" s="4" t="s">
        <v>9</v>
      </c>
      <c r="RAI70" s="4" t="s">
        <v>10</v>
      </c>
      <c r="RAJ70" s="4" t="s">
        <v>11</v>
      </c>
      <c r="RAK70" s="4" t="s">
        <v>12</v>
      </c>
      <c r="RAL70" s="4" t="s">
        <v>13</v>
      </c>
      <c r="RAM70" s="4" t="s">
        <v>14</v>
      </c>
      <c r="RAN70" s="4" t="s">
        <v>63</v>
      </c>
      <c r="RAO70" s="3"/>
      <c r="RAP70" s="3" t="s">
        <v>1</v>
      </c>
      <c r="RAQ70" s="3" t="s">
        <v>2</v>
      </c>
      <c r="RAR70" s="4" t="s">
        <v>3</v>
      </c>
      <c r="RAS70" s="4" t="s">
        <v>4</v>
      </c>
      <c r="RAT70" s="4" t="s">
        <v>5</v>
      </c>
      <c r="RAU70" s="4" t="s">
        <v>6</v>
      </c>
      <c r="RAV70" s="4" t="s">
        <v>7</v>
      </c>
      <c r="RAW70" s="4" t="s">
        <v>8</v>
      </c>
      <c r="RAX70" s="4" t="s">
        <v>9</v>
      </c>
      <c r="RAY70" s="4" t="s">
        <v>10</v>
      </c>
      <c r="RAZ70" s="4" t="s">
        <v>11</v>
      </c>
      <c r="RBA70" s="4" t="s">
        <v>12</v>
      </c>
      <c r="RBB70" s="4" t="s">
        <v>13</v>
      </c>
      <c r="RBC70" s="4" t="s">
        <v>14</v>
      </c>
      <c r="RBD70" s="4" t="s">
        <v>63</v>
      </c>
      <c r="RBE70" s="3"/>
      <c r="RBF70" s="3" t="s">
        <v>1</v>
      </c>
      <c r="RBG70" s="3" t="s">
        <v>2</v>
      </c>
      <c r="RBH70" s="4" t="s">
        <v>3</v>
      </c>
      <c r="RBI70" s="4" t="s">
        <v>4</v>
      </c>
      <c r="RBJ70" s="4" t="s">
        <v>5</v>
      </c>
      <c r="RBK70" s="4" t="s">
        <v>6</v>
      </c>
      <c r="RBL70" s="4" t="s">
        <v>7</v>
      </c>
      <c r="RBM70" s="4" t="s">
        <v>8</v>
      </c>
      <c r="RBN70" s="4" t="s">
        <v>9</v>
      </c>
      <c r="RBO70" s="4" t="s">
        <v>10</v>
      </c>
      <c r="RBP70" s="4" t="s">
        <v>11</v>
      </c>
      <c r="RBQ70" s="4" t="s">
        <v>12</v>
      </c>
      <c r="RBR70" s="4" t="s">
        <v>13</v>
      </c>
      <c r="RBS70" s="4" t="s">
        <v>14</v>
      </c>
      <c r="RBT70" s="4" t="s">
        <v>63</v>
      </c>
      <c r="RBU70" s="3"/>
      <c r="RBV70" s="3" t="s">
        <v>1</v>
      </c>
      <c r="RBW70" s="3" t="s">
        <v>2</v>
      </c>
      <c r="RBX70" s="4" t="s">
        <v>3</v>
      </c>
      <c r="RBY70" s="4" t="s">
        <v>4</v>
      </c>
      <c r="RBZ70" s="4" t="s">
        <v>5</v>
      </c>
      <c r="RCA70" s="4" t="s">
        <v>6</v>
      </c>
      <c r="RCB70" s="4" t="s">
        <v>7</v>
      </c>
      <c r="RCC70" s="4" t="s">
        <v>8</v>
      </c>
      <c r="RCD70" s="4" t="s">
        <v>9</v>
      </c>
      <c r="RCE70" s="4" t="s">
        <v>10</v>
      </c>
      <c r="RCF70" s="4" t="s">
        <v>11</v>
      </c>
      <c r="RCG70" s="4" t="s">
        <v>12</v>
      </c>
      <c r="RCH70" s="4" t="s">
        <v>13</v>
      </c>
      <c r="RCI70" s="4" t="s">
        <v>14</v>
      </c>
      <c r="RCJ70" s="4" t="s">
        <v>63</v>
      </c>
      <c r="RCK70" s="3"/>
      <c r="RCL70" s="3" t="s">
        <v>1</v>
      </c>
      <c r="RCM70" s="3" t="s">
        <v>2</v>
      </c>
      <c r="RCN70" s="4" t="s">
        <v>3</v>
      </c>
      <c r="RCO70" s="4" t="s">
        <v>4</v>
      </c>
      <c r="RCP70" s="4" t="s">
        <v>5</v>
      </c>
      <c r="RCQ70" s="4" t="s">
        <v>6</v>
      </c>
      <c r="RCR70" s="4" t="s">
        <v>7</v>
      </c>
      <c r="RCS70" s="4" t="s">
        <v>8</v>
      </c>
      <c r="RCT70" s="4" t="s">
        <v>9</v>
      </c>
      <c r="RCU70" s="4" t="s">
        <v>10</v>
      </c>
      <c r="RCV70" s="4" t="s">
        <v>11</v>
      </c>
      <c r="RCW70" s="4" t="s">
        <v>12</v>
      </c>
      <c r="RCX70" s="4" t="s">
        <v>13</v>
      </c>
      <c r="RCY70" s="4" t="s">
        <v>14</v>
      </c>
      <c r="RCZ70" s="4" t="s">
        <v>63</v>
      </c>
      <c r="RDA70" s="3"/>
      <c r="RDB70" s="3" t="s">
        <v>1</v>
      </c>
      <c r="RDC70" s="3" t="s">
        <v>2</v>
      </c>
      <c r="RDD70" s="4" t="s">
        <v>3</v>
      </c>
      <c r="RDE70" s="4" t="s">
        <v>4</v>
      </c>
      <c r="RDF70" s="4" t="s">
        <v>5</v>
      </c>
      <c r="RDG70" s="4" t="s">
        <v>6</v>
      </c>
      <c r="RDH70" s="4" t="s">
        <v>7</v>
      </c>
      <c r="RDI70" s="4" t="s">
        <v>8</v>
      </c>
      <c r="RDJ70" s="4" t="s">
        <v>9</v>
      </c>
      <c r="RDK70" s="4" t="s">
        <v>10</v>
      </c>
      <c r="RDL70" s="4" t="s">
        <v>11</v>
      </c>
      <c r="RDM70" s="4" t="s">
        <v>12</v>
      </c>
      <c r="RDN70" s="4" t="s">
        <v>13</v>
      </c>
      <c r="RDO70" s="4" t="s">
        <v>14</v>
      </c>
      <c r="RDP70" s="4" t="s">
        <v>63</v>
      </c>
      <c r="RDQ70" s="3"/>
      <c r="RDR70" s="3" t="s">
        <v>1</v>
      </c>
      <c r="RDS70" s="3" t="s">
        <v>2</v>
      </c>
      <c r="RDT70" s="4" t="s">
        <v>3</v>
      </c>
      <c r="RDU70" s="4" t="s">
        <v>4</v>
      </c>
      <c r="RDV70" s="4" t="s">
        <v>5</v>
      </c>
      <c r="RDW70" s="4" t="s">
        <v>6</v>
      </c>
      <c r="RDX70" s="4" t="s">
        <v>7</v>
      </c>
      <c r="RDY70" s="4" t="s">
        <v>8</v>
      </c>
      <c r="RDZ70" s="4" t="s">
        <v>9</v>
      </c>
      <c r="REA70" s="4" t="s">
        <v>10</v>
      </c>
      <c r="REB70" s="4" t="s">
        <v>11</v>
      </c>
      <c r="REC70" s="4" t="s">
        <v>12</v>
      </c>
      <c r="RED70" s="4" t="s">
        <v>13</v>
      </c>
      <c r="REE70" s="4" t="s">
        <v>14</v>
      </c>
      <c r="REF70" s="4" t="s">
        <v>63</v>
      </c>
      <c r="REG70" s="3"/>
      <c r="REH70" s="3" t="s">
        <v>1</v>
      </c>
      <c r="REI70" s="3" t="s">
        <v>2</v>
      </c>
      <c r="REJ70" s="4" t="s">
        <v>3</v>
      </c>
      <c r="REK70" s="4" t="s">
        <v>4</v>
      </c>
      <c r="REL70" s="4" t="s">
        <v>5</v>
      </c>
      <c r="REM70" s="4" t="s">
        <v>6</v>
      </c>
      <c r="REN70" s="4" t="s">
        <v>7</v>
      </c>
      <c r="REO70" s="4" t="s">
        <v>8</v>
      </c>
      <c r="REP70" s="4" t="s">
        <v>9</v>
      </c>
      <c r="REQ70" s="4" t="s">
        <v>10</v>
      </c>
      <c r="RER70" s="4" t="s">
        <v>11</v>
      </c>
      <c r="RES70" s="4" t="s">
        <v>12</v>
      </c>
      <c r="RET70" s="4" t="s">
        <v>13</v>
      </c>
      <c r="REU70" s="4" t="s">
        <v>14</v>
      </c>
      <c r="REV70" s="4" t="s">
        <v>63</v>
      </c>
      <c r="REW70" s="3"/>
      <c r="REX70" s="3" t="s">
        <v>1</v>
      </c>
      <c r="REY70" s="3" t="s">
        <v>2</v>
      </c>
      <c r="REZ70" s="4" t="s">
        <v>3</v>
      </c>
      <c r="RFA70" s="4" t="s">
        <v>4</v>
      </c>
      <c r="RFB70" s="4" t="s">
        <v>5</v>
      </c>
      <c r="RFC70" s="4" t="s">
        <v>6</v>
      </c>
      <c r="RFD70" s="4" t="s">
        <v>7</v>
      </c>
      <c r="RFE70" s="4" t="s">
        <v>8</v>
      </c>
      <c r="RFF70" s="4" t="s">
        <v>9</v>
      </c>
      <c r="RFG70" s="4" t="s">
        <v>10</v>
      </c>
      <c r="RFH70" s="4" t="s">
        <v>11</v>
      </c>
      <c r="RFI70" s="4" t="s">
        <v>12</v>
      </c>
      <c r="RFJ70" s="4" t="s">
        <v>13</v>
      </c>
      <c r="RFK70" s="4" t="s">
        <v>14</v>
      </c>
      <c r="RFL70" s="4" t="s">
        <v>63</v>
      </c>
      <c r="RFM70" s="3"/>
      <c r="RFN70" s="3" t="s">
        <v>1</v>
      </c>
      <c r="RFO70" s="3" t="s">
        <v>2</v>
      </c>
      <c r="RFP70" s="4" t="s">
        <v>3</v>
      </c>
      <c r="RFQ70" s="4" t="s">
        <v>4</v>
      </c>
      <c r="RFR70" s="4" t="s">
        <v>5</v>
      </c>
      <c r="RFS70" s="4" t="s">
        <v>6</v>
      </c>
      <c r="RFT70" s="4" t="s">
        <v>7</v>
      </c>
      <c r="RFU70" s="4" t="s">
        <v>8</v>
      </c>
      <c r="RFV70" s="4" t="s">
        <v>9</v>
      </c>
      <c r="RFW70" s="4" t="s">
        <v>10</v>
      </c>
      <c r="RFX70" s="4" t="s">
        <v>11</v>
      </c>
      <c r="RFY70" s="4" t="s">
        <v>12</v>
      </c>
      <c r="RFZ70" s="4" t="s">
        <v>13</v>
      </c>
      <c r="RGA70" s="4" t="s">
        <v>14</v>
      </c>
      <c r="RGB70" s="4" t="s">
        <v>63</v>
      </c>
      <c r="RGC70" s="3"/>
      <c r="RGD70" s="3" t="s">
        <v>1</v>
      </c>
      <c r="RGE70" s="3" t="s">
        <v>2</v>
      </c>
      <c r="RGF70" s="4" t="s">
        <v>3</v>
      </c>
      <c r="RGG70" s="4" t="s">
        <v>4</v>
      </c>
      <c r="RGH70" s="4" t="s">
        <v>5</v>
      </c>
      <c r="RGI70" s="4" t="s">
        <v>6</v>
      </c>
      <c r="RGJ70" s="4" t="s">
        <v>7</v>
      </c>
      <c r="RGK70" s="4" t="s">
        <v>8</v>
      </c>
      <c r="RGL70" s="4" t="s">
        <v>9</v>
      </c>
      <c r="RGM70" s="4" t="s">
        <v>10</v>
      </c>
      <c r="RGN70" s="4" t="s">
        <v>11</v>
      </c>
      <c r="RGO70" s="4" t="s">
        <v>12</v>
      </c>
      <c r="RGP70" s="4" t="s">
        <v>13</v>
      </c>
      <c r="RGQ70" s="4" t="s">
        <v>14</v>
      </c>
      <c r="RGR70" s="4" t="s">
        <v>63</v>
      </c>
      <c r="RGS70" s="3"/>
      <c r="RGT70" s="3" t="s">
        <v>1</v>
      </c>
      <c r="RGU70" s="3" t="s">
        <v>2</v>
      </c>
      <c r="RGV70" s="4" t="s">
        <v>3</v>
      </c>
      <c r="RGW70" s="4" t="s">
        <v>4</v>
      </c>
      <c r="RGX70" s="4" t="s">
        <v>5</v>
      </c>
      <c r="RGY70" s="4" t="s">
        <v>6</v>
      </c>
      <c r="RGZ70" s="4" t="s">
        <v>7</v>
      </c>
      <c r="RHA70" s="4" t="s">
        <v>8</v>
      </c>
      <c r="RHB70" s="4" t="s">
        <v>9</v>
      </c>
      <c r="RHC70" s="4" t="s">
        <v>10</v>
      </c>
      <c r="RHD70" s="4" t="s">
        <v>11</v>
      </c>
      <c r="RHE70" s="4" t="s">
        <v>12</v>
      </c>
      <c r="RHF70" s="4" t="s">
        <v>13</v>
      </c>
      <c r="RHG70" s="4" t="s">
        <v>14</v>
      </c>
      <c r="RHH70" s="4" t="s">
        <v>63</v>
      </c>
      <c r="RHI70" s="3"/>
      <c r="RHJ70" s="3" t="s">
        <v>1</v>
      </c>
      <c r="RHK70" s="3" t="s">
        <v>2</v>
      </c>
      <c r="RHL70" s="4" t="s">
        <v>3</v>
      </c>
      <c r="RHM70" s="4" t="s">
        <v>4</v>
      </c>
      <c r="RHN70" s="4" t="s">
        <v>5</v>
      </c>
      <c r="RHO70" s="4" t="s">
        <v>6</v>
      </c>
      <c r="RHP70" s="4" t="s">
        <v>7</v>
      </c>
      <c r="RHQ70" s="4" t="s">
        <v>8</v>
      </c>
      <c r="RHR70" s="4" t="s">
        <v>9</v>
      </c>
      <c r="RHS70" s="4" t="s">
        <v>10</v>
      </c>
      <c r="RHT70" s="4" t="s">
        <v>11</v>
      </c>
      <c r="RHU70" s="4" t="s">
        <v>12</v>
      </c>
      <c r="RHV70" s="4" t="s">
        <v>13</v>
      </c>
      <c r="RHW70" s="4" t="s">
        <v>14</v>
      </c>
      <c r="RHX70" s="4" t="s">
        <v>63</v>
      </c>
      <c r="RHY70" s="3"/>
      <c r="RHZ70" s="3" t="s">
        <v>1</v>
      </c>
      <c r="RIA70" s="3" t="s">
        <v>2</v>
      </c>
      <c r="RIB70" s="4" t="s">
        <v>3</v>
      </c>
      <c r="RIC70" s="4" t="s">
        <v>4</v>
      </c>
      <c r="RID70" s="4" t="s">
        <v>5</v>
      </c>
      <c r="RIE70" s="4" t="s">
        <v>6</v>
      </c>
      <c r="RIF70" s="4" t="s">
        <v>7</v>
      </c>
      <c r="RIG70" s="4" t="s">
        <v>8</v>
      </c>
      <c r="RIH70" s="4" t="s">
        <v>9</v>
      </c>
      <c r="RII70" s="4" t="s">
        <v>10</v>
      </c>
      <c r="RIJ70" s="4" t="s">
        <v>11</v>
      </c>
      <c r="RIK70" s="4" t="s">
        <v>12</v>
      </c>
      <c r="RIL70" s="4" t="s">
        <v>13</v>
      </c>
      <c r="RIM70" s="4" t="s">
        <v>14</v>
      </c>
      <c r="RIN70" s="4" t="s">
        <v>63</v>
      </c>
      <c r="RIO70" s="3"/>
      <c r="RIP70" s="3" t="s">
        <v>1</v>
      </c>
      <c r="RIQ70" s="3" t="s">
        <v>2</v>
      </c>
      <c r="RIR70" s="4" t="s">
        <v>3</v>
      </c>
      <c r="RIS70" s="4" t="s">
        <v>4</v>
      </c>
      <c r="RIT70" s="4" t="s">
        <v>5</v>
      </c>
      <c r="RIU70" s="4" t="s">
        <v>6</v>
      </c>
      <c r="RIV70" s="4" t="s">
        <v>7</v>
      </c>
      <c r="RIW70" s="4" t="s">
        <v>8</v>
      </c>
      <c r="RIX70" s="4" t="s">
        <v>9</v>
      </c>
      <c r="RIY70" s="4" t="s">
        <v>10</v>
      </c>
      <c r="RIZ70" s="4" t="s">
        <v>11</v>
      </c>
      <c r="RJA70" s="4" t="s">
        <v>12</v>
      </c>
      <c r="RJB70" s="4" t="s">
        <v>13</v>
      </c>
      <c r="RJC70" s="4" t="s">
        <v>14</v>
      </c>
      <c r="RJD70" s="4" t="s">
        <v>63</v>
      </c>
      <c r="RJE70" s="3"/>
      <c r="RJF70" s="3" t="s">
        <v>1</v>
      </c>
      <c r="RJG70" s="3" t="s">
        <v>2</v>
      </c>
      <c r="RJH70" s="4" t="s">
        <v>3</v>
      </c>
      <c r="RJI70" s="4" t="s">
        <v>4</v>
      </c>
      <c r="RJJ70" s="4" t="s">
        <v>5</v>
      </c>
      <c r="RJK70" s="4" t="s">
        <v>6</v>
      </c>
      <c r="RJL70" s="4" t="s">
        <v>7</v>
      </c>
      <c r="RJM70" s="4" t="s">
        <v>8</v>
      </c>
      <c r="RJN70" s="4" t="s">
        <v>9</v>
      </c>
      <c r="RJO70" s="4" t="s">
        <v>10</v>
      </c>
      <c r="RJP70" s="4" t="s">
        <v>11</v>
      </c>
      <c r="RJQ70" s="4" t="s">
        <v>12</v>
      </c>
      <c r="RJR70" s="4" t="s">
        <v>13</v>
      </c>
      <c r="RJS70" s="4" t="s">
        <v>14</v>
      </c>
      <c r="RJT70" s="4" t="s">
        <v>63</v>
      </c>
      <c r="RJU70" s="3"/>
      <c r="RJV70" s="3" t="s">
        <v>1</v>
      </c>
      <c r="RJW70" s="3" t="s">
        <v>2</v>
      </c>
      <c r="RJX70" s="4" t="s">
        <v>3</v>
      </c>
      <c r="RJY70" s="4" t="s">
        <v>4</v>
      </c>
      <c r="RJZ70" s="4" t="s">
        <v>5</v>
      </c>
      <c r="RKA70" s="4" t="s">
        <v>6</v>
      </c>
      <c r="RKB70" s="4" t="s">
        <v>7</v>
      </c>
      <c r="RKC70" s="4" t="s">
        <v>8</v>
      </c>
      <c r="RKD70" s="4" t="s">
        <v>9</v>
      </c>
      <c r="RKE70" s="4" t="s">
        <v>10</v>
      </c>
      <c r="RKF70" s="4" t="s">
        <v>11</v>
      </c>
      <c r="RKG70" s="4" t="s">
        <v>12</v>
      </c>
      <c r="RKH70" s="4" t="s">
        <v>13</v>
      </c>
      <c r="RKI70" s="4" t="s">
        <v>14</v>
      </c>
      <c r="RKJ70" s="4" t="s">
        <v>63</v>
      </c>
      <c r="RKK70" s="3"/>
      <c r="RKL70" s="3" t="s">
        <v>1</v>
      </c>
      <c r="RKM70" s="3" t="s">
        <v>2</v>
      </c>
      <c r="RKN70" s="4" t="s">
        <v>3</v>
      </c>
      <c r="RKO70" s="4" t="s">
        <v>4</v>
      </c>
      <c r="RKP70" s="4" t="s">
        <v>5</v>
      </c>
      <c r="RKQ70" s="4" t="s">
        <v>6</v>
      </c>
      <c r="RKR70" s="4" t="s">
        <v>7</v>
      </c>
      <c r="RKS70" s="4" t="s">
        <v>8</v>
      </c>
      <c r="RKT70" s="4" t="s">
        <v>9</v>
      </c>
      <c r="RKU70" s="4" t="s">
        <v>10</v>
      </c>
      <c r="RKV70" s="4" t="s">
        <v>11</v>
      </c>
      <c r="RKW70" s="4" t="s">
        <v>12</v>
      </c>
      <c r="RKX70" s="4" t="s">
        <v>13</v>
      </c>
      <c r="RKY70" s="4" t="s">
        <v>14</v>
      </c>
      <c r="RKZ70" s="4" t="s">
        <v>63</v>
      </c>
      <c r="RLA70" s="3"/>
      <c r="RLB70" s="3" t="s">
        <v>1</v>
      </c>
      <c r="RLC70" s="3" t="s">
        <v>2</v>
      </c>
      <c r="RLD70" s="4" t="s">
        <v>3</v>
      </c>
      <c r="RLE70" s="4" t="s">
        <v>4</v>
      </c>
      <c r="RLF70" s="4" t="s">
        <v>5</v>
      </c>
      <c r="RLG70" s="4" t="s">
        <v>6</v>
      </c>
      <c r="RLH70" s="4" t="s">
        <v>7</v>
      </c>
      <c r="RLI70" s="4" t="s">
        <v>8</v>
      </c>
      <c r="RLJ70" s="4" t="s">
        <v>9</v>
      </c>
      <c r="RLK70" s="4" t="s">
        <v>10</v>
      </c>
      <c r="RLL70" s="4" t="s">
        <v>11</v>
      </c>
      <c r="RLM70" s="4" t="s">
        <v>12</v>
      </c>
      <c r="RLN70" s="4" t="s">
        <v>13</v>
      </c>
      <c r="RLO70" s="4" t="s">
        <v>14</v>
      </c>
      <c r="RLP70" s="4" t="s">
        <v>63</v>
      </c>
      <c r="RLQ70" s="3"/>
      <c r="RLR70" s="3" t="s">
        <v>1</v>
      </c>
      <c r="RLS70" s="3" t="s">
        <v>2</v>
      </c>
      <c r="RLT70" s="4" t="s">
        <v>3</v>
      </c>
      <c r="RLU70" s="4" t="s">
        <v>4</v>
      </c>
      <c r="RLV70" s="4" t="s">
        <v>5</v>
      </c>
      <c r="RLW70" s="4" t="s">
        <v>6</v>
      </c>
      <c r="RLX70" s="4" t="s">
        <v>7</v>
      </c>
      <c r="RLY70" s="4" t="s">
        <v>8</v>
      </c>
      <c r="RLZ70" s="4" t="s">
        <v>9</v>
      </c>
      <c r="RMA70" s="4" t="s">
        <v>10</v>
      </c>
      <c r="RMB70" s="4" t="s">
        <v>11</v>
      </c>
      <c r="RMC70" s="4" t="s">
        <v>12</v>
      </c>
      <c r="RMD70" s="4" t="s">
        <v>13</v>
      </c>
      <c r="RME70" s="4" t="s">
        <v>14</v>
      </c>
      <c r="RMF70" s="4" t="s">
        <v>63</v>
      </c>
      <c r="RMG70" s="3"/>
      <c r="RMH70" s="3" t="s">
        <v>1</v>
      </c>
      <c r="RMI70" s="3" t="s">
        <v>2</v>
      </c>
      <c r="RMJ70" s="4" t="s">
        <v>3</v>
      </c>
      <c r="RMK70" s="4" t="s">
        <v>4</v>
      </c>
      <c r="RML70" s="4" t="s">
        <v>5</v>
      </c>
      <c r="RMM70" s="4" t="s">
        <v>6</v>
      </c>
      <c r="RMN70" s="4" t="s">
        <v>7</v>
      </c>
      <c r="RMO70" s="4" t="s">
        <v>8</v>
      </c>
      <c r="RMP70" s="4" t="s">
        <v>9</v>
      </c>
      <c r="RMQ70" s="4" t="s">
        <v>10</v>
      </c>
      <c r="RMR70" s="4" t="s">
        <v>11</v>
      </c>
      <c r="RMS70" s="4" t="s">
        <v>12</v>
      </c>
      <c r="RMT70" s="4" t="s">
        <v>13</v>
      </c>
      <c r="RMU70" s="4" t="s">
        <v>14</v>
      </c>
      <c r="RMV70" s="4" t="s">
        <v>63</v>
      </c>
      <c r="RMW70" s="3"/>
      <c r="RMX70" s="3" t="s">
        <v>1</v>
      </c>
      <c r="RMY70" s="3" t="s">
        <v>2</v>
      </c>
      <c r="RMZ70" s="4" t="s">
        <v>3</v>
      </c>
      <c r="RNA70" s="4" t="s">
        <v>4</v>
      </c>
      <c r="RNB70" s="4" t="s">
        <v>5</v>
      </c>
      <c r="RNC70" s="4" t="s">
        <v>6</v>
      </c>
      <c r="RND70" s="4" t="s">
        <v>7</v>
      </c>
      <c r="RNE70" s="4" t="s">
        <v>8</v>
      </c>
      <c r="RNF70" s="4" t="s">
        <v>9</v>
      </c>
      <c r="RNG70" s="4" t="s">
        <v>10</v>
      </c>
      <c r="RNH70" s="4" t="s">
        <v>11</v>
      </c>
      <c r="RNI70" s="4" t="s">
        <v>12</v>
      </c>
      <c r="RNJ70" s="4" t="s">
        <v>13</v>
      </c>
      <c r="RNK70" s="4" t="s">
        <v>14</v>
      </c>
      <c r="RNL70" s="4" t="s">
        <v>63</v>
      </c>
      <c r="RNM70" s="3"/>
      <c r="RNN70" s="3" t="s">
        <v>1</v>
      </c>
      <c r="RNO70" s="3" t="s">
        <v>2</v>
      </c>
      <c r="RNP70" s="4" t="s">
        <v>3</v>
      </c>
      <c r="RNQ70" s="4" t="s">
        <v>4</v>
      </c>
      <c r="RNR70" s="4" t="s">
        <v>5</v>
      </c>
      <c r="RNS70" s="4" t="s">
        <v>6</v>
      </c>
      <c r="RNT70" s="4" t="s">
        <v>7</v>
      </c>
      <c r="RNU70" s="4" t="s">
        <v>8</v>
      </c>
      <c r="RNV70" s="4" t="s">
        <v>9</v>
      </c>
      <c r="RNW70" s="4" t="s">
        <v>10</v>
      </c>
      <c r="RNX70" s="4" t="s">
        <v>11</v>
      </c>
      <c r="RNY70" s="4" t="s">
        <v>12</v>
      </c>
      <c r="RNZ70" s="4" t="s">
        <v>13</v>
      </c>
      <c r="ROA70" s="4" t="s">
        <v>14</v>
      </c>
      <c r="ROB70" s="4" t="s">
        <v>63</v>
      </c>
      <c r="ROC70" s="3"/>
      <c r="ROD70" s="3" t="s">
        <v>1</v>
      </c>
      <c r="ROE70" s="3" t="s">
        <v>2</v>
      </c>
      <c r="ROF70" s="4" t="s">
        <v>3</v>
      </c>
      <c r="ROG70" s="4" t="s">
        <v>4</v>
      </c>
      <c r="ROH70" s="4" t="s">
        <v>5</v>
      </c>
      <c r="ROI70" s="4" t="s">
        <v>6</v>
      </c>
      <c r="ROJ70" s="4" t="s">
        <v>7</v>
      </c>
      <c r="ROK70" s="4" t="s">
        <v>8</v>
      </c>
      <c r="ROL70" s="4" t="s">
        <v>9</v>
      </c>
      <c r="ROM70" s="4" t="s">
        <v>10</v>
      </c>
      <c r="RON70" s="4" t="s">
        <v>11</v>
      </c>
      <c r="ROO70" s="4" t="s">
        <v>12</v>
      </c>
      <c r="ROP70" s="4" t="s">
        <v>13</v>
      </c>
      <c r="ROQ70" s="4" t="s">
        <v>14</v>
      </c>
      <c r="ROR70" s="4" t="s">
        <v>63</v>
      </c>
      <c r="ROS70" s="3"/>
      <c r="ROT70" s="3" t="s">
        <v>1</v>
      </c>
      <c r="ROU70" s="3" t="s">
        <v>2</v>
      </c>
      <c r="ROV70" s="4" t="s">
        <v>3</v>
      </c>
      <c r="ROW70" s="4" t="s">
        <v>4</v>
      </c>
      <c r="ROX70" s="4" t="s">
        <v>5</v>
      </c>
      <c r="ROY70" s="4" t="s">
        <v>6</v>
      </c>
      <c r="ROZ70" s="4" t="s">
        <v>7</v>
      </c>
      <c r="RPA70" s="4" t="s">
        <v>8</v>
      </c>
      <c r="RPB70" s="4" t="s">
        <v>9</v>
      </c>
      <c r="RPC70" s="4" t="s">
        <v>10</v>
      </c>
      <c r="RPD70" s="4" t="s">
        <v>11</v>
      </c>
      <c r="RPE70" s="4" t="s">
        <v>12</v>
      </c>
      <c r="RPF70" s="4" t="s">
        <v>13</v>
      </c>
      <c r="RPG70" s="4" t="s">
        <v>14</v>
      </c>
      <c r="RPH70" s="4" t="s">
        <v>63</v>
      </c>
      <c r="RPI70" s="3"/>
      <c r="RPJ70" s="3" t="s">
        <v>1</v>
      </c>
      <c r="RPK70" s="3" t="s">
        <v>2</v>
      </c>
      <c r="RPL70" s="4" t="s">
        <v>3</v>
      </c>
      <c r="RPM70" s="4" t="s">
        <v>4</v>
      </c>
      <c r="RPN70" s="4" t="s">
        <v>5</v>
      </c>
      <c r="RPO70" s="4" t="s">
        <v>6</v>
      </c>
      <c r="RPP70" s="4" t="s">
        <v>7</v>
      </c>
      <c r="RPQ70" s="4" t="s">
        <v>8</v>
      </c>
      <c r="RPR70" s="4" t="s">
        <v>9</v>
      </c>
      <c r="RPS70" s="4" t="s">
        <v>10</v>
      </c>
      <c r="RPT70" s="4" t="s">
        <v>11</v>
      </c>
      <c r="RPU70" s="4" t="s">
        <v>12</v>
      </c>
      <c r="RPV70" s="4" t="s">
        <v>13</v>
      </c>
      <c r="RPW70" s="4" t="s">
        <v>14</v>
      </c>
      <c r="RPX70" s="4" t="s">
        <v>63</v>
      </c>
      <c r="RPY70" s="3"/>
      <c r="RPZ70" s="3" t="s">
        <v>1</v>
      </c>
      <c r="RQA70" s="3" t="s">
        <v>2</v>
      </c>
      <c r="RQB70" s="4" t="s">
        <v>3</v>
      </c>
      <c r="RQC70" s="4" t="s">
        <v>4</v>
      </c>
      <c r="RQD70" s="4" t="s">
        <v>5</v>
      </c>
      <c r="RQE70" s="4" t="s">
        <v>6</v>
      </c>
      <c r="RQF70" s="4" t="s">
        <v>7</v>
      </c>
      <c r="RQG70" s="4" t="s">
        <v>8</v>
      </c>
      <c r="RQH70" s="4" t="s">
        <v>9</v>
      </c>
      <c r="RQI70" s="4" t="s">
        <v>10</v>
      </c>
      <c r="RQJ70" s="4" t="s">
        <v>11</v>
      </c>
      <c r="RQK70" s="4" t="s">
        <v>12</v>
      </c>
      <c r="RQL70" s="4" t="s">
        <v>13</v>
      </c>
      <c r="RQM70" s="4" t="s">
        <v>14</v>
      </c>
      <c r="RQN70" s="4" t="s">
        <v>63</v>
      </c>
      <c r="RQO70" s="3"/>
      <c r="RQP70" s="3" t="s">
        <v>1</v>
      </c>
      <c r="RQQ70" s="3" t="s">
        <v>2</v>
      </c>
      <c r="RQR70" s="4" t="s">
        <v>3</v>
      </c>
      <c r="RQS70" s="4" t="s">
        <v>4</v>
      </c>
      <c r="RQT70" s="4" t="s">
        <v>5</v>
      </c>
      <c r="RQU70" s="4" t="s">
        <v>6</v>
      </c>
      <c r="RQV70" s="4" t="s">
        <v>7</v>
      </c>
      <c r="RQW70" s="4" t="s">
        <v>8</v>
      </c>
      <c r="RQX70" s="4" t="s">
        <v>9</v>
      </c>
      <c r="RQY70" s="4" t="s">
        <v>10</v>
      </c>
      <c r="RQZ70" s="4" t="s">
        <v>11</v>
      </c>
      <c r="RRA70" s="4" t="s">
        <v>12</v>
      </c>
      <c r="RRB70" s="4" t="s">
        <v>13</v>
      </c>
      <c r="RRC70" s="4" t="s">
        <v>14</v>
      </c>
      <c r="RRD70" s="4" t="s">
        <v>63</v>
      </c>
      <c r="RRE70" s="3"/>
      <c r="RRF70" s="3" t="s">
        <v>1</v>
      </c>
      <c r="RRG70" s="3" t="s">
        <v>2</v>
      </c>
      <c r="RRH70" s="4" t="s">
        <v>3</v>
      </c>
      <c r="RRI70" s="4" t="s">
        <v>4</v>
      </c>
      <c r="RRJ70" s="4" t="s">
        <v>5</v>
      </c>
      <c r="RRK70" s="4" t="s">
        <v>6</v>
      </c>
      <c r="RRL70" s="4" t="s">
        <v>7</v>
      </c>
      <c r="RRM70" s="4" t="s">
        <v>8</v>
      </c>
      <c r="RRN70" s="4" t="s">
        <v>9</v>
      </c>
      <c r="RRO70" s="4" t="s">
        <v>10</v>
      </c>
      <c r="RRP70" s="4" t="s">
        <v>11</v>
      </c>
      <c r="RRQ70" s="4" t="s">
        <v>12</v>
      </c>
      <c r="RRR70" s="4" t="s">
        <v>13</v>
      </c>
      <c r="RRS70" s="4" t="s">
        <v>14</v>
      </c>
      <c r="RRT70" s="4" t="s">
        <v>63</v>
      </c>
      <c r="RRU70" s="3"/>
      <c r="RRV70" s="3" t="s">
        <v>1</v>
      </c>
      <c r="RRW70" s="3" t="s">
        <v>2</v>
      </c>
      <c r="RRX70" s="4" t="s">
        <v>3</v>
      </c>
      <c r="RRY70" s="4" t="s">
        <v>4</v>
      </c>
      <c r="RRZ70" s="4" t="s">
        <v>5</v>
      </c>
      <c r="RSA70" s="4" t="s">
        <v>6</v>
      </c>
      <c r="RSB70" s="4" t="s">
        <v>7</v>
      </c>
      <c r="RSC70" s="4" t="s">
        <v>8</v>
      </c>
      <c r="RSD70" s="4" t="s">
        <v>9</v>
      </c>
      <c r="RSE70" s="4" t="s">
        <v>10</v>
      </c>
      <c r="RSF70" s="4" t="s">
        <v>11</v>
      </c>
      <c r="RSG70" s="4" t="s">
        <v>12</v>
      </c>
      <c r="RSH70" s="4" t="s">
        <v>13</v>
      </c>
      <c r="RSI70" s="4" t="s">
        <v>14</v>
      </c>
      <c r="RSJ70" s="4" t="s">
        <v>63</v>
      </c>
      <c r="RSK70" s="3"/>
      <c r="RSL70" s="3" t="s">
        <v>1</v>
      </c>
      <c r="RSM70" s="3" t="s">
        <v>2</v>
      </c>
      <c r="RSN70" s="4" t="s">
        <v>3</v>
      </c>
      <c r="RSO70" s="4" t="s">
        <v>4</v>
      </c>
      <c r="RSP70" s="4" t="s">
        <v>5</v>
      </c>
      <c r="RSQ70" s="4" t="s">
        <v>6</v>
      </c>
      <c r="RSR70" s="4" t="s">
        <v>7</v>
      </c>
      <c r="RSS70" s="4" t="s">
        <v>8</v>
      </c>
      <c r="RST70" s="4" t="s">
        <v>9</v>
      </c>
      <c r="RSU70" s="4" t="s">
        <v>10</v>
      </c>
      <c r="RSV70" s="4" t="s">
        <v>11</v>
      </c>
      <c r="RSW70" s="4" t="s">
        <v>12</v>
      </c>
      <c r="RSX70" s="4" t="s">
        <v>13</v>
      </c>
      <c r="RSY70" s="4" t="s">
        <v>14</v>
      </c>
      <c r="RSZ70" s="4" t="s">
        <v>63</v>
      </c>
      <c r="RTA70" s="3"/>
      <c r="RTB70" s="3" t="s">
        <v>1</v>
      </c>
      <c r="RTC70" s="3" t="s">
        <v>2</v>
      </c>
      <c r="RTD70" s="4" t="s">
        <v>3</v>
      </c>
      <c r="RTE70" s="4" t="s">
        <v>4</v>
      </c>
      <c r="RTF70" s="4" t="s">
        <v>5</v>
      </c>
      <c r="RTG70" s="4" t="s">
        <v>6</v>
      </c>
      <c r="RTH70" s="4" t="s">
        <v>7</v>
      </c>
      <c r="RTI70" s="4" t="s">
        <v>8</v>
      </c>
      <c r="RTJ70" s="4" t="s">
        <v>9</v>
      </c>
      <c r="RTK70" s="4" t="s">
        <v>10</v>
      </c>
      <c r="RTL70" s="4" t="s">
        <v>11</v>
      </c>
      <c r="RTM70" s="4" t="s">
        <v>12</v>
      </c>
      <c r="RTN70" s="4" t="s">
        <v>13</v>
      </c>
      <c r="RTO70" s="4" t="s">
        <v>14</v>
      </c>
      <c r="RTP70" s="4" t="s">
        <v>63</v>
      </c>
      <c r="RTQ70" s="3"/>
      <c r="RTR70" s="3" t="s">
        <v>1</v>
      </c>
      <c r="RTS70" s="3" t="s">
        <v>2</v>
      </c>
      <c r="RTT70" s="4" t="s">
        <v>3</v>
      </c>
      <c r="RTU70" s="4" t="s">
        <v>4</v>
      </c>
      <c r="RTV70" s="4" t="s">
        <v>5</v>
      </c>
      <c r="RTW70" s="4" t="s">
        <v>6</v>
      </c>
      <c r="RTX70" s="4" t="s">
        <v>7</v>
      </c>
      <c r="RTY70" s="4" t="s">
        <v>8</v>
      </c>
      <c r="RTZ70" s="4" t="s">
        <v>9</v>
      </c>
      <c r="RUA70" s="4" t="s">
        <v>10</v>
      </c>
      <c r="RUB70" s="4" t="s">
        <v>11</v>
      </c>
      <c r="RUC70" s="4" t="s">
        <v>12</v>
      </c>
      <c r="RUD70" s="4" t="s">
        <v>13</v>
      </c>
      <c r="RUE70" s="4" t="s">
        <v>14</v>
      </c>
      <c r="RUF70" s="4" t="s">
        <v>63</v>
      </c>
      <c r="RUG70" s="3"/>
      <c r="RUH70" s="3" t="s">
        <v>1</v>
      </c>
      <c r="RUI70" s="3" t="s">
        <v>2</v>
      </c>
      <c r="RUJ70" s="4" t="s">
        <v>3</v>
      </c>
      <c r="RUK70" s="4" t="s">
        <v>4</v>
      </c>
      <c r="RUL70" s="4" t="s">
        <v>5</v>
      </c>
      <c r="RUM70" s="4" t="s">
        <v>6</v>
      </c>
      <c r="RUN70" s="4" t="s">
        <v>7</v>
      </c>
      <c r="RUO70" s="4" t="s">
        <v>8</v>
      </c>
      <c r="RUP70" s="4" t="s">
        <v>9</v>
      </c>
      <c r="RUQ70" s="4" t="s">
        <v>10</v>
      </c>
      <c r="RUR70" s="4" t="s">
        <v>11</v>
      </c>
      <c r="RUS70" s="4" t="s">
        <v>12</v>
      </c>
      <c r="RUT70" s="4" t="s">
        <v>13</v>
      </c>
      <c r="RUU70" s="4" t="s">
        <v>14</v>
      </c>
      <c r="RUV70" s="4" t="s">
        <v>63</v>
      </c>
      <c r="RUW70" s="3"/>
      <c r="RUX70" s="3" t="s">
        <v>1</v>
      </c>
      <c r="RUY70" s="3" t="s">
        <v>2</v>
      </c>
      <c r="RUZ70" s="4" t="s">
        <v>3</v>
      </c>
      <c r="RVA70" s="4" t="s">
        <v>4</v>
      </c>
      <c r="RVB70" s="4" t="s">
        <v>5</v>
      </c>
      <c r="RVC70" s="4" t="s">
        <v>6</v>
      </c>
      <c r="RVD70" s="4" t="s">
        <v>7</v>
      </c>
      <c r="RVE70" s="4" t="s">
        <v>8</v>
      </c>
      <c r="RVF70" s="4" t="s">
        <v>9</v>
      </c>
      <c r="RVG70" s="4" t="s">
        <v>10</v>
      </c>
      <c r="RVH70" s="4" t="s">
        <v>11</v>
      </c>
      <c r="RVI70" s="4" t="s">
        <v>12</v>
      </c>
      <c r="RVJ70" s="4" t="s">
        <v>13</v>
      </c>
      <c r="RVK70" s="4" t="s">
        <v>14</v>
      </c>
      <c r="RVL70" s="4" t="s">
        <v>63</v>
      </c>
      <c r="RVM70" s="3"/>
      <c r="RVN70" s="3" t="s">
        <v>1</v>
      </c>
      <c r="RVO70" s="3" t="s">
        <v>2</v>
      </c>
      <c r="RVP70" s="4" t="s">
        <v>3</v>
      </c>
      <c r="RVQ70" s="4" t="s">
        <v>4</v>
      </c>
      <c r="RVR70" s="4" t="s">
        <v>5</v>
      </c>
      <c r="RVS70" s="4" t="s">
        <v>6</v>
      </c>
      <c r="RVT70" s="4" t="s">
        <v>7</v>
      </c>
      <c r="RVU70" s="4" t="s">
        <v>8</v>
      </c>
      <c r="RVV70" s="4" t="s">
        <v>9</v>
      </c>
      <c r="RVW70" s="4" t="s">
        <v>10</v>
      </c>
      <c r="RVX70" s="4" t="s">
        <v>11</v>
      </c>
      <c r="RVY70" s="4" t="s">
        <v>12</v>
      </c>
      <c r="RVZ70" s="4" t="s">
        <v>13</v>
      </c>
      <c r="RWA70" s="4" t="s">
        <v>14</v>
      </c>
      <c r="RWB70" s="4" t="s">
        <v>63</v>
      </c>
      <c r="RWC70" s="3"/>
      <c r="RWD70" s="3" t="s">
        <v>1</v>
      </c>
      <c r="RWE70" s="3" t="s">
        <v>2</v>
      </c>
      <c r="RWF70" s="4" t="s">
        <v>3</v>
      </c>
      <c r="RWG70" s="4" t="s">
        <v>4</v>
      </c>
      <c r="RWH70" s="4" t="s">
        <v>5</v>
      </c>
      <c r="RWI70" s="4" t="s">
        <v>6</v>
      </c>
      <c r="RWJ70" s="4" t="s">
        <v>7</v>
      </c>
      <c r="RWK70" s="4" t="s">
        <v>8</v>
      </c>
      <c r="RWL70" s="4" t="s">
        <v>9</v>
      </c>
      <c r="RWM70" s="4" t="s">
        <v>10</v>
      </c>
      <c r="RWN70" s="4" t="s">
        <v>11</v>
      </c>
      <c r="RWO70" s="4" t="s">
        <v>12</v>
      </c>
      <c r="RWP70" s="4" t="s">
        <v>13</v>
      </c>
      <c r="RWQ70" s="4" t="s">
        <v>14</v>
      </c>
      <c r="RWR70" s="4" t="s">
        <v>63</v>
      </c>
      <c r="RWS70" s="3"/>
      <c r="RWT70" s="3" t="s">
        <v>1</v>
      </c>
      <c r="RWU70" s="3" t="s">
        <v>2</v>
      </c>
      <c r="RWV70" s="4" t="s">
        <v>3</v>
      </c>
      <c r="RWW70" s="4" t="s">
        <v>4</v>
      </c>
      <c r="RWX70" s="4" t="s">
        <v>5</v>
      </c>
      <c r="RWY70" s="4" t="s">
        <v>6</v>
      </c>
      <c r="RWZ70" s="4" t="s">
        <v>7</v>
      </c>
      <c r="RXA70" s="4" t="s">
        <v>8</v>
      </c>
      <c r="RXB70" s="4" t="s">
        <v>9</v>
      </c>
      <c r="RXC70" s="4" t="s">
        <v>10</v>
      </c>
      <c r="RXD70" s="4" t="s">
        <v>11</v>
      </c>
      <c r="RXE70" s="4" t="s">
        <v>12</v>
      </c>
      <c r="RXF70" s="4" t="s">
        <v>13</v>
      </c>
      <c r="RXG70" s="4" t="s">
        <v>14</v>
      </c>
      <c r="RXH70" s="4" t="s">
        <v>63</v>
      </c>
      <c r="RXI70" s="3"/>
      <c r="RXJ70" s="3" t="s">
        <v>1</v>
      </c>
      <c r="RXK70" s="3" t="s">
        <v>2</v>
      </c>
      <c r="RXL70" s="4" t="s">
        <v>3</v>
      </c>
      <c r="RXM70" s="4" t="s">
        <v>4</v>
      </c>
      <c r="RXN70" s="4" t="s">
        <v>5</v>
      </c>
      <c r="RXO70" s="4" t="s">
        <v>6</v>
      </c>
      <c r="RXP70" s="4" t="s">
        <v>7</v>
      </c>
      <c r="RXQ70" s="4" t="s">
        <v>8</v>
      </c>
      <c r="RXR70" s="4" t="s">
        <v>9</v>
      </c>
      <c r="RXS70" s="4" t="s">
        <v>10</v>
      </c>
      <c r="RXT70" s="4" t="s">
        <v>11</v>
      </c>
      <c r="RXU70" s="4" t="s">
        <v>12</v>
      </c>
      <c r="RXV70" s="4" t="s">
        <v>13</v>
      </c>
      <c r="RXW70" s="4" t="s">
        <v>14</v>
      </c>
      <c r="RXX70" s="4" t="s">
        <v>63</v>
      </c>
      <c r="RXY70" s="3"/>
      <c r="RXZ70" s="3" t="s">
        <v>1</v>
      </c>
      <c r="RYA70" s="3" t="s">
        <v>2</v>
      </c>
      <c r="RYB70" s="4" t="s">
        <v>3</v>
      </c>
      <c r="RYC70" s="4" t="s">
        <v>4</v>
      </c>
      <c r="RYD70" s="4" t="s">
        <v>5</v>
      </c>
      <c r="RYE70" s="4" t="s">
        <v>6</v>
      </c>
      <c r="RYF70" s="4" t="s">
        <v>7</v>
      </c>
      <c r="RYG70" s="4" t="s">
        <v>8</v>
      </c>
      <c r="RYH70" s="4" t="s">
        <v>9</v>
      </c>
      <c r="RYI70" s="4" t="s">
        <v>10</v>
      </c>
      <c r="RYJ70" s="4" t="s">
        <v>11</v>
      </c>
      <c r="RYK70" s="4" t="s">
        <v>12</v>
      </c>
      <c r="RYL70" s="4" t="s">
        <v>13</v>
      </c>
      <c r="RYM70" s="4" t="s">
        <v>14</v>
      </c>
      <c r="RYN70" s="4" t="s">
        <v>63</v>
      </c>
      <c r="RYO70" s="3"/>
      <c r="RYP70" s="3" t="s">
        <v>1</v>
      </c>
      <c r="RYQ70" s="3" t="s">
        <v>2</v>
      </c>
      <c r="RYR70" s="4" t="s">
        <v>3</v>
      </c>
      <c r="RYS70" s="4" t="s">
        <v>4</v>
      </c>
      <c r="RYT70" s="4" t="s">
        <v>5</v>
      </c>
      <c r="RYU70" s="4" t="s">
        <v>6</v>
      </c>
      <c r="RYV70" s="4" t="s">
        <v>7</v>
      </c>
      <c r="RYW70" s="4" t="s">
        <v>8</v>
      </c>
      <c r="RYX70" s="4" t="s">
        <v>9</v>
      </c>
      <c r="RYY70" s="4" t="s">
        <v>10</v>
      </c>
      <c r="RYZ70" s="4" t="s">
        <v>11</v>
      </c>
      <c r="RZA70" s="4" t="s">
        <v>12</v>
      </c>
      <c r="RZB70" s="4" t="s">
        <v>13</v>
      </c>
      <c r="RZC70" s="4" t="s">
        <v>14</v>
      </c>
      <c r="RZD70" s="4" t="s">
        <v>63</v>
      </c>
      <c r="RZE70" s="3"/>
      <c r="RZF70" s="3" t="s">
        <v>1</v>
      </c>
      <c r="RZG70" s="3" t="s">
        <v>2</v>
      </c>
      <c r="RZH70" s="4" t="s">
        <v>3</v>
      </c>
      <c r="RZI70" s="4" t="s">
        <v>4</v>
      </c>
      <c r="RZJ70" s="4" t="s">
        <v>5</v>
      </c>
      <c r="RZK70" s="4" t="s">
        <v>6</v>
      </c>
      <c r="RZL70" s="4" t="s">
        <v>7</v>
      </c>
      <c r="RZM70" s="4" t="s">
        <v>8</v>
      </c>
      <c r="RZN70" s="4" t="s">
        <v>9</v>
      </c>
      <c r="RZO70" s="4" t="s">
        <v>10</v>
      </c>
      <c r="RZP70" s="4" t="s">
        <v>11</v>
      </c>
      <c r="RZQ70" s="4" t="s">
        <v>12</v>
      </c>
      <c r="RZR70" s="4" t="s">
        <v>13</v>
      </c>
      <c r="RZS70" s="4" t="s">
        <v>14</v>
      </c>
      <c r="RZT70" s="4" t="s">
        <v>63</v>
      </c>
      <c r="RZU70" s="3"/>
      <c r="RZV70" s="3" t="s">
        <v>1</v>
      </c>
      <c r="RZW70" s="3" t="s">
        <v>2</v>
      </c>
      <c r="RZX70" s="4" t="s">
        <v>3</v>
      </c>
      <c r="RZY70" s="4" t="s">
        <v>4</v>
      </c>
      <c r="RZZ70" s="4" t="s">
        <v>5</v>
      </c>
      <c r="SAA70" s="4" t="s">
        <v>6</v>
      </c>
      <c r="SAB70" s="4" t="s">
        <v>7</v>
      </c>
      <c r="SAC70" s="4" t="s">
        <v>8</v>
      </c>
      <c r="SAD70" s="4" t="s">
        <v>9</v>
      </c>
      <c r="SAE70" s="4" t="s">
        <v>10</v>
      </c>
      <c r="SAF70" s="4" t="s">
        <v>11</v>
      </c>
      <c r="SAG70" s="4" t="s">
        <v>12</v>
      </c>
      <c r="SAH70" s="4" t="s">
        <v>13</v>
      </c>
      <c r="SAI70" s="4" t="s">
        <v>14</v>
      </c>
      <c r="SAJ70" s="4" t="s">
        <v>63</v>
      </c>
      <c r="SAK70" s="3"/>
      <c r="SAL70" s="3" t="s">
        <v>1</v>
      </c>
      <c r="SAM70" s="3" t="s">
        <v>2</v>
      </c>
      <c r="SAN70" s="4" t="s">
        <v>3</v>
      </c>
      <c r="SAO70" s="4" t="s">
        <v>4</v>
      </c>
      <c r="SAP70" s="4" t="s">
        <v>5</v>
      </c>
      <c r="SAQ70" s="4" t="s">
        <v>6</v>
      </c>
      <c r="SAR70" s="4" t="s">
        <v>7</v>
      </c>
      <c r="SAS70" s="4" t="s">
        <v>8</v>
      </c>
      <c r="SAT70" s="4" t="s">
        <v>9</v>
      </c>
      <c r="SAU70" s="4" t="s">
        <v>10</v>
      </c>
      <c r="SAV70" s="4" t="s">
        <v>11</v>
      </c>
      <c r="SAW70" s="4" t="s">
        <v>12</v>
      </c>
      <c r="SAX70" s="4" t="s">
        <v>13</v>
      </c>
      <c r="SAY70" s="4" t="s">
        <v>14</v>
      </c>
      <c r="SAZ70" s="4" t="s">
        <v>63</v>
      </c>
      <c r="SBA70" s="3"/>
      <c r="SBB70" s="3" t="s">
        <v>1</v>
      </c>
      <c r="SBC70" s="3" t="s">
        <v>2</v>
      </c>
      <c r="SBD70" s="4" t="s">
        <v>3</v>
      </c>
      <c r="SBE70" s="4" t="s">
        <v>4</v>
      </c>
      <c r="SBF70" s="4" t="s">
        <v>5</v>
      </c>
      <c r="SBG70" s="4" t="s">
        <v>6</v>
      </c>
      <c r="SBH70" s="4" t="s">
        <v>7</v>
      </c>
      <c r="SBI70" s="4" t="s">
        <v>8</v>
      </c>
      <c r="SBJ70" s="4" t="s">
        <v>9</v>
      </c>
      <c r="SBK70" s="4" t="s">
        <v>10</v>
      </c>
      <c r="SBL70" s="4" t="s">
        <v>11</v>
      </c>
      <c r="SBM70" s="4" t="s">
        <v>12</v>
      </c>
      <c r="SBN70" s="4" t="s">
        <v>13</v>
      </c>
      <c r="SBO70" s="4" t="s">
        <v>14</v>
      </c>
      <c r="SBP70" s="4" t="s">
        <v>63</v>
      </c>
      <c r="SBQ70" s="3"/>
      <c r="SBR70" s="3" t="s">
        <v>1</v>
      </c>
      <c r="SBS70" s="3" t="s">
        <v>2</v>
      </c>
      <c r="SBT70" s="4" t="s">
        <v>3</v>
      </c>
      <c r="SBU70" s="4" t="s">
        <v>4</v>
      </c>
      <c r="SBV70" s="4" t="s">
        <v>5</v>
      </c>
      <c r="SBW70" s="4" t="s">
        <v>6</v>
      </c>
      <c r="SBX70" s="4" t="s">
        <v>7</v>
      </c>
      <c r="SBY70" s="4" t="s">
        <v>8</v>
      </c>
      <c r="SBZ70" s="4" t="s">
        <v>9</v>
      </c>
      <c r="SCA70" s="4" t="s">
        <v>10</v>
      </c>
      <c r="SCB70" s="4" t="s">
        <v>11</v>
      </c>
      <c r="SCC70" s="4" t="s">
        <v>12</v>
      </c>
      <c r="SCD70" s="4" t="s">
        <v>13</v>
      </c>
      <c r="SCE70" s="4" t="s">
        <v>14</v>
      </c>
      <c r="SCF70" s="4" t="s">
        <v>63</v>
      </c>
      <c r="SCG70" s="3"/>
      <c r="SCH70" s="3" t="s">
        <v>1</v>
      </c>
      <c r="SCI70" s="3" t="s">
        <v>2</v>
      </c>
      <c r="SCJ70" s="4" t="s">
        <v>3</v>
      </c>
      <c r="SCK70" s="4" t="s">
        <v>4</v>
      </c>
      <c r="SCL70" s="4" t="s">
        <v>5</v>
      </c>
      <c r="SCM70" s="4" t="s">
        <v>6</v>
      </c>
      <c r="SCN70" s="4" t="s">
        <v>7</v>
      </c>
      <c r="SCO70" s="4" t="s">
        <v>8</v>
      </c>
      <c r="SCP70" s="4" t="s">
        <v>9</v>
      </c>
      <c r="SCQ70" s="4" t="s">
        <v>10</v>
      </c>
      <c r="SCR70" s="4" t="s">
        <v>11</v>
      </c>
      <c r="SCS70" s="4" t="s">
        <v>12</v>
      </c>
      <c r="SCT70" s="4" t="s">
        <v>13</v>
      </c>
      <c r="SCU70" s="4" t="s">
        <v>14</v>
      </c>
      <c r="SCV70" s="4" t="s">
        <v>63</v>
      </c>
      <c r="SCW70" s="3"/>
      <c r="SCX70" s="3" t="s">
        <v>1</v>
      </c>
      <c r="SCY70" s="3" t="s">
        <v>2</v>
      </c>
      <c r="SCZ70" s="4" t="s">
        <v>3</v>
      </c>
      <c r="SDA70" s="4" t="s">
        <v>4</v>
      </c>
      <c r="SDB70" s="4" t="s">
        <v>5</v>
      </c>
      <c r="SDC70" s="4" t="s">
        <v>6</v>
      </c>
      <c r="SDD70" s="4" t="s">
        <v>7</v>
      </c>
      <c r="SDE70" s="4" t="s">
        <v>8</v>
      </c>
      <c r="SDF70" s="4" t="s">
        <v>9</v>
      </c>
      <c r="SDG70" s="4" t="s">
        <v>10</v>
      </c>
      <c r="SDH70" s="4" t="s">
        <v>11</v>
      </c>
      <c r="SDI70" s="4" t="s">
        <v>12</v>
      </c>
      <c r="SDJ70" s="4" t="s">
        <v>13</v>
      </c>
      <c r="SDK70" s="4" t="s">
        <v>14</v>
      </c>
      <c r="SDL70" s="4" t="s">
        <v>63</v>
      </c>
      <c r="SDM70" s="3"/>
      <c r="SDN70" s="3" t="s">
        <v>1</v>
      </c>
      <c r="SDO70" s="3" t="s">
        <v>2</v>
      </c>
      <c r="SDP70" s="4" t="s">
        <v>3</v>
      </c>
      <c r="SDQ70" s="4" t="s">
        <v>4</v>
      </c>
      <c r="SDR70" s="4" t="s">
        <v>5</v>
      </c>
      <c r="SDS70" s="4" t="s">
        <v>6</v>
      </c>
      <c r="SDT70" s="4" t="s">
        <v>7</v>
      </c>
      <c r="SDU70" s="4" t="s">
        <v>8</v>
      </c>
      <c r="SDV70" s="4" t="s">
        <v>9</v>
      </c>
      <c r="SDW70" s="4" t="s">
        <v>10</v>
      </c>
      <c r="SDX70" s="4" t="s">
        <v>11</v>
      </c>
      <c r="SDY70" s="4" t="s">
        <v>12</v>
      </c>
      <c r="SDZ70" s="4" t="s">
        <v>13</v>
      </c>
      <c r="SEA70" s="4" t="s">
        <v>14</v>
      </c>
      <c r="SEB70" s="4" t="s">
        <v>63</v>
      </c>
      <c r="SEC70" s="3"/>
      <c r="SED70" s="3" t="s">
        <v>1</v>
      </c>
      <c r="SEE70" s="3" t="s">
        <v>2</v>
      </c>
      <c r="SEF70" s="4" t="s">
        <v>3</v>
      </c>
      <c r="SEG70" s="4" t="s">
        <v>4</v>
      </c>
      <c r="SEH70" s="4" t="s">
        <v>5</v>
      </c>
      <c r="SEI70" s="4" t="s">
        <v>6</v>
      </c>
      <c r="SEJ70" s="4" t="s">
        <v>7</v>
      </c>
      <c r="SEK70" s="4" t="s">
        <v>8</v>
      </c>
      <c r="SEL70" s="4" t="s">
        <v>9</v>
      </c>
      <c r="SEM70" s="4" t="s">
        <v>10</v>
      </c>
      <c r="SEN70" s="4" t="s">
        <v>11</v>
      </c>
      <c r="SEO70" s="4" t="s">
        <v>12</v>
      </c>
      <c r="SEP70" s="4" t="s">
        <v>13</v>
      </c>
      <c r="SEQ70" s="4" t="s">
        <v>14</v>
      </c>
      <c r="SER70" s="4" t="s">
        <v>63</v>
      </c>
      <c r="SES70" s="3"/>
      <c r="SET70" s="3" t="s">
        <v>1</v>
      </c>
      <c r="SEU70" s="3" t="s">
        <v>2</v>
      </c>
      <c r="SEV70" s="4" t="s">
        <v>3</v>
      </c>
      <c r="SEW70" s="4" t="s">
        <v>4</v>
      </c>
      <c r="SEX70" s="4" t="s">
        <v>5</v>
      </c>
      <c r="SEY70" s="4" t="s">
        <v>6</v>
      </c>
      <c r="SEZ70" s="4" t="s">
        <v>7</v>
      </c>
      <c r="SFA70" s="4" t="s">
        <v>8</v>
      </c>
      <c r="SFB70" s="4" t="s">
        <v>9</v>
      </c>
      <c r="SFC70" s="4" t="s">
        <v>10</v>
      </c>
      <c r="SFD70" s="4" t="s">
        <v>11</v>
      </c>
      <c r="SFE70" s="4" t="s">
        <v>12</v>
      </c>
      <c r="SFF70" s="4" t="s">
        <v>13</v>
      </c>
      <c r="SFG70" s="4" t="s">
        <v>14</v>
      </c>
      <c r="SFH70" s="4" t="s">
        <v>63</v>
      </c>
      <c r="SFI70" s="3"/>
      <c r="SFJ70" s="3" t="s">
        <v>1</v>
      </c>
      <c r="SFK70" s="3" t="s">
        <v>2</v>
      </c>
      <c r="SFL70" s="4" t="s">
        <v>3</v>
      </c>
      <c r="SFM70" s="4" t="s">
        <v>4</v>
      </c>
      <c r="SFN70" s="4" t="s">
        <v>5</v>
      </c>
      <c r="SFO70" s="4" t="s">
        <v>6</v>
      </c>
      <c r="SFP70" s="4" t="s">
        <v>7</v>
      </c>
      <c r="SFQ70" s="4" t="s">
        <v>8</v>
      </c>
      <c r="SFR70" s="4" t="s">
        <v>9</v>
      </c>
      <c r="SFS70" s="4" t="s">
        <v>10</v>
      </c>
      <c r="SFT70" s="4" t="s">
        <v>11</v>
      </c>
      <c r="SFU70" s="4" t="s">
        <v>12</v>
      </c>
      <c r="SFV70" s="4" t="s">
        <v>13</v>
      </c>
      <c r="SFW70" s="4" t="s">
        <v>14</v>
      </c>
      <c r="SFX70" s="4" t="s">
        <v>63</v>
      </c>
      <c r="SFY70" s="3"/>
      <c r="SFZ70" s="3" t="s">
        <v>1</v>
      </c>
      <c r="SGA70" s="3" t="s">
        <v>2</v>
      </c>
      <c r="SGB70" s="4" t="s">
        <v>3</v>
      </c>
      <c r="SGC70" s="4" t="s">
        <v>4</v>
      </c>
      <c r="SGD70" s="4" t="s">
        <v>5</v>
      </c>
      <c r="SGE70" s="4" t="s">
        <v>6</v>
      </c>
      <c r="SGF70" s="4" t="s">
        <v>7</v>
      </c>
      <c r="SGG70" s="4" t="s">
        <v>8</v>
      </c>
      <c r="SGH70" s="4" t="s">
        <v>9</v>
      </c>
      <c r="SGI70" s="4" t="s">
        <v>10</v>
      </c>
      <c r="SGJ70" s="4" t="s">
        <v>11</v>
      </c>
      <c r="SGK70" s="4" t="s">
        <v>12</v>
      </c>
      <c r="SGL70" s="4" t="s">
        <v>13</v>
      </c>
      <c r="SGM70" s="4" t="s">
        <v>14</v>
      </c>
      <c r="SGN70" s="4" t="s">
        <v>63</v>
      </c>
      <c r="SGO70" s="3"/>
      <c r="SGP70" s="3" t="s">
        <v>1</v>
      </c>
      <c r="SGQ70" s="3" t="s">
        <v>2</v>
      </c>
      <c r="SGR70" s="4" t="s">
        <v>3</v>
      </c>
      <c r="SGS70" s="4" t="s">
        <v>4</v>
      </c>
      <c r="SGT70" s="4" t="s">
        <v>5</v>
      </c>
      <c r="SGU70" s="4" t="s">
        <v>6</v>
      </c>
      <c r="SGV70" s="4" t="s">
        <v>7</v>
      </c>
      <c r="SGW70" s="4" t="s">
        <v>8</v>
      </c>
      <c r="SGX70" s="4" t="s">
        <v>9</v>
      </c>
      <c r="SGY70" s="4" t="s">
        <v>10</v>
      </c>
      <c r="SGZ70" s="4" t="s">
        <v>11</v>
      </c>
      <c r="SHA70" s="4" t="s">
        <v>12</v>
      </c>
      <c r="SHB70" s="4" t="s">
        <v>13</v>
      </c>
      <c r="SHC70" s="4" t="s">
        <v>14</v>
      </c>
      <c r="SHD70" s="4" t="s">
        <v>63</v>
      </c>
      <c r="SHE70" s="3"/>
      <c r="SHF70" s="3" t="s">
        <v>1</v>
      </c>
      <c r="SHG70" s="3" t="s">
        <v>2</v>
      </c>
      <c r="SHH70" s="4" t="s">
        <v>3</v>
      </c>
      <c r="SHI70" s="4" t="s">
        <v>4</v>
      </c>
      <c r="SHJ70" s="4" t="s">
        <v>5</v>
      </c>
      <c r="SHK70" s="4" t="s">
        <v>6</v>
      </c>
      <c r="SHL70" s="4" t="s">
        <v>7</v>
      </c>
      <c r="SHM70" s="4" t="s">
        <v>8</v>
      </c>
      <c r="SHN70" s="4" t="s">
        <v>9</v>
      </c>
      <c r="SHO70" s="4" t="s">
        <v>10</v>
      </c>
      <c r="SHP70" s="4" t="s">
        <v>11</v>
      </c>
      <c r="SHQ70" s="4" t="s">
        <v>12</v>
      </c>
      <c r="SHR70" s="4" t="s">
        <v>13</v>
      </c>
      <c r="SHS70" s="4" t="s">
        <v>14</v>
      </c>
      <c r="SHT70" s="4" t="s">
        <v>63</v>
      </c>
      <c r="SHU70" s="3"/>
      <c r="SHV70" s="3" t="s">
        <v>1</v>
      </c>
      <c r="SHW70" s="3" t="s">
        <v>2</v>
      </c>
      <c r="SHX70" s="4" t="s">
        <v>3</v>
      </c>
      <c r="SHY70" s="4" t="s">
        <v>4</v>
      </c>
      <c r="SHZ70" s="4" t="s">
        <v>5</v>
      </c>
      <c r="SIA70" s="4" t="s">
        <v>6</v>
      </c>
      <c r="SIB70" s="4" t="s">
        <v>7</v>
      </c>
      <c r="SIC70" s="4" t="s">
        <v>8</v>
      </c>
      <c r="SID70" s="4" t="s">
        <v>9</v>
      </c>
      <c r="SIE70" s="4" t="s">
        <v>10</v>
      </c>
      <c r="SIF70" s="4" t="s">
        <v>11</v>
      </c>
      <c r="SIG70" s="4" t="s">
        <v>12</v>
      </c>
      <c r="SIH70" s="4" t="s">
        <v>13</v>
      </c>
      <c r="SII70" s="4" t="s">
        <v>14</v>
      </c>
      <c r="SIJ70" s="4" t="s">
        <v>63</v>
      </c>
      <c r="SIK70" s="3"/>
      <c r="SIL70" s="3" t="s">
        <v>1</v>
      </c>
      <c r="SIM70" s="3" t="s">
        <v>2</v>
      </c>
      <c r="SIN70" s="4" t="s">
        <v>3</v>
      </c>
      <c r="SIO70" s="4" t="s">
        <v>4</v>
      </c>
      <c r="SIP70" s="4" t="s">
        <v>5</v>
      </c>
      <c r="SIQ70" s="4" t="s">
        <v>6</v>
      </c>
      <c r="SIR70" s="4" t="s">
        <v>7</v>
      </c>
      <c r="SIS70" s="4" t="s">
        <v>8</v>
      </c>
      <c r="SIT70" s="4" t="s">
        <v>9</v>
      </c>
      <c r="SIU70" s="4" t="s">
        <v>10</v>
      </c>
      <c r="SIV70" s="4" t="s">
        <v>11</v>
      </c>
      <c r="SIW70" s="4" t="s">
        <v>12</v>
      </c>
      <c r="SIX70" s="4" t="s">
        <v>13</v>
      </c>
      <c r="SIY70" s="4" t="s">
        <v>14</v>
      </c>
      <c r="SIZ70" s="4" t="s">
        <v>63</v>
      </c>
      <c r="SJA70" s="3"/>
      <c r="SJB70" s="3" t="s">
        <v>1</v>
      </c>
      <c r="SJC70" s="3" t="s">
        <v>2</v>
      </c>
      <c r="SJD70" s="4" t="s">
        <v>3</v>
      </c>
      <c r="SJE70" s="4" t="s">
        <v>4</v>
      </c>
      <c r="SJF70" s="4" t="s">
        <v>5</v>
      </c>
      <c r="SJG70" s="4" t="s">
        <v>6</v>
      </c>
      <c r="SJH70" s="4" t="s">
        <v>7</v>
      </c>
      <c r="SJI70" s="4" t="s">
        <v>8</v>
      </c>
      <c r="SJJ70" s="4" t="s">
        <v>9</v>
      </c>
      <c r="SJK70" s="4" t="s">
        <v>10</v>
      </c>
      <c r="SJL70" s="4" t="s">
        <v>11</v>
      </c>
      <c r="SJM70" s="4" t="s">
        <v>12</v>
      </c>
      <c r="SJN70" s="4" t="s">
        <v>13</v>
      </c>
      <c r="SJO70" s="4" t="s">
        <v>14</v>
      </c>
      <c r="SJP70" s="4" t="s">
        <v>63</v>
      </c>
      <c r="SJQ70" s="3"/>
      <c r="SJR70" s="3" t="s">
        <v>1</v>
      </c>
      <c r="SJS70" s="3" t="s">
        <v>2</v>
      </c>
      <c r="SJT70" s="4" t="s">
        <v>3</v>
      </c>
      <c r="SJU70" s="4" t="s">
        <v>4</v>
      </c>
      <c r="SJV70" s="4" t="s">
        <v>5</v>
      </c>
      <c r="SJW70" s="4" t="s">
        <v>6</v>
      </c>
      <c r="SJX70" s="4" t="s">
        <v>7</v>
      </c>
      <c r="SJY70" s="4" t="s">
        <v>8</v>
      </c>
      <c r="SJZ70" s="4" t="s">
        <v>9</v>
      </c>
      <c r="SKA70" s="4" t="s">
        <v>10</v>
      </c>
      <c r="SKB70" s="4" t="s">
        <v>11</v>
      </c>
      <c r="SKC70" s="4" t="s">
        <v>12</v>
      </c>
      <c r="SKD70" s="4" t="s">
        <v>13</v>
      </c>
      <c r="SKE70" s="4" t="s">
        <v>14</v>
      </c>
      <c r="SKF70" s="4" t="s">
        <v>63</v>
      </c>
      <c r="SKG70" s="3"/>
      <c r="SKH70" s="3" t="s">
        <v>1</v>
      </c>
      <c r="SKI70" s="3" t="s">
        <v>2</v>
      </c>
      <c r="SKJ70" s="4" t="s">
        <v>3</v>
      </c>
      <c r="SKK70" s="4" t="s">
        <v>4</v>
      </c>
      <c r="SKL70" s="4" t="s">
        <v>5</v>
      </c>
      <c r="SKM70" s="4" t="s">
        <v>6</v>
      </c>
      <c r="SKN70" s="4" t="s">
        <v>7</v>
      </c>
      <c r="SKO70" s="4" t="s">
        <v>8</v>
      </c>
      <c r="SKP70" s="4" t="s">
        <v>9</v>
      </c>
      <c r="SKQ70" s="4" t="s">
        <v>10</v>
      </c>
      <c r="SKR70" s="4" t="s">
        <v>11</v>
      </c>
      <c r="SKS70" s="4" t="s">
        <v>12</v>
      </c>
      <c r="SKT70" s="4" t="s">
        <v>13</v>
      </c>
      <c r="SKU70" s="4" t="s">
        <v>14</v>
      </c>
      <c r="SKV70" s="4" t="s">
        <v>63</v>
      </c>
      <c r="SKW70" s="3"/>
      <c r="SKX70" s="3" t="s">
        <v>1</v>
      </c>
      <c r="SKY70" s="3" t="s">
        <v>2</v>
      </c>
      <c r="SKZ70" s="4" t="s">
        <v>3</v>
      </c>
      <c r="SLA70" s="4" t="s">
        <v>4</v>
      </c>
      <c r="SLB70" s="4" t="s">
        <v>5</v>
      </c>
      <c r="SLC70" s="4" t="s">
        <v>6</v>
      </c>
      <c r="SLD70" s="4" t="s">
        <v>7</v>
      </c>
      <c r="SLE70" s="4" t="s">
        <v>8</v>
      </c>
      <c r="SLF70" s="4" t="s">
        <v>9</v>
      </c>
      <c r="SLG70" s="4" t="s">
        <v>10</v>
      </c>
      <c r="SLH70" s="4" t="s">
        <v>11</v>
      </c>
      <c r="SLI70" s="4" t="s">
        <v>12</v>
      </c>
      <c r="SLJ70" s="4" t="s">
        <v>13</v>
      </c>
      <c r="SLK70" s="4" t="s">
        <v>14</v>
      </c>
      <c r="SLL70" s="4" t="s">
        <v>63</v>
      </c>
      <c r="SLM70" s="3"/>
      <c r="SLN70" s="3" t="s">
        <v>1</v>
      </c>
      <c r="SLO70" s="3" t="s">
        <v>2</v>
      </c>
      <c r="SLP70" s="4" t="s">
        <v>3</v>
      </c>
      <c r="SLQ70" s="4" t="s">
        <v>4</v>
      </c>
      <c r="SLR70" s="4" t="s">
        <v>5</v>
      </c>
      <c r="SLS70" s="4" t="s">
        <v>6</v>
      </c>
      <c r="SLT70" s="4" t="s">
        <v>7</v>
      </c>
      <c r="SLU70" s="4" t="s">
        <v>8</v>
      </c>
      <c r="SLV70" s="4" t="s">
        <v>9</v>
      </c>
      <c r="SLW70" s="4" t="s">
        <v>10</v>
      </c>
      <c r="SLX70" s="4" t="s">
        <v>11</v>
      </c>
      <c r="SLY70" s="4" t="s">
        <v>12</v>
      </c>
      <c r="SLZ70" s="4" t="s">
        <v>13</v>
      </c>
      <c r="SMA70" s="4" t="s">
        <v>14</v>
      </c>
      <c r="SMB70" s="4" t="s">
        <v>63</v>
      </c>
      <c r="SMC70" s="3"/>
      <c r="SMD70" s="3" t="s">
        <v>1</v>
      </c>
      <c r="SME70" s="3" t="s">
        <v>2</v>
      </c>
      <c r="SMF70" s="4" t="s">
        <v>3</v>
      </c>
      <c r="SMG70" s="4" t="s">
        <v>4</v>
      </c>
      <c r="SMH70" s="4" t="s">
        <v>5</v>
      </c>
      <c r="SMI70" s="4" t="s">
        <v>6</v>
      </c>
      <c r="SMJ70" s="4" t="s">
        <v>7</v>
      </c>
      <c r="SMK70" s="4" t="s">
        <v>8</v>
      </c>
      <c r="SML70" s="4" t="s">
        <v>9</v>
      </c>
      <c r="SMM70" s="4" t="s">
        <v>10</v>
      </c>
      <c r="SMN70" s="4" t="s">
        <v>11</v>
      </c>
      <c r="SMO70" s="4" t="s">
        <v>12</v>
      </c>
      <c r="SMP70" s="4" t="s">
        <v>13</v>
      </c>
      <c r="SMQ70" s="4" t="s">
        <v>14</v>
      </c>
      <c r="SMR70" s="4" t="s">
        <v>63</v>
      </c>
      <c r="SMS70" s="3"/>
      <c r="SMT70" s="3" t="s">
        <v>1</v>
      </c>
      <c r="SMU70" s="3" t="s">
        <v>2</v>
      </c>
      <c r="SMV70" s="4" t="s">
        <v>3</v>
      </c>
      <c r="SMW70" s="4" t="s">
        <v>4</v>
      </c>
      <c r="SMX70" s="4" t="s">
        <v>5</v>
      </c>
      <c r="SMY70" s="4" t="s">
        <v>6</v>
      </c>
      <c r="SMZ70" s="4" t="s">
        <v>7</v>
      </c>
      <c r="SNA70" s="4" t="s">
        <v>8</v>
      </c>
      <c r="SNB70" s="4" t="s">
        <v>9</v>
      </c>
      <c r="SNC70" s="4" t="s">
        <v>10</v>
      </c>
      <c r="SND70" s="4" t="s">
        <v>11</v>
      </c>
      <c r="SNE70" s="4" t="s">
        <v>12</v>
      </c>
      <c r="SNF70" s="4" t="s">
        <v>13</v>
      </c>
      <c r="SNG70" s="4" t="s">
        <v>14</v>
      </c>
      <c r="SNH70" s="4" t="s">
        <v>63</v>
      </c>
      <c r="SNI70" s="3"/>
      <c r="SNJ70" s="3" t="s">
        <v>1</v>
      </c>
      <c r="SNK70" s="3" t="s">
        <v>2</v>
      </c>
      <c r="SNL70" s="4" t="s">
        <v>3</v>
      </c>
      <c r="SNM70" s="4" t="s">
        <v>4</v>
      </c>
      <c r="SNN70" s="4" t="s">
        <v>5</v>
      </c>
      <c r="SNO70" s="4" t="s">
        <v>6</v>
      </c>
      <c r="SNP70" s="4" t="s">
        <v>7</v>
      </c>
      <c r="SNQ70" s="4" t="s">
        <v>8</v>
      </c>
      <c r="SNR70" s="4" t="s">
        <v>9</v>
      </c>
      <c r="SNS70" s="4" t="s">
        <v>10</v>
      </c>
      <c r="SNT70" s="4" t="s">
        <v>11</v>
      </c>
      <c r="SNU70" s="4" t="s">
        <v>12</v>
      </c>
      <c r="SNV70" s="4" t="s">
        <v>13</v>
      </c>
      <c r="SNW70" s="4" t="s">
        <v>14</v>
      </c>
      <c r="SNX70" s="4" t="s">
        <v>63</v>
      </c>
      <c r="SNY70" s="3"/>
      <c r="SNZ70" s="3" t="s">
        <v>1</v>
      </c>
      <c r="SOA70" s="3" t="s">
        <v>2</v>
      </c>
      <c r="SOB70" s="4" t="s">
        <v>3</v>
      </c>
      <c r="SOC70" s="4" t="s">
        <v>4</v>
      </c>
      <c r="SOD70" s="4" t="s">
        <v>5</v>
      </c>
      <c r="SOE70" s="4" t="s">
        <v>6</v>
      </c>
      <c r="SOF70" s="4" t="s">
        <v>7</v>
      </c>
      <c r="SOG70" s="4" t="s">
        <v>8</v>
      </c>
      <c r="SOH70" s="4" t="s">
        <v>9</v>
      </c>
      <c r="SOI70" s="4" t="s">
        <v>10</v>
      </c>
      <c r="SOJ70" s="4" t="s">
        <v>11</v>
      </c>
      <c r="SOK70" s="4" t="s">
        <v>12</v>
      </c>
      <c r="SOL70" s="4" t="s">
        <v>13</v>
      </c>
      <c r="SOM70" s="4" t="s">
        <v>14</v>
      </c>
      <c r="SON70" s="4" t="s">
        <v>63</v>
      </c>
      <c r="SOO70" s="3"/>
      <c r="SOP70" s="3" t="s">
        <v>1</v>
      </c>
      <c r="SOQ70" s="3" t="s">
        <v>2</v>
      </c>
      <c r="SOR70" s="4" t="s">
        <v>3</v>
      </c>
      <c r="SOS70" s="4" t="s">
        <v>4</v>
      </c>
      <c r="SOT70" s="4" t="s">
        <v>5</v>
      </c>
      <c r="SOU70" s="4" t="s">
        <v>6</v>
      </c>
      <c r="SOV70" s="4" t="s">
        <v>7</v>
      </c>
      <c r="SOW70" s="4" t="s">
        <v>8</v>
      </c>
      <c r="SOX70" s="4" t="s">
        <v>9</v>
      </c>
      <c r="SOY70" s="4" t="s">
        <v>10</v>
      </c>
      <c r="SOZ70" s="4" t="s">
        <v>11</v>
      </c>
      <c r="SPA70" s="4" t="s">
        <v>12</v>
      </c>
      <c r="SPB70" s="4" t="s">
        <v>13</v>
      </c>
      <c r="SPC70" s="4" t="s">
        <v>14</v>
      </c>
      <c r="SPD70" s="4" t="s">
        <v>63</v>
      </c>
      <c r="SPE70" s="3"/>
      <c r="SPF70" s="3" t="s">
        <v>1</v>
      </c>
      <c r="SPG70" s="3" t="s">
        <v>2</v>
      </c>
      <c r="SPH70" s="4" t="s">
        <v>3</v>
      </c>
      <c r="SPI70" s="4" t="s">
        <v>4</v>
      </c>
      <c r="SPJ70" s="4" t="s">
        <v>5</v>
      </c>
      <c r="SPK70" s="4" t="s">
        <v>6</v>
      </c>
      <c r="SPL70" s="4" t="s">
        <v>7</v>
      </c>
      <c r="SPM70" s="4" t="s">
        <v>8</v>
      </c>
      <c r="SPN70" s="4" t="s">
        <v>9</v>
      </c>
      <c r="SPO70" s="4" t="s">
        <v>10</v>
      </c>
      <c r="SPP70" s="4" t="s">
        <v>11</v>
      </c>
      <c r="SPQ70" s="4" t="s">
        <v>12</v>
      </c>
      <c r="SPR70" s="4" t="s">
        <v>13</v>
      </c>
      <c r="SPS70" s="4" t="s">
        <v>14</v>
      </c>
      <c r="SPT70" s="4" t="s">
        <v>63</v>
      </c>
      <c r="SPU70" s="3"/>
      <c r="SPV70" s="3" t="s">
        <v>1</v>
      </c>
      <c r="SPW70" s="3" t="s">
        <v>2</v>
      </c>
      <c r="SPX70" s="4" t="s">
        <v>3</v>
      </c>
      <c r="SPY70" s="4" t="s">
        <v>4</v>
      </c>
      <c r="SPZ70" s="4" t="s">
        <v>5</v>
      </c>
      <c r="SQA70" s="4" t="s">
        <v>6</v>
      </c>
      <c r="SQB70" s="4" t="s">
        <v>7</v>
      </c>
      <c r="SQC70" s="4" t="s">
        <v>8</v>
      </c>
      <c r="SQD70" s="4" t="s">
        <v>9</v>
      </c>
      <c r="SQE70" s="4" t="s">
        <v>10</v>
      </c>
      <c r="SQF70" s="4" t="s">
        <v>11</v>
      </c>
      <c r="SQG70" s="4" t="s">
        <v>12</v>
      </c>
      <c r="SQH70" s="4" t="s">
        <v>13</v>
      </c>
      <c r="SQI70" s="4" t="s">
        <v>14</v>
      </c>
      <c r="SQJ70" s="4" t="s">
        <v>63</v>
      </c>
      <c r="SQK70" s="3"/>
      <c r="SQL70" s="3" t="s">
        <v>1</v>
      </c>
      <c r="SQM70" s="3" t="s">
        <v>2</v>
      </c>
      <c r="SQN70" s="4" t="s">
        <v>3</v>
      </c>
      <c r="SQO70" s="4" t="s">
        <v>4</v>
      </c>
      <c r="SQP70" s="4" t="s">
        <v>5</v>
      </c>
      <c r="SQQ70" s="4" t="s">
        <v>6</v>
      </c>
      <c r="SQR70" s="4" t="s">
        <v>7</v>
      </c>
      <c r="SQS70" s="4" t="s">
        <v>8</v>
      </c>
      <c r="SQT70" s="4" t="s">
        <v>9</v>
      </c>
      <c r="SQU70" s="4" t="s">
        <v>10</v>
      </c>
      <c r="SQV70" s="4" t="s">
        <v>11</v>
      </c>
      <c r="SQW70" s="4" t="s">
        <v>12</v>
      </c>
      <c r="SQX70" s="4" t="s">
        <v>13</v>
      </c>
      <c r="SQY70" s="4" t="s">
        <v>14</v>
      </c>
      <c r="SQZ70" s="4" t="s">
        <v>63</v>
      </c>
      <c r="SRA70" s="3"/>
      <c r="SRB70" s="3" t="s">
        <v>1</v>
      </c>
      <c r="SRC70" s="3" t="s">
        <v>2</v>
      </c>
      <c r="SRD70" s="4" t="s">
        <v>3</v>
      </c>
      <c r="SRE70" s="4" t="s">
        <v>4</v>
      </c>
      <c r="SRF70" s="4" t="s">
        <v>5</v>
      </c>
      <c r="SRG70" s="4" t="s">
        <v>6</v>
      </c>
      <c r="SRH70" s="4" t="s">
        <v>7</v>
      </c>
      <c r="SRI70" s="4" t="s">
        <v>8</v>
      </c>
      <c r="SRJ70" s="4" t="s">
        <v>9</v>
      </c>
      <c r="SRK70" s="4" t="s">
        <v>10</v>
      </c>
      <c r="SRL70" s="4" t="s">
        <v>11</v>
      </c>
      <c r="SRM70" s="4" t="s">
        <v>12</v>
      </c>
      <c r="SRN70" s="4" t="s">
        <v>13</v>
      </c>
      <c r="SRO70" s="4" t="s">
        <v>14</v>
      </c>
      <c r="SRP70" s="4" t="s">
        <v>63</v>
      </c>
      <c r="SRQ70" s="3"/>
      <c r="SRR70" s="3" t="s">
        <v>1</v>
      </c>
      <c r="SRS70" s="3" t="s">
        <v>2</v>
      </c>
      <c r="SRT70" s="4" t="s">
        <v>3</v>
      </c>
      <c r="SRU70" s="4" t="s">
        <v>4</v>
      </c>
      <c r="SRV70" s="4" t="s">
        <v>5</v>
      </c>
      <c r="SRW70" s="4" t="s">
        <v>6</v>
      </c>
      <c r="SRX70" s="4" t="s">
        <v>7</v>
      </c>
      <c r="SRY70" s="4" t="s">
        <v>8</v>
      </c>
      <c r="SRZ70" s="4" t="s">
        <v>9</v>
      </c>
      <c r="SSA70" s="4" t="s">
        <v>10</v>
      </c>
      <c r="SSB70" s="4" t="s">
        <v>11</v>
      </c>
      <c r="SSC70" s="4" t="s">
        <v>12</v>
      </c>
      <c r="SSD70" s="4" t="s">
        <v>13</v>
      </c>
      <c r="SSE70" s="4" t="s">
        <v>14</v>
      </c>
      <c r="SSF70" s="4" t="s">
        <v>63</v>
      </c>
      <c r="SSG70" s="3"/>
      <c r="SSH70" s="3" t="s">
        <v>1</v>
      </c>
      <c r="SSI70" s="3" t="s">
        <v>2</v>
      </c>
      <c r="SSJ70" s="4" t="s">
        <v>3</v>
      </c>
      <c r="SSK70" s="4" t="s">
        <v>4</v>
      </c>
      <c r="SSL70" s="4" t="s">
        <v>5</v>
      </c>
      <c r="SSM70" s="4" t="s">
        <v>6</v>
      </c>
      <c r="SSN70" s="4" t="s">
        <v>7</v>
      </c>
      <c r="SSO70" s="4" t="s">
        <v>8</v>
      </c>
      <c r="SSP70" s="4" t="s">
        <v>9</v>
      </c>
      <c r="SSQ70" s="4" t="s">
        <v>10</v>
      </c>
      <c r="SSR70" s="4" t="s">
        <v>11</v>
      </c>
      <c r="SSS70" s="4" t="s">
        <v>12</v>
      </c>
      <c r="SST70" s="4" t="s">
        <v>13</v>
      </c>
      <c r="SSU70" s="4" t="s">
        <v>14</v>
      </c>
      <c r="SSV70" s="4" t="s">
        <v>63</v>
      </c>
      <c r="SSW70" s="3"/>
      <c r="SSX70" s="3" t="s">
        <v>1</v>
      </c>
      <c r="SSY70" s="3" t="s">
        <v>2</v>
      </c>
      <c r="SSZ70" s="4" t="s">
        <v>3</v>
      </c>
      <c r="STA70" s="4" t="s">
        <v>4</v>
      </c>
      <c r="STB70" s="4" t="s">
        <v>5</v>
      </c>
      <c r="STC70" s="4" t="s">
        <v>6</v>
      </c>
      <c r="STD70" s="4" t="s">
        <v>7</v>
      </c>
      <c r="STE70" s="4" t="s">
        <v>8</v>
      </c>
      <c r="STF70" s="4" t="s">
        <v>9</v>
      </c>
      <c r="STG70" s="4" t="s">
        <v>10</v>
      </c>
      <c r="STH70" s="4" t="s">
        <v>11</v>
      </c>
      <c r="STI70" s="4" t="s">
        <v>12</v>
      </c>
      <c r="STJ70" s="4" t="s">
        <v>13</v>
      </c>
      <c r="STK70" s="4" t="s">
        <v>14</v>
      </c>
      <c r="STL70" s="4" t="s">
        <v>63</v>
      </c>
      <c r="STM70" s="3"/>
      <c r="STN70" s="3" t="s">
        <v>1</v>
      </c>
      <c r="STO70" s="3" t="s">
        <v>2</v>
      </c>
      <c r="STP70" s="4" t="s">
        <v>3</v>
      </c>
      <c r="STQ70" s="4" t="s">
        <v>4</v>
      </c>
      <c r="STR70" s="4" t="s">
        <v>5</v>
      </c>
      <c r="STS70" s="4" t="s">
        <v>6</v>
      </c>
      <c r="STT70" s="4" t="s">
        <v>7</v>
      </c>
      <c r="STU70" s="4" t="s">
        <v>8</v>
      </c>
      <c r="STV70" s="4" t="s">
        <v>9</v>
      </c>
      <c r="STW70" s="4" t="s">
        <v>10</v>
      </c>
      <c r="STX70" s="4" t="s">
        <v>11</v>
      </c>
      <c r="STY70" s="4" t="s">
        <v>12</v>
      </c>
      <c r="STZ70" s="4" t="s">
        <v>13</v>
      </c>
      <c r="SUA70" s="4" t="s">
        <v>14</v>
      </c>
      <c r="SUB70" s="4" t="s">
        <v>63</v>
      </c>
      <c r="SUC70" s="3"/>
      <c r="SUD70" s="3" t="s">
        <v>1</v>
      </c>
      <c r="SUE70" s="3" t="s">
        <v>2</v>
      </c>
      <c r="SUF70" s="4" t="s">
        <v>3</v>
      </c>
      <c r="SUG70" s="4" t="s">
        <v>4</v>
      </c>
      <c r="SUH70" s="4" t="s">
        <v>5</v>
      </c>
      <c r="SUI70" s="4" t="s">
        <v>6</v>
      </c>
      <c r="SUJ70" s="4" t="s">
        <v>7</v>
      </c>
      <c r="SUK70" s="4" t="s">
        <v>8</v>
      </c>
      <c r="SUL70" s="4" t="s">
        <v>9</v>
      </c>
      <c r="SUM70" s="4" t="s">
        <v>10</v>
      </c>
      <c r="SUN70" s="4" t="s">
        <v>11</v>
      </c>
      <c r="SUO70" s="4" t="s">
        <v>12</v>
      </c>
      <c r="SUP70" s="4" t="s">
        <v>13</v>
      </c>
      <c r="SUQ70" s="4" t="s">
        <v>14</v>
      </c>
      <c r="SUR70" s="4" t="s">
        <v>63</v>
      </c>
      <c r="SUS70" s="3"/>
      <c r="SUT70" s="3" t="s">
        <v>1</v>
      </c>
      <c r="SUU70" s="3" t="s">
        <v>2</v>
      </c>
      <c r="SUV70" s="4" t="s">
        <v>3</v>
      </c>
      <c r="SUW70" s="4" t="s">
        <v>4</v>
      </c>
      <c r="SUX70" s="4" t="s">
        <v>5</v>
      </c>
      <c r="SUY70" s="4" t="s">
        <v>6</v>
      </c>
      <c r="SUZ70" s="4" t="s">
        <v>7</v>
      </c>
      <c r="SVA70" s="4" t="s">
        <v>8</v>
      </c>
      <c r="SVB70" s="4" t="s">
        <v>9</v>
      </c>
      <c r="SVC70" s="4" t="s">
        <v>10</v>
      </c>
      <c r="SVD70" s="4" t="s">
        <v>11</v>
      </c>
      <c r="SVE70" s="4" t="s">
        <v>12</v>
      </c>
      <c r="SVF70" s="4" t="s">
        <v>13</v>
      </c>
      <c r="SVG70" s="4" t="s">
        <v>14</v>
      </c>
      <c r="SVH70" s="4" t="s">
        <v>63</v>
      </c>
      <c r="SVI70" s="3"/>
      <c r="SVJ70" s="3" t="s">
        <v>1</v>
      </c>
      <c r="SVK70" s="3" t="s">
        <v>2</v>
      </c>
      <c r="SVL70" s="4" t="s">
        <v>3</v>
      </c>
      <c r="SVM70" s="4" t="s">
        <v>4</v>
      </c>
      <c r="SVN70" s="4" t="s">
        <v>5</v>
      </c>
      <c r="SVO70" s="4" t="s">
        <v>6</v>
      </c>
      <c r="SVP70" s="4" t="s">
        <v>7</v>
      </c>
      <c r="SVQ70" s="4" t="s">
        <v>8</v>
      </c>
      <c r="SVR70" s="4" t="s">
        <v>9</v>
      </c>
      <c r="SVS70" s="4" t="s">
        <v>10</v>
      </c>
      <c r="SVT70" s="4" t="s">
        <v>11</v>
      </c>
      <c r="SVU70" s="4" t="s">
        <v>12</v>
      </c>
      <c r="SVV70" s="4" t="s">
        <v>13</v>
      </c>
      <c r="SVW70" s="4" t="s">
        <v>14</v>
      </c>
      <c r="SVX70" s="4" t="s">
        <v>63</v>
      </c>
      <c r="SVY70" s="3"/>
      <c r="SVZ70" s="3" t="s">
        <v>1</v>
      </c>
      <c r="SWA70" s="3" t="s">
        <v>2</v>
      </c>
      <c r="SWB70" s="4" t="s">
        <v>3</v>
      </c>
      <c r="SWC70" s="4" t="s">
        <v>4</v>
      </c>
      <c r="SWD70" s="4" t="s">
        <v>5</v>
      </c>
      <c r="SWE70" s="4" t="s">
        <v>6</v>
      </c>
      <c r="SWF70" s="4" t="s">
        <v>7</v>
      </c>
      <c r="SWG70" s="4" t="s">
        <v>8</v>
      </c>
      <c r="SWH70" s="4" t="s">
        <v>9</v>
      </c>
      <c r="SWI70" s="4" t="s">
        <v>10</v>
      </c>
      <c r="SWJ70" s="4" t="s">
        <v>11</v>
      </c>
      <c r="SWK70" s="4" t="s">
        <v>12</v>
      </c>
      <c r="SWL70" s="4" t="s">
        <v>13</v>
      </c>
      <c r="SWM70" s="4" t="s">
        <v>14</v>
      </c>
      <c r="SWN70" s="4" t="s">
        <v>63</v>
      </c>
      <c r="SWO70" s="3"/>
      <c r="SWP70" s="3" t="s">
        <v>1</v>
      </c>
      <c r="SWQ70" s="3" t="s">
        <v>2</v>
      </c>
      <c r="SWR70" s="4" t="s">
        <v>3</v>
      </c>
      <c r="SWS70" s="4" t="s">
        <v>4</v>
      </c>
      <c r="SWT70" s="4" t="s">
        <v>5</v>
      </c>
      <c r="SWU70" s="4" t="s">
        <v>6</v>
      </c>
      <c r="SWV70" s="4" t="s">
        <v>7</v>
      </c>
      <c r="SWW70" s="4" t="s">
        <v>8</v>
      </c>
      <c r="SWX70" s="4" t="s">
        <v>9</v>
      </c>
      <c r="SWY70" s="4" t="s">
        <v>10</v>
      </c>
      <c r="SWZ70" s="4" t="s">
        <v>11</v>
      </c>
      <c r="SXA70" s="4" t="s">
        <v>12</v>
      </c>
      <c r="SXB70" s="4" t="s">
        <v>13</v>
      </c>
      <c r="SXC70" s="4" t="s">
        <v>14</v>
      </c>
      <c r="SXD70" s="4" t="s">
        <v>63</v>
      </c>
      <c r="SXE70" s="3"/>
      <c r="SXF70" s="3" t="s">
        <v>1</v>
      </c>
      <c r="SXG70" s="3" t="s">
        <v>2</v>
      </c>
      <c r="SXH70" s="4" t="s">
        <v>3</v>
      </c>
      <c r="SXI70" s="4" t="s">
        <v>4</v>
      </c>
      <c r="SXJ70" s="4" t="s">
        <v>5</v>
      </c>
      <c r="SXK70" s="4" t="s">
        <v>6</v>
      </c>
      <c r="SXL70" s="4" t="s">
        <v>7</v>
      </c>
      <c r="SXM70" s="4" t="s">
        <v>8</v>
      </c>
      <c r="SXN70" s="4" t="s">
        <v>9</v>
      </c>
      <c r="SXO70" s="4" t="s">
        <v>10</v>
      </c>
      <c r="SXP70" s="4" t="s">
        <v>11</v>
      </c>
      <c r="SXQ70" s="4" t="s">
        <v>12</v>
      </c>
      <c r="SXR70" s="4" t="s">
        <v>13</v>
      </c>
      <c r="SXS70" s="4" t="s">
        <v>14</v>
      </c>
      <c r="SXT70" s="4" t="s">
        <v>63</v>
      </c>
      <c r="SXU70" s="3"/>
      <c r="SXV70" s="3" t="s">
        <v>1</v>
      </c>
      <c r="SXW70" s="3" t="s">
        <v>2</v>
      </c>
      <c r="SXX70" s="4" t="s">
        <v>3</v>
      </c>
      <c r="SXY70" s="4" t="s">
        <v>4</v>
      </c>
      <c r="SXZ70" s="4" t="s">
        <v>5</v>
      </c>
      <c r="SYA70" s="4" t="s">
        <v>6</v>
      </c>
      <c r="SYB70" s="4" t="s">
        <v>7</v>
      </c>
      <c r="SYC70" s="4" t="s">
        <v>8</v>
      </c>
      <c r="SYD70" s="4" t="s">
        <v>9</v>
      </c>
      <c r="SYE70" s="4" t="s">
        <v>10</v>
      </c>
      <c r="SYF70" s="4" t="s">
        <v>11</v>
      </c>
      <c r="SYG70" s="4" t="s">
        <v>12</v>
      </c>
      <c r="SYH70" s="4" t="s">
        <v>13</v>
      </c>
      <c r="SYI70" s="4" t="s">
        <v>14</v>
      </c>
      <c r="SYJ70" s="4" t="s">
        <v>63</v>
      </c>
      <c r="SYK70" s="3"/>
      <c r="SYL70" s="3" t="s">
        <v>1</v>
      </c>
      <c r="SYM70" s="3" t="s">
        <v>2</v>
      </c>
      <c r="SYN70" s="4" t="s">
        <v>3</v>
      </c>
      <c r="SYO70" s="4" t="s">
        <v>4</v>
      </c>
      <c r="SYP70" s="4" t="s">
        <v>5</v>
      </c>
      <c r="SYQ70" s="4" t="s">
        <v>6</v>
      </c>
      <c r="SYR70" s="4" t="s">
        <v>7</v>
      </c>
      <c r="SYS70" s="4" t="s">
        <v>8</v>
      </c>
      <c r="SYT70" s="4" t="s">
        <v>9</v>
      </c>
      <c r="SYU70" s="4" t="s">
        <v>10</v>
      </c>
      <c r="SYV70" s="4" t="s">
        <v>11</v>
      </c>
      <c r="SYW70" s="4" t="s">
        <v>12</v>
      </c>
      <c r="SYX70" s="4" t="s">
        <v>13</v>
      </c>
      <c r="SYY70" s="4" t="s">
        <v>14</v>
      </c>
      <c r="SYZ70" s="4" t="s">
        <v>63</v>
      </c>
      <c r="SZA70" s="3"/>
      <c r="SZB70" s="3" t="s">
        <v>1</v>
      </c>
      <c r="SZC70" s="3" t="s">
        <v>2</v>
      </c>
      <c r="SZD70" s="4" t="s">
        <v>3</v>
      </c>
      <c r="SZE70" s="4" t="s">
        <v>4</v>
      </c>
      <c r="SZF70" s="4" t="s">
        <v>5</v>
      </c>
      <c r="SZG70" s="4" t="s">
        <v>6</v>
      </c>
      <c r="SZH70" s="4" t="s">
        <v>7</v>
      </c>
      <c r="SZI70" s="4" t="s">
        <v>8</v>
      </c>
      <c r="SZJ70" s="4" t="s">
        <v>9</v>
      </c>
      <c r="SZK70" s="4" t="s">
        <v>10</v>
      </c>
      <c r="SZL70" s="4" t="s">
        <v>11</v>
      </c>
      <c r="SZM70" s="4" t="s">
        <v>12</v>
      </c>
      <c r="SZN70" s="4" t="s">
        <v>13</v>
      </c>
      <c r="SZO70" s="4" t="s">
        <v>14</v>
      </c>
      <c r="SZP70" s="4" t="s">
        <v>63</v>
      </c>
      <c r="SZQ70" s="3"/>
      <c r="SZR70" s="3" t="s">
        <v>1</v>
      </c>
      <c r="SZS70" s="3" t="s">
        <v>2</v>
      </c>
      <c r="SZT70" s="4" t="s">
        <v>3</v>
      </c>
      <c r="SZU70" s="4" t="s">
        <v>4</v>
      </c>
      <c r="SZV70" s="4" t="s">
        <v>5</v>
      </c>
      <c r="SZW70" s="4" t="s">
        <v>6</v>
      </c>
      <c r="SZX70" s="4" t="s">
        <v>7</v>
      </c>
      <c r="SZY70" s="4" t="s">
        <v>8</v>
      </c>
      <c r="SZZ70" s="4" t="s">
        <v>9</v>
      </c>
      <c r="TAA70" s="4" t="s">
        <v>10</v>
      </c>
      <c r="TAB70" s="4" t="s">
        <v>11</v>
      </c>
      <c r="TAC70" s="4" t="s">
        <v>12</v>
      </c>
      <c r="TAD70" s="4" t="s">
        <v>13</v>
      </c>
      <c r="TAE70" s="4" t="s">
        <v>14</v>
      </c>
      <c r="TAF70" s="4" t="s">
        <v>63</v>
      </c>
      <c r="TAG70" s="3"/>
      <c r="TAH70" s="3" t="s">
        <v>1</v>
      </c>
      <c r="TAI70" s="3" t="s">
        <v>2</v>
      </c>
      <c r="TAJ70" s="4" t="s">
        <v>3</v>
      </c>
      <c r="TAK70" s="4" t="s">
        <v>4</v>
      </c>
      <c r="TAL70" s="4" t="s">
        <v>5</v>
      </c>
      <c r="TAM70" s="4" t="s">
        <v>6</v>
      </c>
      <c r="TAN70" s="4" t="s">
        <v>7</v>
      </c>
      <c r="TAO70" s="4" t="s">
        <v>8</v>
      </c>
      <c r="TAP70" s="4" t="s">
        <v>9</v>
      </c>
      <c r="TAQ70" s="4" t="s">
        <v>10</v>
      </c>
      <c r="TAR70" s="4" t="s">
        <v>11</v>
      </c>
      <c r="TAS70" s="4" t="s">
        <v>12</v>
      </c>
      <c r="TAT70" s="4" t="s">
        <v>13</v>
      </c>
      <c r="TAU70" s="4" t="s">
        <v>14</v>
      </c>
      <c r="TAV70" s="4" t="s">
        <v>63</v>
      </c>
      <c r="TAW70" s="3"/>
      <c r="TAX70" s="3" t="s">
        <v>1</v>
      </c>
      <c r="TAY70" s="3" t="s">
        <v>2</v>
      </c>
      <c r="TAZ70" s="4" t="s">
        <v>3</v>
      </c>
      <c r="TBA70" s="4" t="s">
        <v>4</v>
      </c>
      <c r="TBB70" s="4" t="s">
        <v>5</v>
      </c>
      <c r="TBC70" s="4" t="s">
        <v>6</v>
      </c>
      <c r="TBD70" s="4" t="s">
        <v>7</v>
      </c>
      <c r="TBE70" s="4" t="s">
        <v>8</v>
      </c>
      <c r="TBF70" s="4" t="s">
        <v>9</v>
      </c>
      <c r="TBG70" s="4" t="s">
        <v>10</v>
      </c>
      <c r="TBH70" s="4" t="s">
        <v>11</v>
      </c>
      <c r="TBI70" s="4" t="s">
        <v>12</v>
      </c>
      <c r="TBJ70" s="4" t="s">
        <v>13</v>
      </c>
      <c r="TBK70" s="4" t="s">
        <v>14</v>
      </c>
      <c r="TBL70" s="4" t="s">
        <v>63</v>
      </c>
      <c r="TBM70" s="3"/>
      <c r="TBN70" s="3" t="s">
        <v>1</v>
      </c>
      <c r="TBO70" s="3" t="s">
        <v>2</v>
      </c>
      <c r="TBP70" s="4" t="s">
        <v>3</v>
      </c>
      <c r="TBQ70" s="4" t="s">
        <v>4</v>
      </c>
      <c r="TBR70" s="4" t="s">
        <v>5</v>
      </c>
      <c r="TBS70" s="4" t="s">
        <v>6</v>
      </c>
      <c r="TBT70" s="4" t="s">
        <v>7</v>
      </c>
      <c r="TBU70" s="4" t="s">
        <v>8</v>
      </c>
      <c r="TBV70" s="4" t="s">
        <v>9</v>
      </c>
      <c r="TBW70" s="4" t="s">
        <v>10</v>
      </c>
      <c r="TBX70" s="4" t="s">
        <v>11</v>
      </c>
      <c r="TBY70" s="4" t="s">
        <v>12</v>
      </c>
      <c r="TBZ70" s="4" t="s">
        <v>13</v>
      </c>
      <c r="TCA70" s="4" t="s">
        <v>14</v>
      </c>
      <c r="TCB70" s="4" t="s">
        <v>63</v>
      </c>
      <c r="TCC70" s="3"/>
      <c r="TCD70" s="3" t="s">
        <v>1</v>
      </c>
      <c r="TCE70" s="3" t="s">
        <v>2</v>
      </c>
      <c r="TCF70" s="4" t="s">
        <v>3</v>
      </c>
      <c r="TCG70" s="4" t="s">
        <v>4</v>
      </c>
      <c r="TCH70" s="4" t="s">
        <v>5</v>
      </c>
      <c r="TCI70" s="4" t="s">
        <v>6</v>
      </c>
      <c r="TCJ70" s="4" t="s">
        <v>7</v>
      </c>
      <c r="TCK70" s="4" t="s">
        <v>8</v>
      </c>
      <c r="TCL70" s="4" t="s">
        <v>9</v>
      </c>
      <c r="TCM70" s="4" t="s">
        <v>10</v>
      </c>
      <c r="TCN70" s="4" t="s">
        <v>11</v>
      </c>
      <c r="TCO70" s="4" t="s">
        <v>12</v>
      </c>
      <c r="TCP70" s="4" t="s">
        <v>13</v>
      </c>
      <c r="TCQ70" s="4" t="s">
        <v>14</v>
      </c>
      <c r="TCR70" s="4" t="s">
        <v>63</v>
      </c>
      <c r="TCS70" s="3"/>
      <c r="TCT70" s="3" t="s">
        <v>1</v>
      </c>
      <c r="TCU70" s="3" t="s">
        <v>2</v>
      </c>
      <c r="TCV70" s="4" t="s">
        <v>3</v>
      </c>
      <c r="TCW70" s="4" t="s">
        <v>4</v>
      </c>
      <c r="TCX70" s="4" t="s">
        <v>5</v>
      </c>
      <c r="TCY70" s="4" t="s">
        <v>6</v>
      </c>
      <c r="TCZ70" s="4" t="s">
        <v>7</v>
      </c>
      <c r="TDA70" s="4" t="s">
        <v>8</v>
      </c>
      <c r="TDB70" s="4" t="s">
        <v>9</v>
      </c>
      <c r="TDC70" s="4" t="s">
        <v>10</v>
      </c>
      <c r="TDD70" s="4" t="s">
        <v>11</v>
      </c>
      <c r="TDE70" s="4" t="s">
        <v>12</v>
      </c>
      <c r="TDF70" s="4" t="s">
        <v>13</v>
      </c>
      <c r="TDG70" s="4" t="s">
        <v>14</v>
      </c>
      <c r="TDH70" s="4" t="s">
        <v>63</v>
      </c>
      <c r="TDI70" s="3"/>
      <c r="TDJ70" s="3" t="s">
        <v>1</v>
      </c>
      <c r="TDK70" s="3" t="s">
        <v>2</v>
      </c>
      <c r="TDL70" s="4" t="s">
        <v>3</v>
      </c>
      <c r="TDM70" s="4" t="s">
        <v>4</v>
      </c>
      <c r="TDN70" s="4" t="s">
        <v>5</v>
      </c>
      <c r="TDO70" s="4" t="s">
        <v>6</v>
      </c>
      <c r="TDP70" s="4" t="s">
        <v>7</v>
      </c>
      <c r="TDQ70" s="4" t="s">
        <v>8</v>
      </c>
      <c r="TDR70" s="4" t="s">
        <v>9</v>
      </c>
      <c r="TDS70" s="4" t="s">
        <v>10</v>
      </c>
      <c r="TDT70" s="4" t="s">
        <v>11</v>
      </c>
      <c r="TDU70" s="4" t="s">
        <v>12</v>
      </c>
      <c r="TDV70" s="4" t="s">
        <v>13</v>
      </c>
      <c r="TDW70" s="4" t="s">
        <v>14</v>
      </c>
      <c r="TDX70" s="4" t="s">
        <v>63</v>
      </c>
      <c r="TDY70" s="3"/>
      <c r="TDZ70" s="3" t="s">
        <v>1</v>
      </c>
      <c r="TEA70" s="3" t="s">
        <v>2</v>
      </c>
      <c r="TEB70" s="4" t="s">
        <v>3</v>
      </c>
      <c r="TEC70" s="4" t="s">
        <v>4</v>
      </c>
      <c r="TED70" s="4" t="s">
        <v>5</v>
      </c>
      <c r="TEE70" s="4" t="s">
        <v>6</v>
      </c>
      <c r="TEF70" s="4" t="s">
        <v>7</v>
      </c>
      <c r="TEG70" s="4" t="s">
        <v>8</v>
      </c>
      <c r="TEH70" s="4" t="s">
        <v>9</v>
      </c>
      <c r="TEI70" s="4" t="s">
        <v>10</v>
      </c>
      <c r="TEJ70" s="4" t="s">
        <v>11</v>
      </c>
      <c r="TEK70" s="4" t="s">
        <v>12</v>
      </c>
      <c r="TEL70" s="4" t="s">
        <v>13</v>
      </c>
      <c r="TEM70" s="4" t="s">
        <v>14</v>
      </c>
      <c r="TEN70" s="4" t="s">
        <v>63</v>
      </c>
      <c r="TEO70" s="3"/>
      <c r="TEP70" s="3" t="s">
        <v>1</v>
      </c>
      <c r="TEQ70" s="3" t="s">
        <v>2</v>
      </c>
      <c r="TER70" s="4" t="s">
        <v>3</v>
      </c>
      <c r="TES70" s="4" t="s">
        <v>4</v>
      </c>
      <c r="TET70" s="4" t="s">
        <v>5</v>
      </c>
      <c r="TEU70" s="4" t="s">
        <v>6</v>
      </c>
      <c r="TEV70" s="4" t="s">
        <v>7</v>
      </c>
      <c r="TEW70" s="4" t="s">
        <v>8</v>
      </c>
      <c r="TEX70" s="4" t="s">
        <v>9</v>
      </c>
      <c r="TEY70" s="4" t="s">
        <v>10</v>
      </c>
      <c r="TEZ70" s="4" t="s">
        <v>11</v>
      </c>
      <c r="TFA70" s="4" t="s">
        <v>12</v>
      </c>
      <c r="TFB70" s="4" t="s">
        <v>13</v>
      </c>
      <c r="TFC70" s="4" t="s">
        <v>14</v>
      </c>
      <c r="TFD70" s="4" t="s">
        <v>63</v>
      </c>
      <c r="TFE70" s="3"/>
      <c r="TFF70" s="3" t="s">
        <v>1</v>
      </c>
      <c r="TFG70" s="3" t="s">
        <v>2</v>
      </c>
      <c r="TFH70" s="4" t="s">
        <v>3</v>
      </c>
      <c r="TFI70" s="4" t="s">
        <v>4</v>
      </c>
      <c r="TFJ70" s="4" t="s">
        <v>5</v>
      </c>
      <c r="TFK70" s="4" t="s">
        <v>6</v>
      </c>
      <c r="TFL70" s="4" t="s">
        <v>7</v>
      </c>
      <c r="TFM70" s="4" t="s">
        <v>8</v>
      </c>
      <c r="TFN70" s="4" t="s">
        <v>9</v>
      </c>
      <c r="TFO70" s="4" t="s">
        <v>10</v>
      </c>
      <c r="TFP70" s="4" t="s">
        <v>11</v>
      </c>
      <c r="TFQ70" s="4" t="s">
        <v>12</v>
      </c>
      <c r="TFR70" s="4" t="s">
        <v>13</v>
      </c>
      <c r="TFS70" s="4" t="s">
        <v>14</v>
      </c>
      <c r="TFT70" s="4" t="s">
        <v>63</v>
      </c>
      <c r="TFU70" s="3"/>
      <c r="TFV70" s="3" t="s">
        <v>1</v>
      </c>
      <c r="TFW70" s="3" t="s">
        <v>2</v>
      </c>
      <c r="TFX70" s="4" t="s">
        <v>3</v>
      </c>
      <c r="TFY70" s="4" t="s">
        <v>4</v>
      </c>
      <c r="TFZ70" s="4" t="s">
        <v>5</v>
      </c>
      <c r="TGA70" s="4" t="s">
        <v>6</v>
      </c>
      <c r="TGB70" s="4" t="s">
        <v>7</v>
      </c>
      <c r="TGC70" s="4" t="s">
        <v>8</v>
      </c>
      <c r="TGD70" s="4" t="s">
        <v>9</v>
      </c>
      <c r="TGE70" s="4" t="s">
        <v>10</v>
      </c>
      <c r="TGF70" s="4" t="s">
        <v>11</v>
      </c>
      <c r="TGG70" s="4" t="s">
        <v>12</v>
      </c>
      <c r="TGH70" s="4" t="s">
        <v>13</v>
      </c>
      <c r="TGI70" s="4" t="s">
        <v>14</v>
      </c>
      <c r="TGJ70" s="4" t="s">
        <v>63</v>
      </c>
      <c r="TGK70" s="3"/>
      <c r="TGL70" s="3" t="s">
        <v>1</v>
      </c>
      <c r="TGM70" s="3" t="s">
        <v>2</v>
      </c>
      <c r="TGN70" s="4" t="s">
        <v>3</v>
      </c>
      <c r="TGO70" s="4" t="s">
        <v>4</v>
      </c>
      <c r="TGP70" s="4" t="s">
        <v>5</v>
      </c>
      <c r="TGQ70" s="4" t="s">
        <v>6</v>
      </c>
      <c r="TGR70" s="4" t="s">
        <v>7</v>
      </c>
      <c r="TGS70" s="4" t="s">
        <v>8</v>
      </c>
      <c r="TGT70" s="4" t="s">
        <v>9</v>
      </c>
      <c r="TGU70" s="4" t="s">
        <v>10</v>
      </c>
      <c r="TGV70" s="4" t="s">
        <v>11</v>
      </c>
      <c r="TGW70" s="4" t="s">
        <v>12</v>
      </c>
      <c r="TGX70" s="4" t="s">
        <v>13</v>
      </c>
      <c r="TGY70" s="4" t="s">
        <v>14</v>
      </c>
      <c r="TGZ70" s="4" t="s">
        <v>63</v>
      </c>
      <c r="THA70" s="3"/>
      <c r="THB70" s="3" t="s">
        <v>1</v>
      </c>
      <c r="THC70" s="3" t="s">
        <v>2</v>
      </c>
      <c r="THD70" s="4" t="s">
        <v>3</v>
      </c>
      <c r="THE70" s="4" t="s">
        <v>4</v>
      </c>
      <c r="THF70" s="4" t="s">
        <v>5</v>
      </c>
      <c r="THG70" s="4" t="s">
        <v>6</v>
      </c>
      <c r="THH70" s="4" t="s">
        <v>7</v>
      </c>
      <c r="THI70" s="4" t="s">
        <v>8</v>
      </c>
      <c r="THJ70" s="4" t="s">
        <v>9</v>
      </c>
      <c r="THK70" s="4" t="s">
        <v>10</v>
      </c>
      <c r="THL70" s="4" t="s">
        <v>11</v>
      </c>
      <c r="THM70" s="4" t="s">
        <v>12</v>
      </c>
      <c r="THN70" s="4" t="s">
        <v>13</v>
      </c>
      <c r="THO70" s="4" t="s">
        <v>14</v>
      </c>
      <c r="THP70" s="4" t="s">
        <v>63</v>
      </c>
      <c r="THQ70" s="3"/>
      <c r="THR70" s="3" t="s">
        <v>1</v>
      </c>
      <c r="THS70" s="3" t="s">
        <v>2</v>
      </c>
      <c r="THT70" s="4" t="s">
        <v>3</v>
      </c>
      <c r="THU70" s="4" t="s">
        <v>4</v>
      </c>
      <c r="THV70" s="4" t="s">
        <v>5</v>
      </c>
      <c r="THW70" s="4" t="s">
        <v>6</v>
      </c>
      <c r="THX70" s="4" t="s">
        <v>7</v>
      </c>
      <c r="THY70" s="4" t="s">
        <v>8</v>
      </c>
      <c r="THZ70" s="4" t="s">
        <v>9</v>
      </c>
      <c r="TIA70" s="4" t="s">
        <v>10</v>
      </c>
      <c r="TIB70" s="4" t="s">
        <v>11</v>
      </c>
      <c r="TIC70" s="4" t="s">
        <v>12</v>
      </c>
      <c r="TID70" s="4" t="s">
        <v>13</v>
      </c>
      <c r="TIE70" s="4" t="s">
        <v>14</v>
      </c>
      <c r="TIF70" s="4" t="s">
        <v>63</v>
      </c>
      <c r="TIG70" s="3"/>
      <c r="TIH70" s="3" t="s">
        <v>1</v>
      </c>
      <c r="TII70" s="3" t="s">
        <v>2</v>
      </c>
      <c r="TIJ70" s="4" t="s">
        <v>3</v>
      </c>
      <c r="TIK70" s="4" t="s">
        <v>4</v>
      </c>
      <c r="TIL70" s="4" t="s">
        <v>5</v>
      </c>
      <c r="TIM70" s="4" t="s">
        <v>6</v>
      </c>
      <c r="TIN70" s="4" t="s">
        <v>7</v>
      </c>
      <c r="TIO70" s="4" t="s">
        <v>8</v>
      </c>
      <c r="TIP70" s="4" t="s">
        <v>9</v>
      </c>
      <c r="TIQ70" s="4" t="s">
        <v>10</v>
      </c>
      <c r="TIR70" s="4" t="s">
        <v>11</v>
      </c>
      <c r="TIS70" s="4" t="s">
        <v>12</v>
      </c>
      <c r="TIT70" s="4" t="s">
        <v>13</v>
      </c>
      <c r="TIU70" s="4" t="s">
        <v>14</v>
      </c>
      <c r="TIV70" s="4" t="s">
        <v>63</v>
      </c>
      <c r="TIW70" s="3"/>
      <c r="TIX70" s="3" t="s">
        <v>1</v>
      </c>
      <c r="TIY70" s="3" t="s">
        <v>2</v>
      </c>
      <c r="TIZ70" s="4" t="s">
        <v>3</v>
      </c>
      <c r="TJA70" s="4" t="s">
        <v>4</v>
      </c>
      <c r="TJB70" s="4" t="s">
        <v>5</v>
      </c>
      <c r="TJC70" s="4" t="s">
        <v>6</v>
      </c>
      <c r="TJD70" s="4" t="s">
        <v>7</v>
      </c>
      <c r="TJE70" s="4" t="s">
        <v>8</v>
      </c>
      <c r="TJF70" s="4" t="s">
        <v>9</v>
      </c>
      <c r="TJG70" s="4" t="s">
        <v>10</v>
      </c>
      <c r="TJH70" s="4" t="s">
        <v>11</v>
      </c>
      <c r="TJI70" s="4" t="s">
        <v>12</v>
      </c>
      <c r="TJJ70" s="4" t="s">
        <v>13</v>
      </c>
      <c r="TJK70" s="4" t="s">
        <v>14</v>
      </c>
      <c r="TJL70" s="4" t="s">
        <v>63</v>
      </c>
      <c r="TJM70" s="3"/>
      <c r="TJN70" s="3" t="s">
        <v>1</v>
      </c>
      <c r="TJO70" s="3" t="s">
        <v>2</v>
      </c>
      <c r="TJP70" s="4" t="s">
        <v>3</v>
      </c>
      <c r="TJQ70" s="4" t="s">
        <v>4</v>
      </c>
      <c r="TJR70" s="4" t="s">
        <v>5</v>
      </c>
      <c r="TJS70" s="4" t="s">
        <v>6</v>
      </c>
      <c r="TJT70" s="4" t="s">
        <v>7</v>
      </c>
      <c r="TJU70" s="4" t="s">
        <v>8</v>
      </c>
      <c r="TJV70" s="4" t="s">
        <v>9</v>
      </c>
      <c r="TJW70" s="4" t="s">
        <v>10</v>
      </c>
      <c r="TJX70" s="4" t="s">
        <v>11</v>
      </c>
      <c r="TJY70" s="4" t="s">
        <v>12</v>
      </c>
      <c r="TJZ70" s="4" t="s">
        <v>13</v>
      </c>
      <c r="TKA70" s="4" t="s">
        <v>14</v>
      </c>
      <c r="TKB70" s="4" t="s">
        <v>63</v>
      </c>
      <c r="TKC70" s="3"/>
      <c r="TKD70" s="3" t="s">
        <v>1</v>
      </c>
      <c r="TKE70" s="3" t="s">
        <v>2</v>
      </c>
      <c r="TKF70" s="4" t="s">
        <v>3</v>
      </c>
      <c r="TKG70" s="4" t="s">
        <v>4</v>
      </c>
      <c r="TKH70" s="4" t="s">
        <v>5</v>
      </c>
      <c r="TKI70" s="4" t="s">
        <v>6</v>
      </c>
      <c r="TKJ70" s="4" t="s">
        <v>7</v>
      </c>
      <c r="TKK70" s="4" t="s">
        <v>8</v>
      </c>
      <c r="TKL70" s="4" t="s">
        <v>9</v>
      </c>
      <c r="TKM70" s="4" t="s">
        <v>10</v>
      </c>
      <c r="TKN70" s="4" t="s">
        <v>11</v>
      </c>
      <c r="TKO70" s="4" t="s">
        <v>12</v>
      </c>
      <c r="TKP70" s="4" t="s">
        <v>13</v>
      </c>
      <c r="TKQ70" s="4" t="s">
        <v>14</v>
      </c>
      <c r="TKR70" s="4" t="s">
        <v>63</v>
      </c>
      <c r="TKS70" s="3"/>
      <c r="TKT70" s="3" t="s">
        <v>1</v>
      </c>
      <c r="TKU70" s="3" t="s">
        <v>2</v>
      </c>
      <c r="TKV70" s="4" t="s">
        <v>3</v>
      </c>
      <c r="TKW70" s="4" t="s">
        <v>4</v>
      </c>
      <c r="TKX70" s="4" t="s">
        <v>5</v>
      </c>
      <c r="TKY70" s="4" t="s">
        <v>6</v>
      </c>
      <c r="TKZ70" s="4" t="s">
        <v>7</v>
      </c>
      <c r="TLA70" s="4" t="s">
        <v>8</v>
      </c>
      <c r="TLB70" s="4" t="s">
        <v>9</v>
      </c>
      <c r="TLC70" s="4" t="s">
        <v>10</v>
      </c>
      <c r="TLD70" s="4" t="s">
        <v>11</v>
      </c>
      <c r="TLE70" s="4" t="s">
        <v>12</v>
      </c>
      <c r="TLF70" s="4" t="s">
        <v>13</v>
      </c>
      <c r="TLG70" s="4" t="s">
        <v>14</v>
      </c>
      <c r="TLH70" s="4" t="s">
        <v>63</v>
      </c>
      <c r="TLI70" s="3"/>
      <c r="TLJ70" s="3" t="s">
        <v>1</v>
      </c>
      <c r="TLK70" s="3" t="s">
        <v>2</v>
      </c>
      <c r="TLL70" s="4" t="s">
        <v>3</v>
      </c>
      <c r="TLM70" s="4" t="s">
        <v>4</v>
      </c>
      <c r="TLN70" s="4" t="s">
        <v>5</v>
      </c>
      <c r="TLO70" s="4" t="s">
        <v>6</v>
      </c>
      <c r="TLP70" s="4" t="s">
        <v>7</v>
      </c>
      <c r="TLQ70" s="4" t="s">
        <v>8</v>
      </c>
      <c r="TLR70" s="4" t="s">
        <v>9</v>
      </c>
      <c r="TLS70" s="4" t="s">
        <v>10</v>
      </c>
      <c r="TLT70" s="4" t="s">
        <v>11</v>
      </c>
      <c r="TLU70" s="4" t="s">
        <v>12</v>
      </c>
      <c r="TLV70" s="4" t="s">
        <v>13</v>
      </c>
      <c r="TLW70" s="4" t="s">
        <v>14</v>
      </c>
      <c r="TLX70" s="4" t="s">
        <v>63</v>
      </c>
      <c r="TLY70" s="3"/>
      <c r="TLZ70" s="3" t="s">
        <v>1</v>
      </c>
      <c r="TMA70" s="3" t="s">
        <v>2</v>
      </c>
      <c r="TMB70" s="4" t="s">
        <v>3</v>
      </c>
      <c r="TMC70" s="4" t="s">
        <v>4</v>
      </c>
      <c r="TMD70" s="4" t="s">
        <v>5</v>
      </c>
      <c r="TME70" s="4" t="s">
        <v>6</v>
      </c>
      <c r="TMF70" s="4" t="s">
        <v>7</v>
      </c>
      <c r="TMG70" s="4" t="s">
        <v>8</v>
      </c>
      <c r="TMH70" s="4" t="s">
        <v>9</v>
      </c>
      <c r="TMI70" s="4" t="s">
        <v>10</v>
      </c>
      <c r="TMJ70" s="4" t="s">
        <v>11</v>
      </c>
      <c r="TMK70" s="4" t="s">
        <v>12</v>
      </c>
      <c r="TML70" s="4" t="s">
        <v>13</v>
      </c>
      <c r="TMM70" s="4" t="s">
        <v>14</v>
      </c>
      <c r="TMN70" s="4" t="s">
        <v>63</v>
      </c>
      <c r="TMO70" s="3"/>
      <c r="TMP70" s="3" t="s">
        <v>1</v>
      </c>
      <c r="TMQ70" s="3" t="s">
        <v>2</v>
      </c>
      <c r="TMR70" s="4" t="s">
        <v>3</v>
      </c>
      <c r="TMS70" s="4" t="s">
        <v>4</v>
      </c>
      <c r="TMT70" s="4" t="s">
        <v>5</v>
      </c>
      <c r="TMU70" s="4" t="s">
        <v>6</v>
      </c>
      <c r="TMV70" s="4" t="s">
        <v>7</v>
      </c>
      <c r="TMW70" s="4" t="s">
        <v>8</v>
      </c>
      <c r="TMX70" s="4" t="s">
        <v>9</v>
      </c>
      <c r="TMY70" s="4" t="s">
        <v>10</v>
      </c>
      <c r="TMZ70" s="4" t="s">
        <v>11</v>
      </c>
      <c r="TNA70" s="4" t="s">
        <v>12</v>
      </c>
      <c r="TNB70" s="4" t="s">
        <v>13</v>
      </c>
      <c r="TNC70" s="4" t="s">
        <v>14</v>
      </c>
      <c r="TND70" s="4" t="s">
        <v>63</v>
      </c>
      <c r="TNE70" s="3"/>
      <c r="TNF70" s="3" t="s">
        <v>1</v>
      </c>
      <c r="TNG70" s="3" t="s">
        <v>2</v>
      </c>
      <c r="TNH70" s="4" t="s">
        <v>3</v>
      </c>
      <c r="TNI70" s="4" t="s">
        <v>4</v>
      </c>
      <c r="TNJ70" s="4" t="s">
        <v>5</v>
      </c>
      <c r="TNK70" s="4" t="s">
        <v>6</v>
      </c>
      <c r="TNL70" s="4" t="s">
        <v>7</v>
      </c>
      <c r="TNM70" s="4" t="s">
        <v>8</v>
      </c>
      <c r="TNN70" s="4" t="s">
        <v>9</v>
      </c>
      <c r="TNO70" s="4" t="s">
        <v>10</v>
      </c>
      <c r="TNP70" s="4" t="s">
        <v>11</v>
      </c>
      <c r="TNQ70" s="4" t="s">
        <v>12</v>
      </c>
      <c r="TNR70" s="4" t="s">
        <v>13</v>
      </c>
      <c r="TNS70" s="4" t="s">
        <v>14</v>
      </c>
      <c r="TNT70" s="4" t="s">
        <v>63</v>
      </c>
      <c r="TNU70" s="3"/>
      <c r="TNV70" s="3" t="s">
        <v>1</v>
      </c>
      <c r="TNW70" s="3" t="s">
        <v>2</v>
      </c>
      <c r="TNX70" s="4" t="s">
        <v>3</v>
      </c>
      <c r="TNY70" s="4" t="s">
        <v>4</v>
      </c>
      <c r="TNZ70" s="4" t="s">
        <v>5</v>
      </c>
      <c r="TOA70" s="4" t="s">
        <v>6</v>
      </c>
      <c r="TOB70" s="4" t="s">
        <v>7</v>
      </c>
      <c r="TOC70" s="4" t="s">
        <v>8</v>
      </c>
      <c r="TOD70" s="4" t="s">
        <v>9</v>
      </c>
      <c r="TOE70" s="4" t="s">
        <v>10</v>
      </c>
      <c r="TOF70" s="4" t="s">
        <v>11</v>
      </c>
      <c r="TOG70" s="4" t="s">
        <v>12</v>
      </c>
      <c r="TOH70" s="4" t="s">
        <v>13</v>
      </c>
      <c r="TOI70" s="4" t="s">
        <v>14</v>
      </c>
      <c r="TOJ70" s="4" t="s">
        <v>63</v>
      </c>
      <c r="TOK70" s="3"/>
      <c r="TOL70" s="3" t="s">
        <v>1</v>
      </c>
      <c r="TOM70" s="3" t="s">
        <v>2</v>
      </c>
      <c r="TON70" s="4" t="s">
        <v>3</v>
      </c>
      <c r="TOO70" s="4" t="s">
        <v>4</v>
      </c>
      <c r="TOP70" s="4" t="s">
        <v>5</v>
      </c>
      <c r="TOQ70" s="4" t="s">
        <v>6</v>
      </c>
      <c r="TOR70" s="4" t="s">
        <v>7</v>
      </c>
      <c r="TOS70" s="4" t="s">
        <v>8</v>
      </c>
      <c r="TOT70" s="4" t="s">
        <v>9</v>
      </c>
      <c r="TOU70" s="4" t="s">
        <v>10</v>
      </c>
      <c r="TOV70" s="4" t="s">
        <v>11</v>
      </c>
      <c r="TOW70" s="4" t="s">
        <v>12</v>
      </c>
      <c r="TOX70" s="4" t="s">
        <v>13</v>
      </c>
      <c r="TOY70" s="4" t="s">
        <v>14</v>
      </c>
      <c r="TOZ70" s="4" t="s">
        <v>63</v>
      </c>
      <c r="TPA70" s="3"/>
      <c r="TPB70" s="3" t="s">
        <v>1</v>
      </c>
      <c r="TPC70" s="3" t="s">
        <v>2</v>
      </c>
      <c r="TPD70" s="4" t="s">
        <v>3</v>
      </c>
      <c r="TPE70" s="4" t="s">
        <v>4</v>
      </c>
      <c r="TPF70" s="4" t="s">
        <v>5</v>
      </c>
      <c r="TPG70" s="4" t="s">
        <v>6</v>
      </c>
      <c r="TPH70" s="4" t="s">
        <v>7</v>
      </c>
      <c r="TPI70" s="4" t="s">
        <v>8</v>
      </c>
      <c r="TPJ70" s="4" t="s">
        <v>9</v>
      </c>
      <c r="TPK70" s="4" t="s">
        <v>10</v>
      </c>
      <c r="TPL70" s="4" t="s">
        <v>11</v>
      </c>
      <c r="TPM70" s="4" t="s">
        <v>12</v>
      </c>
      <c r="TPN70" s="4" t="s">
        <v>13</v>
      </c>
      <c r="TPO70" s="4" t="s">
        <v>14</v>
      </c>
      <c r="TPP70" s="4" t="s">
        <v>63</v>
      </c>
      <c r="TPQ70" s="3"/>
      <c r="TPR70" s="3" t="s">
        <v>1</v>
      </c>
      <c r="TPS70" s="3" t="s">
        <v>2</v>
      </c>
      <c r="TPT70" s="4" t="s">
        <v>3</v>
      </c>
      <c r="TPU70" s="4" t="s">
        <v>4</v>
      </c>
      <c r="TPV70" s="4" t="s">
        <v>5</v>
      </c>
      <c r="TPW70" s="4" t="s">
        <v>6</v>
      </c>
      <c r="TPX70" s="4" t="s">
        <v>7</v>
      </c>
      <c r="TPY70" s="4" t="s">
        <v>8</v>
      </c>
      <c r="TPZ70" s="4" t="s">
        <v>9</v>
      </c>
      <c r="TQA70" s="4" t="s">
        <v>10</v>
      </c>
      <c r="TQB70" s="4" t="s">
        <v>11</v>
      </c>
      <c r="TQC70" s="4" t="s">
        <v>12</v>
      </c>
      <c r="TQD70" s="4" t="s">
        <v>13</v>
      </c>
      <c r="TQE70" s="4" t="s">
        <v>14</v>
      </c>
      <c r="TQF70" s="4" t="s">
        <v>63</v>
      </c>
      <c r="TQG70" s="3"/>
      <c r="TQH70" s="3" t="s">
        <v>1</v>
      </c>
      <c r="TQI70" s="3" t="s">
        <v>2</v>
      </c>
      <c r="TQJ70" s="4" t="s">
        <v>3</v>
      </c>
      <c r="TQK70" s="4" t="s">
        <v>4</v>
      </c>
      <c r="TQL70" s="4" t="s">
        <v>5</v>
      </c>
      <c r="TQM70" s="4" t="s">
        <v>6</v>
      </c>
      <c r="TQN70" s="4" t="s">
        <v>7</v>
      </c>
      <c r="TQO70" s="4" t="s">
        <v>8</v>
      </c>
      <c r="TQP70" s="4" t="s">
        <v>9</v>
      </c>
      <c r="TQQ70" s="4" t="s">
        <v>10</v>
      </c>
      <c r="TQR70" s="4" t="s">
        <v>11</v>
      </c>
      <c r="TQS70" s="4" t="s">
        <v>12</v>
      </c>
      <c r="TQT70" s="4" t="s">
        <v>13</v>
      </c>
      <c r="TQU70" s="4" t="s">
        <v>14</v>
      </c>
      <c r="TQV70" s="4" t="s">
        <v>63</v>
      </c>
      <c r="TQW70" s="3"/>
      <c r="TQX70" s="3" t="s">
        <v>1</v>
      </c>
      <c r="TQY70" s="3" t="s">
        <v>2</v>
      </c>
      <c r="TQZ70" s="4" t="s">
        <v>3</v>
      </c>
      <c r="TRA70" s="4" t="s">
        <v>4</v>
      </c>
      <c r="TRB70" s="4" t="s">
        <v>5</v>
      </c>
      <c r="TRC70" s="4" t="s">
        <v>6</v>
      </c>
      <c r="TRD70" s="4" t="s">
        <v>7</v>
      </c>
      <c r="TRE70" s="4" t="s">
        <v>8</v>
      </c>
      <c r="TRF70" s="4" t="s">
        <v>9</v>
      </c>
      <c r="TRG70" s="4" t="s">
        <v>10</v>
      </c>
      <c r="TRH70" s="4" t="s">
        <v>11</v>
      </c>
      <c r="TRI70" s="4" t="s">
        <v>12</v>
      </c>
      <c r="TRJ70" s="4" t="s">
        <v>13</v>
      </c>
      <c r="TRK70" s="4" t="s">
        <v>14</v>
      </c>
      <c r="TRL70" s="4" t="s">
        <v>63</v>
      </c>
      <c r="TRM70" s="3"/>
      <c r="TRN70" s="3" t="s">
        <v>1</v>
      </c>
      <c r="TRO70" s="3" t="s">
        <v>2</v>
      </c>
      <c r="TRP70" s="4" t="s">
        <v>3</v>
      </c>
      <c r="TRQ70" s="4" t="s">
        <v>4</v>
      </c>
      <c r="TRR70" s="4" t="s">
        <v>5</v>
      </c>
      <c r="TRS70" s="4" t="s">
        <v>6</v>
      </c>
      <c r="TRT70" s="4" t="s">
        <v>7</v>
      </c>
      <c r="TRU70" s="4" t="s">
        <v>8</v>
      </c>
      <c r="TRV70" s="4" t="s">
        <v>9</v>
      </c>
      <c r="TRW70" s="4" t="s">
        <v>10</v>
      </c>
      <c r="TRX70" s="4" t="s">
        <v>11</v>
      </c>
      <c r="TRY70" s="4" t="s">
        <v>12</v>
      </c>
      <c r="TRZ70" s="4" t="s">
        <v>13</v>
      </c>
      <c r="TSA70" s="4" t="s">
        <v>14</v>
      </c>
      <c r="TSB70" s="4" t="s">
        <v>63</v>
      </c>
      <c r="TSC70" s="3"/>
      <c r="TSD70" s="3" t="s">
        <v>1</v>
      </c>
      <c r="TSE70" s="3" t="s">
        <v>2</v>
      </c>
      <c r="TSF70" s="4" t="s">
        <v>3</v>
      </c>
      <c r="TSG70" s="4" t="s">
        <v>4</v>
      </c>
      <c r="TSH70" s="4" t="s">
        <v>5</v>
      </c>
      <c r="TSI70" s="4" t="s">
        <v>6</v>
      </c>
      <c r="TSJ70" s="4" t="s">
        <v>7</v>
      </c>
      <c r="TSK70" s="4" t="s">
        <v>8</v>
      </c>
      <c r="TSL70" s="4" t="s">
        <v>9</v>
      </c>
      <c r="TSM70" s="4" t="s">
        <v>10</v>
      </c>
      <c r="TSN70" s="4" t="s">
        <v>11</v>
      </c>
      <c r="TSO70" s="4" t="s">
        <v>12</v>
      </c>
      <c r="TSP70" s="4" t="s">
        <v>13</v>
      </c>
      <c r="TSQ70" s="4" t="s">
        <v>14</v>
      </c>
      <c r="TSR70" s="4" t="s">
        <v>63</v>
      </c>
      <c r="TSS70" s="3"/>
      <c r="TST70" s="3" t="s">
        <v>1</v>
      </c>
      <c r="TSU70" s="3" t="s">
        <v>2</v>
      </c>
      <c r="TSV70" s="4" t="s">
        <v>3</v>
      </c>
      <c r="TSW70" s="4" t="s">
        <v>4</v>
      </c>
      <c r="TSX70" s="4" t="s">
        <v>5</v>
      </c>
      <c r="TSY70" s="4" t="s">
        <v>6</v>
      </c>
      <c r="TSZ70" s="4" t="s">
        <v>7</v>
      </c>
      <c r="TTA70" s="4" t="s">
        <v>8</v>
      </c>
      <c r="TTB70" s="4" t="s">
        <v>9</v>
      </c>
      <c r="TTC70" s="4" t="s">
        <v>10</v>
      </c>
      <c r="TTD70" s="4" t="s">
        <v>11</v>
      </c>
      <c r="TTE70" s="4" t="s">
        <v>12</v>
      </c>
      <c r="TTF70" s="4" t="s">
        <v>13</v>
      </c>
      <c r="TTG70" s="4" t="s">
        <v>14</v>
      </c>
      <c r="TTH70" s="4" t="s">
        <v>63</v>
      </c>
      <c r="TTI70" s="3"/>
      <c r="TTJ70" s="3" t="s">
        <v>1</v>
      </c>
      <c r="TTK70" s="3" t="s">
        <v>2</v>
      </c>
      <c r="TTL70" s="4" t="s">
        <v>3</v>
      </c>
      <c r="TTM70" s="4" t="s">
        <v>4</v>
      </c>
      <c r="TTN70" s="4" t="s">
        <v>5</v>
      </c>
      <c r="TTO70" s="4" t="s">
        <v>6</v>
      </c>
      <c r="TTP70" s="4" t="s">
        <v>7</v>
      </c>
      <c r="TTQ70" s="4" t="s">
        <v>8</v>
      </c>
      <c r="TTR70" s="4" t="s">
        <v>9</v>
      </c>
      <c r="TTS70" s="4" t="s">
        <v>10</v>
      </c>
      <c r="TTT70" s="4" t="s">
        <v>11</v>
      </c>
      <c r="TTU70" s="4" t="s">
        <v>12</v>
      </c>
      <c r="TTV70" s="4" t="s">
        <v>13</v>
      </c>
      <c r="TTW70" s="4" t="s">
        <v>14</v>
      </c>
      <c r="TTX70" s="4" t="s">
        <v>63</v>
      </c>
      <c r="TTY70" s="3"/>
      <c r="TTZ70" s="3" t="s">
        <v>1</v>
      </c>
      <c r="TUA70" s="3" t="s">
        <v>2</v>
      </c>
      <c r="TUB70" s="4" t="s">
        <v>3</v>
      </c>
      <c r="TUC70" s="4" t="s">
        <v>4</v>
      </c>
      <c r="TUD70" s="4" t="s">
        <v>5</v>
      </c>
      <c r="TUE70" s="4" t="s">
        <v>6</v>
      </c>
      <c r="TUF70" s="4" t="s">
        <v>7</v>
      </c>
      <c r="TUG70" s="4" t="s">
        <v>8</v>
      </c>
      <c r="TUH70" s="4" t="s">
        <v>9</v>
      </c>
      <c r="TUI70" s="4" t="s">
        <v>10</v>
      </c>
      <c r="TUJ70" s="4" t="s">
        <v>11</v>
      </c>
      <c r="TUK70" s="4" t="s">
        <v>12</v>
      </c>
      <c r="TUL70" s="4" t="s">
        <v>13</v>
      </c>
      <c r="TUM70" s="4" t="s">
        <v>14</v>
      </c>
      <c r="TUN70" s="4" t="s">
        <v>63</v>
      </c>
      <c r="TUO70" s="3"/>
      <c r="TUP70" s="3" t="s">
        <v>1</v>
      </c>
      <c r="TUQ70" s="3" t="s">
        <v>2</v>
      </c>
      <c r="TUR70" s="4" t="s">
        <v>3</v>
      </c>
      <c r="TUS70" s="4" t="s">
        <v>4</v>
      </c>
      <c r="TUT70" s="4" t="s">
        <v>5</v>
      </c>
      <c r="TUU70" s="4" t="s">
        <v>6</v>
      </c>
      <c r="TUV70" s="4" t="s">
        <v>7</v>
      </c>
      <c r="TUW70" s="4" t="s">
        <v>8</v>
      </c>
      <c r="TUX70" s="4" t="s">
        <v>9</v>
      </c>
      <c r="TUY70" s="4" t="s">
        <v>10</v>
      </c>
      <c r="TUZ70" s="4" t="s">
        <v>11</v>
      </c>
      <c r="TVA70" s="4" t="s">
        <v>12</v>
      </c>
      <c r="TVB70" s="4" t="s">
        <v>13</v>
      </c>
      <c r="TVC70" s="4" t="s">
        <v>14</v>
      </c>
      <c r="TVD70" s="4" t="s">
        <v>63</v>
      </c>
      <c r="TVE70" s="3"/>
      <c r="TVF70" s="3" t="s">
        <v>1</v>
      </c>
      <c r="TVG70" s="3" t="s">
        <v>2</v>
      </c>
      <c r="TVH70" s="4" t="s">
        <v>3</v>
      </c>
      <c r="TVI70" s="4" t="s">
        <v>4</v>
      </c>
      <c r="TVJ70" s="4" t="s">
        <v>5</v>
      </c>
      <c r="TVK70" s="4" t="s">
        <v>6</v>
      </c>
      <c r="TVL70" s="4" t="s">
        <v>7</v>
      </c>
      <c r="TVM70" s="4" t="s">
        <v>8</v>
      </c>
      <c r="TVN70" s="4" t="s">
        <v>9</v>
      </c>
      <c r="TVO70" s="4" t="s">
        <v>10</v>
      </c>
      <c r="TVP70" s="4" t="s">
        <v>11</v>
      </c>
      <c r="TVQ70" s="4" t="s">
        <v>12</v>
      </c>
      <c r="TVR70" s="4" t="s">
        <v>13</v>
      </c>
      <c r="TVS70" s="4" t="s">
        <v>14</v>
      </c>
      <c r="TVT70" s="4" t="s">
        <v>63</v>
      </c>
      <c r="TVU70" s="3"/>
      <c r="TVV70" s="3" t="s">
        <v>1</v>
      </c>
      <c r="TVW70" s="3" t="s">
        <v>2</v>
      </c>
      <c r="TVX70" s="4" t="s">
        <v>3</v>
      </c>
      <c r="TVY70" s="4" t="s">
        <v>4</v>
      </c>
      <c r="TVZ70" s="4" t="s">
        <v>5</v>
      </c>
      <c r="TWA70" s="4" t="s">
        <v>6</v>
      </c>
      <c r="TWB70" s="4" t="s">
        <v>7</v>
      </c>
      <c r="TWC70" s="4" t="s">
        <v>8</v>
      </c>
      <c r="TWD70" s="4" t="s">
        <v>9</v>
      </c>
      <c r="TWE70" s="4" t="s">
        <v>10</v>
      </c>
      <c r="TWF70" s="4" t="s">
        <v>11</v>
      </c>
      <c r="TWG70" s="4" t="s">
        <v>12</v>
      </c>
      <c r="TWH70" s="4" t="s">
        <v>13</v>
      </c>
      <c r="TWI70" s="4" t="s">
        <v>14</v>
      </c>
      <c r="TWJ70" s="4" t="s">
        <v>63</v>
      </c>
      <c r="TWK70" s="3"/>
      <c r="TWL70" s="3" t="s">
        <v>1</v>
      </c>
      <c r="TWM70" s="3" t="s">
        <v>2</v>
      </c>
      <c r="TWN70" s="4" t="s">
        <v>3</v>
      </c>
      <c r="TWO70" s="4" t="s">
        <v>4</v>
      </c>
      <c r="TWP70" s="4" t="s">
        <v>5</v>
      </c>
      <c r="TWQ70" s="4" t="s">
        <v>6</v>
      </c>
      <c r="TWR70" s="4" t="s">
        <v>7</v>
      </c>
      <c r="TWS70" s="4" t="s">
        <v>8</v>
      </c>
      <c r="TWT70" s="4" t="s">
        <v>9</v>
      </c>
      <c r="TWU70" s="4" t="s">
        <v>10</v>
      </c>
      <c r="TWV70" s="4" t="s">
        <v>11</v>
      </c>
      <c r="TWW70" s="4" t="s">
        <v>12</v>
      </c>
      <c r="TWX70" s="4" t="s">
        <v>13</v>
      </c>
      <c r="TWY70" s="4" t="s">
        <v>14</v>
      </c>
      <c r="TWZ70" s="4" t="s">
        <v>63</v>
      </c>
      <c r="TXA70" s="3"/>
      <c r="TXB70" s="3" t="s">
        <v>1</v>
      </c>
      <c r="TXC70" s="3" t="s">
        <v>2</v>
      </c>
      <c r="TXD70" s="4" t="s">
        <v>3</v>
      </c>
      <c r="TXE70" s="4" t="s">
        <v>4</v>
      </c>
      <c r="TXF70" s="4" t="s">
        <v>5</v>
      </c>
      <c r="TXG70" s="4" t="s">
        <v>6</v>
      </c>
      <c r="TXH70" s="4" t="s">
        <v>7</v>
      </c>
      <c r="TXI70" s="4" t="s">
        <v>8</v>
      </c>
      <c r="TXJ70" s="4" t="s">
        <v>9</v>
      </c>
      <c r="TXK70" s="4" t="s">
        <v>10</v>
      </c>
      <c r="TXL70" s="4" t="s">
        <v>11</v>
      </c>
      <c r="TXM70" s="4" t="s">
        <v>12</v>
      </c>
      <c r="TXN70" s="4" t="s">
        <v>13</v>
      </c>
      <c r="TXO70" s="4" t="s">
        <v>14</v>
      </c>
      <c r="TXP70" s="4" t="s">
        <v>63</v>
      </c>
      <c r="TXQ70" s="3"/>
      <c r="TXR70" s="3" t="s">
        <v>1</v>
      </c>
      <c r="TXS70" s="3" t="s">
        <v>2</v>
      </c>
      <c r="TXT70" s="4" t="s">
        <v>3</v>
      </c>
      <c r="TXU70" s="4" t="s">
        <v>4</v>
      </c>
      <c r="TXV70" s="4" t="s">
        <v>5</v>
      </c>
      <c r="TXW70" s="4" t="s">
        <v>6</v>
      </c>
      <c r="TXX70" s="4" t="s">
        <v>7</v>
      </c>
      <c r="TXY70" s="4" t="s">
        <v>8</v>
      </c>
      <c r="TXZ70" s="4" t="s">
        <v>9</v>
      </c>
      <c r="TYA70" s="4" t="s">
        <v>10</v>
      </c>
      <c r="TYB70" s="4" t="s">
        <v>11</v>
      </c>
      <c r="TYC70" s="4" t="s">
        <v>12</v>
      </c>
      <c r="TYD70" s="4" t="s">
        <v>13</v>
      </c>
      <c r="TYE70" s="4" t="s">
        <v>14</v>
      </c>
      <c r="TYF70" s="4" t="s">
        <v>63</v>
      </c>
      <c r="TYG70" s="3"/>
      <c r="TYH70" s="3" t="s">
        <v>1</v>
      </c>
      <c r="TYI70" s="3" t="s">
        <v>2</v>
      </c>
      <c r="TYJ70" s="4" t="s">
        <v>3</v>
      </c>
      <c r="TYK70" s="4" t="s">
        <v>4</v>
      </c>
      <c r="TYL70" s="4" t="s">
        <v>5</v>
      </c>
      <c r="TYM70" s="4" t="s">
        <v>6</v>
      </c>
      <c r="TYN70" s="4" t="s">
        <v>7</v>
      </c>
      <c r="TYO70" s="4" t="s">
        <v>8</v>
      </c>
      <c r="TYP70" s="4" t="s">
        <v>9</v>
      </c>
      <c r="TYQ70" s="4" t="s">
        <v>10</v>
      </c>
      <c r="TYR70" s="4" t="s">
        <v>11</v>
      </c>
      <c r="TYS70" s="4" t="s">
        <v>12</v>
      </c>
      <c r="TYT70" s="4" t="s">
        <v>13</v>
      </c>
      <c r="TYU70" s="4" t="s">
        <v>14</v>
      </c>
      <c r="TYV70" s="4" t="s">
        <v>63</v>
      </c>
      <c r="TYW70" s="3"/>
      <c r="TYX70" s="3" t="s">
        <v>1</v>
      </c>
      <c r="TYY70" s="3" t="s">
        <v>2</v>
      </c>
      <c r="TYZ70" s="4" t="s">
        <v>3</v>
      </c>
      <c r="TZA70" s="4" t="s">
        <v>4</v>
      </c>
      <c r="TZB70" s="4" t="s">
        <v>5</v>
      </c>
      <c r="TZC70" s="4" t="s">
        <v>6</v>
      </c>
      <c r="TZD70" s="4" t="s">
        <v>7</v>
      </c>
      <c r="TZE70" s="4" t="s">
        <v>8</v>
      </c>
      <c r="TZF70" s="4" t="s">
        <v>9</v>
      </c>
      <c r="TZG70" s="4" t="s">
        <v>10</v>
      </c>
      <c r="TZH70" s="4" t="s">
        <v>11</v>
      </c>
      <c r="TZI70" s="4" t="s">
        <v>12</v>
      </c>
      <c r="TZJ70" s="4" t="s">
        <v>13</v>
      </c>
      <c r="TZK70" s="4" t="s">
        <v>14</v>
      </c>
      <c r="TZL70" s="4" t="s">
        <v>63</v>
      </c>
      <c r="TZM70" s="3"/>
      <c r="TZN70" s="3" t="s">
        <v>1</v>
      </c>
      <c r="TZO70" s="3" t="s">
        <v>2</v>
      </c>
      <c r="TZP70" s="4" t="s">
        <v>3</v>
      </c>
      <c r="TZQ70" s="4" t="s">
        <v>4</v>
      </c>
      <c r="TZR70" s="4" t="s">
        <v>5</v>
      </c>
      <c r="TZS70" s="4" t="s">
        <v>6</v>
      </c>
      <c r="TZT70" s="4" t="s">
        <v>7</v>
      </c>
      <c r="TZU70" s="4" t="s">
        <v>8</v>
      </c>
      <c r="TZV70" s="4" t="s">
        <v>9</v>
      </c>
      <c r="TZW70" s="4" t="s">
        <v>10</v>
      </c>
      <c r="TZX70" s="4" t="s">
        <v>11</v>
      </c>
      <c r="TZY70" s="4" t="s">
        <v>12</v>
      </c>
      <c r="TZZ70" s="4" t="s">
        <v>13</v>
      </c>
      <c r="UAA70" s="4" t="s">
        <v>14</v>
      </c>
      <c r="UAB70" s="4" t="s">
        <v>63</v>
      </c>
      <c r="UAC70" s="3"/>
      <c r="UAD70" s="3" t="s">
        <v>1</v>
      </c>
      <c r="UAE70" s="3" t="s">
        <v>2</v>
      </c>
      <c r="UAF70" s="4" t="s">
        <v>3</v>
      </c>
      <c r="UAG70" s="4" t="s">
        <v>4</v>
      </c>
      <c r="UAH70" s="4" t="s">
        <v>5</v>
      </c>
      <c r="UAI70" s="4" t="s">
        <v>6</v>
      </c>
      <c r="UAJ70" s="4" t="s">
        <v>7</v>
      </c>
      <c r="UAK70" s="4" t="s">
        <v>8</v>
      </c>
      <c r="UAL70" s="4" t="s">
        <v>9</v>
      </c>
      <c r="UAM70" s="4" t="s">
        <v>10</v>
      </c>
      <c r="UAN70" s="4" t="s">
        <v>11</v>
      </c>
      <c r="UAO70" s="4" t="s">
        <v>12</v>
      </c>
      <c r="UAP70" s="4" t="s">
        <v>13</v>
      </c>
      <c r="UAQ70" s="4" t="s">
        <v>14</v>
      </c>
      <c r="UAR70" s="4" t="s">
        <v>63</v>
      </c>
      <c r="UAS70" s="3"/>
      <c r="UAT70" s="3" t="s">
        <v>1</v>
      </c>
      <c r="UAU70" s="3" t="s">
        <v>2</v>
      </c>
      <c r="UAV70" s="4" t="s">
        <v>3</v>
      </c>
      <c r="UAW70" s="4" t="s">
        <v>4</v>
      </c>
      <c r="UAX70" s="4" t="s">
        <v>5</v>
      </c>
      <c r="UAY70" s="4" t="s">
        <v>6</v>
      </c>
      <c r="UAZ70" s="4" t="s">
        <v>7</v>
      </c>
      <c r="UBA70" s="4" t="s">
        <v>8</v>
      </c>
      <c r="UBB70" s="4" t="s">
        <v>9</v>
      </c>
      <c r="UBC70" s="4" t="s">
        <v>10</v>
      </c>
      <c r="UBD70" s="4" t="s">
        <v>11</v>
      </c>
      <c r="UBE70" s="4" t="s">
        <v>12</v>
      </c>
      <c r="UBF70" s="4" t="s">
        <v>13</v>
      </c>
      <c r="UBG70" s="4" t="s">
        <v>14</v>
      </c>
      <c r="UBH70" s="4" t="s">
        <v>63</v>
      </c>
      <c r="UBI70" s="3"/>
      <c r="UBJ70" s="3" t="s">
        <v>1</v>
      </c>
      <c r="UBK70" s="3" t="s">
        <v>2</v>
      </c>
      <c r="UBL70" s="4" t="s">
        <v>3</v>
      </c>
      <c r="UBM70" s="4" t="s">
        <v>4</v>
      </c>
      <c r="UBN70" s="4" t="s">
        <v>5</v>
      </c>
      <c r="UBO70" s="4" t="s">
        <v>6</v>
      </c>
      <c r="UBP70" s="4" t="s">
        <v>7</v>
      </c>
      <c r="UBQ70" s="4" t="s">
        <v>8</v>
      </c>
      <c r="UBR70" s="4" t="s">
        <v>9</v>
      </c>
      <c r="UBS70" s="4" t="s">
        <v>10</v>
      </c>
      <c r="UBT70" s="4" t="s">
        <v>11</v>
      </c>
      <c r="UBU70" s="4" t="s">
        <v>12</v>
      </c>
      <c r="UBV70" s="4" t="s">
        <v>13</v>
      </c>
      <c r="UBW70" s="4" t="s">
        <v>14</v>
      </c>
      <c r="UBX70" s="4" t="s">
        <v>63</v>
      </c>
      <c r="UBY70" s="3"/>
      <c r="UBZ70" s="3" t="s">
        <v>1</v>
      </c>
      <c r="UCA70" s="3" t="s">
        <v>2</v>
      </c>
      <c r="UCB70" s="4" t="s">
        <v>3</v>
      </c>
      <c r="UCC70" s="4" t="s">
        <v>4</v>
      </c>
      <c r="UCD70" s="4" t="s">
        <v>5</v>
      </c>
      <c r="UCE70" s="4" t="s">
        <v>6</v>
      </c>
      <c r="UCF70" s="4" t="s">
        <v>7</v>
      </c>
      <c r="UCG70" s="4" t="s">
        <v>8</v>
      </c>
      <c r="UCH70" s="4" t="s">
        <v>9</v>
      </c>
      <c r="UCI70" s="4" t="s">
        <v>10</v>
      </c>
      <c r="UCJ70" s="4" t="s">
        <v>11</v>
      </c>
      <c r="UCK70" s="4" t="s">
        <v>12</v>
      </c>
      <c r="UCL70" s="4" t="s">
        <v>13</v>
      </c>
      <c r="UCM70" s="4" t="s">
        <v>14</v>
      </c>
      <c r="UCN70" s="4" t="s">
        <v>63</v>
      </c>
      <c r="UCO70" s="3"/>
      <c r="UCP70" s="3" t="s">
        <v>1</v>
      </c>
      <c r="UCQ70" s="3" t="s">
        <v>2</v>
      </c>
      <c r="UCR70" s="4" t="s">
        <v>3</v>
      </c>
      <c r="UCS70" s="4" t="s">
        <v>4</v>
      </c>
      <c r="UCT70" s="4" t="s">
        <v>5</v>
      </c>
      <c r="UCU70" s="4" t="s">
        <v>6</v>
      </c>
      <c r="UCV70" s="4" t="s">
        <v>7</v>
      </c>
      <c r="UCW70" s="4" t="s">
        <v>8</v>
      </c>
      <c r="UCX70" s="4" t="s">
        <v>9</v>
      </c>
      <c r="UCY70" s="4" t="s">
        <v>10</v>
      </c>
      <c r="UCZ70" s="4" t="s">
        <v>11</v>
      </c>
      <c r="UDA70" s="4" t="s">
        <v>12</v>
      </c>
      <c r="UDB70" s="4" t="s">
        <v>13</v>
      </c>
      <c r="UDC70" s="4" t="s">
        <v>14</v>
      </c>
      <c r="UDD70" s="4" t="s">
        <v>63</v>
      </c>
      <c r="UDE70" s="3"/>
      <c r="UDF70" s="3" t="s">
        <v>1</v>
      </c>
      <c r="UDG70" s="3" t="s">
        <v>2</v>
      </c>
      <c r="UDH70" s="4" t="s">
        <v>3</v>
      </c>
      <c r="UDI70" s="4" t="s">
        <v>4</v>
      </c>
      <c r="UDJ70" s="4" t="s">
        <v>5</v>
      </c>
      <c r="UDK70" s="4" t="s">
        <v>6</v>
      </c>
      <c r="UDL70" s="4" t="s">
        <v>7</v>
      </c>
      <c r="UDM70" s="4" t="s">
        <v>8</v>
      </c>
      <c r="UDN70" s="4" t="s">
        <v>9</v>
      </c>
      <c r="UDO70" s="4" t="s">
        <v>10</v>
      </c>
      <c r="UDP70" s="4" t="s">
        <v>11</v>
      </c>
      <c r="UDQ70" s="4" t="s">
        <v>12</v>
      </c>
      <c r="UDR70" s="4" t="s">
        <v>13</v>
      </c>
      <c r="UDS70" s="4" t="s">
        <v>14</v>
      </c>
      <c r="UDT70" s="4" t="s">
        <v>63</v>
      </c>
      <c r="UDU70" s="3"/>
      <c r="UDV70" s="3" t="s">
        <v>1</v>
      </c>
      <c r="UDW70" s="3" t="s">
        <v>2</v>
      </c>
      <c r="UDX70" s="4" t="s">
        <v>3</v>
      </c>
      <c r="UDY70" s="4" t="s">
        <v>4</v>
      </c>
      <c r="UDZ70" s="4" t="s">
        <v>5</v>
      </c>
      <c r="UEA70" s="4" t="s">
        <v>6</v>
      </c>
      <c r="UEB70" s="4" t="s">
        <v>7</v>
      </c>
      <c r="UEC70" s="4" t="s">
        <v>8</v>
      </c>
      <c r="UED70" s="4" t="s">
        <v>9</v>
      </c>
      <c r="UEE70" s="4" t="s">
        <v>10</v>
      </c>
      <c r="UEF70" s="4" t="s">
        <v>11</v>
      </c>
      <c r="UEG70" s="4" t="s">
        <v>12</v>
      </c>
      <c r="UEH70" s="4" t="s">
        <v>13</v>
      </c>
      <c r="UEI70" s="4" t="s">
        <v>14</v>
      </c>
      <c r="UEJ70" s="4" t="s">
        <v>63</v>
      </c>
      <c r="UEK70" s="3"/>
      <c r="UEL70" s="3" t="s">
        <v>1</v>
      </c>
      <c r="UEM70" s="3" t="s">
        <v>2</v>
      </c>
      <c r="UEN70" s="4" t="s">
        <v>3</v>
      </c>
      <c r="UEO70" s="4" t="s">
        <v>4</v>
      </c>
      <c r="UEP70" s="4" t="s">
        <v>5</v>
      </c>
      <c r="UEQ70" s="4" t="s">
        <v>6</v>
      </c>
      <c r="UER70" s="4" t="s">
        <v>7</v>
      </c>
      <c r="UES70" s="4" t="s">
        <v>8</v>
      </c>
      <c r="UET70" s="4" t="s">
        <v>9</v>
      </c>
      <c r="UEU70" s="4" t="s">
        <v>10</v>
      </c>
      <c r="UEV70" s="4" t="s">
        <v>11</v>
      </c>
      <c r="UEW70" s="4" t="s">
        <v>12</v>
      </c>
      <c r="UEX70" s="4" t="s">
        <v>13</v>
      </c>
      <c r="UEY70" s="4" t="s">
        <v>14</v>
      </c>
      <c r="UEZ70" s="4" t="s">
        <v>63</v>
      </c>
      <c r="UFA70" s="3"/>
      <c r="UFB70" s="3" t="s">
        <v>1</v>
      </c>
      <c r="UFC70" s="3" t="s">
        <v>2</v>
      </c>
      <c r="UFD70" s="4" t="s">
        <v>3</v>
      </c>
      <c r="UFE70" s="4" t="s">
        <v>4</v>
      </c>
      <c r="UFF70" s="4" t="s">
        <v>5</v>
      </c>
      <c r="UFG70" s="4" t="s">
        <v>6</v>
      </c>
      <c r="UFH70" s="4" t="s">
        <v>7</v>
      </c>
      <c r="UFI70" s="4" t="s">
        <v>8</v>
      </c>
      <c r="UFJ70" s="4" t="s">
        <v>9</v>
      </c>
      <c r="UFK70" s="4" t="s">
        <v>10</v>
      </c>
      <c r="UFL70" s="4" t="s">
        <v>11</v>
      </c>
      <c r="UFM70" s="4" t="s">
        <v>12</v>
      </c>
      <c r="UFN70" s="4" t="s">
        <v>13</v>
      </c>
      <c r="UFO70" s="4" t="s">
        <v>14</v>
      </c>
      <c r="UFP70" s="4" t="s">
        <v>63</v>
      </c>
      <c r="UFQ70" s="3"/>
      <c r="UFR70" s="3" t="s">
        <v>1</v>
      </c>
      <c r="UFS70" s="3" t="s">
        <v>2</v>
      </c>
      <c r="UFT70" s="4" t="s">
        <v>3</v>
      </c>
      <c r="UFU70" s="4" t="s">
        <v>4</v>
      </c>
      <c r="UFV70" s="4" t="s">
        <v>5</v>
      </c>
      <c r="UFW70" s="4" t="s">
        <v>6</v>
      </c>
      <c r="UFX70" s="4" t="s">
        <v>7</v>
      </c>
      <c r="UFY70" s="4" t="s">
        <v>8</v>
      </c>
      <c r="UFZ70" s="4" t="s">
        <v>9</v>
      </c>
      <c r="UGA70" s="4" t="s">
        <v>10</v>
      </c>
      <c r="UGB70" s="4" t="s">
        <v>11</v>
      </c>
      <c r="UGC70" s="4" t="s">
        <v>12</v>
      </c>
      <c r="UGD70" s="4" t="s">
        <v>13</v>
      </c>
      <c r="UGE70" s="4" t="s">
        <v>14</v>
      </c>
      <c r="UGF70" s="4" t="s">
        <v>63</v>
      </c>
      <c r="UGG70" s="3"/>
      <c r="UGH70" s="3" t="s">
        <v>1</v>
      </c>
      <c r="UGI70" s="3" t="s">
        <v>2</v>
      </c>
      <c r="UGJ70" s="4" t="s">
        <v>3</v>
      </c>
      <c r="UGK70" s="4" t="s">
        <v>4</v>
      </c>
      <c r="UGL70" s="4" t="s">
        <v>5</v>
      </c>
      <c r="UGM70" s="4" t="s">
        <v>6</v>
      </c>
      <c r="UGN70" s="4" t="s">
        <v>7</v>
      </c>
      <c r="UGO70" s="4" t="s">
        <v>8</v>
      </c>
      <c r="UGP70" s="4" t="s">
        <v>9</v>
      </c>
      <c r="UGQ70" s="4" t="s">
        <v>10</v>
      </c>
      <c r="UGR70" s="4" t="s">
        <v>11</v>
      </c>
      <c r="UGS70" s="4" t="s">
        <v>12</v>
      </c>
      <c r="UGT70" s="4" t="s">
        <v>13</v>
      </c>
      <c r="UGU70" s="4" t="s">
        <v>14</v>
      </c>
      <c r="UGV70" s="4" t="s">
        <v>63</v>
      </c>
      <c r="UGW70" s="3"/>
      <c r="UGX70" s="3" t="s">
        <v>1</v>
      </c>
      <c r="UGY70" s="3" t="s">
        <v>2</v>
      </c>
      <c r="UGZ70" s="4" t="s">
        <v>3</v>
      </c>
      <c r="UHA70" s="4" t="s">
        <v>4</v>
      </c>
      <c r="UHB70" s="4" t="s">
        <v>5</v>
      </c>
      <c r="UHC70" s="4" t="s">
        <v>6</v>
      </c>
      <c r="UHD70" s="4" t="s">
        <v>7</v>
      </c>
      <c r="UHE70" s="4" t="s">
        <v>8</v>
      </c>
      <c r="UHF70" s="4" t="s">
        <v>9</v>
      </c>
      <c r="UHG70" s="4" t="s">
        <v>10</v>
      </c>
      <c r="UHH70" s="4" t="s">
        <v>11</v>
      </c>
      <c r="UHI70" s="4" t="s">
        <v>12</v>
      </c>
      <c r="UHJ70" s="4" t="s">
        <v>13</v>
      </c>
      <c r="UHK70" s="4" t="s">
        <v>14</v>
      </c>
      <c r="UHL70" s="4" t="s">
        <v>63</v>
      </c>
      <c r="UHM70" s="3"/>
      <c r="UHN70" s="3" t="s">
        <v>1</v>
      </c>
      <c r="UHO70" s="3" t="s">
        <v>2</v>
      </c>
      <c r="UHP70" s="4" t="s">
        <v>3</v>
      </c>
      <c r="UHQ70" s="4" t="s">
        <v>4</v>
      </c>
      <c r="UHR70" s="4" t="s">
        <v>5</v>
      </c>
      <c r="UHS70" s="4" t="s">
        <v>6</v>
      </c>
      <c r="UHT70" s="4" t="s">
        <v>7</v>
      </c>
      <c r="UHU70" s="4" t="s">
        <v>8</v>
      </c>
      <c r="UHV70" s="4" t="s">
        <v>9</v>
      </c>
      <c r="UHW70" s="4" t="s">
        <v>10</v>
      </c>
      <c r="UHX70" s="4" t="s">
        <v>11</v>
      </c>
      <c r="UHY70" s="4" t="s">
        <v>12</v>
      </c>
      <c r="UHZ70" s="4" t="s">
        <v>13</v>
      </c>
      <c r="UIA70" s="4" t="s">
        <v>14</v>
      </c>
      <c r="UIB70" s="4" t="s">
        <v>63</v>
      </c>
      <c r="UIC70" s="3"/>
      <c r="UID70" s="3" t="s">
        <v>1</v>
      </c>
      <c r="UIE70" s="3" t="s">
        <v>2</v>
      </c>
      <c r="UIF70" s="4" t="s">
        <v>3</v>
      </c>
      <c r="UIG70" s="4" t="s">
        <v>4</v>
      </c>
      <c r="UIH70" s="4" t="s">
        <v>5</v>
      </c>
      <c r="UII70" s="4" t="s">
        <v>6</v>
      </c>
      <c r="UIJ70" s="4" t="s">
        <v>7</v>
      </c>
      <c r="UIK70" s="4" t="s">
        <v>8</v>
      </c>
      <c r="UIL70" s="4" t="s">
        <v>9</v>
      </c>
      <c r="UIM70" s="4" t="s">
        <v>10</v>
      </c>
      <c r="UIN70" s="4" t="s">
        <v>11</v>
      </c>
      <c r="UIO70" s="4" t="s">
        <v>12</v>
      </c>
      <c r="UIP70" s="4" t="s">
        <v>13</v>
      </c>
      <c r="UIQ70" s="4" t="s">
        <v>14</v>
      </c>
      <c r="UIR70" s="4" t="s">
        <v>63</v>
      </c>
      <c r="UIS70" s="3"/>
      <c r="UIT70" s="3" t="s">
        <v>1</v>
      </c>
      <c r="UIU70" s="3" t="s">
        <v>2</v>
      </c>
      <c r="UIV70" s="4" t="s">
        <v>3</v>
      </c>
      <c r="UIW70" s="4" t="s">
        <v>4</v>
      </c>
      <c r="UIX70" s="4" t="s">
        <v>5</v>
      </c>
      <c r="UIY70" s="4" t="s">
        <v>6</v>
      </c>
      <c r="UIZ70" s="4" t="s">
        <v>7</v>
      </c>
      <c r="UJA70" s="4" t="s">
        <v>8</v>
      </c>
      <c r="UJB70" s="4" t="s">
        <v>9</v>
      </c>
      <c r="UJC70" s="4" t="s">
        <v>10</v>
      </c>
      <c r="UJD70" s="4" t="s">
        <v>11</v>
      </c>
      <c r="UJE70" s="4" t="s">
        <v>12</v>
      </c>
      <c r="UJF70" s="4" t="s">
        <v>13</v>
      </c>
      <c r="UJG70" s="4" t="s">
        <v>14</v>
      </c>
      <c r="UJH70" s="4" t="s">
        <v>63</v>
      </c>
      <c r="UJI70" s="3"/>
      <c r="UJJ70" s="3" t="s">
        <v>1</v>
      </c>
      <c r="UJK70" s="3" t="s">
        <v>2</v>
      </c>
      <c r="UJL70" s="4" t="s">
        <v>3</v>
      </c>
      <c r="UJM70" s="4" t="s">
        <v>4</v>
      </c>
      <c r="UJN70" s="4" t="s">
        <v>5</v>
      </c>
      <c r="UJO70" s="4" t="s">
        <v>6</v>
      </c>
      <c r="UJP70" s="4" t="s">
        <v>7</v>
      </c>
      <c r="UJQ70" s="4" t="s">
        <v>8</v>
      </c>
      <c r="UJR70" s="4" t="s">
        <v>9</v>
      </c>
      <c r="UJS70" s="4" t="s">
        <v>10</v>
      </c>
      <c r="UJT70" s="4" t="s">
        <v>11</v>
      </c>
      <c r="UJU70" s="4" t="s">
        <v>12</v>
      </c>
      <c r="UJV70" s="4" t="s">
        <v>13</v>
      </c>
      <c r="UJW70" s="4" t="s">
        <v>14</v>
      </c>
      <c r="UJX70" s="4" t="s">
        <v>63</v>
      </c>
      <c r="UJY70" s="3"/>
      <c r="UJZ70" s="3" t="s">
        <v>1</v>
      </c>
      <c r="UKA70" s="3" t="s">
        <v>2</v>
      </c>
      <c r="UKB70" s="4" t="s">
        <v>3</v>
      </c>
      <c r="UKC70" s="4" t="s">
        <v>4</v>
      </c>
      <c r="UKD70" s="4" t="s">
        <v>5</v>
      </c>
      <c r="UKE70" s="4" t="s">
        <v>6</v>
      </c>
      <c r="UKF70" s="4" t="s">
        <v>7</v>
      </c>
      <c r="UKG70" s="4" t="s">
        <v>8</v>
      </c>
      <c r="UKH70" s="4" t="s">
        <v>9</v>
      </c>
      <c r="UKI70" s="4" t="s">
        <v>10</v>
      </c>
      <c r="UKJ70" s="4" t="s">
        <v>11</v>
      </c>
      <c r="UKK70" s="4" t="s">
        <v>12</v>
      </c>
      <c r="UKL70" s="4" t="s">
        <v>13</v>
      </c>
      <c r="UKM70" s="4" t="s">
        <v>14</v>
      </c>
      <c r="UKN70" s="4" t="s">
        <v>63</v>
      </c>
      <c r="UKO70" s="3"/>
      <c r="UKP70" s="3" t="s">
        <v>1</v>
      </c>
      <c r="UKQ70" s="3" t="s">
        <v>2</v>
      </c>
      <c r="UKR70" s="4" t="s">
        <v>3</v>
      </c>
      <c r="UKS70" s="4" t="s">
        <v>4</v>
      </c>
      <c r="UKT70" s="4" t="s">
        <v>5</v>
      </c>
      <c r="UKU70" s="4" t="s">
        <v>6</v>
      </c>
      <c r="UKV70" s="4" t="s">
        <v>7</v>
      </c>
      <c r="UKW70" s="4" t="s">
        <v>8</v>
      </c>
      <c r="UKX70" s="4" t="s">
        <v>9</v>
      </c>
      <c r="UKY70" s="4" t="s">
        <v>10</v>
      </c>
      <c r="UKZ70" s="4" t="s">
        <v>11</v>
      </c>
      <c r="ULA70" s="4" t="s">
        <v>12</v>
      </c>
      <c r="ULB70" s="4" t="s">
        <v>13</v>
      </c>
      <c r="ULC70" s="4" t="s">
        <v>14</v>
      </c>
      <c r="ULD70" s="4" t="s">
        <v>63</v>
      </c>
      <c r="ULE70" s="3"/>
      <c r="ULF70" s="3" t="s">
        <v>1</v>
      </c>
      <c r="ULG70" s="3" t="s">
        <v>2</v>
      </c>
      <c r="ULH70" s="4" t="s">
        <v>3</v>
      </c>
      <c r="ULI70" s="4" t="s">
        <v>4</v>
      </c>
      <c r="ULJ70" s="4" t="s">
        <v>5</v>
      </c>
      <c r="ULK70" s="4" t="s">
        <v>6</v>
      </c>
      <c r="ULL70" s="4" t="s">
        <v>7</v>
      </c>
      <c r="ULM70" s="4" t="s">
        <v>8</v>
      </c>
      <c r="ULN70" s="4" t="s">
        <v>9</v>
      </c>
      <c r="ULO70" s="4" t="s">
        <v>10</v>
      </c>
      <c r="ULP70" s="4" t="s">
        <v>11</v>
      </c>
      <c r="ULQ70" s="4" t="s">
        <v>12</v>
      </c>
      <c r="ULR70" s="4" t="s">
        <v>13</v>
      </c>
      <c r="ULS70" s="4" t="s">
        <v>14</v>
      </c>
      <c r="ULT70" s="4" t="s">
        <v>63</v>
      </c>
      <c r="ULU70" s="3"/>
      <c r="ULV70" s="3" t="s">
        <v>1</v>
      </c>
      <c r="ULW70" s="3" t="s">
        <v>2</v>
      </c>
      <c r="ULX70" s="4" t="s">
        <v>3</v>
      </c>
      <c r="ULY70" s="4" t="s">
        <v>4</v>
      </c>
      <c r="ULZ70" s="4" t="s">
        <v>5</v>
      </c>
      <c r="UMA70" s="4" t="s">
        <v>6</v>
      </c>
      <c r="UMB70" s="4" t="s">
        <v>7</v>
      </c>
      <c r="UMC70" s="4" t="s">
        <v>8</v>
      </c>
      <c r="UMD70" s="4" t="s">
        <v>9</v>
      </c>
      <c r="UME70" s="4" t="s">
        <v>10</v>
      </c>
      <c r="UMF70" s="4" t="s">
        <v>11</v>
      </c>
      <c r="UMG70" s="4" t="s">
        <v>12</v>
      </c>
      <c r="UMH70" s="4" t="s">
        <v>13</v>
      </c>
      <c r="UMI70" s="4" t="s">
        <v>14</v>
      </c>
      <c r="UMJ70" s="4" t="s">
        <v>63</v>
      </c>
      <c r="UMK70" s="3"/>
      <c r="UML70" s="3" t="s">
        <v>1</v>
      </c>
      <c r="UMM70" s="3" t="s">
        <v>2</v>
      </c>
      <c r="UMN70" s="4" t="s">
        <v>3</v>
      </c>
      <c r="UMO70" s="4" t="s">
        <v>4</v>
      </c>
      <c r="UMP70" s="4" t="s">
        <v>5</v>
      </c>
      <c r="UMQ70" s="4" t="s">
        <v>6</v>
      </c>
      <c r="UMR70" s="4" t="s">
        <v>7</v>
      </c>
      <c r="UMS70" s="4" t="s">
        <v>8</v>
      </c>
      <c r="UMT70" s="4" t="s">
        <v>9</v>
      </c>
      <c r="UMU70" s="4" t="s">
        <v>10</v>
      </c>
      <c r="UMV70" s="4" t="s">
        <v>11</v>
      </c>
      <c r="UMW70" s="4" t="s">
        <v>12</v>
      </c>
      <c r="UMX70" s="4" t="s">
        <v>13</v>
      </c>
      <c r="UMY70" s="4" t="s">
        <v>14</v>
      </c>
      <c r="UMZ70" s="4" t="s">
        <v>63</v>
      </c>
      <c r="UNA70" s="3"/>
      <c r="UNB70" s="3" t="s">
        <v>1</v>
      </c>
      <c r="UNC70" s="3" t="s">
        <v>2</v>
      </c>
      <c r="UND70" s="4" t="s">
        <v>3</v>
      </c>
      <c r="UNE70" s="4" t="s">
        <v>4</v>
      </c>
      <c r="UNF70" s="4" t="s">
        <v>5</v>
      </c>
      <c r="UNG70" s="4" t="s">
        <v>6</v>
      </c>
      <c r="UNH70" s="4" t="s">
        <v>7</v>
      </c>
      <c r="UNI70" s="4" t="s">
        <v>8</v>
      </c>
      <c r="UNJ70" s="4" t="s">
        <v>9</v>
      </c>
      <c r="UNK70" s="4" t="s">
        <v>10</v>
      </c>
      <c r="UNL70" s="4" t="s">
        <v>11</v>
      </c>
      <c r="UNM70" s="4" t="s">
        <v>12</v>
      </c>
      <c r="UNN70" s="4" t="s">
        <v>13</v>
      </c>
      <c r="UNO70" s="4" t="s">
        <v>14</v>
      </c>
      <c r="UNP70" s="4" t="s">
        <v>63</v>
      </c>
      <c r="UNQ70" s="3"/>
      <c r="UNR70" s="3" t="s">
        <v>1</v>
      </c>
      <c r="UNS70" s="3" t="s">
        <v>2</v>
      </c>
      <c r="UNT70" s="4" t="s">
        <v>3</v>
      </c>
      <c r="UNU70" s="4" t="s">
        <v>4</v>
      </c>
      <c r="UNV70" s="4" t="s">
        <v>5</v>
      </c>
      <c r="UNW70" s="4" t="s">
        <v>6</v>
      </c>
      <c r="UNX70" s="4" t="s">
        <v>7</v>
      </c>
      <c r="UNY70" s="4" t="s">
        <v>8</v>
      </c>
      <c r="UNZ70" s="4" t="s">
        <v>9</v>
      </c>
      <c r="UOA70" s="4" t="s">
        <v>10</v>
      </c>
      <c r="UOB70" s="4" t="s">
        <v>11</v>
      </c>
      <c r="UOC70" s="4" t="s">
        <v>12</v>
      </c>
      <c r="UOD70" s="4" t="s">
        <v>13</v>
      </c>
      <c r="UOE70" s="4" t="s">
        <v>14</v>
      </c>
      <c r="UOF70" s="4" t="s">
        <v>63</v>
      </c>
      <c r="UOG70" s="3"/>
      <c r="UOH70" s="3" t="s">
        <v>1</v>
      </c>
      <c r="UOI70" s="3" t="s">
        <v>2</v>
      </c>
      <c r="UOJ70" s="4" t="s">
        <v>3</v>
      </c>
      <c r="UOK70" s="4" t="s">
        <v>4</v>
      </c>
      <c r="UOL70" s="4" t="s">
        <v>5</v>
      </c>
      <c r="UOM70" s="4" t="s">
        <v>6</v>
      </c>
      <c r="UON70" s="4" t="s">
        <v>7</v>
      </c>
      <c r="UOO70" s="4" t="s">
        <v>8</v>
      </c>
      <c r="UOP70" s="4" t="s">
        <v>9</v>
      </c>
      <c r="UOQ70" s="4" t="s">
        <v>10</v>
      </c>
      <c r="UOR70" s="4" t="s">
        <v>11</v>
      </c>
      <c r="UOS70" s="4" t="s">
        <v>12</v>
      </c>
      <c r="UOT70" s="4" t="s">
        <v>13</v>
      </c>
      <c r="UOU70" s="4" t="s">
        <v>14</v>
      </c>
      <c r="UOV70" s="4" t="s">
        <v>63</v>
      </c>
      <c r="UOW70" s="3"/>
      <c r="UOX70" s="3" t="s">
        <v>1</v>
      </c>
      <c r="UOY70" s="3" t="s">
        <v>2</v>
      </c>
      <c r="UOZ70" s="4" t="s">
        <v>3</v>
      </c>
      <c r="UPA70" s="4" t="s">
        <v>4</v>
      </c>
      <c r="UPB70" s="4" t="s">
        <v>5</v>
      </c>
      <c r="UPC70" s="4" t="s">
        <v>6</v>
      </c>
      <c r="UPD70" s="4" t="s">
        <v>7</v>
      </c>
      <c r="UPE70" s="4" t="s">
        <v>8</v>
      </c>
      <c r="UPF70" s="4" t="s">
        <v>9</v>
      </c>
      <c r="UPG70" s="4" t="s">
        <v>10</v>
      </c>
      <c r="UPH70" s="4" t="s">
        <v>11</v>
      </c>
      <c r="UPI70" s="4" t="s">
        <v>12</v>
      </c>
      <c r="UPJ70" s="4" t="s">
        <v>13</v>
      </c>
      <c r="UPK70" s="4" t="s">
        <v>14</v>
      </c>
      <c r="UPL70" s="4" t="s">
        <v>63</v>
      </c>
      <c r="UPM70" s="3"/>
      <c r="UPN70" s="3" t="s">
        <v>1</v>
      </c>
      <c r="UPO70" s="3" t="s">
        <v>2</v>
      </c>
      <c r="UPP70" s="4" t="s">
        <v>3</v>
      </c>
      <c r="UPQ70" s="4" t="s">
        <v>4</v>
      </c>
      <c r="UPR70" s="4" t="s">
        <v>5</v>
      </c>
      <c r="UPS70" s="4" t="s">
        <v>6</v>
      </c>
      <c r="UPT70" s="4" t="s">
        <v>7</v>
      </c>
      <c r="UPU70" s="4" t="s">
        <v>8</v>
      </c>
      <c r="UPV70" s="4" t="s">
        <v>9</v>
      </c>
      <c r="UPW70" s="4" t="s">
        <v>10</v>
      </c>
      <c r="UPX70" s="4" t="s">
        <v>11</v>
      </c>
      <c r="UPY70" s="4" t="s">
        <v>12</v>
      </c>
      <c r="UPZ70" s="4" t="s">
        <v>13</v>
      </c>
      <c r="UQA70" s="4" t="s">
        <v>14</v>
      </c>
      <c r="UQB70" s="4" t="s">
        <v>63</v>
      </c>
      <c r="UQC70" s="3"/>
      <c r="UQD70" s="3" t="s">
        <v>1</v>
      </c>
      <c r="UQE70" s="3" t="s">
        <v>2</v>
      </c>
      <c r="UQF70" s="4" t="s">
        <v>3</v>
      </c>
      <c r="UQG70" s="4" t="s">
        <v>4</v>
      </c>
      <c r="UQH70" s="4" t="s">
        <v>5</v>
      </c>
      <c r="UQI70" s="4" t="s">
        <v>6</v>
      </c>
      <c r="UQJ70" s="4" t="s">
        <v>7</v>
      </c>
      <c r="UQK70" s="4" t="s">
        <v>8</v>
      </c>
      <c r="UQL70" s="4" t="s">
        <v>9</v>
      </c>
      <c r="UQM70" s="4" t="s">
        <v>10</v>
      </c>
      <c r="UQN70" s="4" t="s">
        <v>11</v>
      </c>
      <c r="UQO70" s="4" t="s">
        <v>12</v>
      </c>
      <c r="UQP70" s="4" t="s">
        <v>13</v>
      </c>
      <c r="UQQ70" s="4" t="s">
        <v>14</v>
      </c>
      <c r="UQR70" s="4" t="s">
        <v>63</v>
      </c>
      <c r="UQS70" s="3"/>
      <c r="UQT70" s="3" t="s">
        <v>1</v>
      </c>
      <c r="UQU70" s="3" t="s">
        <v>2</v>
      </c>
      <c r="UQV70" s="4" t="s">
        <v>3</v>
      </c>
      <c r="UQW70" s="4" t="s">
        <v>4</v>
      </c>
      <c r="UQX70" s="4" t="s">
        <v>5</v>
      </c>
      <c r="UQY70" s="4" t="s">
        <v>6</v>
      </c>
      <c r="UQZ70" s="4" t="s">
        <v>7</v>
      </c>
      <c r="URA70" s="4" t="s">
        <v>8</v>
      </c>
      <c r="URB70" s="4" t="s">
        <v>9</v>
      </c>
      <c r="URC70" s="4" t="s">
        <v>10</v>
      </c>
      <c r="URD70" s="4" t="s">
        <v>11</v>
      </c>
      <c r="URE70" s="4" t="s">
        <v>12</v>
      </c>
      <c r="URF70" s="4" t="s">
        <v>13</v>
      </c>
      <c r="URG70" s="4" t="s">
        <v>14</v>
      </c>
      <c r="URH70" s="4" t="s">
        <v>63</v>
      </c>
      <c r="URI70" s="3"/>
      <c r="URJ70" s="3" t="s">
        <v>1</v>
      </c>
      <c r="URK70" s="3" t="s">
        <v>2</v>
      </c>
      <c r="URL70" s="4" t="s">
        <v>3</v>
      </c>
      <c r="URM70" s="4" t="s">
        <v>4</v>
      </c>
      <c r="URN70" s="4" t="s">
        <v>5</v>
      </c>
      <c r="URO70" s="4" t="s">
        <v>6</v>
      </c>
      <c r="URP70" s="4" t="s">
        <v>7</v>
      </c>
      <c r="URQ70" s="4" t="s">
        <v>8</v>
      </c>
      <c r="URR70" s="4" t="s">
        <v>9</v>
      </c>
      <c r="URS70" s="4" t="s">
        <v>10</v>
      </c>
      <c r="URT70" s="4" t="s">
        <v>11</v>
      </c>
      <c r="URU70" s="4" t="s">
        <v>12</v>
      </c>
      <c r="URV70" s="4" t="s">
        <v>13</v>
      </c>
      <c r="URW70" s="4" t="s">
        <v>14</v>
      </c>
      <c r="URX70" s="4" t="s">
        <v>63</v>
      </c>
      <c r="URY70" s="3"/>
      <c r="URZ70" s="3" t="s">
        <v>1</v>
      </c>
      <c r="USA70" s="3" t="s">
        <v>2</v>
      </c>
      <c r="USB70" s="4" t="s">
        <v>3</v>
      </c>
      <c r="USC70" s="4" t="s">
        <v>4</v>
      </c>
      <c r="USD70" s="4" t="s">
        <v>5</v>
      </c>
      <c r="USE70" s="4" t="s">
        <v>6</v>
      </c>
      <c r="USF70" s="4" t="s">
        <v>7</v>
      </c>
      <c r="USG70" s="4" t="s">
        <v>8</v>
      </c>
      <c r="USH70" s="4" t="s">
        <v>9</v>
      </c>
      <c r="USI70" s="4" t="s">
        <v>10</v>
      </c>
      <c r="USJ70" s="4" t="s">
        <v>11</v>
      </c>
      <c r="USK70" s="4" t="s">
        <v>12</v>
      </c>
      <c r="USL70" s="4" t="s">
        <v>13</v>
      </c>
      <c r="USM70" s="4" t="s">
        <v>14</v>
      </c>
      <c r="USN70" s="4" t="s">
        <v>63</v>
      </c>
      <c r="USO70" s="3"/>
      <c r="USP70" s="3" t="s">
        <v>1</v>
      </c>
      <c r="USQ70" s="3" t="s">
        <v>2</v>
      </c>
      <c r="USR70" s="4" t="s">
        <v>3</v>
      </c>
      <c r="USS70" s="4" t="s">
        <v>4</v>
      </c>
      <c r="UST70" s="4" t="s">
        <v>5</v>
      </c>
      <c r="USU70" s="4" t="s">
        <v>6</v>
      </c>
      <c r="USV70" s="4" t="s">
        <v>7</v>
      </c>
      <c r="USW70" s="4" t="s">
        <v>8</v>
      </c>
      <c r="USX70" s="4" t="s">
        <v>9</v>
      </c>
      <c r="USY70" s="4" t="s">
        <v>10</v>
      </c>
      <c r="USZ70" s="4" t="s">
        <v>11</v>
      </c>
      <c r="UTA70" s="4" t="s">
        <v>12</v>
      </c>
      <c r="UTB70" s="4" t="s">
        <v>13</v>
      </c>
      <c r="UTC70" s="4" t="s">
        <v>14</v>
      </c>
      <c r="UTD70" s="4" t="s">
        <v>63</v>
      </c>
      <c r="UTE70" s="3"/>
      <c r="UTF70" s="3" t="s">
        <v>1</v>
      </c>
      <c r="UTG70" s="3" t="s">
        <v>2</v>
      </c>
      <c r="UTH70" s="4" t="s">
        <v>3</v>
      </c>
      <c r="UTI70" s="4" t="s">
        <v>4</v>
      </c>
      <c r="UTJ70" s="4" t="s">
        <v>5</v>
      </c>
      <c r="UTK70" s="4" t="s">
        <v>6</v>
      </c>
      <c r="UTL70" s="4" t="s">
        <v>7</v>
      </c>
      <c r="UTM70" s="4" t="s">
        <v>8</v>
      </c>
      <c r="UTN70" s="4" t="s">
        <v>9</v>
      </c>
      <c r="UTO70" s="4" t="s">
        <v>10</v>
      </c>
      <c r="UTP70" s="4" t="s">
        <v>11</v>
      </c>
      <c r="UTQ70" s="4" t="s">
        <v>12</v>
      </c>
      <c r="UTR70" s="4" t="s">
        <v>13</v>
      </c>
      <c r="UTS70" s="4" t="s">
        <v>14</v>
      </c>
      <c r="UTT70" s="4" t="s">
        <v>63</v>
      </c>
      <c r="UTU70" s="3"/>
      <c r="UTV70" s="3" t="s">
        <v>1</v>
      </c>
      <c r="UTW70" s="3" t="s">
        <v>2</v>
      </c>
      <c r="UTX70" s="4" t="s">
        <v>3</v>
      </c>
      <c r="UTY70" s="4" t="s">
        <v>4</v>
      </c>
      <c r="UTZ70" s="4" t="s">
        <v>5</v>
      </c>
      <c r="UUA70" s="4" t="s">
        <v>6</v>
      </c>
      <c r="UUB70" s="4" t="s">
        <v>7</v>
      </c>
      <c r="UUC70" s="4" t="s">
        <v>8</v>
      </c>
      <c r="UUD70" s="4" t="s">
        <v>9</v>
      </c>
      <c r="UUE70" s="4" t="s">
        <v>10</v>
      </c>
      <c r="UUF70" s="4" t="s">
        <v>11</v>
      </c>
      <c r="UUG70" s="4" t="s">
        <v>12</v>
      </c>
      <c r="UUH70" s="4" t="s">
        <v>13</v>
      </c>
      <c r="UUI70" s="4" t="s">
        <v>14</v>
      </c>
      <c r="UUJ70" s="4" t="s">
        <v>63</v>
      </c>
      <c r="UUK70" s="3"/>
      <c r="UUL70" s="3" t="s">
        <v>1</v>
      </c>
      <c r="UUM70" s="3" t="s">
        <v>2</v>
      </c>
      <c r="UUN70" s="4" t="s">
        <v>3</v>
      </c>
      <c r="UUO70" s="4" t="s">
        <v>4</v>
      </c>
      <c r="UUP70" s="4" t="s">
        <v>5</v>
      </c>
      <c r="UUQ70" s="4" t="s">
        <v>6</v>
      </c>
      <c r="UUR70" s="4" t="s">
        <v>7</v>
      </c>
      <c r="UUS70" s="4" t="s">
        <v>8</v>
      </c>
      <c r="UUT70" s="4" t="s">
        <v>9</v>
      </c>
      <c r="UUU70" s="4" t="s">
        <v>10</v>
      </c>
      <c r="UUV70" s="4" t="s">
        <v>11</v>
      </c>
      <c r="UUW70" s="4" t="s">
        <v>12</v>
      </c>
      <c r="UUX70" s="4" t="s">
        <v>13</v>
      </c>
      <c r="UUY70" s="4" t="s">
        <v>14</v>
      </c>
      <c r="UUZ70" s="4" t="s">
        <v>63</v>
      </c>
      <c r="UVA70" s="3"/>
      <c r="UVB70" s="3" t="s">
        <v>1</v>
      </c>
      <c r="UVC70" s="3" t="s">
        <v>2</v>
      </c>
      <c r="UVD70" s="4" t="s">
        <v>3</v>
      </c>
      <c r="UVE70" s="4" t="s">
        <v>4</v>
      </c>
      <c r="UVF70" s="4" t="s">
        <v>5</v>
      </c>
      <c r="UVG70" s="4" t="s">
        <v>6</v>
      </c>
      <c r="UVH70" s="4" t="s">
        <v>7</v>
      </c>
      <c r="UVI70" s="4" t="s">
        <v>8</v>
      </c>
      <c r="UVJ70" s="4" t="s">
        <v>9</v>
      </c>
      <c r="UVK70" s="4" t="s">
        <v>10</v>
      </c>
      <c r="UVL70" s="4" t="s">
        <v>11</v>
      </c>
      <c r="UVM70" s="4" t="s">
        <v>12</v>
      </c>
      <c r="UVN70" s="4" t="s">
        <v>13</v>
      </c>
      <c r="UVO70" s="4" t="s">
        <v>14</v>
      </c>
      <c r="UVP70" s="4" t="s">
        <v>63</v>
      </c>
      <c r="UVQ70" s="3"/>
      <c r="UVR70" s="3" t="s">
        <v>1</v>
      </c>
      <c r="UVS70" s="3" t="s">
        <v>2</v>
      </c>
      <c r="UVT70" s="4" t="s">
        <v>3</v>
      </c>
      <c r="UVU70" s="4" t="s">
        <v>4</v>
      </c>
      <c r="UVV70" s="4" t="s">
        <v>5</v>
      </c>
      <c r="UVW70" s="4" t="s">
        <v>6</v>
      </c>
      <c r="UVX70" s="4" t="s">
        <v>7</v>
      </c>
      <c r="UVY70" s="4" t="s">
        <v>8</v>
      </c>
      <c r="UVZ70" s="4" t="s">
        <v>9</v>
      </c>
      <c r="UWA70" s="4" t="s">
        <v>10</v>
      </c>
      <c r="UWB70" s="4" t="s">
        <v>11</v>
      </c>
      <c r="UWC70" s="4" t="s">
        <v>12</v>
      </c>
      <c r="UWD70" s="4" t="s">
        <v>13</v>
      </c>
      <c r="UWE70" s="4" t="s">
        <v>14</v>
      </c>
      <c r="UWF70" s="4" t="s">
        <v>63</v>
      </c>
      <c r="UWG70" s="3"/>
      <c r="UWH70" s="3" t="s">
        <v>1</v>
      </c>
      <c r="UWI70" s="3" t="s">
        <v>2</v>
      </c>
      <c r="UWJ70" s="4" t="s">
        <v>3</v>
      </c>
      <c r="UWK70" s="4" t="s">
        <v>4</v>
      </c>
      <c r="UWL70" s="4" t="s">
        <v>5</v>
      </c>
      <c r="UWM70" s="4" t="s">
        <v>6</v>
      </c>
      <c r="UWN70" s="4" t="s">
        <v>7</v>
      </c>
      <c r="UWO70" s="4" t="s">
        <v>8</v>
      </c>
      <c r="UWP70" s="4" t="s">
        <v>9</v>
      </c>
      <c r="UWQ70" s="4" t="s">
        <v>10</v>
      </c>
      <c r="UWR70" s="4" t="s">
        <v>11</v>
      </c>
      <c r="UWS70" s="4" t="s">
        <v>12</v>
      </c>
      <c r="UWT70" s="4" t="s">
        <v>13</v>
      </c>
      <c r="UWU70" s="4" t="s">
        <v>14</v>
      </c>
      <c r="UWV70" s="4" t="s">
        <v>63</v>
      </c>
      <c r="UWW70" s="3"/>
      <c r="UWX70" s="3" t="s">
        <v>1</v>
      </c>
      <c r="UWY70" s="3" t="s">
        <v>2</v>
      </c>
      <c r="UWZ70" s="4" t="s">
        <v>3</v>
      </c>
      <c r="UXA70" s="4" t="s">
        <v>4</v>
      </c>
      <c r="UXB70" s="4" t="s">
        <v>5</v>
      </c>
      <c r="UXC70" s="4" t="s">
        <v>6</v>
      </c>
      <c r="UXD70" s="4" t="s">
        <v>7</v>
      </c>
      <c r="UXE70" s="4" t="s">
        <v>8</v>
      </c>
      <c r="UXF70" s="4" t="s">
        <v>9</v>
      </c>
      <c r="UXG70" s="4" t="s">
        <v>10</v>
      </c>
      <c r="UXH70" s="4" t="s">
        <v>11</v>
      </c>
      <c r="UXI70" s="4" t="s">
        <v>12</v>
      </c>
      <c r="UXJ70" s="4" t="s">
        <v>13</v>
      </c>
      <c r="UXK70" s="4" t="s">
        <v>14</v>
      </c>
      <c r="UXL70" s="4" t="s">
        <v>63</v>
      </c>
      <c r="UXM70" s="3"/>
      <c r="UXN70" s="3" t="s">
        <v>1</v>
      </c>
      <c r="UXO70" s="3" t="s">
        <v>2</v>
      </c>
      <c r="UXP70" s="4" t="s">
        <v>3</v>
      </c>
      <c r="UXQ70" s="4" t="s">
        <v>4</v>
      </c>
      <c r="UXR70" s="4" t="s">
        <v>5</v>
      </c>
      <c r="UXS70" s="4" t="s">
        <v>6</v>
      </c>
      <c r="UXT70" s="4" t="s">
        <v>7</v>
      </c>
      <c r="UXU70" s="4" t="s">
        <v>8</v>
      </c>
      <c r="UXV70" s="4" t="s">
        <v>9</v>
      </c>
      <c r="UXW70" s="4" t="s">
        <v>10</v>
      </c>
      <c r="UXX70" s="4" t="s">
        <v>11</v>
      </c>
      <c r="UXY70" s="4" t="s">
        <v>12</v>
      </c>
      <c r="UXZ70" s="4" t="s">
        <v>13</v>
      </c>
      <c r="UYA70" s="4" t="s">
        <v>14</v>
      </c>
      <c r="UYB70" s="4" t="s">
        <v>63</v>
      </c>
      <c r="UYC70" s="3"/>
      <c r="UYD70" s="3" t="s">
        <v>1</v>
      </c>
      <c r="UYE70" s="3" t="s">
        <v>2</v>
      </c>
      <c r="UYF70" s="4" t="s">
        <v>3</v>
      </c>
      <c r="UYG70" s="4" t="s">
        <v>4</v>
      </c>
      <c r="UYH70" s="4" t="s">
        <v>5</v>
      </c>
      <c r="UYI70" s="4" t="s">
        <v>6</v>
      </c>
      <c r="UYJ70" s="4" t="s">
        <v>7</v>
      </c>
      <c r="UYK70" s="4" t="s">
        <v>8</v>
      </c>
      <c r="UYL70" s="4" t="s">
        <v>9</v>
      </c>
      <c r="UYM70" s="4" t="s">
        <v>10</v>
      </c>
      <c r="UYN70" s="4" t="s">
        <v>11</v>
      </c>
      <c r="UYO70" s="4" t="s">
        <v>12</v>
      </c>
      <c r="UYP70" s="4" t="s">
        <v>13</v>
      </c>
      <c r="UYQ70" s="4" t="s">
        <v>14</v>
      </c>
      <c r="UYR70" s="4" t="s">
        <v>63</v>
      </c>
      <c r="UYS70" s="3"/>
      <c r="UYT70" s="3" t="s">
        <v>1</v>
      </c>
      <c r="UYU70" s="3" t="s">
        <v>2</v>
      </c>
      <c r="UYV70" s="4" t="s">
        <v>3</v>
      </c>
      <c r="UYW70" s="4" t="s">
        <v>4</v>
      </c>
      <c r="UYX70" s="4" t="s">
        <v>5</v>
      </c>
      <c r="UYY70" s="4" t="s">
        <v>6</v>
      </c>
      <c r="UYZ70" s="4" t="s">
        <v>7</v>
      </c>
      <c r="UZA70" s="4" t="s">
        <v>8</v>
      </c>
      <c r="UZB70" s="4" t="s">
        <v>9</v>
      </c>
      <c r="UZC70" s="4" t="s">
        <v>10</v>
      </c>
      <c r="UZD70" s="4" t="s">
        <v>11</v>
      </c>
      <c r="UZE70" s="4" t="s">
        <v>12</v>
      </c>
      <c r="UZF70" s="4" t="s">
        <v>13</v>
      </c>
      <c r="UZG70" s="4" t="s">
        <v>14</v>
      </c>
      <c r="UZH70" s="4" t="s">
        <v>63</v>
      </c>
      <c r="UZI70" s="3"/>
      <c r="UZJ70" s="3" t="s">
        <v>1</v>
      </c>
      <c r="UZK70" s="3" t="s">
        <v>2</v>
      </c>
      <c r="UZL70" s="4" t="s">
        <v>3</v>
      </c>
      <c r="UZM70" s="4" t="s">
        <v>4</v>
      </c>
      <c r="UZN70" s="4" t="s">
        <v>5</v>
      </c>
      <c r="UZO70" s="4" t="s">
        <v>6</v>
      </c>
      <c r="UZP70" s="4" t="s">
        <v>7</v>
      </c>
      <c r="UZQ70" s="4" t="s">
        <v>8</v>
      </c>
      <c r="UZR70" s="4" t="s">
        <v>9</v>
      </c>
      <c r="UZS70" s="4" t="s">
        <v>10</v>
      </c>
      <c r="UZT70" s="4" t="s">
        <v>11</v>
      </c>
      <c r="UZU70" s="4" t="s">
        <v>12</v>
      </c>
      <c r="UZV70" s="4" t="s">
        <v>13</v>
      </c>
      <c r="UZW70" s="4" t="s">
        <v>14</v>
      </c>
      <c r="UZX70" s="4" t="s">
        <v>63</v>
      </c>
      <c r="UZY70" s="3"/>
      <c r="UZZ70" s="3" t="s">
        <v>1</v>
      </c>
      <c r="VAA70" s="3" t="s">
        <v>2</v>
      </c>
      <c r="VAB70" s="4" t="s">
        <v>3</v>
      </c>
      <c r="VAC70" s="4" t="s">
        <v>4</v>
      </c>
      <c r="VAD70" s="4" t="s">
        <v>5</v>
      </c>
      <c r="VAE70" s="4" t="s">
        <v>6</v>
      </c>
      <c r="VAF70" s="4" t="s">
        <v>7</v>
      </c>
      <c r="VAG70" s="4" t="s">
        <v>8</v>
      </c>
      <c r="VAH70" s="4" t="s">
        <v>9</v>
      </c>
      <c r="VAI70" s="4" t="s">
        <v>10</v>
      </c>
      <c r="VAJ70" s="4" t="s">
        <v>11</v>
      </c>
      <c r="VAK70" s="4" t="s">
        <v>12</v>
      </c>
      <c r="VAL70" s="4" t="s">
        <v>13</v>
      </c>
      <c r="VAM70" s="4" t="s">
        <v>14</v>
      </c>
      <c r="VAN70" s="4" t="s">
        <v>63</v>
      </c>
      <c r="VAO70" s="3"/>
      <c r="VAP70" s="3" t="s">
        <v>1</v>
      </c>
      <c r="VAQ70" s="3" t="s">
        <v>2</v>
      </c>
      <c r="VAR70" s="4" t="s">
        <v>3</v>
      </c>
      <c r="VAS70" s="4" t="s">
        <v>4</v>
      </c>
      <c r="VAT70" s="4" t="s">
        <v>5</v>
      </c>
      <c r="VAU70" s="4" t="s">
        <v>6</v>
      </c>
      <c r="VAV70" s="4" t="s">
        <v>7</v>
      </c>
      <c r="VAW70" s="4" t="s">
        <v>8</v>
      </c>
      <c r="VAX70" s="4" t="s">
        <v>9</v>
      </c>
      <c r="VAY70" s="4" t="s">
        <v>10</v>
      </c>
      <c r="VAZ70" s="4" t="s">
        <v>11</v>
      </c>
      <c r="VBA70" s="4" t="s">
        <v>12</v>
      </c>
      <c r="VBB70" s="4" t="s">
        <v>13</v>
      </c>
      <c r="VBC70" s="4" t="s">
        <v>14</v>
      </c>
      <c r="VBD70" s="4" t="s">
        <v>63</v>
      </c>
      <c r="VBE70" s="3"/>
      <c r="VBF70" s="3" t="s">
        <v>1</v>
      </c>
      <c r="VBG70" s="3" t="s">
        <v>2</v>
      </c>
      <c r="VBH70" s="4" t="s">
        <v>3</v>
      </c>
      <c r="VBI70" s="4" t="s">
        <v>4</v>
      </c>
      <c r="VBJ70" s="4" t="s">
        <v>5</v>
      </c>
      <c r="VBK70" s="4" t="s">
        <v>6</v>
      </c>
      <c r="VBL70" s="4" t="s">
        <v>7</v>
      </c>
      <c r="VBM70" s="4" t="s">
        <v>8</v>
      </c>
      <c r="VBN70" s="4" t="s">
        <v>9</v>
      </c>
      <c r="VBO70" s="4" t="s">
        <v>10</v>
      </c>
      <c r="VBP70" s="4" t="s">
        <v>11</v>
      </c>
      <c r="VBQ70" s="4" t="s">
        <v>12</v>
      </c>
      <c r="VBR70" s="4" t="s">
        <v>13</v>
      </c>
      <c r="VBS70" s="4" t="s">
        <v>14</v>
      </c>
      <c r="VBT70" s="4" t="s">
        <v>63</v>
      </c>
      <c r="VBU70" s="3"/>
      <c r="VBV70" s="3" t="s">
        <v>1</v>
      </c>
      <c r="VBW70" s="3" t="s">
        <v>2</v>
      </c>
      <c r="VBX70" s="4" t="s">
        <v>3</v>
      </c>
      <c r="VBY70" s="4" t="s">
        <v>4</v>
      </c>
      <c r="VBZ70" s="4" t="s">
        <v>5</v>
      </c>
      <c r="VCA70" s="4" t="s">
        <v>6</v>
      </c>
      <c r="VCB70" s="4" t="s">
        <v>7</v>
      </c>
      <c r="VCC70" s="4" t="s">
        <v>8</v>
      </c>
      <c r="VCD70" s="4" t="s">
        <v>9</v>
      </c>
      <c r="VCE70" s="4" t="s">
        <v>10</v>
      </c>
      <c r="VCF70" s="4" t="s">
        <v>11</v>
      </c>
      <c r="VCG70" s="4" t="s">
        <v>12</v>
      </c>
      <c r="VCH70" s="4" t="s">
        <v>13</v>
      </c>
      <c r="VCI70" s="4" t="s">
        <v>14</v>
      </c>
      <c r="VCJ70" s="4" t="s">
        <v>63</v>
      </c>
      <c r="VCK70" s="3"/>
      <c r="VCL70" s="3" t="s">
        <v>1</v>
      </c>
      <c r="VCM70" s="3" t="s">
        <v>2</v>
      </c>
      <c r="VCN70" s="4" t="s">
        <v>3</v>
      </c>
      <c r="VCO70" s="4" t="s">
        <v>4</v>
      </c>
      <c r="VCP70" s="4" t="s">
        <v>5</v>
      </c>
      <c r="VCQ70" s="4" t="s">
        <v>6</v>
      </c>
      <c r="VCR70" s="4" t="s">
        <v>7</v>
      </c>
      <c r="VCS70" s="4" t="s">
        <v>8</v>
      </c>
      <c r="VCT70" s="4" t="s">
        <v>9</v>
      </c>
      <c r="VCU70" s="4" t="s">
        <v>10</v>
      </c>
      <c r="VCV70" s="4" t="s">
        <v>11</v>
      </c>
      <c r="VCW70" s="4" t="s">
        <v>12</v>
      </c>
      <c r="VCX70" s="4" t="s">
        <v>13</v>
      </c>
      <c r="VCY70" s="4" t="s">
        <v>14</v>
      </c>
      <c r="VCZ70" s="4" t="s">
        <v>63</v>
      </c>
      <c r="VDA70" s="3"/>
      <c r="VDB70" s="3" t="s">
        <v>1</v>
      </c>
      <c r="VDC70" s="3" t="s">
        <v>2</v>
      </c>
      <c r="VDD70" s="4" t="s">
        <v>3</v>
      </c>
      <c r="VDE70" s="4" t="s">
        <v>4</v>
      </c>
      <c r="VDF70" s="4" t="s">
        <v>5</v>
      </c>
      <c r="VDG70" s="4" t="s">
        <v>6</v>
      </c>
      <c r="VDH70" s="4" t="s">
        <v>7</v>
      </c>
      <c r="VDI70" s="4" t="s">
        <v>8</v>
      </c>
      <c r="VDJ70" s="4" t="s">
        <v>9</v>
      </c>
      <c r="VDK70" s="4" t="s">
        <v>10</v>
      </c>
      <c r="VDL70" s="4" t="s">
        <v>11</v>
      </c>
      <c r="VDM70" s="4" t="s">
        <v>12</v>
      </c>
      <c r="VDN70" s="4" t="s">
        <v>13</v>
      </c>
      <c r="VDO70" s="4" t="s">
        <v>14</v>
      </c>
      <c r="VDP70" s="4" t="s">
        <v>63</v>
      </c>
      <c r="VDQ70" s="3"/>
      <c r="VDR70" s="3" t="s">
        <v>1</v>
      </c>
      <c r="VDS70" s="3" t="s">
        <v>2</v>
      </c>
      <c r="VDT70" s="4" t="s">
        <v>3</v>
      </c>
      <c r="VDU70" s="4" t="s">
        <v>4</v>
      </c>
      <c r="VDV70" s="4" t="s">
        <v>5</v>
      </c>
      <c r="VDW70" s="4" t="s">
        <v>6</v>
      </c>
      <c r="VDX70" s="4" t="s">
        <v>7</v>
      </c>
      <c r="VDY70" s="4" t="s">
        <v>8</v>
      </c>
      <c r="VDZ70" s="4" t="s">
        <v>9</v>
      </c>
      <c r="VEA70" s="4" t="s">
        <v>10</v>
      </c>
      <c r="VEB70" s="4" t="s">
        <v>11</v>
      </c>
      <c r="VEC70" s="4" t="s">
        <v>12</v>
      </c>
      <c r="VED70" s="4" t="s">
        <v>13</v>
      </c>
      <c r="VEE70" s="4" t="s">
        <v>14</v>
      </c>
      <c r="VEF70" s="4" t="s">
        <v>63</v>
      </c>
      <c r="VEG70" s="3"/>
      <c r="VEH70" s="3" t="s">
        <v>1</v>
      </c>
      <c r="VEI70" s="3" t="s">
        <v>2</v>
      </c>
      <c r="VEJ70" s="4" t="s">
        <v>3</v>
      </c>
      <c r="VEK70" s="4" t="s">
        <v>4</v>
      </c>
      <c r="VEL70" s="4" t="s">
        <v>5</v>
      </c>
      <c r="VEM70" s="4" t="s">
        <v>6</v>
      </c>
      <c r="VEN70" s="4" t="s">
        <v>7</v>
      </c>
      <c r="VEO70" s="4" t="s">
        <v>8</v>
      </c>
      <c r="VEP70" s="4" t="s">
        <v>9</v>
      </c>
      <c r="VEQ70" s="4" t="s">
        <v>10</v>
      </c>
      <c r="VER70" s="4" t="s">
        <v>11</v>
      </c>
      <c r="VES70" s="4" t="s">
        <v>12</v>
      </c>
      <c r="VET70" s="4" t="s">
        <v>13</v>
      </c>
      <c r="VEU70" s="4" t="s">
        <v>14</v>
      </c>
      <c r="VEV70" s="4" t="s">
        <v>63</v>
      </c>
      <c r="VEW70" s="3"/>
      <c r="VEX70" s="3" t="s">
        <v>1</v>
      </c>
      <c r="VEY70" s="3" t="s">
        <v>2</v>
      </c>
      <c r="VEZ70" s="4" t="s">
        <v>3</v>
      </c>
      <c r="VFA70" s="4" t="s">
        <v>4</v>
      </c>
      <c r="VFB70" s="4" t="s">
        <v>5</v>
      </c>
      <c r="VFC70" s="4" t="s">
        <v>6</v>
      </c>
      <c r="VFD70" s="4" t="s">
        <v>7</v>
      </c>
      <c r="VFE70" s="4" t="s">
        <v>8</v>
      </c>
      <c r="VFF70" s="4" t="s">
        <v>9</v>
      </c>
      <c r="VFG70" s="4" t="s">
        <v>10</v>
      </c>
      <c r="VFH70" s="4" t="s">
        <v>11</v>
      </c>
      <c r="VFI70" s="4" t="s">
        <v>12</v>
      </c>
      <c r="VFJ70" s="4" t="s">
        <v>13</v>
      </c>
      <c r="VFK70" s="4" t="s">
        <v>14</v>
      </c>
      <c r="VFL70" s="4" t="s">
        <v>63</v>
      </c>
      <c r="VFM70" s="3"/>
      <c r="VFN70" s="3" t="s">
        <v>1</v>
      </c>
      <c r="VFO70" s="3" t="s">
        <v>2</v>
      </c>
      <c r="VFP70" s="4" t="s">
        <v>3</v>
      </c>
      <c r="VFQ70" s="4" t="s">
        <v>4</v>
      </c>
      <c r="VFR70" s="4" t="s">
        <v>5</v>
      </c>
      <c r="VFS70" s="4" t="s">
        <v>6</v>
      </c>
      <c r="VFT70" s="4" t="s">
        <v>7</v>
      </c>
      <c r="VFU70" s="4" t="s">
        <v>8</v>
      </c>
      <c r="VFV70" s="4" t="s">
        <v>9</v>
      </c>
      <c r="VFW70" s="4" t="s">
        <v>10</v>
      </c>
      <c r="VFX70" s="4" t="s">
        <v>11</v>
      </c>
      <c r="VFY70" s="4" t="s">
        <v>12</v>
      </c>
      <c r="VFZ70" s="4" t="s">
        <v>13</v>
      </c>
      <c r="VGA70" s="4" t="s">
        <v>14</v>
      </c>
      <c r="VGB70" s="4" t="s">
        <v>63</v>
      </c>
      <c r="VGC70" s="3"/>
      <c r="VGD70" s="3" t="s">
        <v>1</v>
      </c>
      <c r="VGE70" s="3" t="s">
        <v>2</v>
      </c>
      <c r="VGF70" s="4" t="s">
        <v>3</v>
      </c>
      <c r="VGG70" s="4" t="s">
        <v>4</v>
      </c>
      <c r="VGH70" s="4" t="s">
        <v>5</v>
      </c>
      <c r="VGI70" s="4" t="s">
        <v>6</v>
      </c>
      <c r="VGJ70" s="4" t="s">
        <v>7</v>
      </c>
      <c r="VGK70" s="4" t="s">
        <v>8</v>
      </c>
      <c r="VGL70" s="4" t="s">
        <v>9</v>
      </c>
      <c r="VGM70" s="4" t="s">
        <v>10</v>
      </c>
      <c r="VGN70" s="4" t="s">
        <v>11</v>
      </c>
      <c r="VGO70" s="4" t="s">
        <v>12</v>
      </c>
      <c r="VGP70" s="4" t="s">
        <v>13</v>
      </c>
      <c r="VGQ70" s="4" t="s">
        <v>14</v>
      </c>
      <c r="VGR70" s="4" t="s">
        <v>63</v>
      </c>
      <c r="VGS70" s="3"/>
      <c r="VGT70" s="3" t="s">
        <v>1</v>
      </c>
      <c r="VGU70" s="3" t="s">
        <v>2</v>
      </c>
      <c r="VGV70" s="4" t="s">
        <v>3</v>
      </c>
      <c r="VGW70" s="4" t="s">
        <v>4</v>
      </c>
      <c r="VGX70" s="4" t="s">
        <v>5</v>
      </c>
      <c r="VGY70" s="4" t="s">
        <v>6</v>
      </c>
      <c r="VGZ70" s="4" t="s">
        <v>7</v>
      </c>
      <c r="VHA70" s="4" t="s">
        <v>8</v>
      </c>
      <c r="VHB70" s="4" t="s">
        <v>9</v>
      </c>
      <c r="VHC70" s="4" t="s">
        <v>10</v>
      </c>
      <c r="VHD70" s="4" t="s">
        <v>11</v>
      </c>
      <c r="VHE70" s="4" t="s">
        <v>12</v>
      </c>
      <c r="VHF70" s="4" t="s">
        <v>13</v>
      </c>
      <c r="VHG70" s="4" t="s">
        <v>14</v>
      </c>
      <c r="VHH70" s="4" t="s">
        <v>63</v>
      </c>
      <c r="VHI70" s="3"/>
      <c r="VHJ70" s="3" t="s">
        <v>1</v>
      </c>
      <c r="VHK70" s="3" t="s">
        <v>2</v>
      </c>
      <c r="VHL70" s="4" t="s">
        <v>3</v>
      </c>
      <c r="VHM70" s="4" t="s">
        <v>4</v>
      </c>
      <c r="VHN70" s="4" t="s">
        <v>5</v>
      </c>
      <c r="VHO70" s="4" t="s">
        <v>6</v>
      </c>
      <c r="VHP70" s="4" t="s">
        <v>7</v>
      </c>
      <c r="VHQ70" s="4" t="s">
        <v>8</v>
      </c>
      <c r="VHR70" s="4" t="s">
        <v>9</v>
      </c>
      <c r="VHS70" s="4" t="s">
        <v>10</v>
      </c>
      <c r="VHT70" s="4" t="s">
        <v>11</v>
      </c>
      <c r="VHU70" s="4" t="s">
        <v>12</v>
      </c>
      <c r="VHV70" s="4" t="s">
        <v>13</v>
      </c>
      <c r="VHW70" s="4" t="s">
        <v>14</v>
      </c>
      <c r="VHX70" s="4" t="s">
        <v>63</v>
      </c>
      <c r="VHY70" s="3"/>
      <c r="VHZ70" s="3" t="s">
        <v>1</v>
      </c>
      <c r="VIA70" s="3" t="s">
        <v>2</v>
      </c>
      <c r="VIB70" s="4" t="s">
        <v>3</v>
      </c>
      <c r="VIC70" s="4" t="s">
        <v>4</v>
      </c>
      <c r="VID70" s="4" t="s">
        <v>5</v>
      </c>
      <c r="VIE70" s="4" t="s">
        <v>6</v>
      </c>
      <c r="VIF70" s="4" t="s">
        <v>7</v>
      </c>
      <c r="VIG70" s="4" t="s">
        <v>8</v>
      </c>
      <c r="VIH70" s="4" t="s">
        <v>9</v>
      </c>
      <c r="VII70" s="4" t="s">
        <v>10</v>
      </c>
      <c r="VIJ70" s="4" t="s">
        <v>11</v>
      </c>
      <c r="VIK70" s="4" t="s">
        <v>12</v>
      </c>
      <c r="VIL70" s="4" t="s">
        <v>13</v>
      </c>
      <c r="VIM70" s="4" t="s">
        <v>14</v>
      </c>
      <c r="VIN70" s="4" t="s">
        <v>63</v>
      </c>
      <c r="VIO70" s="3"/>
      <c r="VIP70" s="3" t="s">
        <v>1</v>
      </c>
      <c r="VIQ70" s="3" t="s">
        <v>2</v>
      </c>
      <c r="VIR70" s="4" t="s">
        <v>3</v>
      </c>
      <c r="VIS70" s="4" t="s">
        <v>4</v>
      </c>
      <c r="VIT70" s="4" t="s">
        <v>5</v>
      </c>
      <c r="VIU70" s="4" t="s">
        <v>6</v>
      </c>
      <c r="VIV70" s="4" t="s">
        <v>7</v>
      </c>
      <c r="VIW70" s="4" t="s">
        <v>8</v>
      </c>
      <c r="VIX70" s="4" t="s">
        <v>9</v>
      </c>
      <c r="VIY70" s="4" t="s">
        <v>10</v>
      </c>
      <c r="VIZ70" s="4" t="s">
        <v>11</v>
      </c>
      <c r="VJA70" s="4" t="s">
        <v>12</v>
      </c>
      <c r="VJB70" s="4" t="s">
        <v>13</v>
      </c>
      <c r="VJC70" s="4" t="s">
        <v>14</v>
      </c>
      <c r="VJD70" s="4" t="s">
        <v>63</v>
      </c>
      <c r="VJE70" s="3"/>
      <c r="VJF70" s="3" t="s">
        <v>1</v>
      </c>
      <c r="VJG70" s="3" t="s">
        <v>2</v>
      </c>
      <c r="VJH70" s="4" t="s">
        <v>3</v>
      </c>
      <c r="VJI70" s="4" t="s">
        <v>4</v>
      </c>
      <c r="VJJ70" s="4" t="s">
        <v>5</v>
      </c>
      <c r="VJK70" s="4" t="s">
        <v>6</v>
      </c>
      <c r="VJL70" s="4" t="s">
        <v>7</v>
      </c>
      <c r="VJM70" s="4" t="s">
        <v>8</v>
      </c>
      <c r="VJN70" s="4" t="s">
        <v>9</v>
      </c>
      <c r="VJO70" s="4" t="s">
        <v>10</v>
      </c>
      <c r="VJP70" s="4" t="s">
        <v>11</v>
      </c>
      <c r="VJQ70" s="4" t="s">
        <v>12</v>
      </c>
      <c r="VJR70" s="4" t="s">
        <v>13</v>
      </c>
      <c r="VJS70" s="4" t="s">
        <v>14</v>
      </c>
      <c r="VJT70" s="4" t="s">
        <v>63</v>
      </c>
      <c r="VJU70" s="3"/>
      <c r="VJV70" s="3" t="s">
        <v>1</v>
      </c>
      <c r="VJW70" s="3" t="s">
        <v>2</v>
      </c>
      <c r="VJX70" s="4" t="s">
        <v>3</v>
      </c>
      <c r="VJY70" s="4" t="s">
        <v>4</v>
      </c>
      <c r="VJZ70" s="4" t="s">
        <v>5</v>
      </c>
      <c r="VKA70" s="4" t="s">
        <v>6</v>
      </c>
      <c r="VKB70" s="4" t="s">
        <v>7</v>
      </c>
      <c r="VKC70" s="4" t="s">
        <v>8</v>
      </c>
      <c r="VKD70" s="4" t="s">
        <v>9</v>
      </c>
      <c r="VKE70" s="4" t="s">
        <v>10</v>
      </c>
      <c r="VKF70" s="4" t="s">
        <v>11</v>
      </c>
      <c r="VKG70" s="4" t="s">
        <v>12</v>
      </c>
      <c r="VKH70" s="4" t="s">
        <v>13</v>
      </c>
      <c r="VKI70" s="4" t="s">
        <v>14</v>
      </c>
      <c r="VKJ70" s="4" t="s">
        <v>63</v>
      </c>
      <c r="VKK70" s="3"/>
      <c r="VKL70" s="3" t="s">
        <v>1</v>
      </c>
      <c r="VKM70" s="3" t="s">
        <v>2</v>
      </c>
      <c r="VKN70" s="4" t="s">
        <v>3</v>
      </c>
      <c r="VKO70" s="4" t="s">
        <v>4</v>
      </c>
      <c r="VKP70" s="4" t="s">
        <v>5</v>
      </c>
      <c r="VKQ70" s="4" t="s">
        <v>6</v>
      </c>
      <c r="VKR70" s="4" t="s">
        <v>7</v>
      </c>
      <c r="VKS70" s="4" t="s">
        <v>8</v>
      </c>
      <c r="VKT70" s="4" t="s">
        <v>9</v>
      </c>
      <c r="VKU70" s="4" t="s">
        <v>10</v>
      </c>
      <c r="VKV70" s="4" t="s">
        <v>11</v>
      </c>
      <c r="VKW70" s="4" t="s">
        <v>12</v>
      </c>
      <c r="VKX70" s="4" t="s">
        <v>13</v>
      </c>
      <c r="VKY70" s="4" t="s">
        <v>14</v>
      </c>
      <c r="VKZ70" s="4" t="s">
        <v>63</v>
      </c>
      <c r="VLA70" s="3"/>
      <c r="VLB70" s="3" t="s">
        <v>1</v>
      </c>
      <c r="VLC70" s="3" t="s">
        <v>2</v>
      </c>
      <c r="VLD70" s="4" t="s">
        <v>3</v>
      </c>
      <c r="VLE70" s="4" t="s">
        <v>4</v>
      </c>
      <c r="VLF70" s="4" t="s">
        <v>5</v>
      </c>
      <c r="VLG70" s="4" t="s">
        <v>6</v>
      </c>
      <c r="VLH70" s="4" t="s">
        <v>7</v>
      </c>
      <c r="VLI70" s="4" t="s">
        <v>8</v>
      </c>
      <c r="VLJ70" s="4" t="s">
        <v>9</v>
      </c>
      <c r="VLK70" s="4" t="s">
        <v>10</v>
      </c>
      <c r="VLL70" s="4" t="s">
        <v>11</v>
      </c>
      <c r="VLM70" s="4" t="s">
        <v>12</v>
      </c>
      <c r="VLN70" s="4" t="s">
        <v>13</v>
      </c>
      <c r="VLO70" s="4" t="s">
        <v>14</v>
      </c>
      <c r="VLP70" s="4" t="s">
        <v>63</v>
      </c>
      <c r="VLQ70" s="3"/>
      <c r="VLR70" s="3" t="s">
        <v>1</v>
      </c>
      <c r="VLS70" s="3" t="s">
        <v>2</v>
      </c>
      <c r="VLT70" s="4" t="s">
        <v>3</v>
      </c>
      <c r="VLU70" s="4" t="s">
        <v>4</v>
      </c>
      <c r="VLV70" s="4" t="s">
        <v>5</v>
      </c>
      <c r="VLW70" s="4" t="s">
        <v>6</v>
      </c>
      <c r="VLX70" s="4" t="s">
        <v>7</v>
      </c>
      <c r="VLY70" s="4" t="s">
        <v>8</v>
      </c>
      <c r="VLZ70" s="4" t="s">
        <v>9</v>
      </c>
      <c r="VMA70" s="4" t="s">
        <v>10</v>
      </c>
      <c r="VMB70" s="4" t="s">
        <v>11</v>
      </c>
      <c r="VMC70" s="4" t="s">
        <v>12</v>
      </c>
      <c r="VMD70" s="4" t="s">
        <v>13</v>
      </c>
      <c r="VME70" s="4" t="s">
        <v>14</v>
      </c>
      <c r="VMF70" s="4" t="s">
        <v>63</v>
      </c>
      <c r="VMG70" s="3"/>
      <c r="VMH70" s="3" t="s">
        <v>1</v>
      </c>
      <c r="VMI70" s="3" t="s">
        <v>2</v>
      </c>
      <c r="VMJ70" s="4" t="s">
        <v>3</v>
      </c>
      <c r="VMK70" s="4" t="s">
        <v>4</v>
      </c>
      <c r="VML70" s="4" t="s">
        <v>5</v>
      </c>
      <c r="VMM70" s="4" t="s">
        <v>6</v>
      </c>
      <c r="VMN70" s="4" t="s">
        <v>7</v>
      </c>
      <c r="VMO70" s="4" t="s">
        <v>8</v>
      </c>
      <c r="VMP70" s="4" t="s">
        <v>9</v>
      </c>
      <c r="VMQ70" s="4" t="s">
        <v>10</v>
      </c>
      <c r="VMR70" s="4" t="s">
        <v>11</v>
      </c>
      <c r="VMS70" s="4" t="s">
        <v>12</v>
      </c>
      <c r="VMT70" s="4" t="s">
        <v>13</v>
      </c>
      <c r="VMU70" s="4" t="s">
        <v>14</v>
      </c>
      <c r="VMV70" s="4" t="s">
        <v>63</v>
      </c>
      <c r="VMW70" s="3"/>
      <c r="VMX70" s="3" t="s">
        <v>1</v>
      </c>
      <c r="VMY70" s="3" t="s">
        <v>2</v>
      </c>
      <c r="VMZ70" s="4" t="s">
        <v>3</v>
      </c>
      <c r="VNA70" s="4" t="s">
        <v>4</v>
      </c>
      <c r="VNB70" s="4" t="s">
        <v>5</v>
      </c>
      <c r="VNC70" s="4" t="s">
        <v>6</v>
      </c>
      <c r="VND70" s="4" t="s">
        <v>7</v>
      </c>
      <c r="VNE70" s="4" t="s">
        <v>8</v>
      </c>
      <c r="VNF70" s="4" t="s">
        <v>9</v>
      </c>
      <c r="VNG70" s="4" t="s">
        <v>10</v>
      </c>
      <c r="VNH70" s="4" t="s">
        <v>11</v>
      </c>
      <c r="VNI70" s="4" t="s">
        <v>12</v>
      </c>
      <c r="VNJ70" s="4" t="s">
        <v>13</v>
      </c>
      <c r="VNK70" s="4" t="s">
        <v>14</v>
      </c>
      <c r="VNL70" s="4" t="s">
        <v>63</v>
      </c>
      <c r="VNM70" s="3"/>
      <c r="VNN70" s="3" t="s">
        <v>1</v>
      </c>
      <c r="VNO70" s="3" t="s">
        <v>2</v>
      </c>
      <c r="VNP70" s="4" t="s">
        <v>3</v>
      </c>
      <c r="VNQ70" s="4" t="s">
        <v>4</v>
      </c>
      <c r="VNR70" s="4" t="s">
        <v>5</v>
      </c>
      <c r="VNS70" s="4" t="s">
        <v>6</v>
      </c>
      <c r="VNT70" s="4" t="s">
        <v>7</v>
      </c>
      <c r="VNU70" s="4" t="s">
        <v>8</v>
      </c>
      <c r="VNV70" s="4" t="s">
        <v>9</v>
      </c>
      <c r="VNW70" s="4" t="s">
        <v>10</v>
      </c>
      <c r="VNX70" s="4" t="s">
        <v>11</v>
      </c>
      <c r="VNY70" s="4" t="s">
        <v>12</v>
      </c>
      <c r="VNZ70" s="4" t="s">
        <v>13</v>
      </c>
      <c r="VOA70" s="4" t="s">
        <v>14</v>
      </c>
      <c r="VOB70" s="4" t="s">
        <v>63</v>
      </c>
      <c r="VOC70" s="3"/>
      <c r="VOD70" s="3" t="s">
        <v>1</v>
      </c>
      <c r="VOE70" s="3" t="s">
        <v>2</v>
      </c>
      <c r="VOF70" s="4" t="s">
        <v>3</v>
      </c>
      <c r="VOG70" s="4" t="s">
        <v>4</v>
      </c>
      <c r="VOH70" s="4" t="s">
        <v>5</v>
      </c>
      <c r="VOI70" s="4" t="s">
        <v>6</v>
      </c>
      <c r="VOJ70" s="4" t="s">
        <v>7</v>
      </c>
      <c r="VOK70" s="4" t="s">
        <v>8</v>
      </c>
      <c r="VOL70" s="4" t="s">
        <v>9</v>
      </c>
      <c r="VOM70" s="4" t="s">
        <v>10</v>
      </c>
      <c r="VON70" s="4" t="s">
        <v>11</v>
      </c>
      <c r="VOO70" s="4" t="s">
        <v>12</v>
      </c>
      <c r="VOP70" s="4" t="s">
        <v>13</v>
      </c>
      <c r="VOQ70" s="4" t="s">
        <v>14</v>
      </c>
      <c r="VOR70" s="4" t="s">
        <v>63</v>
      </c>
      <c r="VOS70" s="3"/>
      <c r="VOT70" s="3" t="s">
        <v>1</v>
      </c>
      <c r="VOU70" s="3" t="s">
        <v>2</v>
      </c>
      <c r="VOV70" s="4" t="s">
        <v>3</v>
      </c>
      <c r="VOW70" s="4" t="s">
        <v>4</v>
      </c>
      <c r="VOX70" s="4" t="s">
        <v>5</v>
      </c>
      <c r="VOY70" s="4" t="s">
        <v>6</v>
      </c>
      <c r="VOZ70" s="4" t="s">
        <v>7</v>
      </c>
      <c r="VPA70" s="4" t="s">
        <v>8</v>
      </c>
      <c r="VPB70" s="4" t="s">
        <v>9</v>
      </c>
      <c r="VPC70" s="4" t="s">
        <v>10</v>
      </c>
      <c r="VPD70" s="4" t="s">
        <v>11</v>
      </c>
      <c r="VPE70" s="4" t="s">
        <v>12</v>
      </c>
      <c r="VPF70" s="4" t="s">
        <v>13</v>
      </c>
      <c r="VPG70" s="4" t="s">
        <v>14</v>
      </c>
      <c r="VPH70" s="4" t="s">
        <v>63</v>
      </c>
      <c r="VPI70" s="3"/>
      <c r="VPJ70" s="3" t="s">
        <v>1</v>
      </c>
      <c r="VPK70" s="3" t="s">
        <v>2</v>
      </c>
      <c r="VPL70" s="4" t="s">
        <v>3</v>
      </c>
      <c r="VPM70" s="4" t="s">
        <v>4</v>
      </c>
      <c r="VPN70" s="4" t="s">
        <v>5</v>
      </c>
      <c r="VPO70" s="4" t="s">
        <v>6</v>
      </c>
      <c r="VPP70" s="4" t="s">
        <v>7</v>
      </c>
      <c r="VPQ70" s="4" t="s">
        <v>8</v>
      </c>
      <c r="VPR70" s="4" t="s">
        <v>9</v>
      </c>
      <c r="VPS70" s="4" t="s">
        <v>10</v>
      </c>
      <c r="VPT70" s="4" t="s">
        <v>11</v>
      </c>
      <c r="VPU70" s="4" t="s">
        <v>12</v>
      </c>
      <c r="VPV70" s="4" t="s">
        <v>13</v>
      </c>
      <c r="VPW70" s="4" t="s">
        <v>14</v>
      </c>
      <c r="VPX70" s="4" t="s">
        <v>63</v>
      </c>
      <c r="VPY70" s="3"/>
      <c r="VPZ70" s="3" t="s">
        <v>1</v>
      </c>
      <c r="VQA70" s="3" t="s">
        <v>2</v>
      </c>
      <c r="VQB70" s="4" t="s">
        <v>3</v>
      </c>
      <c r="VQC70" s="4" t="s">
        <v>4</v>
      </c>
      <c r="VQD70" s="4" t="s">
        <v>5</v>
      </c>
      <c r="VQE70" s="4" t="s">
        <v>6</v>
      </c>
      <c r="VQF70" s="4" t="s">
        <v>7</v>
      </c>
      <c r="VQG70" s="4" t="s">
        <v>8</v>
      </c>
      <c r="VQH70" s="4" t="s">
        <v>9</v>
      </c>
      <c r="VQI70" s="4" t="s">
        <v>10</v>
      </c>
      <c r="VQJ70" s="4" t="s">
        <v>11</v>
      </c>
      <c r="VQK70" s="4" t="s">
        <v>12</v>
      </c>
      <c r="VQL70" s="4" t="s">
        <v>13</v>
      </c>
      <c r="VQM70" s="4" t="s">
        <v>14</v>
      </c>
      <c r="VQN70" s="4" t="s">
        <v>63</v>
      </c>
      <c r="VQO70" s="3"/>
      <c r="VQP70" s="3" t="s">
        <v>1</v>
      </c>
      <c r="VQQ70" s="3" t="s">
        <v>2</v>
      </c>
      <c r="VQR70" s="4" t="s">
        <v>3</v>
      </c>
      <c r="VQS70" s="4" t="s">
        <v>4</v>
      </c>
      <c r="VQT70" s="4" t="s">
        <v>5</v>
      </c>
      <c r="VQU70" s="4" t="s">
        <v>6</v>
      </c>
      <c r="VQV70" s="4" t="s">
        <v>7</v>
      </c>
      <c r="VQW70" s="4" t="s">
        <v>8</v>
      </c>
      <c r="VQX70" s="4" t="s">
        <v>9</v>
      </c>
      <c r="VQY70" s="4" t="s">
        <v>10</v>
      </c>
      <c r="VQZ70" s="4" t="s">
        <v>11</v>
      </c>
      <c r="VRA70" s="4" t="s">
        <v>12</v>
      </c>
      <c r="VRB70" s="4" t="s">
        <v>13</v>
      </c>
      <c r="VRC70" s="4" t="s">
        <v>14</v>
      </c>
      <c r="VRD70" s="4" t="s">
        <v>63</v>
      </c>
      <c r="VRE70" s="3"/>
      <c r="VRF70" s="3" t="s">
        <v>1</v>
      </c>
      <c r="VRG70" s="3" t="s">
        <v>2</v>
      </c>
      <c r="VRH70" s="4" t="s">
        <v>3</v>
      </c>
      <c r="VRI70" s="4" t="s">
        <v>4</v>
      </c>
      <c r="VRJ70" s="4" t="s">
        <v>5</v>
      </c>
      <c r="VRK70" s="4" t="s">
        <v>6</v>
      </c>
      <c r="VRL70" s="4" t="s">
        <v>7</v>
      </c>
      <c r="VRM70" s="4" t="s">
        <v>8</v>
      </c>
      <c r="VRN70" s="4" t="s">
        <v>9</v>
      </c>
      <c r="VRO70" s="4" t="s">
        <v>10</v>
      </c>
      <c r="VRP70" s="4" t="s">
        <v>11</v>
      </c>
      <c r="VRQ70" s="4" t="s">
        <v>12</v>
      </c>
      <c r="VRR70" s="4" t="s">
        <v>13</v>
      </c>
      <c r="VRS70" s="4" t="s">
        <v>14</v>
      </c>
      <c r="VRT70" s="4" t="s">
        <v>63</v>
      </c>
      <c r="VRU70" s="3"/>
      <c r="VRV70" s="3" t="s">
        <v>1</v>
      </c>
      <c r="VRW70" s="3" t="s">
        <v>2</v>
      </c>
      <c r="VRX70" s="4" t="s">
        <v>3</v>
      </c>
      <c r="VRY70" s="4" t="s">
        <v>4</v>
      </c>
      <c r="VRZ70" s="4" t="s">
        <v>5</v>
      </c>
      <c r="VSA70" s="4" t="s">
        <v>6</v>
      </c>
      <c r="VSB70" s="4" t="s">
        <v>7</v>
      </c>
      <c r="VSC70" s="4" t="s">
        <v>8</v>
      </c>
      <c r="VSD70" s="4" t="s">
        <v>9</v>
      </c>
      <c r="VSE70" s="4" t="s">
        <v>10</v>
      </c>
      <c r="VSF70" s="4" t="s">
        <v>11</v>
      </c>
      <c r="VSG70" s="4" t="s">
        <v>12</v>
      </c>
      <c r="VSH70" s="4" t="s">
        <v>13</v>
      </c>
      <c r="VSI70" s="4" t="s">
        <v>14</v>
      </c>
      <c r="VSJ70" s="4" t="s">
        <v>63</v>
      </c>
      <c r="VSK70" s="3"/>
      <c r="VSL70" s="3" t="s">
        <v>1</v>
      </c>
      <c r="VSM70" s="3" t="s">
        <v>2</v>
      </c>
      <c r="VSN70" s="4" t="s">
        <v>3</v>
      </c>
      <c r="VSO70" s="4" t="s">
        <v>4</v>
      </c>
      <c r="VSP70" s="4" t="s">
        <v>5</v>
      </c>
      <c r="VSQ70" s="4" t="s">
        <v>6</v>
      </c>
      <c r="VSR70" s="4" t="s">
        <v>7</v>
      </c>
      <c r="VSS70" s="4" t="s">
        <v>8</v>
      </c>
      <c r="VST70" s="4" t="s">
        <v>9</v>
      </c>
      <c r="VSU70" s="4" t="s">
        <v>10</v>
      </c>
      <c r="VSV70" s="4" t="s">
        <v>11</v>
      </c>
      <c r="VSW70" s="4" t="s">
        <v>12</v>
      </c>
      <c r="VSX70" s="4" t="s">
        <v>13</v>
      </c>
      <c r="VSY70" s="4" t="s">
        <v>14</v>
      </c>
      <c r="VSZ70" s="4" t="s">
        <v>63</v>
      </c>
      <c r="VTA70" s="3"/>
      <c r="VTB70" s="3" t="s">
        <v>1</v>
      </c>
      <c r="VTC70" s="3" t="s">
        <v>2</v>
      </c>
      <c r="VTD70" s="4" t="s">
        <v>3</v>
      </c>
      <c r="VTE70" s="4" t="s">
        <v>4</v>
      </c>
      <c r="VTF70" s="4" t="s">
        <v>5</v>
      </c>
      <c r="VTG70" s="4" t="s">
        <v>6</v>
      </c>
      <c r="VTH70" s="4" t="s">
        <v>7</v>
      </c>
      <c r="VTI70" s="4" t="s">
        <v>8</v>
      </c>
      <c r="VTJ70" s="4" t="s">
        <v>9</v>
      </c>
      <c r="VTK70" s="4" t="s">
        <v>10</v>
      </c>
      <c r="VTL70" s="4" t="s">
        <v>11</v>
      </c>
      <c r="VTM70" s="4" t="s">
        <v>12</v>
      </c>
      <c r="VTN70" s="4" t="s">
        <v>13</v>
      </c>
      <c r="VTO70" s="4" t="s">
        <v>14</v>
      </c>
      <c r="VTP70" s="4" t="s">
        <v>63</v>
      </c>
      <c r="VTQ70" s="3"/>
      <c r="VTR70" s="3" t="s">
        <v>1</v>
      </c>
      <c r="VTS70" s="3" t="s">
        <v>2</v>
      </c>
      <c r="VTT70" s="4" t="s">
        <v>3</v>
      </c>
      <c r="VTU70" s="4" t="s">
        <v>4</v>
      </c>
      <c r="VTV70" s="4" t="s">
        <v>5</v>
      </c>
      <c r="VTW70" s="4" t="s">
        <v>6</v>
      </c>
      <c r="VTX70" s="4" t="s">
        <v>7</v>
      </c>
      <c r="VTY70" s="4" t="s">
        <v>8</v>
      </c>
      <c r="VTZ70" s="4" t="s">
        <v>9</v>
      </c>
      <c r="VUA70" s="4" t="s">
        <v>10</v>
      </c>
      <c r="VUB70" s="4" t="s">
        <v>11</v>
      </c>
      <c r="VUC70" s="4" t="s">
        <v>12</v>
      </c>
      <c r="VUD70" s="4" t="s">
        <v>13</v>
      </c>
      <c r="VUE70" s="4" t="s">
        <v>14</v>
      </c>
      <c r="VUF70" s="4" t="s">
        <v>63</v>
      </c>
      <c r="VUG70" s="3"/>
      <c r="VUH70" s="3" t="s">
        <v>1</v>
      </c>
      <c r="VUI70" s="3" t="s">
        <v>2</v>
      </c>
      <c r="VUJ70" s="4" t="s">
        <v>3</v>
      </c>
      <c r="VUK70" s="4" t="s">
        <v>4</v>
      </c>
      <c r="VUL70" s="4" t="s">
        <v>5</v>
      </c>
      <c r="VUM70" s="4" t="s">
        <v>6</v>
      </c>
      <c r="VUN70" s="4" t="s">
        <v>7</v>
      </c>
      <c r="VUO70" s="4" t="s">
        <v>8</v>
      </c>
      <c r="VUP70" s="4" t="s">
        <v>9</v>
      </c>
      <c r="VUQ70" s="4" t="s">
        <v>10</v>
      </c>
      <c r="VUR70" s="4" t="s">
        <v>11</v>
      </c>
      <c r="VUS70" s="4" t="s">
        <v>12</v>
      </c>
      <c r="VUT70" s="4" t="s">
        <v>13</v>
      </c>
      <c r="VUU70" s="4" t="s">
        <v>14</v>
      </c>
      <c r="VUV70" s="4" t="s">
        <v>63</v>
      </c>
      <c r="VUW70" s="3"/>
      <c r="VUX70" s="3" t="s">
        <v>1</v>
      </c>
      <c r="VUY70" s="3" t="s">
        <v>2</v>
      </c>
      <c r="VUZ70" s="4" t="s">
        <v>3</v>
      </c>
      <c r="VVA70" s="4" t="s">
        <v>4</v>
      </c>
      <c r="VVB70" s="4" t="s">
        <v>5</v>
      </c>
      <c r="VVC70" s="4" t="s">
        <v>6</v>
      </c>
      <c r="VVD70" s="4" t="s">
        <v>7</v>
      </c>
      <c r="VVE70" s="4" t="s">
        <v>8</v>
      </c>
      <c r="VVF70" s="4" t="s">
        <v>9</v>
      </c>
      <c r="VVG70" s="4" t="s">
        <v>10</v>
      </c>
      <c r="VVH70" s="4" t="s">
        <v>11</v>
      </c>
      <c r="VVI70" s="4" t="s">
        <v>12</v>
      </c>
      <c r="VVJ70" s="4" t="s">
        <v>13</v>
      </c>
      <c r="VVK70" s="4" t="s">
        <v>14</v>
      </c>
      <c r="VVL70" s="4" t="s">
        <v>63</v>
      </c>
      <c r="VVM70" s="3"/>
      <c r="VVN70" s="3" t="s">
        <v>1</v>
      </c>
      <c r="VVO70" s="3" t="s">
        <v>2</v>
      </c>
      <c r="VVP70" s="4" t="s">
        <v>3</v>
      </c>
      <c r="VVQ70" s="4" t="s">
        <v>4</v>
      </c>
      <c r="VVR70" s="4" t="s">
        <v>5</v>
      </c>
      <c r="VVS70" s="4" t="s">
        <v>6</v>
      </c>
      <c r="VVT70" s="4" t="s">
        <v>7</v>
      </c>
      <c r="VVU70" s="4" t="s">
        <v>8</v>
      </c>
      <c r="VVV70" s="4" t="s">
        <v>9</v>
      </c>
      <c r="VVW70" s="4" t="s">
        <v>10</v>
      </c>
      <c r="VVX70" s="4" t="s">
        <v>11</v>
      </c>
      <c r="VVY70" s="4" t="s">
        <v>12</v>
      </c>
      <c r="VVZ70" s="4" t="s">
        <v>13</v>
      </c>
      <c r="VWA70" s="4" t="s">
        <v>14</v>
      </c>
      <c r="VWB70" s="4" t="s">
        <v>63</v>
      </c>
      <c r="VWC70" s="3"/>
      <c r="VWD70" s="3" t="s">
        <v>1</v>
      </c>
      <c r="VWE70" s="3" t="s">
        <v>2</v>
      </c>
      <c r="VWF70" s="4" t="s">
        <v>3</v>
      </c>
      <c r="VWG70" s="4" t="s">
        <v>4</v>
      </c>
      <c r="VWH70" s="4" t="s">
        <v>5</v>
      </c>
      <c r="VWI70" s="4" t="s">
        <v>6</v>
      </c>
      <c r="VWJ70" s="4" t="s">
        <v>7</v>
      </c>
      <c r="VWK70" s="4" t="s">
        <v>8</v>
      </c>
      <c r="VWL70" s="4" t="s">
        <v>9</v>
      </c>
      <c r="VWM70" s="4" t="s">
        <v>10</v>
      </c>
      <c r="VWN70" s="4" t="s">
        <v>11</v>
      </c>
      <c r="VWO70" s="4" t="s">
        <v>12</v>
      </c>
      <c r="VWP70" s="4" t="s">
        <v>13</v>
      </c>
      <c r="VWQ70" s="4" t="s">
        <v>14</v>
      </c>
      <c r="VWR70" s="4" t="s">
        <v>63</v>
      </c>
      <c r="VWS70" s="3"/>
      <c r="VWT70" s="3" t="s">
        <v>1</v>
      </c>
      <c r="VWU70" s="3" t="s">
        <v>2</v>
      </c>
      <c r="VWV70" s="4" t="s">
        <v>3</v>
      </c>
      <c r="VWW70" s="4" t="s">
        <v>4</v>
      </c>
      <c r="VWX70" s="4" t="s">
        <v>5</v>
      </c>
      <c r="VWY70" s="4" t="s">
        <v>6</v>
      </c>
      <c r="VWZ70" s="4" t="s">
        <v>7</v>
      </c>
      <c r="VXA70" s="4" t="s">
        <v>8</v>
      </c>
      <c r="VXB70" s="4" t="s">
        <v>9</v>
      </c>
      <c r="VXC70" s="4" t="s">
        <v>10</v>
      </c>
      <c r="VXD70" s="4" t="s">
        <v>11</v>
      </c>
      <c r="VXE70" s="4" t="s">
        <v>12</v>
      </c>
      <c r="VXF70" s="4" t="s">
        <v>13</v>
      </c>
      <c r="VXG70" s="4" t="s">
        <v>14</v>
      </c>
      <c r="VXH70" s="4" t="s">
        <v>63</v>
      </c>
      <c r="VXI70" s="3"/>
      <c r="VXJ70" s="3" t="s">
        <v>1</v>
      </c>
      <c r="VXK70" s="3" t="s">
        <v>2</v>
      </c>
      <c r="VXL70" s="4" t="s">
        <v>3</v>
      </c>
      <c r="VXM70" s="4" t="s">
        <v>4</v>
      </c>
      <c r="VXN70" s="4" t="s">
        <v>5</v>
      </c>
      <c r="VXO70" s="4" t="s">
        <v>6</v>
      </c>
      <c r="VXP70" s="4" t="s">
        <v>7</v>
      </c>
      <c r="VXQ70" s="4" t="s">
        <v>8</v>
      </c>
      <c r="VXR70" s="4" t="s">
        <v>9</v>
      </c>
      <c r="VXS70" s="4" t="s">
        <v>10</v>
      </c>
      <c r="VXT70" s="4" t="s">
        <v>11</v>
      </c>
      <c r="VXU70" s="4" t="s">
        <v>12</v>
      </c>
      <c r="VXV70" s="4" t="s">
        <v>13</v>
      </c>
      <c r="VXW70" s="4" t="s">
        <v>14</v>
      </c>
      <c r="VXX70" s="4" t="s">
        <v>63</v>
      </c>
      <c r="VXY70" s="3"/>
      <c r="VXZ70" s="3" t="s">
        <v>1</v>
      </c>
      <c r="VYA70" s="3" t="s">
        <v>2</v>
      </c>
      <c r="VYB70" s="4" t="s">
        <v>3</v>
      </c>
      <c r="VYC70" s="4" t="s">
        <v>4</v>
      </c>
      <c r="VYD70" s="4" t="s">
        <v>5</v>
      </c>
      <c r="VYE70" s="4" t="s">
        <v>6</v>
      </c>
      <c r="VYF70" s="4" t="s">
        <v>7</v>
      </c>
      <c r="VYG70" s="4" t="s">
        <v>8</v>
      </c>
      <c r="VYH70" s="4" t="s">
        <v>9</v>
      </c>
      <c r="VYI70" s="4" t="s">
        <v>10</v>
      </c>
      <c r="VYJ70" s="4" t="s">
        <v>11</v>
      </c>
      <c r="VYK70" s="4" t="s">
        <v>12</v>
      </c>
      <c r="VYL70" s="4" t="s">
        <v>13</v>
      </c>
      <c r="VYM70" s="4" t="s">
        <v>14</v>
      </c>
      <c r="VYN70" s="4" t="s">
        <v>63</v>
      </c>
      <c r="VYO70" s="3"/>
      <c r="VYP70" s="3" t="s">
        <v>1</v>
      </c>
      <c r="VYQ70" s="3" t="s">
        <v>2</v>
      </c>
      <c r="VYR70" s="4" t="s">
        <v>3</v>
      </c>
      <c r="VYS70" s="4" t="s">
        <v>4</v>
      </c>
      <c r="VYT70" s="4" t="s">
        <v>5</v>
      </c>
      <c r="VYU70" s="4" t="s">
        <v>6</v>
      </c>
      <c r="VYV70" s="4" t="s">
        <v>7</v>
      </c>
      <c r="VYW70" s="4" t="s">
        <v>8</v>
      </c>
      <c r="VYX70" s="4" t="s">
        <v>9</v>
      </c>
      <c r="VYY70" s="4" t="s">
        <v>10</v>
      </c>
      <c r="VYZ70" s="4" t="s">
        <v>11</v>
      </c>
      <c r="VZA70" s="4" t="s">
        <v>12</v>
      </c>
      <c r="VZB70" s="4" t="s">
        <v>13</v>
      </c>
      <c r="VZC70" s="4" t="s">
        <v>14</v>
      </c>
      <c r="VZD70" s="4" t="s">
        <v>63</v>
      </c>
      <c r="VZE70" s="3"/>
      <c r="VZF70" s="3" t="s">
        <v>1</v>
      </c>
      <c r="VZG70" s="3" t="s">
        <v>2</v>
      </c>
      <c r="VZH70" s="4" t="s">
        <v>3</v>
      </c>
      <c r="VZI70" s="4" t="s">
        <v>4</v>
      </c>
      <c r="VZJ70" s="4" t="s">
        <v>5</v>
      </c>
      <c r="VZK70" s="4" t="s">
        <v>6</v>
      </c>
      <c r="VZL70" s="4" t="s">
        <v>7</v>
      </c>
      <c r="VZM70" s="4" t="s">
        <v>8</v>
      </c>
      <c r="VZN70" s="4" t="s">
        <v>9</v>
      </c>
      <c r="VZO70" s="4" t="s">
        <v>10</v>
      </c>
      <c r="VZP70" s="4" t="s">
        <v>11</v>
      </c>
      <c r="VZQ70" s="4" t="s">
        <v>12</v>
      </c>
      <c r="VZR70" s="4" t="s">
        <v>13</v>
      </c>
      <c r="VZS70" s="4" t="s">
        <v>14</v>
      </c>
      <c r="VZT70" s="4" t="s">
        <v>63</v>
      </c>
      <c r="VZU70" s="3"/>
      <c r="VZV70" s="3" t="s">
        <v>1</v>
      </c>
      <c r="VZW70" s="3" t="s">
        <v>2</v>
      </c>
      <c r="VZX70" s="4" t="s">
        <v>3</v>
      </c>
      <c r="VZY70" s="4" t="s">
        <v>4</v>
      </c>
      <c r="VZZ70" s="4" t="s">
        <v>5</v>
      </c>
      <c r="WAA70" s="4" t="s">
        <v>6</v>
      </c>
      <c r="WAB70" s="4" t="s">
        <v>7</v>
      </c>
      <c r="WAC70" s="4" t="s">
        <v>8</v>
      </c>
      <c r="WAD70" s="4" t="s">
        <v>9</v>
      </c>
      <c r="WAE70" s="4" t="s">
        <v>10</v>
      </c>
      <c r="WAF70" s="4" t="s">
        <v>11</v>
      </c>
      <c r="WAG70" s="4" t="s">
        <v>12</v>
      </c>
      <c r="WAH70" s="4" t="s">
        <v>13</v>
      </c>
      <c r="WAI70" s="4" t="s">
        <v>14</v>
      </c>
      <c r="WAJ70" s="4" t="s">
        <v>63</v>
      </c>
      <c r="WAK70" s="3"/>
      <c r="WAL70" s="3" t="s">
        <v>1</v>
      </c>
      <c r="WAM70" s="3" t="s">
        <v>2</v>
      </c>
      <c r="WAN70" s="4" t="s">
        <v>3</v>
      </c>
      <c r="WAO70" s="4" t="s">
        <v>4</v>
      </c>
      <c r="WAP70" s="4" t="s">
        <v>5</v>
      </c>
      <c r="WAQ70" s="4" t="s">
        <v>6</v>
      </c>
      <c r="WAR70" s="4" t="s">
        <v>7</v>
      </c>
      <c r="WAS70" s="4" t="s">
        <v>8</v>
      </c>
      <c r="WAT70" s="4" t="s">
        <v>9</v>
      </c>
      <c r="WAU70" s="4" t="s">
        <v>10</v>
      </c>
      <c r="WAV70" s="4" t="s">
        <v>11</v>
      </c>
      <c r="WAW70" s="4" t="s">
        <v>12</v>
      </c>
      <c r="WAX70" s="4" t="s">
        <v>13</v>
      </c>
      <c r="WAY70" s="4" t="s">
        <v>14</v>
      </c>
      <c r="WAZ70" s="4" t="s">
        <v>63</v>
      </c>
      <c r="WBA70" s="3"/>
      <c r="WBB70" s="3" t="s">
        <v>1</v>
      </c>
      <c r="WBC70" s="3" t="s">
        <v>2</v>
      </c>
      <c r="WBD70" s="4" t="s">
        <v>3</v>
      </c>
      <c r="WBE70" s="4" t="s">
        <v>4</v>
      </c>
      <c r="WBF70" s="4" t="s">
        <v>5</v>
      </c>
      <c r="WBG70" s="4" t="s">
        <v>6</v>
      </c>
      <c r="WBH70" s="4" t="s">
        <v>7</v>
      </c>
      <c r="WBI70" s="4" t="s">
        <v>8</v>
      </c>
      <c r="WBJ70" s="4" t="s">
        <v>9</v>
      </c>
      <c r="WBK70" s="4" t="s">
        <v>10</v>
      </c>
      <c r="WBL70" s="4" t="s">
        <v>11</v>
      </c>
      <c r="WBM70" s="4" t="s">
        <v>12</v>
      </c>
      <c r="WBN70" s="4" t="s">
        <v>13</v>
      </c>
      <c r="WBO70" s="4" t="s">
        <v>14</v>
      </c>
      <c r="WBP70" s="4" t="s">
        <v>63</v>
      </c>
      <c r="WBQ70" s="3"/>
      <c r="WBR70" s="3" t="s">
        <v>1</v>
      </c>
      <c r="WBS70" s="3" t="s">
        <v>2</v>
      </c>
      <c r="WBT70" s="4" t="s">
        <v>3</v>
      </c>
      <c r="WBU70" s="4" t="s">
        <v>4</v>
      </c>
      <c r="WBV70" s="4" t="s">
        <v>5</v>
      </c>
      <c r="WBW70" s="4" t="s">
        <v>6</v>
      </c>
      <c r="WBX70" s="4" t="s">
        <v>7</v>
      </c>
      <c r="WBY70" s="4" t="s">
        <v>8</v>
      </c>
      <c r="WBZ70" s="4" t="s">
        <v>9</v>
      </c>
      <c r="WCA70" s="4" t="s">
        <v>10</v>
      </c>
      <c r="WCB70" s="4" t="s">
        <v>11</v>
      </c>
      <c r="WCC70" s="4" t="s">
        <v>12</v>
      </c>
      <c r="WCD70" s="4" t="s">
        <v>13</v>
      </c>
      <c r="WCE70" s="4" t="s">
        <v>14</v>
      </c>
      <c r="WCF70" s="4" t="s">
        <v>63</v>
      </c>
      <c r="WCG70" s="3"/>
      <c r="WCH70" s="3" t="s">
        <v>1</v>
      </c>
      <c r="WCI70" s="3" t="s">
        <v>2</v>
      </c>
      <c r="WCJ70" s="4" t="s">
        <v>3</v>
      </c>
      <c r="WCK70" s="4" t="s">
        <v>4</v>
      </c>
      <c r="WCL70" s="4" t="s">
        <v>5</v>
      </c>
      <c r="WCM70" s="4" t="s">
        <v>6</v>
      </c>
      <c r="WCN70" s="4" t="s">
        <v>7</v>
      </c>
      <c r="WCO70" s="4" t="s">
        <v>8</v>
      </c>
      <c r="WCP70" s="4" t="s">
        <v>9</v>
      </c>
      <c r="WCQ70" s="4" t="s">
        <v>10</v>
      </c>
      <c r="WCR70" s="4" t="s">
        <v>11</v>
      </c>
      <c r="WCS70" s="4" t="s">
        <v>12</v>
      </c>
      <c r="WCT70" s="4" t="s">
        <v>13</v>
      </c>
      <c r="WCU70" s="4" t="s">
        <v>14</v>
      </c>
      <c r="WCV70" s="4" t="s">
        <v>63</v>
      </c>
      <c r="WCW70" s="3"/>
      <c r="WCX70" s="3" t="s">
        <v>1</v>
      </c>
      <c r="WCY70" s="3" t="s">
        <v>2</v>
      </c>
      <c r="WCZ70" s="4" t="s">
        <v>3</v>
      </c>
      <c r="WDA70" s="4" t="s">
        <v>4</v>
      </c>
      <c r="WDB70" s="4" t="s">
        <v>5</v>
      </c>
      <c r="WDC70" s="4" t="s">
        <v>6</v>
      </c>
      <c r="WDD70" s="4" t="s">
        <v>7</v>
      </c>
      <c r="WDE70" s="4" t="s">
        <v>8</v>
      </c>
      <c r="WDF70" s="4" t="s">
        <v>9</v>
      </c>
      <c r="WDG70" s="4" t="s">
        <v>10</v>
      </c>
      <c r="WDH70" s="4" t="s">
        <v>11</v>
      </c>
      <c r="WDI70" s="4" t="s">
        <v>12</v>
      </c>
      <c r="WDJ70" s="4" t="s">
        <v>13</v>
      </c>
      <c r="WDK70" s="4" t="s">
        <v>14</v>
      </c>
      <c r="WDL70" s="4" t="s">
        <v>63</v>
      </c>
      <c r="WDM70" s="3"/>
      <c r="WDN70" s="3" t="s">
        <v>1</v>
      </c>
      <c r="WDO70" s="3" t="s">
        <v>2</v>
      </c>
      <c r="WDP70" s="4" t="s">
        <v>3</v>
      </c>
      <c r="WDQ70" s="4" t="s">
        <v>4</v>
      </c>
      <c r="WDR70" s="4" t="s">
        <v>5</v>
      </c>
      <c r="WDS70" s="4" t="s">
        <v>6</v>
      </c>
      <c r="WDT70" s="4" t="s">
        <v>7</v>
      </c>
      <c r="WDU70" s="4" t="s">
        <v>8</v>
      </c>
      <c r="WDV70" s="4" t="s">
        <v>9</v>
      </c>
      <c r="WDW70" s="4" t="s">
        <v>10</v>
      </c>
      <c r="WDX70" s="4" t="s">
        <v>11</v>
      </c>
      <c r="WDY70" s="4" t="s">
        <v>12</v>
      </c>
      <c r="WDZ70" s="4" t="s">
        <v>13</v>
      </c>
      <c r="WEA70" s="4" t="s">
        <v>14</v>
      </c>
      <c r="WEB70" s="4" t="s">
        <v>63</v>
      </c>
      <c r="WEC70" s="3"/>
      <c r="WED70" s="3" t="s">
        <v>1</v>
      </c>
      <c r="WEE70" s="3" t="s">
        <v>2</v>
      </c>
      <c r="WEF70" s="4" t="s">
        <v>3</v>
      </c>
      <c r="WEG70" s="4" t="s">
        <v>4</v>
      </c>
      <c r="WEH70" s="4" t="s">
        <v>5</v>
      </c>
      <c r="WEI70" s="4" t="s">
        <v>6</v>
      </c>
      <c r="WEJ70" s="4" t="s">
        <v>7</v>
      </c>
      <c r="WEK70" s="4" t="s">
        <v>8</v>
      </c>
      <c r="WEL70" s="4" t="s">
        <v>9</v>
      </c>
      <c r="WEM70" s="4" t="s">
        <v>10</v>
      </c>
      <c r="WEN70" s="4" t="s">
        <v>11</v>
      </c>
      <c r="WEO70" s="4" t="s">
        <v>12</v>
      </c>
      <c r="WEP70" s="4" t="s">
        <v>13</v>
      </c>
      <c r="WEQ70" s="4" t="s">
        <v>14</v>
      </c>
      <c r="WER70" s="4" t="s">
        <v>63</v>
      </c>
      <c r="WES70" s="3"/>
      <c r="WET70" s="3" t="s">
        <v>1</v>
      </c>
      <c r="WEU70" s="3" t="s">
        <v>2</v>
      </c>
      <c r="WEV70" s="4" t="s">
        <v>3</v>
      </c>
      <c r="WEW70" s="4" t="s">
        <v>4</v>
      </c>
      <c r="WEX70" s="4" t="s">
        <v>5</v>
      </c>
      <c r="WEY70" s="4" t="s">
        <v>6</v>
      </c>
      <c r="WEZ70" s="4" t="s">
        <v>7</v>
      </c>
      <c r="WFA70" s="4" t="s">
        <v>8</v>
      </c>
      <c r="WFB70" s="4" t="s">
        <v>9</v>
      </c>
      <c r="WFC70" s="4" t="s">
        <v>10</v>
      </c>
      <c r="WFD70" s="4" t="s">
        <v>11</v>
      </c>
      <c r="WFE70" s="4" t="s">
        <v>12</v>
      </c>
      <c r="WFF70" s="4" t="s">
        <v>13</v>
      </c>
      <c r="WFG70" s="4" t="s">
        <v>14</v>
      </c>
      <c r="WFH70" s="4" t="s">
        <v>63</v>
      </c>
      <c r="WFI70" s="3"/>
      <c r="WFJ70" s="3" t="s">
        <v>1</v>
      </c>
      <c r="WFK70" s="3" t="s">
        <v>2</v>
      </c>
      <c r="WFL70" s="4" t="s">
        <v>3</v>
      </c>
      <c r="WFM70" s="4" t="s">
        <v>4</v>
      </c>
      <c r="WFN70" s="4" t="s">
        <v>5</v>
      </c>
      <c r="WFO70" s="4" t="s">
        <v>6</v>
      </c>
      <c r="WFP70" s="4" t="s">
        <v>7</v>
      </c>
      <c r="WFQ70" s="4" t="s">
        <v>8</v>
      </c>
      <c r="WFR70" s="4" t="s">
        <v>9</v>
      </c>
      <c r="WFS70" s="4" t="s">
        <v>10</v>
      </c>
      <c r="WFT70" s="4" t="s">
        <v>11</v>
      </c>
      <c r="WFU70" s="4" t="s">
        <v>12</v>
      </c>
      <c r="WFV70" s="4" t="s">
        <v>13</v>
      </c>
      <c r="WFW70" s="4" t="s">
        <v>14</v>
      </c>
      <c r="WFX70" s="4" t="s">
        <v>63</v>
      </c>
      <c r="WFY70" s="3"/>
      <c r="WFZ70" s="3" t="s">
        <v>1</v>
      </c>
      <c r="WGA70" s="3" t="s">
        <v>2</v>
      </c>
      <c r="WGB70" s="4" t="s">
        <v>3</v>
      </c>
      <c r="WGC70" s="4" t="s">
        <v>4</v>
      </c>
      <c r="WGD70" s="4" t="s">
        <v>5</v>
      </c>
      <c r="WGE70" s="4" t="s">
        <v>6</v>
      </c>
      <c r="WGF70" s="4" t="s">
        <v>7</v>
      </c>
      <c r="WGG70" s="4" t="s">
        <v>8</v>
      </c>
      <c r="WGH70" s="4" t="s">
        <v>9</v>
      </c>
      <c r="WGI70" s="4" t="s">
        <v>10</v>
      </c>
      <c r="WGJ70" s="4" t="s">
        <v>11</v>
      </c>
      <c r="WGK70" s="4" t="s">
        <v>12</v>
      </c>
      <c r="WGL70" s="4" t="s">
        <v>13</v>
      </c>
      <c r="WGM70" s="4" t="s">
        <v>14</v>
      </c>
      <c r="WGN70" s="4" t="s">
        <v>63</v>
      </c>
      <c r="WGO70" s="3"/>
      <c r="WGP70" s="3" t="s">
        <v>1</v>
      </c>
      <c r="WGQ70" s="3" t="s">
        <v>2</v>
      </c>
      <c r="WGR70" s="4" t="s">
        <v>3</v>
      </c>
      <c r="WGS70" s="4" t="s">
        <v>4</v>
      </c>
      <c r="WGT70" s="4" t="s">
        <v>5</v>
      </c>
      <c r="WGU70" s="4" t="s">
        <v>6</v>
      </c>
      <c r="WGV70" s="4" t="s">
        <v>7</v>
      </c>
      <c r="WGW70" s="4" t="s">
        <v>8</v>
      </c>
      <c r="WGX70" s="4" t="s">
        <v>9</v>
      </c>
      <c r="WGY70" s="4" t="s">
        <v>10</v>
      </c>
      <c r="WGZ70" s="4" t="s">
        <v>11</v>
      </c>
      <c r="WHA70" s="4" t="s">
        <v>12</v>
      </c>
      <c r="WHB70" s="4" t="s">
        <v>13</v>
      </c>
      <c r="WHC70" s="4" t="s">
        <v>14</v>
      </c>
      <c r="WHD70" s="4" t="s">
        <v>63</v>
      </c>
      <c r="WHE70" s="3"/>
      <c r="WHF70" s="3" t="s">
        <v>1</v>
      </c>
      <c r="WHG70" s="3" t="s">
        <v>2</v>
      </c>
      <c r="WHH70" s="4" t="s">
        <v>3</v>
      </c>
      <c r="WHI70" s="4" t="s">
        <v>4</v>
      </c>
      <c r="WHJ70" s="4" t="s">
        <v>5</v>
      </c>
      <c r="WHK70" s="4" t="s">
        <v>6</v>
      </c>
      <c r="WHL70" s="4" t="s">
        <v>7</v>
      </c>
      <c r="WHM70" s="4" t="s">
        <v>8</v>
      </c>
      <c r="WHN70" s="4" t="s">
        <v>9</v>
      </c>
      <c r="WHO70" s="4" t="s">
        <v>10</v>
      </c>
      <c r="WHP70" s="4" t="s">
        <v>11</v>
      </c>
      <c r="WHQ70" s="4" t="s">
        <v>12</v>
      </c>
      <c r="WHR70" s="4" t="s">
        <v>13</v>
      </c>
      <c r="WHS70" s="4" t="s">
        <v>14</v>
      </c>
      <c r="WHT70" s="4" t="s">
        <v>63</v>
      </c>
      <c r="WHU70" s="3"/>
      <c r="WHV70" s="3" t="s">
        <v>1</v>
      </c>
      <c r="WHW70" s="3" t="s">
        <v>2</v>
      </c>
      <c r="WHX70" s="4" t="s">
        <v>3</v>
      </c>
      <c r="WHY70" s="4" t="s">
        <v>4</v>
      </c>
      <c r="WHZ70" s="4" t="s">
        <v>5</v>
      </c>
      <c r="WIA70" s="4" t="s">
        <v>6</v>
      </c>
      <c r="WIB70" s="4" t="s">
        <v>7</v>
      </c>
      <c r="WIC70" s="4" t="s">
        <v>8</v>
      </c>
      <c r="WID70" s="4" t="s">
        <v>9</v>
      </c>
      <c r="WIE70" s="4" t="s">
        <v>10</v>
      </c>
      <c r="WIF70" s="4" t="s">
        <v>11</v>
      </c>
      <c r="WIG70" s="4" t="s">
        <v>12</v>
      </c>
      <c r="WIH70" s="4" t="s">
        <v>13</v>
      </c>
      <c r="WII70" s="4" t="s">
        <v>14</v>
      </c>
      <c r="WIJ70" s="4" t="s">
        <v>63</v>
      </c>
      <c r="WIK70" s="3"/>
      <c r="WIL70" s="3" t="s">
        <v>1</v>
      </c>
      <c r="WIM70" s="3" t="s">
        <v>2</v>
      </c>
      <c r="WIN70" s="4" t="s">
        <v>3</v>
      </c>
      <c r="WIO70" s="4" t="s">
        <v>4</v>
      </c>
      <c r="WIP70" s="4" t="s">
        <v>5</v>
      </c>
      <c r="WIQ70" s="4" t="s">
        <v>6</v>
      </c>
      <c r="WIR70" s="4" t="s">
        <v>7</v>
      </c>
      <c r="WIS70" s="4" t="s">
        <v>8</v>
      </c>
      <c r="WIT70" s="4" t="s">
        <v>9</v>
      </c>
      <c r="WIU70" s="4" t="s">
        <v>10</v>
      </c>
      <c r="WIV70" s="4" t="s">
        <v>11</v>
      </c>
      <c r="WIW70" s="4" t="s">
        <v>12</v>
      </c>
      <c r="WIX70" s="4" t="s">
        <v>13</v>
      </c>
      <c r="WIY70" s="4" t="s">
        <v>14</v>
      </c>
      <c r="WIZ70" s="4" t="s">
        <v>63</v>
      </c>
      <c r="WJA70" s="3"/>
      <c r="WJB70" s="3" t="s">
        <v>1</v>
      </c>
      <c r="WJC70" s="3" t="s">
        <v>2</v>
      </c>
      <c r="WJD70" s="4" t="s">
        <v>3</v>
      </c>
      <c r="WJE70" s="4" t="s">
        <v>4</v>
      </c>
      <c r="WJF70" s="4" t="s">
        <v>5</v>
      </c>
      <c r="WJG70" s="4" t="s">
        <v>6</v>
      </c>
      <c r="WJH70" s="4" t="s">
        <v>7</v>
      </c>
      <c r="WJI70" s="4" t="s">
        <v>8</v>
      </c>
      <c r="WJJ70" s="4" t="s">
        <v>9</v>
      </c>
      <c r="WJK70" s="4" t="s">
        <v>10</v>
      </c>
      <c r="WJL70" s="4" t="s">
        <v>11</v>
      </c>
      <c r="WJM70" s="4" t="s">
        <v>12</v>
      </c>
      <c r="WJN70" s="4" t="s">
        <v>13</v>
      </c>
      <c r="WJO70" s="4" t="s">
        <v>14</v>
      </c>
      <c r="WJP70" s="4" t="s">
        <v>63</v>
      </c>
      <c r="WJQ70" s="3"/>
      <c r="WJR70" s="3" t="s">
        <v>1</v>
      </c>
      <c r="WJS70" s="3" t="s">
        <v>2</v>
      </c>
      <c r="WJT70" s="4" t="s">
        <v>3</v>
      </c>
      <c r="WJU70" s="4" t="s">
        <v>4</v>
      </c>
      <c r="WJV70" s="4" t="s">
        <v>5</v>
      </c>
      <c r="WJW70" s="4" t="s">
        <v>6</v>
      </c>
      <c r="WJX70" s="4" t="s">
        <v>7</v>
      </c>
      <c r="WJY70" s="4" t="s">
        <v>8</v>
      </c>
      <c r="WJZ70" s="4" t="s">
        <v>9</v>
      </c>
      <c r="WKA70" s="4" t="s">
        <v>10</v>
      </c>
      <c r="WKB70" s="4" t="s">
        <v>11</v>
      </c>
      <c r="WKC70" s="4" t="s">
        <v>12</v>
      </c>
      <c r="WKD70" s="4" t="s">
        <v>13</v>
      </c>
      <c r="WKE70" s="4" t="s">
        <v>14</v>
      </c>
      <c r="WKF70" s="4" t="s">
        <v>63</v>
      </c>
      <c r="WKG70" s="3"/>
      <c r="WKH70" s="3" t="s">
        <v>1</v>
      </c>
      <c r="WKI70" s="3" t="s">
        <v>2</v>
      </c>
      <c r="WKJ70" s="4" t="s">
        <v>3</v>
      </c>
      <c r="WKK70" s="4" t="s">
        <v>4</v>
      </c>
      <c r="WKL70" s="4" t="s">
        <v>5</v>
      </c>
      <c r="WKM70" s="4" t="s">
        <v>6</v>
      </c>
      <c r="WKN70" s="4" t="s">
        <v>7</v>
      </c>
      <c r="WKO70" s="4" t="s">
        <v>8</v>
      </c>
      <c r="WKP70" s="4" t="s">
        <v>9</v>
      </c>
      <c r="WKQ70" s="4" t="s">
        <v>10</v>
      </c>
      <c r="WKR70" s="4" t="s">
        <v>11</v>
      </c>
      <c r="WKS70" s="4" t="s">
        <v>12</v>
      </c>
      <c r="WKT70" s="4" t="s">
        <v>13</v>
      </c>
      <c r="WKU70" s="4" t="s">
        <v>14</v>
      </c>
      <c r="WKV70" s="4" t="s">
        <v>63</v>
      </c>
      <c r="WKW70" s="3"/>
      <c r="WKX70" s="3" t="s">
        <v>1</v>
      </c>
      <c r="WKY70" s="3" t="s">
        <v>2</v>
      </c>
      <c r="WKZ70" s="4" t="s">
        <v>3</v>
      </c>
      <c r="WLA70" s="4" t="s">
        <v>4</v>
      </c>
      <c r="WLB70" s="4" t="s">
        <v>5</v>
      </c>
      <c r="WLC70" s="4" t="s">
        <v>6</v>
      </c>
      <c r="WLD70" s="4" t="s">
        <v>7</v>
      </c>
      <c r="WLE70" s="4" t="s">
        <v>8</v>
      </c>
      <c r="WLF70" s="4" t="s">
        <v>9</v>
      </c>
      <c r="WLG70" s="4" t="s">
        <v>10</v>
      </c>
      <c r="WLH70" s="4" t="s">
        <v>11</v>
      </c>
      <c r="WLI70" s="4" t="s">
        <v>12</v>
      </c>
      <c r="WLJ70" s="4" t="s">
        <v>13</v>
      </c>
      <c r="WLK70" s="4" t="s">
        <v>14</v>
      </c>
      <c r="WLL70" s="4" t="s">
        <v>63</v>
      </c>
      <c r="WLM70" s="3"/>
      <c r="WLN70" s="3" t="s">
        <v>1</v>
      </c>
      <c r="WLO70" s="3" t="s">
        <v>2</v>
      </c>
      <c r="WLP70" s="4" t="s">
        <v>3</v>
      </c>
      <c r="WLQ70" s="4" t="s">
        <v>4</v>
      </c>
      <c r="WLR70" s="4" t="s">
        <v>5</v>
      </c>
      <c r="WLS70" s="4" t="s">
        <v>6</v>
      </c>
      <c r="WLT70" s="4" t="s">
        <v>7</v>
      </c>
      <c r="WLU70" s="4" t="s">
        <v>8</v>
      </c>
      <c r="WLV70" s="4" t="s">
        <v>9</v>
      </c>
      <c r="WLW70" s="4" t="s">
        <v>10</v>
      </c>
      <c r="WLX70" s="4" t="s">
        <v>11</v>
      </c>
      <c r="WLY70" s="4" t="s">
        <v>12</v>
      </c>
      <c r="WLZ70" s="4" t="s">
        <v>13</v>
      </c>
      <c r="WMA70" s="4" t="s">
        <v>14</v>
      </c>
      <c r="WMB70" s="4" t="s">
        <v>63</v>
      </c>
      <c r="WMC70" s="3"/>
      <c r="WMD70" s="3" t="s">
        <v>1</v>
      </c>
      <c r="WME70" s="3" t="s">
        <v>2</v>
      </c>
      <c r="WMF70" s="4" t="s">
        <v>3</v>
      </c>
      <c r="WMG70" s="4" t="s">
        <v>4</v>
      </c>
      <c r="WMH70" s="4" t="s">
        <v>5</v>
      </c>
      <c r="WMI70" s="4" t="s">
        <v>6</v>
      </c>
      <c r="WMJ70" s="4" t="s">
        <v>7</v>
      </c>
      <c r="WMK70" s="4" t="s">
        <v>8</v>
      </c>
      <c r="WML70" s="4" t="s">
        <v>9</v>
      </c>
      <c r="WMM70" s="4" t="s">
        <v>10</v>
      </c>
      <c r="WMN70" s="4" t="s">
        <v>11</v>
      </c>
      <c r="WMO70" s="4" t="s">
        <v>12</v>
      </c>
      <c r="WMP70" s="4" t="s">
        <v>13</v>
      </c>
      <c r="WMQ70" s="4" t="s">
        <v>14</v>
      </c>
      <c r="WMR70" s="4" t="s">
        <v>63</v>
      </c>
      <c r="WMS70" s="3"/>
      <c r="WMT70" s="3" t="s">
        <v>1</v>
      </c>
      <c r="WMU70" s="3" t="s">
        <v>2</v>
      </c>
      <c r="WMV70" s="4" t="s">
        <v>3</v>
      </c>
      <c r="WMW70" s="4" t="s">
        <v>4</v>
      </c>
      <c r="WMX70" s="4" t="s">
        <v>5</v>
      </c>
      <c r="WMY70" s="4" t="s">
        <v>6</v>
      </c>
      <c r="WMZ70" s="4" t="s">
        <v>7</v>
      </c>
      <c r="WNA70" s="4" t="s">
        <v>8</v>
      </c>
      <c r="WNB70" s="4" t="s">
        <v>9</v>
      </c>
      <c r="WNC70" s="4" t="s">
        <v>10</v>
      </c>
      <c r="WND70" s="4" t="s">
        <v>11</v>
      </c>
      <c r="WNE70" s="4" t="s">
        <v>12</v>
      </c>
      <c r="WNF70" s="4" t="s">
        <v>13</v>
      </c>
      <c r="WNG70" s="4" t="s">
        <v>14</v>
      </c>
      <c r="WNH70" s="4" t="s">
        <v>63</v>
      </c>
      <c r="WNI70" s="3"/>
      <c r="WNJ70" s="3" t="s">
        <v>1</v>
      </c>
      <c r="WNK70" s="3" t="s">
        <v>2</v>
      </c>
      <c r="WNL70" s="4" t="s">
        <v>3</v>
      </c>
      <c r="WNM70" s="4" t="s">
        <v>4</v>
      </c>
      <c r="WNN70" s="4" t="s">
        <v>5</v>
      </c>
      <c r="WNO70" s="4" t="s">
        <v>6</v>
      </c>
      <c r="WNP70" s="4" t="s">
        <v>7</v>
      </c>
      <c r="WNQ70" s="4" t="s">
        <v>8</v>
      </c>
      <c r="WNR70" s="4" t="s">
        <v>9</v>
      </c>
      <c r="WNS70" s="4" t="s">
        <v>10</v>
      </c>
      <c r="WNT70" s="4" t="s">
        <v>11</v>
      </c>
      <c r="WNU70" s="4" t="s">
        <v>12</v>
      </c>
      <c r="WNV70" s="4" t="s">
        <v>13</v>
      </c>
      <c r="WNW70" s="4" t="s">
        <v>14</v>
      </c>
      <c r="WNX70" s="4" t="s">
        <v>63</v>
      </c>
      <c r="WNY70" s="3"/>
      <c r="WNZ70" s="3" t="s">
        <v>1</v>
      </c>
      <c r="WOA70" s="3" t="s">
        <v>2</v>
      </c>
      <c r="WOB70" s="4" t="s">
        <v>3</v>
      </c>
      <c r="WOC70" s="4" t="s">
        <v>4</v>
      </c>
      <c r="WOD70" s="4" t="s">
        <v>5</v>
      </c>
      <c r="WOE70" s="4" t="s">
        <v>6</v>
      </c>
      <c r="WOF70" s="4" t="s">
        <v>7</v>
      </c>
      <c r="WOG70" s="4" t="s">
        <v>8</v>
      </c>
      <c r="WOH70" s="4" t="s">
        <v>9</v>
      </c>
      <c r="WOI70" s="4" t="s">
        <v>10</v>
      </c>
      <c r="WOJ70" s="4" t="s">
        <v>11</v>
      </c>
      <c r="WOK70" s="4" t="s">
        <v>12</v>
      </c>
      <c r="WOL70" s="4" t="s">
        <v>13</v>
      </c>
      <c r="WOM70" s="4" t="s">
        <v>14</v>
      </c>
      <c r="WON70" s="4" t="s">
        <v>63</v>
      </c>
      <c r="WOO70" s="3"/>
      <c r="WOP70" s="3" t="s">
        <v>1</v>
      </c>
      <c r="WOQ70" s="3" t="s">
        <v>2</v>
      </c>
      <c r="WOR70" s="4" t="s">
        <v>3</v>
      </c>
      <c r="WOS70" s="4" t="s">
        <v>4</v>
      </c>
      <c r="WOT70" s="4" t="s">
        <v>5</v>
      </c>
      <c r="WOU70" s="4" t="s">
        <v>6</v>
      </c>
      <c r="WOV70" s="4" t="s">
        <v>7</v>
      </c>
      <c r="WOW70" s="4" t="s">
        <v>8</v>
      </c>
      <c r="WOX70" s="4" t="s">
        <v>9</v>
      </c>
      <c r="WOY70" s="4" t="s">
        <v>10</v>
      </c>
      <c r="WOZ70" s="4" t="s">
        <v>11</v>
      </c>
      <c r="WPA70" s="4" t="s">
        <v>12</v>
      </c>
      <c r="WPB70" s="4" t="s">
        <v>13</v>
      </c>
      <c r="WPC70" s="4" t="s">
        <v>14</v>
      </c>
      <c r="WPD70" s="4" t="s">
        <v>63</v>
      </c>
      <c r="WPE70" s="3"/>
      <c r="WPF70" s="3" t="s">
        <v>1</v>
      </c>
      <c r="WPG70" s="3" t="s">
        <v>2</v>
      </c>
      <c r="WPH70" s="4" t="s">
        <v>3</v>
      </c>
      <c r="WPI70" s="4" t="s">
        <v>4</v>
      </c>
      <c r="WPJ70" s="4" t="s">
        <v>5</v>
      </c>
      <c r="WPK70" s="4" t="s">
        <v>6</v>
      </c>
      <c r="WPL70" s="4" t="s">
        <v>7</v>
      </c>
      <c r="WPM70" s="4" t="s">
        <v>8</v>
      </c>
      <c r="WPN70" s="4" t="s">
        <v>9</v>
      </c>
      <c r="WPO70" s="4" t="s">
        <v>10</v>
      </c>
      <c r="WPP70" s="4" t="s">
        <v>11</v>
      </c>
      <c r="WPQ70" s="4" t="s">
        <v>12</v>
      </c>
      <c r="WPR70" s="4" t="s">
        <v>13</v>
      </c>
      <c r="WPS70" s="4" t="s">
        <v>14</v>
      </c>
      <c r="WPT70" s="4" t="s">
        <v>63</v>
      </c>
      <c r="WPU70" s="3"/>
      <c r="WPV70" s="3" t="s">
        <v>1</v>
      </c>
      <c r="WPW70" s="3" t="s">
        <v>2</v>
      </c>
      <c r="WPX70" s="4" t="s">
        <v>3</v>
      </c>
      <c r="WPY70" s="4" t="s">
        <v>4</v>
      </c>
      <c r="WPZ70" s="4" t="s">
        <v>5</v>
      </c>
      <c r="WQA70" s="4" t="s">
        <v>6</v>
      </c>
      <c r="WQB70" s="4" t="s">
        <v>7</v>
      </c>
      <c r="WQC70" s="4" t="s">
        <v>8</v>
      </c>
      <c r="WQD70" s="4" t="s">
        <v>9</v>
      </c>
      <c r="WQE70" s="4" t="s">
        <v>10</v>
      </c>
      <c r="WQF70" s="4" t="s">
        <v>11</v>
      </c>
      <c r="WQG70" s="4" t="s">
        <v>12</v>
      </c>
      <c r="WQH70" s="4" t="s">
        <v>13</v>
      </c>
      <c r="WQI70" s="4" t="s">
        <v>14</v>
      </c>
      <c r="WQJ70" s="4" t="s">
        <v>63</v>
      </c>
      <c r="WQK70" s="3"/>
      <c r="WQL70" s="3" t="s">
        <v>1</v>
      </c>
      <c r="WQM70" s="3" t="s">
        <v>2</v>
      </c>
      <c r="WQN70" s="4" t="s">
        <v>3</v>
      </c>
      <c r="WQO70" s="4" t="s">
        <v>4</v>
      </c>
      <c r="WQP70" s="4" t="s">
        <v>5</v>
      </c>
      <c r="WQQ70" s="4" t="s">
        <v>6</v>
      </c>
      <c r="WQR70" s="4" t="s">
        <v>7</v>
      </c>
      <c r="WQS70" s="4" t="s">
        <v>8</v>
      </c>
      <c r="WQT70" s="4" t="s">
        <v>9</v>
      </c>
      <c r="WQU70" s="4" t="s">
        <v>10</v>
      </c>
      <c r="WQV70" s="4" t="s">
        <v>11</v>
      </c>
      <c r="WQW70" s="4" t="s">
        <v>12</v>
      </c>
      <c r="WQX70" s="4" t="s">
        <v>13</v>
      </c>
      <c r="WQY70" s="4" t="s">
        <v>14</v>
      </c>
      <c r="WQZ70" s="4" t="s">
        <v>63</v>
      </c>
      <c r="WRA70" s="3"/>
      <c r="WRB70" s="3" t="s">
        <v>1</v>
      </c>
      <c r="WRC70" s="3" t="s">
        <v>2</v>
      </c>
      <c r="WRD70" s="4" t="s">
        <v>3</v>
      </c>
      <c r="WRE70" s="4" t="s">
        <v>4</v>
      </c>
      <c r="WRF70" s="4" t="s">
        <v>5</v>
      </c>
      <c r="WRG70" s="4" t="s">
        <v>6</v>
      </c>
      <c r="WRH70" s="4" t="s">
        <v>7</v>
      </c>
      <c r="WRI70" s="4" t="s">
        <v>8</v>
      </c>
      <c r="WRJ70" s="4" t="s">
        <v>9</v>
      </c>
      <c r="WRK70" s="4" t="s">
        <v>10</v>
      </c>
      <c r="WRL70" s="4" t="s">
        <v>11</v>
      </c>
      <c r="WRM70" s="4" t="s">
        <v>12</v>
      </c>
      <c r="WRN70" s="4" t="s">
        <v>13</v>
      </c>
      <c r="WRO70" s="4" t="s">
        <v>14</v>
      </c>
      <c r="WRP70" s="4" t="s">
        <v>63</v>
      </c>
      <c r="WRQ70" s="3"/>
      <c r="WRR70" s="3" t="s">
        <v>1</v>
      </c>
      <c r="WRS70" s="3" t="s">
        <v>2</v>
      </c>
      <c r="WRT70" s="4" t="s">
        <v>3</v>
      </c>
      <c r="WRU70" s="4" t="s">
        <v>4</v>
      </c>
      <c r="WRV70" s="4" t="s">
        <v>5</v>
      </c>
      <c r="WRW70" s="4" t="s">
        <v>6</v>
      </c>
      <c r="WRX70" s="4" t="s">
        <v>7</v>
      </c>
      <c r="WRY70" s="4" t="s">
        <v>8</v>
      </c>
      <c r="WRZ70" s="4" t="s">
        <v>9</v>
      </c>
      <c r="WSA70" s="4" t="s">
        <v>10</v>
      </c>
      <c r="WSB70" s="4" t="s">
        <v>11</v>
      </c>
      <c r="WSC70" s="4" t="s">
        <v>12</v>
      </c>
      <c r="WSD70" s="4" t="s">
        <v>13</v>
      </c>
      <c r="WSE70" s="4" t="s">
        <v>14</v>
      </c>
      <c r="WSF70" s="4" t="s">
        <v>63</v>
      </c>
      <c r="WSG70" s="3"/>
      <c r="WSH70" s="3" t="s">
        <v>1</v>
      </c>
      <c r="WSI70" s="3" t="s">
        <v>2</v>
      </c>
      <c r="WSJ70" s="4" t="s">
        <v>3</v>
      </c>
      <c r="WSK70" s="4" t="s">
        <v>4</v>
      </c>
      <c r="WSL70" s="4" t="s">
        <v>5</v>
      </c>
      <c r="WSM70" s="4" t="s">
        <v>6</v>
      </c>
      <c r="WSN70" s="4" t="s">
        <v>7</v>
      </c>
      <c r="WSO70" s="4" t="s">
        <v>8</v>
      </c>
      <c r="WSP70" s="4" t="s">
        <v>9</v>
      </c>
      <c r="WSQ70" s="4" t="s">
        <v>10</v>
      </c>
      <c r="WSR70" s="4" t="s">
        <v>11</v>
      </c>
      <c r="WSS70" s="4" t="s">
        <v>12</v>
      </c>
      <c r="WST70" s="4" t="s">
        <v>13</v>
      </c>
      <c r="WSU70" s="4" t="s">
        <v>14</v>
      </c>
      <c r="WSV70" s="4" t="s">
        <v>63</v>
      </c>
      <c r="WSW70" s="3"/>
      <c r="WSX70" s="3" t="s">
        <v>1</v>
      </c>
      <c r="WSY70" s="3" t="s">
        <v>2</v>
      </c>
      <c r="WSZ70" s="4" t="s">
        <v>3</v>
      </c>
      <c r="WTA70" s="4" t="s">
        <v>4</v>
      </c>
      <c r="WTB70" s="4" t="s">
        <v>5</v>
      </c>
      <c r="WTC70" s="4" t="s">
        <v>6</v>
      </c>
      <c r="WTD70" s="4" t="s">
        <v>7</v>
      </c>
      <c r="WTE70" s="4" t="s">
        <v>8</v>
      </c>
      <c r="WTF70" s="4" t="s">
        <v>9</v>
      </c>
      <c r="WTG70" s="4" t="s">
        <v>10</v>
      </c>
      <c r="WTH70" s="4" t="s">
        <v>11</v>
      </c>
      <c r="WTI70" s="4" t="s">
        <v>12</v>
      </c>
      <c r="WTJ70" s="4" t="s">
        <v>13</v>
      </c>
      <c r="WTK70" s="4" t="s">
        <v>14</v>
      </c>
      <c r="WTL70" s="4" t="s">
        <v>63</v>
      </c>
      <c r="WTM70" s="3"/>
      <c r="WTN70" s="3" t="s">
        <v>1</v>
      </c>
      <c r="WTO70" s="3" t="s">
        <v>2</v>
      </c>
      <c r="WTP70" s="4" t="s">
        <v>3</v>
      </c>
      <c r="WTQ70" s="4" t="s">
        <v>4</v>
      </c>
      <c r="WTR70" s="4" t="s">
        <v>5</v>
      </c>
      <c r="WTS70" s="4" t="s">
        <v>6</v>
      </c>
      <c r="WTT70" s="4" t="s">
        <v>7</v>
      </c>
      <c r="WTU70" s="4" t="s">
        <v>8</v>
      </c>
      <c r="WTV70" s="4" t="s">
        <v>9</v>
      </c>
      <c r="WTW70" s="4" t="s">
        <v>10</v>
      </c>
      <c r="WTX70" s="4" t="s">
        <v>11</v>
      </c>
      <c r="WTY70" s="4" t="s">
        <v>12</v>
      </c>
      <c r="WTZ70" s="4" t="s">
        <v>13</v>
      </c>
      <c r="WUA70" s="4" t="s">
        <v>14</v>
      </c>
      <c r="WUB70" s="4" t="s">
        <v>63</v>
      </c>
      <c r="WUC70" s="3"/>
      <c r="WUD70" s="3" t="s">
        <v>1</v>
      </c>
      <c r="WUE70" s="3" t="s">
        <v>2</v>
      </c>
      <c r="WUF70" s="4" t="s">
        <v>3</v>
      </c>
      <c r="WUG70" s="4" t="s">
        <v>4</v>
      </c>
      <c r="WUH70" s="4" t="s">
        <v>5</v>
      </c>
      <c r="WUI70" s="4" t="s">
        <v>6</v>
      </c>
      <c r="WUJ70" s="4" t="s">
        <v>7</v>
      </c>
      <c r="WUK70" s="4" t="s">
        <v>8</v>
      </c>
      <c r="WUL70" s="4" t="s">
        <v>9</v>
      </c>
      <c r="WUM70" s="4" t="s">
        <v>10</v>
      </c>
      <c r="WUN70" s="4" t="s">
        <v>11</v>
      </c>
      <c r="WUO70" s="4" t="s">
        <v>12</v>
      </c>
      <c r="WUP70" s="4" t="s">
        <v>13</v>
      </c>
      <c r="WUQ70" s="4" t="s">
        <v>14</v>
      </c>
      <c r="WUR70" s="4" t="s">
        <v>63</v>
      </c>
      <c r="WUS70" s="3"/>
      <c r="WUT70" s="3" t="s">
        <v>1</v>
      </c>
      <c r="WUU70" s="3" t="s">
        <v>2</v>
      </c>
      <c r="WUV70" s="4" t="s">
        <v>3</v>
      </c>
      <c r="WUW70" s="4" t="s">
        <v>4</v>
      </c>
      <c r="WUX70" s="4" t="s">
        <v>5</v>
      </c>
      <c r="WUY70" s="4" t="s">
        <v>6</v>
      </c>
      <c r="WUZ70" s="4" t="s">
        <v>7</v>
      </c>
      <c r="WVA70" s="4" t="s">
        <v>8</v>
      </c>
      <c r="WVB70" s="4" t="s">
        <v>9</v>
      </c>
      <c r="WVC70" s="4" t="s">
        <v>10</v>
      </c>
      <c r="WVD70" s="4" t="s">
        <v>11</v>
      </c>
      <c r="WVE70" s="4" t="s">
        <v>12</v>
      </c>
      <c r="WVF70" s="4" t="s">
        <v>13</v>
      </c>
      <c r="WVG70" s="4" t="s">
        <v>14</v>
      </c>
      <c r="WVH70" s="4" t="s">
        <v>63</v>
      </c>
      <c r="WVI70" s="3"/>
      <c r="WVJ70" s="3" t="s">
        <v>1</v>
      </c>
      <c r="WVK70" s="3" t="s">
        <v>2</v>
      </c>
      <c r="WVL70" s="4" t="s">
        <v>3</v>
      </c>
      <c r="WVM70" s="4" t="s">
        <v>4</v>
      </c>
      <c r="WVN70" s="4" t="s">
        <v>5</v>
      </c>
      <c r="WVO70" s="4" t="s">
        <v>6</v>
      </c>
      <c r="WVP70" s="4" t="s">
        <v>7</v>
      </c>
      <c r="WVQ70" s="4" t="s">
        <v>8</v>
      </c>
      <c r="WVR70" s="4" t="s">
        <v>9</v>
      </c>
      <c r="WVS70" s="4" t="s">
        <v>10</v>
      </c>
      <c r="WVT70" s="4" t="s">
        <v>11</v>
      </c>
      <c r="WVU70" s="4" t="s">
        <v>12</v>
      </c>
      <c r="WVV70" s="4" t="s">
        <v>13</v>
      </c>
      <c r="WVW70" s="4" t="s">
        <v>14</v>
      </c>
      <c r="WVX70" s="4" t="s">
        <v>63</v>
      </c>
      <c r="WVY70" s="3"/>
      <c r="WVZ70" s="3" t="s">
        <v>1</v>
      </c>
      <c r="WWA70" s="3" t="s">
        <v>2</v>
      </c>
      <c r="WWB70" s="4" t="s">
        <v>3</v>
      </c>
      <c r="WWC70" s="4" t="s">
        <v>4</v>
      </c>
      <c r="WWD70" s="4" t="s">
        <v>5</v>
      </c>
      <c r="WWE70" s="4" t="s">
        <v>6</v>
      </c>
      <c r="WWF70" s="4" t="s">
        <v>7</v>
      </c>
      <c r="WWG70" s="4" t="s">
        <v>8</v>
      </c>
      <c r="WWH70" s="4" t="s">
        <v>9</v>
      </c>
      <c r="WWI70" s="4" t="s">
        <v>10</v>
      </c>
      <c r="WWJ70" s="4" t="s">
        <v>11</v>
      </c>
      <c r="WWK70" s="4" t="s">
        <v>12</v>
      </c>
      <c r="WWL70" s="4" t="s">
        <v>13</v>
      </c>
      <c r="WWM70" s="4" t="s">
        <v>14</v>
      </c>
      <c r="WWN70" s="4" t="s">
        <v>63</v>
      </c>
      <c r="WWO70" s="3"/>
      <c r="WWP70" s="3" t="s">
        <v>1</v>
      </c>
      <c r="WWQ70" s="3" t="s">
        <v>2</v>
      </c>
      <c r="WWR70" s="4" t="s">
        <v>3</v>
      </c>
      <c r="WWS70" s="4" t="s">
        <v>4</v>
      </c>
      <c r="WWT70" s="4" t="s">
        <v>5</v>
      </c>
      <c r="WWU70" s="4" t="s">
        <v>6</v>
      </c>
      <c r="WWV70" s="4" t="s">
        <v>7</v>
      </c>
      <c r="WWW70" s="4" t="s">
        <v>8</v>
      </c>
      <c r="WWX70" s="4" t="s">
        <v>9</v>
      </c>
      <c r="WWY70" s="4" t="s">
        <v>10</v>
      </c>
      <c r="WWZ70" s="4" t="s">
        <v>11</v>
      </c>
      <c r="WXA70" s="4" t="s">
        <v>12</v>
      </c>
      <c r="WXB70" s="4" t="s">
        <v>13</v>
      </c>
      <c r="WXC70" s="4" t="s">
        <v>14</v>
      </c>
      <c r="WXD70" s="4" t="s">
        <v>63</v>
      </c>
      <c r="WXE70" s="3"/>
      <c r="WXF70" s="3" t="s">
        <v>1</v>
      </c>
      <c r="WXG70" s="3" t="s">
        <v>2</v>
      </c>
      <c r="WXH70" s="4" t="s">
        <v>3</v>
      </c>
      <c r="WXI70" s="4" t="s">
        <v>4</v>
      </c>
      <c r="WXJ70" s="4" t="s">
        <v>5</v>
      </c>
      <c r="WXK70" s="4" t="s">
        <v>6</v>
      </c>
      <c r="WXL70" s="4" t="s">
        <v>7</v>
      </c>
      <c r="WXM70" s="4" t="s">
        <v>8</v>
      </c>
      <c r="WXN70" s="4" t="s">
        <v>9</v>
      </c>
      <c r="WXO70" s="4" t="s">
        <v>10</v>
      </c>
      <c r="WXP70" s="4" t="s">
        <v>11</v>
      </c>
      <c r="WXQ70" s="4" t="s">
        <v>12</v>
      </c>
      <c r="WXR70" s="4" t="s">
        <v>13</v>
      </c>
      <c r="WXS70" s="4" t="s">
        <v>14</v>
      </c>
      <c r="WXT70" s="4" t="s">
        <v>63</v>
      </c>
      <c r="WXU70" s="3"/>
      <c r="WXV70" s="3" t="s">
        <v>1</v>
      </c>
      <c r="WXW70" s="3" t="s">
        <v>2</v>
      </c>
      <c r="WXX70" s="4" t="s">
        <v>3</v>
      </c>
      <c r="WXY70" s="4" t="s">
        <v>4</v>
      </c>
      <c r="WXZ70" s="4" t="s">
        <v>5</v>
      </c>
      <c r="WYA70" s="4" t="s">
        <v>6</v>
      </c>
      <c r="WYB70" s="4" t="s">
        <v>7</v>
      </c>
      <c r="WYC70" s="4" t="s">
        <v>8</v>
      </c>
      <c r="WYD70" s="4" t="s">
        <v>9</v>
      </c>
      <c r="WYE70" s="4" t="s">
        <v>10</v>
      </c>
      <c r="WYF70" s="4" t="s">
        <v>11</v>
      </c>
      <c r="WYG70" s="4" t="s">
        <v>12</v>
      </c>
      <c r="WYH70" s="4" t="s">
        <v>13</v>
      </c>
      <c r="WYI70" s="4" t="s">
        <v>14</v>
      </c>
      <c r="WYJ70" s="4" t="s">
        <v>63</v>
      </c>
      <c r="WYK70" s="3"/>
      <c r="WYL70" s="3" t="s">
        <v>1</v>
      </c>
      <c r="WYM70" s="3" t="s">
        <v>2</v>
      </c>
      <c r="WYN70" s="4" t="s">
        <v>3</v>
      </c>
      <c r="WYO70" s="4" t="s">
        <v>4</v>
      </c>
      <c r="WYP70" s="4" t="s">
        <v>5</v>
      </c>
      <c r="WYQ70" s="4" t="s">
        <v>6</v>
      </c>
      <c r="WYR70" s="4" t="s">
        <v>7</v>
      </c>
      <c r="WYS70" s="4" t="s">
        <v>8</v>
      </c>
      <c r="WYT70" s="4" t="s">
        <v>9</v>
      </c>
      <c r="WYU70" s="4" t="s">
        <v>10</v>
      </c>
      <c r="WYV70" s="4" t="s">
        <v>11</v>
      </c>
      <c r="WYW70" s="4" t="s">
        <v>12</v>
      </c>
      <c r="WYX70" s="4" t="s">
        <v>13</v>
      </c>
      <c r="WYY70" s="4" t="s">
        <v>14</v>
      </c>
      <c r="WYZ70" s="4" t="s">
        <v>63</v>
      </c>
      <c r="WZA70" s="3"/>
      <c r="WZB70" s="3" t="s">
        <v>1</v>
      </c>
      <c r="WZC70" s="3" t="s">
        <v>2</v>
      </c>
      <c r="WZD70" s="4" t="s">
        <v>3</v>
      </c>
      <c r="WZE70" s="4" t="s">
        <v>4</v>
      </c>
      <c r="WZF70" s="4" t="s">
        <v>5</v>
      </c>
      <c r="WZG70" s="4" t="s">
        <v>6</v>
      </c>
      <c r="WZH70" s="4" t="s">
        <v>7</v>
      </c>
      <c r="WZI70" s="4" t="s">
        <v>8</v>
      </c>
      <c r="WZJ70" s="4" t="s">
        <v>9</v>
      </c>
      <c r="WZK70" s="4" t="s">
        <v>10</v>
      </c>
      <c r="WZL70" s="4" t="s">
        <v>11</v>
      </c>
      <c r="WZM70" s="4" t="s">
        <v>12</v>
      </c>
      <c r="WZN70" s="4" t="s">
        <v>13</v>
      </c>
      <c r="WZO70" s="4" t="s">
        <v>14</v>
      </c>
      <c r="WZP70" s="4" t="s">
        <v>63</v>
      </c>
      <c r="WZQ70" s="3"/>
      <c r="WZR70" s="3" t="s">
        <v>1</v>
      </c>
      <c r="WZS70" s="3" t="s">
        <v>2</v>
      </c>
      <c r="WZT70" s="4" t="s">
        <v>3</v>
      </c>
      <c r="WZU70" s="4" t="s">
        <v>4</v>
      </c>
      <c r="WZV70" s="4" t="s">
        <v>5</v>
      </c>
      <c r="WZW70" s="4" t="s">
        <v>6</v>
      </c>
      <c r="WZX70" s="4" t="s">
        <v>7</v>
      </c>
      <c r="WZY70" s="4" t="s">
        <v>8</v>
      </c>
      <c r="WZZ70" s="4" t="s">
        <v>9</v>
      </c>
      <c r="XAA70" s="4" t="s">
        <v>10</v>
      </c>
      <c r="XAB70" s="4" t="s">
        <v>11</v>
      </c>
      <c r="XAC70" s="4" t="s">
        <v>12</v>
      </c>
      <c r="XAD70" s="4" t="s">
        <v>13</v>
      </c>
      <c r="XAE70" s="4" t="s">
        <v>14</v>
      </c>
      <c r="XAF70" s="4" t="s">
        <v>63</v>
      </c>
      <c r="XAG70" s="3"/>
      <c r="XAH70" s="3" t="s">
        <v>1</v>
      </c>
      <c r="XAI70" s="3" t="s">
        <v>2</v>
      </c>
      <c r="XAJ70" s="4" t="s">
        <v>3</v>
      </c>
      <c r="XAK70" s="4" t="s">
        <v>4</v>
      </c>
      <c r="XAL70" s="4" t="s">
        <v>5</v>
      </c>
      <c r="XAM70" s="4" t="s">
        <v>6</v>
      </c>
      <c r="XAN70" s="4" t="s">
        <v>7</v>
      </c>
      <c r="XAO70" s="4" t="s">
        <v>8</v>
      </c>
      <c r="XAP70" s="4" t="s">
        <v>9</v>
      </c>
      <c r="XAQ70" s="4" t="s">
        <v>10</v>
      </c>
      <c r="XAR70" s="4" t="s">
        <v>11</v>
      </c>
      <c r="XAS70" s="4" t="s">
        <v>12</v>
      </c>
      <c r="XAT70" s="4" t="s">
        <v>13</v>
      </c>
      <c r="XAU70" s="4" t="s">
        <v>14</v>
      </c>
      <c r="XAV70" s="4" t="s">
        <v>63</v>
      </c>
      <c r="XAW70" s="3"/>
      <c r="XAX70" s="3" t="s">
        <v>1</v>
      </c>
      <c r="XAY70" s="3" t="s">
        <v>2</v>
      </c>
      <c r="XAZ70" s="4" t="s">
        <v>3</v>
      </c>
      <c r="XBA70" s="4" t="s">
        <v>4</v>
      </c>
      <c r="XBB70" s="4" t="s">
        <v>5</v>
      </c>
      <c r="XBC70" s="4" t="s">
        <v>6</v>
      </c>
      <c r="XBD70" s="4" t="s">
        <v>7</v>
      </c>
      <c r="XBE70" s="4" t="s">
        <v>8</v>
      </c>
      <c r="XBF70" s="4" t="s">
        <v>9</v>
      </c>
      <c r="XBG70" s="4" t="s">
        <v>10</v>
      </c>
      <c r="XBH70" s="4" t="s">
        <v>11</v>
      </c>
      <c r="XBI70" s="4" t="s">
        <v>12</v>
      </c>
      <c r="XBJ70" s="4" t="s">
        <v>13</v>
      </c>
      <c r="XBK70" s="4" t="s">
        <v>14</v>
      </c>
      <c r="XBL70" s="4" t="s">
        <v>63</v>
      </c>
      <c r="XBM70" s="3"/>
      <c r="XBN70" s="3" t="s">
        <v>1</v>
      </c>
      <c r="XBO70" s="3" t="s">
        <v>2</v>
      </c>
      <c r="XBP70" s="4" t="s">
        <v>3</v>
      </c>
      <c r="XBQ70" s="4" t="s">
        <v>4</v>
      </c>
      <c r="XBR70" s="4" t="s">
        <v>5</v>
      </c>
      <c r="XBS70" s="4" t="s">
        <v>6</v>
      </c>
      <c r="XBT70" s="4" t="s">
        <v>7</v>
      </c>
      <c r="XBU70" s="4" t="s">
        <v>8</v>
      </c>
      <c r="XBV70" s="4" t="s">
        <v>9</v>
      </c>
      <c r="XBW70" s="4" t="s">
        <v>10</v>
      </c>
      <c r="XBX70" s="4" t="s">
        <v>11</v>
      </c>
      <c r="XBY70" s="4" t="s">
        <v>12</v>
      </c>
      <c r="XBZ70" s="4" t="s">
        <v>13</v>
      </c>
      <c r="XCA70" s="4" t="s">
        <v>14</v>
      </c>
      <c r="XCB70" s="4" t="s">
        <v>63</v>
      </c>
      <c r="XCC70" s="3"/>
      <c r="XCD70" s="3" t="s">
        <v>1</v>
      </c>
      <c r="XCE70" s="3" t="s">
        <v>2</v>
      </c>
      <c r="XCF70" s="4" t="s">
        <v>3</v>
      </c>
      <c r="XCG70" s="4" t="s">
        <v>4</v>
      </c>
      <c r="XCH70" s="4" t="s">
        <v>5</v>
      </c>
      <c r="XCI70" s="4" t="s">
        <v>6</v>
      </c>
      <c r="XCJ70" s="4" t="s">
        <v>7</v>
      </c>
      <c r="XCK70" s="4" t="s">
        <v>8</v>
      </c>
      <c r="XCL70" s="4" t="s">
        <v>9</v>
      </c>
      <c r="XCM70" s="4" t="s">
        <v>10</v>
      </c>
      <c r="XCN70" s="4" t="s">
        <v>11</v>
      </c>
      <c r="XCO70" s="4" t="s">
        <v>12</v>
      </c>
      <c r="XCP70" s="4" t="s">
        <v>13</v>
      </c>
      <c r="XCQ70" s="4" t="s">
        <v>14</v>
      </c>
      <c r="XCR70" s="4" t="s">
        <v>63</v>
      </c>
      <c r="XCS70" s="3"/>
      <c r="XCT70" s="3" t="s">
        <v>1</v>
      </c>
      <c r="XCU70" s="3" t="s">
        <v>2</v>
      </c>
      <c r="XCV70" s="4" t="s">
        <v>3</v>
      </c>
      <c r="XCW70" s="4" t="s">
        <v>4</v>
      </c>
      <c r="XCX70" s="4" t="s">
        <v>5</v>
      </c>
      <c r="XCY70" s="4" t="s">
        <v>6</v>
      </c>
      <c r="XCZ70" s="4" t="s">
        <v>7</v>
      </c>
      <c r="XDA70" s="4" t="s">
        <v>8</v>
      </c>
      <c r="XDB70" s="4" t="s">
        <v>9</v>
      </c>
      <c r="XDC70" s="4" t="s">
        <v>10</v>
      </c>
      <c r="XDD70" s="4" t="s">
        <v>11</v>
      </c>
      <c r="XDE70" s="4" t="s">
        <v>12</v>
      </c>
      <c r="XDF70" s="4" t="s">
        <v>13</v>
      </c>
      <c r="XDG70" s="4" t="s">
        <v>14</v>
      </c>
      <c r="XDH70" s="4" t="s">
        <v>63</v>
      </c>
      <c r="XDI70" s="3"/>
      <c r="XDJ70" s="3" t="s">
        <v>1</v>
      </c>
      <c r="XDK70" s="3" t="s">
        <v>2</v>
      </c>
      <c r="XDL70" s="4" t="s">
        <v>3</v>
      </c>
      <c r="XDM70" s="4" t="s">
        <v>4</v>
      </c>
      <c r="XDN70" s="4" t="s">
        <v>5</v>
      </c>
      <c r="XDO70" s="4" t="s">
        <v>6</v>
      </c>
      <c r="XDP70" s="4" t="s">
        <v>7</v>
      </c>
      <c r="XDQ70" s="4" t="s">
        <v>8</v>
      </c>
      <c r="XDR70" s="4" t="s">
        <v>9</v>
      </c>
      <c r="XDS70" s="4" t="s">
        <v>10</v>
      </c>
      <c r="XDT70" s="4" t="s">
        <v>11</v>
      </c>
      <c r="XDU70" s="4" t="s">
        <v>12</v>
      </c>
      <c r="XDV70" s="4" t="s">
        <v>13</v>
      </c>
      <c r="XDW70" s="4" t="s">
        <v>14</v>
      </c>
      <c r="XDX70" s="4" t="s">
        <v>63</v>
      </c>
      <c r="XDY70" s="3"/>
      <c r="XDZ70" s="3" t="s">
        <v>1</v>
      </c>
      <c r="XEA70" s="3" t="s">
        <v>2</v>
      </c>
      <c r="XEB70" s="4" t="s">
        <v>3</v>
      </c>
      <c r="XEC70" s="4" t="s">
        <v>4</v>
      </c>
      <c r="XED70" s="4" t="s">
        <v>5</v>
      </c>
      <c r="XEE70" s="4" t="s">
        <v>6</v>
      </c>
      <c r="XEF70" s="4" t="s">
        <v>7</v>
      </c>
      <c r="XEG70" s="4" t="s">
        <v>8</v>
      </c>
      <c r="XEH70" s="4" t="s">
        <v>9</v>
      </c>
      <c r="XEI70" s="4" t="s">
        <v>10</v>
      </c>
      <c r="XEJ70" s="4" t="s">
        <v>11</v>
      </c>
      <c r="XEK70" s="4" t="s">
        <v>12</v>
      </c>
      <c r="XEL70" s="4" t="s">
        <v>13</v>
      </c>
      <c r="XEM70" s="4" t="s">
        <v>14</v>
      </c>
      <c r="XEN70" s="4" t="s">
        <v>63</v>
      </c>
      <c r="XEO70" s="3"/>
      <c r="XEP70" s="3" t="s">
        <v>1</v>
      </c>
      <c r="XEQ70" s="3" t="s">
        <v>2</v>
      </c>
      <c r="XER70" s="4" t="s">
        <v>3</v>
      </c>
      <c r="XES70" s="4" t="s">
        <v>4</v>
      </c>
      <c r="XET70" s="4" t="s">
        <v>5</v>
      </c>
      <c r="XEU70" s="4" t="s">
        <v>6</v>
      </c>
      <c r="XEV70" s="4" t="s">
        <v>7</v>
      </c>
      <c r="XEW70" s="4" t="s">
        <v>8</v>
      </c>
      <c r="XEX70" s="4" t="s">
        <v>9</v>
      </c>
      <c r="XEY70" s="4" t="s">
        <v>10</v>
      </c>
      <c r="XEZ70" s="4" t="s">
        <v>11</v>
      </c>
      <c r="XFA70" s="4" t="s">
        <v>12</v>
      </c>
      <c r="XFB70" s="4" t="s">
        <v>13</v>
      </c>
      <c r="XFC70" s="4" t="s">
        <v>14</v>
      </c>
      <c r="XFD70" s="4" t="s">
        <v>63</v>
      </c>
    </row>
    <row r="71" spans="1:16384" ht="24.95" customHeight="1">
      <c r="A71" s="190">
        <v>68</v>
      </c>
      <c r="B71" s="190"/>
      <c r="C71" s="190"/>
      <c r="D71" s="191" t="s">
        <v>108</v>
      </c>
      <c r="E71" s="191" t="s">
        <v>108</v>
      </c>
      <c r="F71" s="191" t="s">
        <v>108</v>
      </c>
      <c r="G71" s="191" t="s">
        <v>108</v>
      </c>
      <c r="H71" s="191" t="s">
        <v>108</v>
      </c>
      <c r="I71" s="191" t="s">
        <v>108</v>
      </c>
      <c r="J71" s="191" t="s">
        <v>108</v>
      </c>
      <c r="K71" s="191" t="s">
        <v>108</v>
      </c>
      <c r="L71" s="191" t="s">
        <v>108</v>
      </c>
      <c r="M71" s="191" t="s">
        <v>108</v>
      </c>
      <c r="N71" s="191" t="s">
        <v>108</v>
      </c>
      <c r="O71" s="191" t="s">
        <v>108</v>
      </c>
      <c r="P71" s="191" t="s">
        <v>109</v>
      </c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4"/>
      <c r="EP71" s="94"/>
      <c r="EQ71" s="94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4"/>
      <c r="FF71" s="94"/>
      <c r="FG71" s="94"/>
      <c r="FH71" s="95"/>
      <c r="FI71" s="95"/>
      <c r="FJ71" s="95"/>
      <c r="FK71" s="95"/>
      <c r="FL71" s="95"/>
      <c r="FM71" s="95"/>
      <c r="FN71" s="95"/>
      <c r="FO71" s="95"/>
      <c r="FP71" s="95"/>
      <c r="FQ71" s="95"/>
      <c r="FR71" s="95"/>
      <c r="FS71" s="95"/>
      <c r="FT71" s="95"/>
      <c r="FU71" s="94"/>
      <c r="FV71" s="94"/>
      <c r="FW71" s="94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94"/>
      <c r="GL71" s="94"/>
      <c r="GM71" s="94"/>
      <c r="GN71" s="95"/>
      <c r="GO71" s="95"/>
      <c r="GP71" s="95"/>
      <c r="GQ71" s="95"/>
      <c r="GR71" s="95"/>
      <c r="GS71" s="95"/>
      <c r="GT71" s="95"/>
      <c r="GU71" s="95"/>
      <c r="GV71" s="95"/>
      <c r="GW71" s="95"/>
      <c r="GX71" s="95"/>
      <c r="GY71" s="95"/>
      <c r="GZ71" s="95"/>
      <c r="HA71" s="3" t="s">
        <v>392</v>
      </c>
      <c r="HB71" s="3"/>
      <c r="HC71" s="3"/>
      <c r="HD71" s="4" t="s">
        <v>108</v>
      </c>
      <c r="HE71" s="4" t="s">
        <v>108</v>
      </c>
      <c r="HF71" s="4" t="s">
        <v>108</v>
      </c>
      <c r="HG71" s="4" t="s">
        <v>108</v>
      </c>
      <c r="HH71" s="4" t="s">
        <v>108</v>
      </c>
      <c r="HI71" s="4" t="s">
        <v>108</v>
      </c>
      <c r="HJ71" s="4" t="s">
        <v>108</v>
      </c>
      <c r="HK71" s="4" t="s">
        <v>108</v>
      </c>
      <c r="HL71" s="4" t="s">
        <v>108</v>
      </c>
      <c r="HM71" s="4" t="s">
        <v>108</v>
      </c>
      <c r="HN71" s="4" t="s">
        <v>108</v>
      </c>
      <c r="HO71" s="4" t="s">
        <v>108</v>
      </c>
      <c r="HP71" s="4" t="s">
        <v>109</v>
      </c>
      <c r="HQ71" s="3" t="s">
        <v>392</v>
      </c>
      <c r="HR71" s="3"/>
      <c r="HS71" s="3"/>
      <c r="HT71" s="4" t="s">
        <v>108</v>
      </c>
      <c r="HU71" s="4" t="s">
        <v>108</v>
      </c>
      <c r="HV71" s="4" t="s">
        <v>108</v>
      </c>
      <c r="HW71" s="4" t="s">
        <v>108</v>
      </c>
      <c r="HX71" s="4" t="s">
        <v>108</v>
      </c>
      <c r="HY71" s="4" t="s">
        <v>108</v>
      </c>
      <c r="HZ71" s="4" t="s">
        <v>108</v>
      </c>
      <c r="IA71" s="4" t="s">
        <v>108</v>
      </c>
      <c r="IB71" s="4" t="s">
        <v>108</v>
      </c>
      <c r="IC71" s="4" t="s">
        <v>108</v>
      </c>
      <c r="ID71" s="4" t="s">
        <v>108</v>
      </c>
      <c r="IE71" s="4" t="s">
        <v>108</v>
      </c>
      <c r="IF71" s="4" t="s">
        <v>109</v>
      </c>
      <c r="IG71" s="3" t="s">
        <v>392</v>
      </c>
      <c r="IH71" s="3"/>
      <c r="II71" s="3"/>
      <c r="IJ71" s="4" t="s">
        <v>108</v>
      </c>
      <c r="IK71" s="4" t="s">
        <v>108</v>
      </c>
      <c r="IL71" s="4" t="s">
        <v>108</v>
      </c>
      <c r="IM71" s="4" t="s">
        <v>108</v>
      </c>
      <c r="IN71" s="4" t="s">
        <v>108</v>
      </c>
      <c r="IO71" s="4" t="s">
        <v>108</v>
      </c>
      <c r="IP71" s="4" t="s">
        <v>108</v>
      </c>
      <c r="IQ71" s="4" t="s">
        <v>108</v>
      </c>
      <c r="IR71" s="4" t="s">
        <v>108</v>
      </c>
      <c r="IS71" s="4" t="s">
        <v>108</v>
      </c>
      <c r="IT71" s="4" t="s">
        <v>108</v>
      </c>
      <c r="IU71" s="4" t="s">
        <v>108</v>
      </c>
      <c r="IV71" s="4" t="s">
        <v>109</v>
      </c>
      <c r="IW71" s="3" t="s">
        <v>392</v>
      </c>
      <c r="IX71" s="3"/>
      <c r="IY71" s="3"/>
      <c r="IZ71" s="4" t="s">
        <v>108</v>
      </c>
      <c r="JA71" s="4" t="s">
        <v>108</v>
      </c>
      <c r="JB71" s="4" t="s">
        <v>108</v>
      </c>
      <c r="JC71" s="4" t="s">
        <v>108</v>
      </c>
      <c r="JD71" s="4" t="s">
        <v>108</v>
      </c>
      <c r="JE71" s="4" t="s">
        <v>108</v>
      </c>
      <c r="JF71" s="4" t="s">
        <v>108</v>
      </c>
      <c r="JG71" s="4" t="s">
        <v>108</v>
      </c>
      <c r="JH71" s="4" t="s">
        <v>108</v>
      </c>
      <c r="JI71" s="4" t="s">
        <v>108</v>
      </c>
      <c r="JJ71" s="4" t="s">
        <v>108</v>
      </c>
      <c r="JK71" s="4" t="s">
        <v>108</v>
      </c>
      <c r="JL71" s="4" t="s">
        <v>109</v>
      </c>
      <c r="JM71" s="3" t="s">
        <v>392</v>
      </c>
      <c r="JN71" s="3"/>
      <c r="JO71" s="3"/>
      <c r="JP71" s="4" t="s">
        <v>108</v>
      </c>
      <c r="JQ71" s="4" t="s">
        <v>108</v>
      </c>
      <c r="JR71" s="4" t="s">
        <v>108</v>
      </c>
      <c r="JS71" s="4" t="s">
        <v>108</v>
      </c>
      <c r="JT71" s="4" t="s">
        <v>108</v>
      </c>
      <c r="JU71" s="4" t="s">
        <v>108</v>
      </c>
      <c r="JV71" s="4" t="s">
        <v>108</v>
      </c>
      <c r="JW71" s="4" t="s">
        <v>108</v>
      </c>
      <c r="JX71" s="4" t="s">
        <v>108</v>
      </c>
      <c r="JY71" s="4" t="s">
        <v>108</v>
      </c>
      <c r="JZ71" s="4" t="s">
        <v>108</v>
      </c>
      <c r="KA71" s="4" t="s">
        <v>108</v>
      </c>
      <c r="KB71" s="4" t="s">
        <v>109</v>
      </c>
      <c r="KC71" s="3" t="s">
        <v>392</v>
      </c>
      <c r="KD71" s="3"/>
      <c r="KE71" s="3"/>
      <c r="KF71" s="4" t="s">
        <v>108</v>
      </c>
      <c r="KG71" s="4" t="s">
        <v>108</v>
      </c>
      <c r="KH71" s="4" t="s">
        <v>108</v>
      </c>
      <c r="KI71" s="4" t="s">
        <v>108</v>
      </c>
      <c r="KJ71" s="4" t="s">
        <v>108</v>
      </c>
      <c r="KK71" s="4" t="s">
        <v>108</v>
      </c>
      <c r="KL71" s="4" t="s">
        <v>108</v>
      </c>
      <c r="KM71" s="4" t="s">
        <v>108</v>
      </c>
      <c r="KN71" s="4" t="s">
        <v>108</v>
      </c>
      <c r="KO71" s="4" t="s">
        <v>108</v>
      </c>
      <c r="KP71" s="4" t="s">
        <v>108</v>
      </c>
      <c r="KQ71" s="4" t="s">
        <v>108</v>
      </c>
      <c r="KR71" s="4" t="s">
        <v>109</v>
      </c>
      <c r="KS71" s="3" t="s">
        <v>392</v>
      </c>
      <c r="KT71" s="3"/>
      <c r="KU71" s="3"/>
      <c r="KV71" s="4" t="s">
        <v>108</v>
      </c>
      <c r="KW71" s="4" t="s">
        <v>108</v>
      </c>
      <c r="KX71" s="4" t="s">
        <v>108</v>
      </c>
      <c r="KY71" s="4" t="s">
        <v>108</v>
      </c>
      <c r="KZ71" s="4" t="s">
        <v>108</v>
      </c>
      <c r="LA71" s="4" t="s">
        <v>108</v>
      </c>
      <c r="LB71" s="4" t="s">
        <v>108</v>
      </c>
      <c r="LC71" s="4" t="s">
        <v>108</v>
      </c>
      <c r="LD71" s="4" t="s">
        <v>108</v>
      </c>
      <c r="LE71" s="4" t="s">
        <v>108</v>
      </c>
      <c r="LF71" s="4" t="s">
        <v>108</v>
      </c>
      <c r="LG71" s="4" t="s">
        <v>108</v>
      </c>
      <c r="LH71" s="4" t="s">
        <v>109</v>
      </c>
      <c r="LI71" s="3" t="s">
        <v>392</v>
      </c>
      <c r="LJ71" s="3"/>
      <c r="LK71" s="3"/>
      <c r="LL71" s="4" t="s">
        <v>108</v>
      </c>
      <c r="LM71" s="4" t="s">
        <v>108</v>
      </c>
      <c r="LN71" s="4" t="s">
        <v>108</v>
      </c>
      <c r="LO71" s="4" t="s">
        <v>108</v>
      </c>
      <c r="LP71" s="4" t="s">
        <v>108</v>
      </c>
      <c r="LQ71" s="4" t="s">
        <v>108</v>
      </c>
      <c r="LR71" s="4" t="s">
        <v>108</v>
      </c>
      <c r="LS71" s="4" t="s">
        <v>108</v>
      </c>
      <c r="LT71" s="4" t="s">
        <v>108</v>
      </c>
      <c r="LU71" s="4" t="s">
        <v>108</v>
      </c>
      <c r="LV71" s="4" t="s">
        <v>108</v>
      </c>
      <c r="LW71" s="4" t="s">
        <v>108</v>
      </c>
      <c r="LX71" s="4" t="s">
        <v>109</v>
      </c>
      <c r="LY71" s="3" t="s">
        <v>392</v>
      </c>
      <c r="LZ71" s="3"/>
      <c r="MA71" s="3"/>
      <c r="MB71" s="4" t="s">
        <v>108</v>
      </c>
      <c r="MC71" s="4" t="s">
        <v>108</v>
      </c>
      <c r="MD71" s="4" t="s">
        <v>108</v>
      </c>
      <c r="ME71" s="4" t="s">
        <v>108</v>
      </c>
      <c r="MF71" s="4" t="s">
        <v>108</v>
      </c>
      <c r="MG71" s="4" t="s">
        <v>108</v>
      </c>
      <c r="MH71" s="4" t="s">
        <v>108</v>
      </c>
      <c r="MI71" s="4" t="s">
        <v>108</v>
      </c>
      <c r="MJ71" s="4" t="s">
        <v>108</v>
      </c>
      <c r="MK71" s="4" t="s">
        <v>108</v>
      </c>
      <c r="ML71" s="4" t="s">
        <v>108</v>
      </c>
      <c r="MM71" s="4" t="s">
        <v>108</v>
      </c>
      <c r="MN71" s="4" t="s">
        <v>109</v>
      </c>
      <c r="MO71" s="3" t="s">
        <v>392</v>
      </c>
      <c r="MP71" s="3"/>
      <c r="MQ71" s="3"/>
      <c r="MR71" s="4" t="s">
        <v>108</v>
      </c>
      <c r="MS71" s="4" t="s">
        <v>108</v>
      </c>
      <c r="MT71" s="4" t="s">
        <v>108</v>
      </c>
      <c r="MU71" s="4" t="s">
        <v>108</v>
      </c>
      <c r="MV71" s="4" t="s">
        <v>108</v>
      </c>
      <c r="MW71" s="4" t="s">
        <v>108</v>
      </c>
      <c r="MX71" s="4" t="s">
        <v>108</v>
      </c>
      <c r="MY71" s="4" t="s">
        <v>108</v>
      </c>
      <c r="MZ71" s="4" t="s">
        <v>108</v>
      </c>
      <c r="NA71" s="4" t="s">
        <v>108</v>
      </c>
      <c r="NB71" s="4" t="s">
        <v>108</v>
      </c>
      <c r="NC71" s="4" t="s">
        <v>108</v>
      </c>
      <c r="ND71" s="4" t="s">
        <v>109</v>
      </c>
      <c r="NE71" s="3" t="s">
        <v>392</v>
      </c>
      <c r="NF71" s="3"/>
      <c r="NG71" s="3"/>
      <c r="NH71" s="4" t="s">
        <v>108</v>
      </c>
      <c r="NI71" s="4" t="s">
        <v>108</v>
      </c>
      <c r="NJ71" s="4" t="s">
        <v>108</v>
      </c>
      <c r="NK71" s="4" t="s">
        <v>108</v>
      </c>
      <c r="NL71" s="4" t="s">
        <v>108</v>
      </c>
      <c r="NM71" s="4" t="s">
        <v>108</v>
      </c>
      <c r="NN71" s="4" t="s">
        <v>108</v>
      </c>
      <c r="NO71" s="4" t="s">
        <v>108</v>
      </c>
      <c r="NP71" s="4" t="s">
        <v>108</v>
      </c>
      <c r="NQ71" s="4" t="s">
        <v>108</v>
      </c>
      <c r="NR71" s="4" t="s">
        <v>108</v>
      </c>
      <c r="NS71" s="4" t="s">
        <v>108</v>
      </c>
      <c r="NT71" s="4" t="s">
        <v>109</v>
      </c>
      <c r="NU71" s="3" t="s">
        <v>392</v>
      </c>
      <c r="NV71" s="3"/>
      <c r="NW71" s="3"/>
      <c r="NX71" s="4" t="s">
        <v>108</v>
      </c>
      <c r="NY71" s="4" t="s">
        <v>108</v>
      </c>
      <c r="NZ71" s="4" t="s">
        <v>108</v>
      </c>
      <c r="OA71" s="4" t="s">
        <v>108</v>
      </c>
      <c r="OB71" s="4" t="s">
        <v>108</v>
      </c>
      <c r="OC71" s="4" t="s">
        <v>108</v>
      </c>
      <c r="OD71" s="4" t="s">
        <v>108</v>
      </c>
      <c r="OE71" s="4" t="s">
        <v>108</v>
      </c>
      <c r="OF71" s="4" t="s">
        <v>108</v>
      </c>
      <c r="OG71" s="4" t="s">
        <v>108</v>
      </c>
      <c r="OH71" s="4" t="s">
        <v>108</v>
      </c>
      <c r="OI71" s="4" t="s">
        <v>108</v>
      </c>
      <c r="OJ71" s="4" t="s">
        <v>109</v>
      </c>
      <c r="OK71" s="3" t="s">
        <v>392</v>
      </c>
      <c r="OL71" s="3"/>
      <c r="OM71" s="3"/>
      <c r="ON71" s="4" t="s">
        <v>108</v>
      </c>
      <c r="OO71" s="4" t="s">
        <v>108</v>
      </c>
      <c r="OP71" s="4" t="s">
        <v>108</v>
      </c>
      <c r="OQ71" s="4" t="s">
        <v>108</v>
      </c>
      <c r="OR71" s="4" t="s">
        <v>108</v>
      </c>
      <c r="OS71" s="4" t="s">
        <v>108</v>
      </c>
      <c r="OT71" s="4" t="s">
        <v>108</v>
      </c>
      <c r="OU71" s="4" t="s">
        <v>108</v>
      </c>
      <c r="OV71" s="4" t="s">
        <v>108</v>
      </c>
      <c r="OW71" s="4" t="s">
        <v>108</v>
      </c>
      <c r="OX71" s="4" t="s">
        <v>108</v>
      </c>
      <c r="OY71" s="4" t="s">
        <v>108</v>
      </c>
      <c r="OZ71" s="4" t="s">
        <v>109</v>
      </c>
      <c r="PA71" s="3" t="s">
        <v>392</v>
      </c>
      <c r="PB71" s="3"/>
      <c r="PC71" s="3"/>
      <c r="PD71" s="4" t="s">
        <v>108</v>
      </c>
      <c r="PE71" s="4" t="s">
        <v>108</v>
      </c>
      <c r="PF71" s="4" t="s">
        <v>108</v>
      </c>
      <c r="PG71" s="4" t="s">
        <v>108</v>
      </c>
      <c r="PH71" s="4" t="s">
        <v>108</v>
      </c>
      <c r="PI71" s="4" t="s">
        <v>108</v>
      </c>
      <c r="PJ71" s="4" t="s">
        <v>108</v>
      </c>
      <c r="PK71" s="4" t="s">
        <v>108</v>
      </c>
      <c r="PL71" s="4" t="s">
        <v>108</v>
      </c>
      <c r="PM71" s="4" t="s">
        <v>108</v>
      </c>
      <c r="PN71" s="4" t="s">
        <v>108</v>
      </c>
      <c r="PO71" s="4" t="s">
        <v>108</v>
      </c>
      <c r="PP71" s="4" t="s">
        <v>109</v>
      </c>
      <c r="PQ71" s="3" t="s">
        <v>392</v>
      </c>
      <c r="PR71" s="3"/>
      <c r="PS71" s="3"/>
      <c r="PT71" s="4" t="s">
        <v>108</v>
      </c>
      <c r="PU71" s="4" t="s">
        <v>108</v>
      </c>
      <c r="PV71" s="4" t="s">
        <v>108</v>
      </c>
      <c r="PW71" s="4" t="s">
        <v>108</v>
      </c>
      <c r="PX71" s="4" t="s">
        <v>108</v>
      </c>
      <c r="PY71" s="4" t="s">
        <v>108</v>
      </c>
      <c r="PZ71" s="4" t="s">
        <v>108</v>
      </c>
      <c r="QA71" s="4" t="s">
        <v>108</v>
      </c>
      <c r="QB71" s="4" t="s">
        <v>108</v>
      </c>
      <c r="QC71" s="4" t="s">
        <v>108</v>
      </c>
      <c r="QD71" s="4" t="s">
        <v>108</v>
      </c>
      <c r="QE71" s="4" t="s">
        <v>108</v>
      </c>
      <c r="QF71" s="4" t="s">
        <v>109</v>
      </c>
      <c r="QG71" s="3" t="s">
        <v>392</v>
      </c>
      <c r="QH71" s="3"/>
      <c r="QI71" s="3"/>
      <c r="QJ71" s="4" t="s">
        <v>108</v>
      </c>
      <c r="QK71" s="4" t="s">
        <v>108</v>
      </c>
      <c r="QL71" s="4" t="s">
        <v>108</v>
      </c>
      <c r="QM71" s="4" t="s">
        <v>108</v>
      </c>
      <c r="QN71" s="4" t="s">
        <v>108</v>
      </c>
      <c r="QO71" s="4" t="s">
        <v>108</v>
      </c>
      <c r="QP71" s="4" t="s">
        <v>108</v>
      </c>
      <c r="QQ71" s="4" t="s">
        <v>108</v>
      </c>
      <c r="QR71" s="4" t="s">
        <v>108</v>
      </c>
      <c r="QS71" s="4" t="s">
        <v>108</v>
      </c>
      <c r="QT71" s="4" t="s">
        <v>108</v>
      </c>
      <c r="QU71" s="4" t="s">
        <v>108</v>
      </c>
      <c r="QV71" s="4" t="s">
        <v>109</v>
      </c>
      <c r="QW71" s="3" t="s">
        <v>392</v>
      </c>
      <c r="QX71" s="3"/>
      <c r="QY71" s="3"/>
      <c r="QZ71" s="4" t="s">
        <v>108</v>
      </c>
      <c r="RA71" s="4" t="s">
        <v>108</v>
      </c>
      <c r="RB71" s="4" t="s">
        <v>108</v>
      </c>
      <c r="RC71" s="4" t="s">
        <v>108</v>
      </c>
      <c r="RD71" s="4" t="s">
        <v>108</v>
      </c>
      <c r="RE71" s="4" t="s">
        <v>108</v>
      </c>
      <c r="RF71" s="4" t="s">
        <v>108</v>
      </c>
      <c r="RG71" s="4" t="s">
        <v>108</v>
      </c>
      <c r="RH71" s="4" t="s">
        <v>108</v>
      </c>
      <c r="RI71" s="4" t="s">
        <v>108</v>
      </c>
      <c r="RJ71" s="4" t="s">
        <v>108</v>
      </c>
      <c r="RK71" s="4" t="s">
        <v>108</v>
      </c>
      <c r="RL71" s="4" t="s">
        <v>109</v>
      </c>
      <c r="RM71" s="3" t="s">
        <v>392</v>
      </c>
      <c r="RN71" s="3"/>
      <c r="RO71" s="3"/>
      <c r="RP71" s="4" t="s">
        <v>108</v>
      </c>
      <c r="RQ71" s="4" t="s">
        <v>108</v>
      </c>
      <c r="RR71" s="4" t="s">
        <v>108</v>
      </c>
      <c r="RS71" s="4" t="s">
        <v>108</v>
      </c>
      <c r="RT71" s="4" t="s">
        <v>108</v>
      </c>
      <c r="RU71" s="4" t="s">
        <v>108</v>
      </c>
      <c r="RV71" s="4" t="s">
        <v>108</v>
      </c>
      <c r="RW71" s="4" t="s">
        <v>108</v>
      </c>
      <c r="RX71" s="4" t="s">
        <v>108</v>
      </c>
      <c r="RY71" s="4" t="s">
        <v>108</v>
      </c>
      <c r="RZ71" s="4" t="s">
        <v>108</v>
      </c>
      <c r="SA71" s="4" t="s">
        <v>108</v>
      </c>
      <c r="SB71" s="4" t="s">
        <v>109</v>
      </c>
      <c r="SC71" s="3" t="s">
        <v>392</v>
      </c>
      <c r="SD71" s="3"/>
      <c r="SE71" s="3"/>
      <c r="SF71" s="4" t="s">
        <v>108</v>
      </c>
      <c r="SG71" s="4" t="s">
        <v>108</v>
      </c>
      <c r="SH71" s="4" t="s">
        <v>108</v>
      </c>
      <c r="SI71" s="4" t="s">
        <v>108</v>
      </c>
      <c r="SJ71" s="4" t="s">
        <v>108</v>
      </c>
      <c r="SK71" s="4" t="s">
        <v>108</v>
      </c>
      <c r="SL71" s="4" t="s">
        <v>108</v>
      </c>
      <c r="SM71" s="4" t="s">
        <v>108</v>
      </c>
      <c r="SN71" s="4" t="s">
        <v>108</v>
      </c>
      <c r="SO71" s="4" t="s">
        <v>108</v>
      </c>
      <c r="SP71" s="4" t="s">
        <v>108</v>
      </c>
      <c r="SQ71" s="4" t="s">
        <v>108</v>
      </c>
      <c r="SR71" s="4" t="s">
        <v>109</v>
      </c>
      <c r="SS71" s="3" t="s">
        <v>392</v>
      </c>
      <c r="ST71" s="3"/>
      <c r="SU71" s="3"/>
      <c r="SV71" s="4" t="s">
        <v>108</v>
      </c>
      <c r="SW71" s="4" t="s">
        <v>108</v>
      </c>
      <c r="SX71" s="4" t="s">
        <v>108</v>
      </c>
      <c r="SY71" s="4" t="s">
        <v>108</v>
      </c>
      <c r="SZ71" s="4" t="s">
        <v>108</v>
      </c>
      <c r="TA71" s="4" t="s">
        <v>108</v>
      </c>
      <c r="TB71" s="4" t="s">
        <v>108</v>
      </c>
      <c r="TC71" s="4" t="s">
        <v>108</v>
      </c>
      <c r="TD71" s="4" t="s">
        <v>108</v>
      </c>
      <c r="TE71" s="4" t="s">
        <v>108</v>
      </c>
      <c r="TF71" s="4" t="s">
        <v>108</v>
      </c>
      <c r="TG71" s="4" t="s">
        <v>108</v>
      </c>
      <c r="TH71" s="4" t="s">
        <v>109</v>
      </c>
      <c r="TI71" s="3" t="s">
        <v>392</v>
      </c>
      <c r="TJ71" s="3"/>
      <c r="TK71" s="3"/>
      <c r="TL71" s="4" t="s">
        <v>108</v>
      </c>
      <c r="TM71" s="4" t="s">
        <v>108</v>
      </c>
      <c r="TN71" s="4" t="s">
        <v>108</v>
      </c>
      <c r="TO71" s="4" t="s">
        <v>108</v>
      </c>
      <c r="TP71" s="4" t="s">
        <v>108</v>
      </c>
      <c r="TQ71" s="4" t="s">
        <v>108</v>
      </c>
      <c r="TR71" s="4" t="s">
        <v>108</v>
      </c>
      <c r="TS71" s="4" t="s">
        <v>108</v>
      </c>
      <c r="TT71" s="4" t="s">
        <v>108</v>
      </c>
      <c r="TU71" s="4" t="s">
        <v>108</v>
      </c>
      <c r="TV71" s="4" t="s">
        <v>108</v>
      </c>
      <c r="TW71" s="4" t="s">
        <v>108</v>
      </c>
      <c r="TX71" s="4" t="s">
        <v>109</v>
      </c>
      <c r="TY71" s="3" t="s">
        <v>392</v>
      </c>
      <c r="TZ71" s="3"/>
      <c r="UA71" s="3"/>
      <c r="UB71" s="4" t="s">
        <v>108</v>
      </c>
      <c r="UC71" s="4" t="s">
        <v>108</v>
      </c>
      <c r="UD71" s="4" t="s">
        <v>108</v>
      </c>
      <c r="UE71" s="4" t="s">
        <v>108</v>
      </c>
      <c r="UF71" s="4" t="s">
        <v>108</v>
      </c>
      <c r="UG71" s="4" t="s">
        <v>108</v>
      </c>
      <c r="UH71" s="4" t="s">
        <v>108</v>
      </c>
      <c r="UI71" s="4" t="s">
        <v>108</v>
      </c>
      <c r="UJ71" s="4" t="s">
        <v>108</v>
      </c>
      <c r="UK71" s="4" t="s">
        <v>108</v>
      </c>
      <c r="UL71" s="4" t="s">
        <v>108</v>
      </c>
      <c r="UM71" s="4" t="s">
        <v>108</v>
      </c>
      <c r="UN71" s="4" t="s">
        <v>109</v>
      </c>
      <c r="UO71" s="3" t="s">
        <v>392</v>
      </c>
      <c r="UP71" s="3"/>
      <c r="UQ71" s="3"/>
      <c r="UR71" s="4" t="s">
        <v>108</v>
      </c>
      <c r="US71" s="4" t="s">
        <v>108</v>
      </c>
      <c r="UT71" s="4" t="s">
        <v>108</v>
      </c>
      <c r="UU71" s="4" t="s">
        <v>108</v>
      </c>
      <c r="UV71" s="4" t="s">
        <v>108</v>
      </c>
      <c r="UW71" s="4" t="s">
        <v>108</v>
      </c>
      <c r="UX71" s="4" t="s">
        <v>108</v>
      </c>
      <c r="UY71" s="4" t="s">
        <v>108</v>
      </c>
      <c r="UZ71" s="4" t="s">
        <v>108</v>
      </c>
      <c r="VA71" s="4" t="s">
        <v>108</v>
      </c>
      <c r="VB71" s="4" t="s">
        <v>108</v>
      </c>
      <c r="VC71" s="4" t="s">
        <v>108</v>
      </c>
      <c r="VD71" s="4" t="s">
        <v>109</v>
      </c>
      <c r="VE71" s="3" t="s">
        <v>392</v>
      </c>
      <c r="VF71" s="3"/>
      <c r="VG71" s="3"/>
      <c r="VH71" s="4" t="s">
        <v>108</v>
      </c>
      <c r="VI71" s="4" t="s">
        <v>108</v>
      </c>
      <c r="VJ71" s="4" t="s">
        <v>108</v>
      </c>
      <c r="VK71" s="4" t="s">
        <v>108</v>
      </c>
      <c r="VL71" s="4" t="s">
        <v>108</v>
      </c>
      <c r="VM71" s="4" t="s">
        <v>108</v>
      </c>
      <c r="VN71" s="4" t="s">
        <v>108</v>
      </c>
      <c r="VO71" s="4" t="s">
        <v>108</v>
      </c>
      <c r="VP71" s="4" t="s">
        <v>108</v>
      </c>
      <c r="VQ71" s="4" t="s">
        <v>108</v>
      </c>
      <c r="VR71" s="4" t="s">
        <v>108</v>
      </c>
      <c r="VS71" s="4" t="s">
        <v>108</v>
      </c>
      <c r="VT71" s="4" t="s">
        <v>109</v>
      </c>
      <c r="VU71" s="3" t="s">
        <v>392</v>
      </c>
      <c r="VV71" s="3"/>
      <c r="VW71" s="3"/>
      <c r="VX71" s="4" t="s">
        <v>108</v>
      </c>
      <c r="VY71" s="4" t="s">
        <v>108</v>
      </c>
      <c r="VZ71" s="4" t="s">
        <v>108</v>
      </c>
      <c r="WA71" s="4" t="s">
        <v>108</v>
      </c>
      <c r="WB71" s="4" t="s">
        <v>108</v>
      </c>
      <c r="WC71" s="4" t="s">
        <v>108</v>
      </c>
      <c r="WD71" s="4" t="s">
        <v>108</v>
      </c>
      <c r="WE71" s="4" t="s">
        <v>108</v>
      </c>
      <c r="WF71" s="4" t="s">
        <v>108</v>
      </c>
      <c r="WG71" s="4" t="s">
        <v>108</v>
      </c>
      <c r="WH71" s="4" t="s">
        <v>108</v>
      </c>
      <c r="WI71" s="4" t="s">
        <v>108</v>
      </c>
      <c r="WJ71" s="4" t="s">
        <v>109</v>
      </c>
      <c r="WK71" s="3" t="s">
        <v>392</v>
      </c>
      <c r="WL71" s="3"/>
      <c r="WM71" s="3"/>
      <c r="WN71" s="4" t="s">
        <v>108</v>
      </c>
      <c r="WO71" s="4" t="s">
        <v>108</v>
      </c>
      <c r="WP71" s="4" t="s">
        <v>108</v>
      </c>
      <c r="WQ71" s="4" t="s">
        <v>108</v>
      </c>
      <c r="WR71" s="4" t="s">
        <v>108</v>
      </c>
      <c r="WS71" s="4" t="s">
        <v>108</v>
      </c>
      <c r="WT71" s="4" t="s">
        <v>108</v>
      </c>
      <c r="WU71" s="4" t="s">
        <v>108</v>
      </c>
      <c r="WV71" s="4" t="s">
        <v>108</v>
      </c>
      <c r="WW71" s="4" t="s">
        <v>108</v>
      </c>
      <c r="WX71" s="4" t="s">
        <v>108</v>
      </c>
      <c r="WY71" s="4" t="s">
        <v>108</v>
      </c>
      <c r="WZ71" s="4" t="s">
        <v>109</v>
      </c>
      <c r="XA71" s="3" t="s">
        <v>392</v>
      </c>
      <c r="XB71" s="3"/>
      <c r="XC71" s="3"/>
      <c r="XD71" s="4" t="s">
        <v>108</v>
      </c>
      <c r="XE71" s="4" t="s">
        <v>108</v>
      </c>
      <c r="XF71" s="4" t="s">
        <v>108</v>
      </c>
      <c r="XG71" s="4" t="s">
        <v>108</v>
      </c>
      <c r="XH71" s="4" t="s">
        <v>108</v>
      </c>
      <c r="XI71" s="4" t="s">
        <v>108</v>
      </c>
      <c r="XJ71" s="4" t="s">
        <v>108</v>
      </c>
      <c r="XK71" s="4" t="s">
        <v>108</v>
      </c>
      <c r="XL71" s="4" t="s">
        <v>108</v>
      </c>
      <c r="XM71" s="4" t="s">
        <v>108</v>
      </c>
      <c r="XN71" s="4" t="s">
        <v>108</v>
      </c>
      <c r="XO71" s="4" t="s">
        <v>108</v>
      </c>
      <c r="XP71" s="4" t="s">
        <v>109</v>
      </c>
      <c r="XQ71" s="3" t="s">
        <v>392</v>
      </c>
      <c r="XR71" s="3"/>
      <c r="XS71" s="3"/>
      <c r="XT71" s="4" t="s">
        <v>108</v>
      </c>
      <c r="XU71" s="4" t="s">
        <v>108</v>
      </c>
      <c r="XV71" s="4" t="s">
        <v>108</v>
      </c>
      <c r="XW71" s="4" t="s">
        <v>108</v>
      </c>
      <c r="XX71" s="4" t="s">
        <v>108</v>
      </c>
      <c r="XY71" s="4" t="s">
        <v>108</v>
      </c>
      <c r="XZ71" s="4" t="s">
        <v>108</v>
      </c>
      <c r="YA71" s="4" t="s">
        <v>108</v>
      </c>
      <c r="YB71" s="4" t="s">
        <v>108</v>
      </c>
      <c r="YC71" s="4" t="s">
        <v>108</v>
      </c>
      <c r="YD71" s="4" t="s">
        <v>108</v>
      </c>
      <c r="YE71" s="4" t="s">
        <v>108</v>
      </c>
      <c r="YF71" s="4" t="s">
        <v>109</v>
      </c>
      <c r="YG71" s="3" t="s">
        <v>392</v>
      </c>
      <c r="YH71" s="3"/>
      <c r="YI71" s="3"/>
      <c r="YJ71" s="4" t="s">
        <v>108</v>
      </c>
      <c r="YK71" s="4" t="s">
        <v>108</v>
      </c>
      <c r="YL71" s="4" t="s">
        <v>108</v>
      </c>
      <c r="YM71" s="4" t="s">
        <v>108</v>
      </c>
      <c r="YN71" s="4" t="s">
        <v>108</v>
      </c>
      <c r="YO71" s="4" t="s">
        <v>108</v>
      </c>
      <c r="YP71" s="4" t="s">
        <v>108</v>
      </c>
      <c r="YQ71" s="4" t="s">
        <v>108</v>
      </c>
      <c r="YR71" s="4" t="s">
        <v>108</v>
      </c>
      <c r="YS71" s="4" t="s">
        <v>108</v>
      </c>
      <c r="YT71" s="4" t="s">
        <v>108</v>
      </c>
      <c r="YU71" s="4" t="s">
        <v>108</v>
      </c>
      <c r="YV71" s="4" t="s">
        <v>109</v>
      </c>
      <c r="YW71" s="3" t="s">
        <v>392</v>
      </c>
      <c r="YX71" s="3"/>
      <c r="YY71" s="3"/>
      <c r="YZ71" s="4" t="s">
        <v>108</v>
      </c>
      <c r="ZA71" s="4" t="s">
        <v>108</v>
      </c>
      <c r="ZB71" s="4" t="s">
        <v>108</v>
      </c>
      <c r="ZC71" s="4" t="s">
        <v>108</v>
      </c>
      <c r="ZD71" s="4" t="s">
        <v>108</v>
      </c>
      <c r="ZE71" s="4" t="s">
        <v>108</v>
      </c>
      <c r="ZF71" s="4" t="s">
        <v>108</v>
      </c>
      <c r="ZG71" s="4" t="s">
        <v>108</v>
      </c>
      <c r="ZH71" s="4" t="s">
        <v>108</v>
      </c>
      <c r="ZI71" s="4" t="s">
        <v>108</v>
      </c>
      <c r="ZJ71" s="4" t="s">
        <v>108</v>
      </c>
      <c r="ZK71" s="4" t="s">
        <v>108</v>
      </c>
      <c r="ZL71" s="4" t="s">
        <v>109</v>
      </c>
      <c r="ZM71" s="3" t="s">
        <v>392</v>
      </c>
      <c r="ZN71" s="3"/>
      <c r="ZO71" s="3"/>
      <c r="ZP71" s="4" t="s">
        <v>108</v>
      </c>
      <c r="ZQ71" s="4" t="s">
        <v>108</v>
      </c>
      <c r="ZR71" s="4" t="s">
        <v>108</v>
      </c>
      <c r="ZS71" s="4" t="s">
        <v>108</v>
      </c>
      <c r="ZT71" s="4" t="s">
        <v>108</v>
      </c>
      <c r="ZU71" s="4" t="s">
        <v>108</v>
      </c>
      <c r="ZV71" s="4" t="s">
        <v>108</v>
      </c>
      <c r="ZW71" s="4" t="s">
        <v>108</v>
      </c>
      <c r="ZX71" s="4" t="s">
        <v>108</v>
      </c>
      <c r="ZY71" s="4" t="s">
        <v>108</v>
      </c>
      <c r="ZZ71" s="4" t="s">
        <v>108</v>
      </c>
      <c r="AAA71" s="4" t="s">
        <v>108</v>
      </c>
      <c r="AAB71" s="4" t="s">
        <v>109</v>
      </c>
      <c r="AAC71" s="3" t="s">
        <v>392</v>
      </c>
      <c r="AAD71" s="3"/>
      <c r="AAE71" s="3"/>
      <c r="AAF71" s="4" t="s">
        <v>108</v>
      </c>
      <c r="AAG71" s="4" t="s">
        <v>108</v>
      </c>
      <c r="AAH71" s="4" t="s">
        <v>108</v>
      </c>
      <c r="AAI71" s="4" t="s">
        <v>108</v>
      </c>
      <c r="AAJ71" s="4" t="s">
        <v>108</v>
      </c>
      <c r="AAK71" s="4" t="s">
        <v>108</v>
      </c>
      <c r="AAL71" s="4" t="s">
        <v>108</v>
      </c>
      <c r="AAM71" s="4" t="s">
        <v>108</v>
      </c>
      <c r="AAN71" s="4" t="s">
        <v>108</v>
      </c>
      <c r="AAO71" s="4" t="s">
        <v>108</v>
      </c>
      <c r="AAP71" s="4" t="s">
        <v>108</v>
      </c>
      <c r="AAQ71" s="4" t="s">
        <v>108</v>
      </c>
      <c r="AAR71" s="4" t="s">
        <v>109</v>
      </c>
      <c r="AAS71" s="3" t="s">
        <v>392</v>
      </c>
      <c r="AAT71" s="3"/>
      <c r="AAU71" s="3"/>
      <c r="AAV71" s="4" t="s">
        <v>108</v>
      </c>
      <c r="AAW71" s="4" t="s">
        <v>108</v>
      </c>
      <c r="AAX71" s="4" t="s">
        <v>108</v>
      </c>
      <c r="AAY71" s="4" t="s">
        <v>108</v>
      </c>
      <c r="AAZ71" s="4" t="s">
        <v>108</v>
      </c>
      <c r="ABA71" s="4" t="s">
        <v>108</v>
      </c>
      <c r="ABB71" s="4" t="s">
        <v>108</v>
      </c>
      <c r="ABC71" s="4" t="s">
        <v>108</v>
      </c>
      <c r="ABD71" s="4" t="s">
        <v>108</v>
      </c>
      <c r="ABE71" s="4" t="s">
        <v>108</v>
      </c>
      <c r="ABF71" s="4" t="s">
        <v>108</v>
      </c>
      <c r="ABG71" s="4" t="s">
        <v>108</v>
      </c>
      <c r="ABH71" s="4" t="s">
        <v>109</v>
      </c>
      <c r="ABI71" s="3" t="s">
        <v>392</v>
      </c>
      <c r="ABJ71" s="3"/>
      <c r="ABK71" s="3"/>
      <c r="ABL71" s="4" t="s">
        <v>108</v>
      </c>
      <c r="ABM71" s="4" t="s">
        <v>108</v>
      </c>
      <c r="ABN71" s="4" t="s">
        <v>108</v>
      </c>
      <c r="ABO71" s="4" t="s">
        <v>108</v>
      </c>
      <c r="ABP71" s="4" t="s">
        <v>108</v>
      </c>
      <c r="ABQ71" s="4" t="s">
        <v>108</v>
      </c>
      <c r="ABR71" s="4" t="s">
        <v>108</v>
      </c>
      <c r="ABS71" s="4" t="s">
        <v>108</v>
      </c>
      <c r="ABT71" s="4" t="s">
        <v>108</v>
      </c>
      <c r="ABU71" s="4" t="s">
        <v>108</v>
      </c>
      <c r="ABV71" s="4" t="s">
        <v>108</v>
      </c>
      <c r="ABW71" s="4" t="s">
        <v>108</v>
      </c>
      <c r="ABX71" s="4" t="s">
        <v>109</v>
      </c>
      <c r="ABY71" s="3" t="s">
        <v>392</v>
      </c>
      <c r="ABZ71" s="3"/>
      <c r="ACA71" s="3"/>
      <c r="ACB71" s="4" t="s">
        <v>108</v>
      </c>
      <c r="ACC71" s="4" t="s">
        <v>108</v>
      </c>
      <c r="ACD71" s="4" t="s">
        <v>108</v>
      </c>
      <c r="ACE71" s="4" t="s">
        <v>108</v>
      </c>
      <c r="ACF71" s="4" t="s">
        <v>108</v>
      </c>
      <c r="ACG71" s="4" t="s">
        <v>108</v>
      </c>
      <c r="ACH71" s="4" t="s">
        <v>108</v>
      </c>
      <c r="ACI71" s="4" t="s">
        <v>108</v>
      </c>
      <c r="ACJ71" s="4" t="s">
        <v>108</v>
      </c>
      <c r="ACK71" s="4" t="s">
        <v>108</v>
      </c>
      <c r="ACL71" s="4" t="s">
        <v>108</v>
      </c>
      <c r="ACM71" s="4" t="s">
        <v>108</v>
      </c>
      <c r="ACN71" s="4" t="s">
        <v>109</v>
      </c>
      <c r="ACO71" s="3" t="s">
        <v>392</v>
      </c>
      <c r="ACP71" s="3"/>
      <c r="ACQ71" s="3"/>
      <c r="ACR71" s="4" t="s">
        <v>108</v>
      </c>
      <c r="ACS71" s="4" t="s">
        <v>108</v>
      </c>
      <c r="ACT71" s="4" t="s">
        <v>108</v>
      </c>
      <c r="ACU71" s="4" t="s">
        <v>108</v>
      </c>
      <c r="ACV71" s="4" t="s">
        <v>108</v>
      </c>
      <c r="ACW71" s="4" t="s">
        <v>108</v>
      </c>
      <c r="ACX71" s="4" t="s">
        <v>108</v>
      </c>
      <c r="ACY71" s="4" t="s">
        <v>108</v>
      </c>
      <c r="ACZ71" s="4" t="s">
        <v>108</v>
      </c>
      <c r="ADA71" s="4" t="s">
        <v>108</v>
      </c>
      <c r="ADB71" s="4" t="s">
        <v>108</v>
      </c>
      <c r="ADC71" s="4" t="s">
        <v>108</v>
      </c>
      <c r="ADD71" s="4" t="s">
        <v>109</v>
      </c>
      <c r="ADE71" s="3" t="s">
        <v>392</v>
      </c>
      <c r="ADF71" s="3"/>
      <c r="ADG71" s="3"/>
      <c r="ADH71" s="4" t="s">
        <v>108</v>
      </c>
      <c r="ADI71" s="4" t="s">
        <v>108</v>
      </c>
      <c r="ADJ71" s="4" t="s">
        <v>108</v>
      </c>
      <c r="ADK71" s="4" t="s">
        <v>108</v>
      </c>
      <c r="ADL71" s="4" t="s">
        <v>108</v>
      </c>
      <c r="ADM71" s="4" t="s">
        <v>108</v>
      </c>
      <c r="ADN71" s="4" t="s">
        <v>108</v>
      </c>
      <c r="ADO71" s="4" t="s">
        <v>108</v>
      </c>
      <c r="ADP71" s="4" t="s">
        <v>108</v>
      </c>
      <c r="ADQ71" s="4" t="s">
        <v>108</v>
      </c>
      <c r="ADR71" s="4" t="s">
        <v>108</v>
      </c>
      <c r="ADS71" s="4" t="s">
        <v>108</v>
      </c>
      <c r="ADT71" s="4" t="s">
        <v>109</v>
      </c>
      <c r="ADU71" s="3" t="s">
        <v>392</v>
      </c>
      <c r="ADV71" s="3"/>
      <c r="ADW71" s="3"/>
      <c r="ADX71" s="4" t="s">
        <v>108</v>
      </c>
      <c r="ADY71" s="4" t="s">
        <v>108</v>
      </c>
      <c r="ADZ71" s="4" t="s">
        <v>108</v>
      </c>
      <c r="AEA71" s="4" t="s">
        <v>108</v>
      </c>
      <c r="AEB71" s="4" t="s">
        <v>108</v>
      </c>
      <c r="AEC71" s="4" t="s">
        <v>108</v>
      </c>
      <c r="AED71" s="4" t="s">
        <v>108</v>
      </c>
      <c r="AEE71" s="4" t="s">
        <v>108</v>
      </c>
      <c r="AEF71" s="4" t="s">
        <v>108</v>
      </c>
      <c r="AEG71" s="4" t="s">
        <v>108</v>
      </c>
      <c r="AEH71" s="4" t="s">
        <v>108</v>
      </c>
      <c r="AEI71" s="4" t="s">
        <v>108</v>
      </c>
      <c r="AEJ71" s="4" t="s">
        <v>109</v>
      </c>
      <c r="AEK71" s="3" t="s">
        <v>392</v>
      </c>
      <c r="AEL71" s="3"/>
      <c r="AEM71" s="3"/>
      <c r="AEN71" s="4" t="s">
        <v>108</v>
      </c>
      <c r="AEO71" s="4" t="s">
        <v>108</v>
      </c>
      <c r="AEP71" s="4" t="s">
        <v>108</v>
      </c>
      <c r="AEQ71" s="4" t="s">
        <v>108</v>
      </c>
      <c r="AER71" s="4" t="s">
        <v>108</v>
      </c>
      <c r="AES71" s="4" t="s">
        <v>108</v>
      </c>
      <c r="AET71" s="4" t="s">
        <v>108</v>
      </c>
      <c r="AEU71" s="4" t="s">
        <v>108</v>
      </c>
      <c r="AEV71" s="4" t="s">
        <v>108</v>
      </c>
      <c r="AEW71" s="4" t="s">
        <v>108</v>
      </c>
      <c r="AEX71" s="4" t="s">
        <v>108</v>
      </c>
      <c r="AEY71" s="4" t="s">
        <v>108</v>
      </c>
      <c r="AEZ71" s="4" t="s">
        <v>109</v>
      </c>
      <c r="AFA71" s="3" t="s">
        <v>392</v>
      </c>
      <c r="AFB71" s="3"/>
      <c r="AFC71" s="3"/>
      <c r="AFD71" s="4" t="s">
        <v>108</v>
      </c>
      <c r="AFE71" s="4" t="s">
        <v>108</v>
      </c>
      <c r="AFF71" s="4" t="s">
        <v>108</v>
      </c>
      <c r="AFG71" s="4" t="s">
        <v>108</v>
      </c>
      <c r="AFH71" s="4" t="s">
        <v>108</v>
      </c>
      <c r="AFI71" s="4" t="s">
        <v>108</v>
      </c>
      <c r="AFJ71" s="4" t="s">
        <v>108</v>
      </c>
      <c r="AFK71" s="4" t="s">
        <v>108</v>
      </c>
      <c r="AFL71" s="4" t="s">
        <v>108</v>
      </c>
      <c r="AFM71" s="4" t="s">
        <v>108</v>
      </c>
      <c r="AFN71" s="4" t="s">
        <v>108</v>
      </c>
      <c r="AFO71" s="4" t="s">
        <v>108</v>
      </c>
      <c r="AFP71" s="4" t="s">
        <v>109</v>
      </c>
      <c r="AFQ71" s="3" t="s">
        <v>392</v>
      </c>
      <c r="AFR71" s="3"/>
      <c r="AFS71" s="3"/>
      <c r="AFT71" s="4" t="s">
        <v>108</v>
      </c>
      <c r="AFU71" s="4" t="s">
        <v>108</v>
      </c>
      <c r="AFV71" s="4" t="s">
        <v>108</v>
      </c>
      <c r="AFW71" s="4" t="s">
        <v>108</v>
      </c>
      <c r="AFX71" s="4" t="s">
        <v>108</v>
      </c>
      <c r="AFY71" s="4" t="s">
        <v>108</v>
      </c>
      <c r="AFZ71" s="4" t="s">
        <v>108</v>
      </c>
      <c r="AGA71" s="4" t="s">
        <v>108</v>
      </c>
      <c r="AGB71" s="4" t="s">
        <v>108</v>
      </c>
      <c r="AGC71" s="4" t="s">
        <v>108</v>
      </c>
      <c r="AGD71" s="4" t="s">
        <v>108</v>
      </c>
      <c r="AGE71" s="4" t="s">
        <v>108</v>
      </c>
      <c r="AGF71" s="4" t="s">
        <v>109</v>
      </c>
      <c r="AGG71" s="3" t="s">
        <v>392</v>
      </c>
      <c r="AGH71" s="3"/>
      <c r="AGI71" s="3"/>
      <c r="AGJ71" s="4" t="s">
        <v>108</v>
      </c>
      <c r="AGK71" s="4" t="s">
        <v>108</v>
      </c>
      <c r="AGL71" s="4" t="s">
        <v>108</v>
      </c>
      <c r="AGM71" s="4" t="s">
        <v>108</v>
      </c>
      <c r="AGN71" s="4" t="s">
        <v>108</v>
      </c>
      <c r="AGO71" s="4" t="s">
        <v>108</v>
      </c>
      <c r="AGP71" s="4" t="s">
        <v>108</v>
      </c>
      <c r="AGQ71" s="4" t="s">
        <v>108</v>
      </c>
      <c r="AGR71" s="4" t="s">
        <v>108</v>
      </c>
      <c r="AGS71" s="4" t="s">
        <v>108</v>
      </c>
      <c r="AGT71" s="4" t="s">
        <v>108</v>
      </c>
      <c r="AGU71" s="4" t="s">
        <v>108</v>
      </c>
      <c r="AGV71" s="4" t="s">
        <v>109</v>
      </c>
      <c r="AGW71" s="3" t="s">
        <v>392</v>
      </c>
      <c r="AGX71" s="3"/>
      <c r="AGY71" s="3"/>
      <c r="AGZ71" s="4" t="s">
        <v>108</v>
      </c>
      <c r="AHA71" s="4" t="s">
        <v>108</v>
      </c>
      <c r="AHB71" s="4" t="s">
        <v>108</v>
      </c>
      <c r="AHC71" s="4" t="s">
        <v>108</v>
      </c>
      <c r="AHD71" s="4" t="s">
        <v>108</v>
      </c>
      <c r="AHE71" s="4" t="s">
        <v>108</v>
      </c>
      <c r="AHF71" s="4" t="s">
        <v>108</v>
      </c>
      <c r="AHG71" s="4" t="s">
        <v>108</v>
      </c>
      <c r="AHH71" s="4" t="s">
        <v>108</v>
      </c>
      <c r="AHI71" s="4" t="s">
        <v>108</v>
      </c>
      <c r="AHJ71" s="4" t="s">
        <v>108</v>
      </c>
      <c r="AHK71" s="4" t="s">
        <v>108</v>
      </c>
      <c r="AHL71" s="4" t="s">
        <v>109</v>
      </c>
      <c r="AHM71" s="3" t="s">
        <v>392</v>
      </c>
      <c r="AHN71" s="3"/>
      <c r="AHO71" s="3"/>
      <c r="AHP71" s="4" t="s">
        <v>108</v>
      </c>
      <c r="AHQ71" s="4" t="s">
        <v>108</v>
      </c>
      <c r="AHR71" s="4" t="s">
        <v>108</v>
      </c>
      <c r="AHS71" s="4" t="s">
        <v>108</v>
      </c>
      <c r="AHT71" s="4" t="s">
        <v>108</v>
      </c>
      <c r="AHU71" s="4" t="s">
        <v>108</v>
      </c>
      <c r="AHV71" s="4" t="s">
        <v>108</v>
      </c>
      <c r="AHW71" s="4" t="s">
        <v>108</v>
      </c>
      <c r="AHX71" s="4" t="s">
        <v>108</v>
      </c>
      <c r="AHY71" s="4" t="s">
        <v>108</v>
      </c>
      <c r="AHZ71" s="4" t="s">
        <v>108</v>
      </c>
      <c r="AIA71" s="4" t="s">
        <v>108</v>
      </c>
      <c r="AIB71" s="4" t="s">
        <v>109</v>
      </c>
      <c r="AIC71" s="3" t="s">
        <v>392</v>
      </c>
      <c r="AID71" s="3"/>
      <c r="AIE71" s="3"/>
      <c r="AIF71" s="4" t="s">
        <v>108</v>
      </c>
      <c r="AIG71" s="4" t="s">
        <v>108</v>
      </c>
      <c r="AIH71" s="4" t="s">
        <v>108</v>
      </c>
      <c r="AII71" s="4" t="s">
        <v>108</v>
      </c>
      <c r="AIJ71" s="4" t="s">
        <v>108</v>
      </c>
      <c r="AIK71" s="4" t="s">
        <v>108</v>
      </c>
      <c r="AIL71" s="4" t="s">
        <v>108</v>
      </c>
      <c r="AIM71" s="4" t="s">
        <v>108</v>
      </c>
      <c r="AIN71" s="4" t="s">
        <v>108</v>
      </c>
      <c r="AIO71" s="4" t="s">
        <v>108</v>
      </c>
      <c r="AIP71" s="4" t="s">
        <v>108</v>
      </c>
      <c r="AIQ71" s="4" t="s">
        <v>108</v>
      </c>
      <c r="AIR71" s="4" t="s">
        <v>109</v>
      </c>
      <c r="AIS71" s="3" t="s">
        <v>392</v>
      </c>
      <c r="AIT71" s="3"/>
      <c r="AIU71" s="3"/>
      <c r="AIV71" s="4" t="s">
        <v>108</v>
      </c>
      <c r="AIW71" s="4" t="s">
        <v>108</v>
      </c>
      <c r="AIX71" s="4" t="s">
        <v>108</v>
      </c>
      <c r="AIY71" s="4" t="s">
        <v>108</v>
      </c>
      <c r="AIZ71" s="4" t="s">
        <v>108</v>
      </c>
      <c r="AJA71" s="4" t="s">
        <v>108</v>
      </c>
      <c r="AJB71" s="4" t="s">
        <v>108</v>
      </c>
      <c r="AJC71" s="4" t="s">
        <v>108</v>
      </c>
      <c r="AJD71" s="4" t="s">
        <v>108</v>
      </c>
      <c r="AJE71" s="4" t="s">
        <v>108</v>
      </c>
      <c r="AJF71" s="4" t="s">
        <v>108</v>
      </c>
      <c r="AJG71" s="4" t="s">
        <v>108</v>
      </c>
      <c r="AJH71" s="4" t="s">
        <v>109</v>
      </c>
      <c r="AJI71" s="3" t="s">
        <v>392</v>
      </c>
      <c r="AJJ71" s="3"/>
      <c r="AJK71" s="3"/>
      <c r="AJL71" s="4" t="s">
        <v>108</v>
      </c>
      <c r="AJM71" s="4" t="s">
        <v>108</v>
      </c>
      <c r="AJN71" s="4" t="s">
        <v>108</v>
      </c>
      <c r="AJO71" s="4" t="s">
        <v>108</v>
      </c>
      <c r="AJP71" s="4" t="s">
        <v>108</v>
      </c>
      <c r="AJQ71" s="4" t="s">
        <v>108</v>
      </c>
      <c r="AJR71" s="4" t="s">
        <v>108</v>
      </c>
      <c r="AJS71" s="4" t="s">
        <v>108</v>
      </c>
      <c r="AJT71" s="4" t="s">
        <v>108</v>
      </c>
      <c r="AJU71" s="4" t="s">
        <v>108</v>
      </c>
      <c r="AJV71" s="4" t="s">
        <v>108</v>
      </c>
      <c r="AJW71" s="4" t="s">
        <v>108</v>
      </c>
      <c r="AJX71" s="4" t="s">
        <v>109</v>
      </c>
      <c r="AJY71" s="3" t="s">
        <v>392</v>
      </c>
      <c r="AJZ71" s="3"/>
      <c r="AKA71" s="3"/>
      <c r="AKB71" s="4" t="s">
        <v>108</v>
      </c>
      <c r="AKC71" s="4" t="s">
        <v>108</v>
      </c>
      <c r="AKD71" s="4" t="s">
        <v>108</v>
      </c>
      <c r="AKE71" s="4" t="s">
        <v>108</v>
      </c>
      <c r="AKF71" s="4" t="s">
        <v>108</v>
      </c>
      <c r="AKG71" s="4" t="s">
        <v>108</v>
      </c>
      <c r="AKH71" s="4" t="s">
        <v>108</v>
      </c>
      <c r="AKI71" s="4" t="s">
        <v>108</v>
      </c>
      <c r="AKJ71" s="4" t="s">
        <v>108</v>
      </c>
      <c r="AKK71" s="4" t="s">
        <v>108</v>
      </c>
      <c r="AKL71" s="4" t="s">
        <v>108</v>
      </c>
      <c r="AKM71" s="4" t="s">
        <v>108</v>
      </c>
      <c r="AKN71" s="4" t="s">
        <v>109</v>
      </c>
      <c r="AKO71" s="3" t="s">
        <v>392</v>
      </c>
      <c r="AKP71" s="3"/>
      <c r="AKQ71" s="3"/>
      <c r="AKR71" s="4" t="s">
        <v>108</v>
      </c>
      <c r="AKS71" s="4" t="s">
        <v>108</v>
      </c>
      <c r="AKT71" s="4" t="s">
        <v>108</v>
      </c>
      <c r="AKU71" s="4" t="s">
        <v>108</v>
      </c>
      <c r="AKV71" s="4" t="s">
        <v>108</v>
      </c>
      <c r="AKW71" s="4" t="s">
        <v>108</v>
      </c>
      <c r="AKX71" s="4" t="s">
        <v>108</v>
      </c>
      <c r="AKY71" s="4" t="s">
        <v>108</v>
      </c>
      <c r="AKZ71" s="4" t="s">
        <v>108</v>
      </c>
      <c r="ALA71" s="4" t="s">
        <v>108</v>
      </c>
      <c r="ALB71" s="4" t="s">
        <v>108</v>
      </c>
      <c r="ALC71" s="4" t="s">
        <v>108</v>
      </c>
      <c r="ALD71" s="4" t="s">
        <v>109</v>
      </c>
      <c r="ALE71" s="3" t="s">
        <v>392</v>
      </c>
      <c r="ALF71" s="3"/>
      <c r="ALG71" s="3"/>
      <c r="ALH71" s="4" t="s">
        <v>108</v>
      </c>
      <c r="ALI71" s="4" t="s">
        <v>108</v>
      </c>
      <c r="ALJ71" s="4" t="s">
        <v>108</v>
      </c>
      <c r="ALK71" s="4" t="s">
        <v>108</v>
      </c>
      <c r="ALL71" s="4" t="s">
        <v>108</v>
      </c>
      <c r="ALM71" s="4" t="s">
        <v>108</v>
      </c>
      <c r="ALN71" s="4" t="s">
        <v>108</v>
      </c>
      <c r="ALO71" s="4" t="s">
        <v>108</v>
      </c>
      <c r="ALP71" s="4" t="s">
        <v>108</v>
      </c>
      <c r="ALQ71" s="4" t="s">
        <v>108</v>
      </c>
      <c r="ALR71" s="4" t="s">
        <v>108</v>
      </c>
      <c r="ALS71" s="4" t="s">
        <v>108</v>
      </c>
      <c r="ALT71" s="4" t="s">
        <v>109</v>
      </c>
      <c r="ALU71" s="3" t="s">
        <v>392</v>
      </c>
      <c r="ALV71" s="3"/>
      <c r="ALW71" s="3"/>
      <c r="ALX71" s="4" t="s">
        <v>108</v>
      </c>
      <c r="ALY71" s="4" t="s">
        <v>108</v>
      </c>
      <c r="ALZ71" s="4" t="s">
        <v>108</v>
      </c>
      <c r="AMA71" s="4" t="s">
        <v>108</v>
      </c>
      <c r="AMB71" s="4" t="s">
        <v>108</v>
      </c>
      <c r="AMC71" s="4" t="s">
        <v>108</v>
      </c>
      <c r="AMD71" s="4" t="s">
        <v>108</v>
      </c>
      <c r="AME71" s="4" t="s">
        <v>108</v>
      </c>
      <c r="AMF71" s="4" t="s">
        <v>108</v>
      </c>
      <c r="AMG71" s="4" t="s">
        <v>108</v>
      </c>
      <c r="AMH71" s="4" t="s">
        <v>108</v>
      </c>
      <c r="AMI71" s="4" t="s">
        <v>108</v>
      </c>
      <c r="AMJ71" s="4" t="s">
        <v>109</v>
      </c>
      <c r="AMK71" s="3" t="s">
        <v>392</v>
      </c>
      <c r="AML71" s="3"/>
      <c r="AMM71" s="3"/>
      <c r="AMN71" s="4" t="s">
        <v>108</v>
      </c>
      <c r="AMO71" s="4" t="s">
        <v>108</v>
      </c>
      <c r="AMP71" s="4" t="s">
        <v>108</v>
      </c>
      <c r="AMQ71" s="4" t="s">
        <v>108</v>
      </c>
      <c r="AMR71" s="4" t="s">
        <v>108</v>
      </c>
      <c r="AMS71" s="4" t="s">
        <v>108</v>
      </c>
      <c r="AMT71" s="4" t="s">
        <v>108</v>
      </c>
      <c r="AMU71" s="4" t="s">
        <v>108</v>
      </c>
      <c r="AMV71" s="4" t="s">
        <v>108</v>
      </c>
      <c r="AMW71" s="4" t="s">
        <v>108</v>
      </c>
      <c r="AMX71" s="4" t="s">
        <v>108</v>
      </c>
      <c r="AMY71" s="4" t="s">
        <v>108</v>
      </c>
      <c r="AMZ71" s="4" t="s">
        <v>109</v>
      </c>
      <c r="ANA71" s="3" t="s">
        <v>392</v>
      </c>
      <c r="ANB71" s="3"/>
      <c r="ANC71" s="3"/>
      <c r="AND71" s="4" t="s">
        <v>108</v>
      </c>
      <c r="ANE71" s="4" t="s">
        <v>108</v>
      </c>
      <c r="ANF71" s="4" t="s">
        <v>108</v>
      </c>
      <c r="ANG71" s="4" t="s">
        <v>108</v>
      </c>
      <c r="ANH71" s="4" t="s">
        <v>108</v>
      </c>
      <c r="ANI71" s="4" t="s">
        <v>108</v>
      </c>
      <c r="ANJ71" s="4" t="s">
        <v>108</v>
      </c>
      <c r="ANK71" s="4" t="s">
        <v>108</v>
      </c>
      <c r="ANL71" s="4" t="s">
        <v>108</v>
      </c>
      <c r="ANM71" s="4" t="s">
        <v>108</v>
      </c>
      <c r="ANN71" s="4" t="s">
        <v>108</v>
      </c>
      <c r="ANO71" s="4" t="s">
        <v>108</v>
      </c>
      <c r="ANP71" s="4" t="s">
        <v>109</v>
      </c>
      <c r="ANQ71" s="3" t="s">
        <v>392</v>
      </c>
      <c r="ANR71" s="3"/>
      <c r="ANS71" s="3"/>
      <c r="ANT71" s="4" t="s">
        <v>108</v>
      </c>
      <c r="ANU71" s="4" t="s">
        <v>108</v>
      </c>
      <c r="ANV71" s="4" t="s">
        <v>108</v>
      </c>
      <c r="ANW71" s="4" t="s">
        <v>108</v>
      </c>
      <c r="ANX71" s="4" t="s">
        <v>108</v>
      </c>
      <c r="ANY71" s="4" t="s">
        <v>108</v>
      </c>
      <c r="ANZ71" s="4" t="s">
        <v>108</v>
      </c>
      <c r="AOA71" s="4" t="s">
        <v>108</v>
      </c>
      <c r="AOB71" s="4" t="s">
        <v>108</v>
      </c>
      <c r="AOC71" s="4" t="s">
        <v>108</v>
      </c>
      <c r="AOD71" s="4" t="s">
        <v>108</v>
      </c>
      <c r="AOE71" s="4" t="s">
        <v>108</v>
      </c>
      <c r="AOF71" s="4" t="s">
        <v>109</v>
      </c>
      <c r="AOG71" s="3" t="s">
        <v>392</v>
      </c>
      <c r="AOH71" s="3"/>
      <c r="AOI71" s="3"/>
      <c r="AOJ71" s="4" t="s">
        <v>108</v>
      </c>
      <c r="AOK71" s="4" t="s">
        <v>108</v>
      </c>
      <c r="AOL71" s="4" t="s">
        <v>108</v>
      </c>
      <c r="AOM71" s="4" t="s">
        <v>108</v>
      </c>
      <c r="AON71" s="4" t="s">
        <v>108</v>
      </c>
      <c r="AOO71" s="4" t="s">
        <v>108</v>
      </c>
      <c r="AOP71" s="4" t="s">
        <v>108</v>
      </c>
      <c r="AOQ71" s="4" t="s">
        <v>108</v>
      </c>
      <c r="AOR71" s="4" t="s">
        <v>108</v>
      </c>
      <c r="AOS71" s="4" t="s">
        <v>108</v>
      </c>
      <c r="AOT71" s="4" t="s">
        <v>108</v>
      </c>
      <c r="AOU71" s="4" t="s">
        <v>108</v>
      </c>
      <c r="AOV71" s="4" t="s">
        <v>109</v>
      </c>
      <c r="AOW71" s="3" t="s">
        <v>392</v>
      </c>
      <c r="AOX71" s="3"/>
      <c r="AOY71" s="3"/>
      <c r="AOZ71" s="4" t="s">
        <v>108</v>
      </c>
      <c r="APA71" s="4" t="s">
        <v>108</v>
      </c>
      <c r="APB71" s="4" t="s">
        <v>108</v>
      </c>
      <c r="APC71" s="4" t="s">
        <v>108</v>
      </c>
      <c r="APD71" s="4" t="s">
        <v>108</v>
      </c>
      <c r="APE71" s="4" t="s">
        <v>108</v>
      </c>
      <c r="APF71" s="4" t="s">
        <v>108</v>
      </c>
      <c r="APG71" s="4" t="s">
        <v>108</v>
      </c>
      <c r="APH71" s="4" t="s">
        <v>108</v>
      </c>
      <c r="API71" s="4" t="s">
        <v>108</v>
      </c>
      <c r="APJ71" s="4" t="s">
        <v>108</v>
      </c>
      <c r="APK71" s="4" t="s">
        <v>108</v>
      </c>
      <c r="APL71" s="4" t="s">
        <v>109</v>
      </c>
      <c r="APM71" s="3" t="s">
        <v>392</v>
      </c>
      <c r="APN71" s="3"/>
      <c r="APO71" s="3"/>
      <c r="APP71" s="4" t="s">
        <v>108</v>
      </c>
      <c r="APQ71" s="4" t="s">
        <v>108</v>
      </c>
      <c r="APR71" s="4" t="s">
        <v>108</v>
      </c>
      <c r="APS71" s="4" t="s">
        <v>108</v>
      </c>
      <c r="APT71" s="4" t="s">
        <v>108</v>
      </c>
      <c r="APU71" s="4" t="s">
        <v>108</v>
      </c>
      <c r="APV71" s="4" t="s">
        <v>108</v>
      </c>
      <c r="APW71" s="4" t="s">
        <v>108</v>
      </c>
      <c r="APX71" s="4" t="s">
        <v>108</v>
      </c>
      <c r="APY71" s="4" t="s">
        <v>108</v>
      </c>
      <c r="APZ71" s="4" t="s">
        <v>108</v>
      </c>
      <c r="AQA71" s="4" t="s">
        <v>108</v>
      </c>
      <c r="AQB71" s="4" t="s">
        <v>109</v>
      </c>
      <c r="AQC71" s="3" t="s">
        <v>392</v>
      </c>
      <c r="AQD71" s="3"/>
      <c r="AQE71" s="3"/>
      <c r="AQF71" s="4" t="s">
        <v>108</v>
      </c>
      <c r="AQG71" s="4" t="s">
        <v>108</v>
      </c>
      <c r="AQH71" s="4" t="s">
        <v>108</v>
      </c>
      <c r="AQI71" s="4" t="s">
        <v>108</v>
      </c>
      <c r="AQJ71" s="4" t="s">
        <v>108</v>
      </c>
      <c r="AQK71" s="4" t="s">
        <v>108</v>
      </c>
      <c r="AQL71" s="4" t="s">
        <v>108</v>
      </c>
      <c r="AQM71" s="4" t="s">
        <v>108</v>
      </c>
      <c r="AQN71" s="4" t="s">
        <v>108</v>
      </c>
      <c r="AQO71" s="4" t="s">
        <v>108</v>
      </c>
      <c r="AQP71" s="4" t="s">
        <v>108</v>
      </c>
      <c r="AQQ71" s="4" t="s">
        <v>108</v>
      </c>
      <c r="AQR71" s="4" t="s">
        <v>109</v>
      </c>
      <c r="AQS71" s="3" t="s">
        <v>392</v>
      </c>
      <c r="AQT71" s="3"/>
      <c r="AQU71" s="3"/>
      <c r="AQV71" s="4" t="s">
        <v>108</v>
      </c>
      <c r="AQW71" s="4" t="s">
        <v>108</v>
      </c>
      <c r="AQX71" s="4" t="s">
        <v>108</v>
      </c>
      <c r="AQY71" s="4" t="s">
        <v>108</v>
      </c>
      <c r="AQZ71" s="4" t="s">
        <v>108</v>
      </c>
      <c r="ARA71" s="4" t="s">
        <v>108</v>
      </c>
      <c r="ARB71" s="4" t="s">
        <v>108</v>
      </c>
      <c r="ARC71" s="4" t="s">
        <v>108</v>
      </c>
      <c r="ARD71" s="4" t="s">
        <v>108</v>
      </c>
      <c r="ARE71" s="4" t="s">
        <v>108</v>
      </c>
      <c r="ARF71" s="4" t="s">
        <v>108</v>
      </c>
      <c r="ARG71" s="4" t="s">
        <v>108</v>
      </c>
      <c r="ARH71" s="4" t="s">
        <v>109</v>
      </c>
      <c r="ARI71" s="3" t="s">
        <v>392</v>
      </c>
      <c r="ARJ71" s="3"/>
      <c r="ARK71" s="3"/>
      <c r="ARL71" s="4" t="s">
        <v>108</v>
      </c>
      <c r="ARM71" s="4" t="s">
        <v>108</v>
      </c>
      <c r="ARN71" s="4" t="s">
        <v>108</v>
      </c>
      <c r="ARO71" s="4" t="s">
        <v>108</v>
      </c>
      <c r="ARP71" s="4" t="s">
        <v>108</v>
      </c>
      <c r="ARQ71" s="4" t="s">
        <v>108</v>
      </c>
      <c r="ARR71" s="4" t="s">
        <v>108</v>
      </c>
      <c r="ARS71" s="4" t="s">
        <v>108</v>
      </c>
      <c r="ART71" s="4" t="s">
        <v>108</v>
      </c>
      <c r="ARU71" s="4" t="s">
        <v>108</v>
      </c>
      <c r="ARV71" s="4" t="s">
        <v>108</v>
      </c>
      <c r="ARW71" s="4" t="s">
        <v>108</v>
      </c>
      <c r="ARX71" s="4" t="s">
        <v>109</v>
      </c>
      <c r="ARY71" s="3" t="s">
        <v>392</v>
      </c>
      <c r="ARZ71" s="3"/>
      <c r="ASA71" s="3"/>
      <c r="ASB71" s="4" t="s">
        <v>108</v>
      </c>
      <c r="ASC71" s="4" t="s">
        <v>108</v>
      </c>
      <c r="ASD71" s="4" t="s">
        <v>108</v>
      </c>
      <c r="ASE71" s="4" t="s">
        <v>108</v>
      </c>
      <c r="ASF71" s="4" t="s">
        <v>108</v>
      </c>
      <c r="ASG71" s="4" t="s">
        <v>108</v>
      </c>
      <c r="ASH71" s="4" t="s">
        <v>108</v>
      </c>
      <c r="ASI71" s="4" t="s">
        <v>108</v>
      </c>
      <c r="ASJ71" s="4" t="s">
        <v>108</v>
      </c>
      <c r="ASK71" s="4" t="s">
        <v>108</v>
      </c>
      <c r="ASL71" s="4" t="s">
        <v>108</v>
      </c>
      <c r="ASM71" s="4" t="s">
        <v>108</v>
      </c>
      <c r="ASN71" s="4" t="s">
        <v>109</v>
      </c>
      <c r="ASO71" s="3" t="s">
        <v>392</v>
      </c>
      <c r="ASP71" s="3"/>
      <c r="ASQ71" s="3"/>
      <c r="ASR71" s="4" t="s">
        <v>108</v>
      </c>
      <c r="ASS71" s="4" t="s">
        <v>108</v>
      </c>
      <c r="AST71" s="4" t="s">
        <v>108</v>
      </c>
      <c r="ASU71" s="4" t="s">
        <v>108</v>
      </c>
      <c r="ASV71" s="4" t="s">
        <v>108</v>
      </c>
      <c r="ASW71" s="4" t="s">
        <v>108</v>
      </c>
      <c r="ASX71" s="4" t="s">
        <v>108</v>
      </c>
      <c r="ASY71" s="4" t="s">
        <v>108</v>
      </c>
      <c r="ASZ71" s="4" t="s">
        <v>108</v>
      </c>
      <c r="ATA71" s="4" t="s">
        <v>108</v>
      </c>
      <c r="ATB71" s="4" t="s">
        <v>108</v>
      </c>
      <c r="ATC71" s="4" t="s">
        <v>108</v>
      </c>
      <c r="ATD71" s="4" t="s">
        <v>109</v>
      </c>
      <c r="ATE71" s="3" t="s">
        <v>392</v>
      </c>
      <c r="ATF71" s="3"/>
      <c r="ATG71" s="3"/>
      <c r="ATH71" s="4" t="s">
        <v>108</v>
      </c>
      <c r="ATI71" s="4" t="s">
        <v>108</v>
      </c>
      <c r="ATJ71" s="4" t="s">
        <v>108</v>
      </c>
      <c r="ATK71" s="4" t="s">
        <v>108</v>
      </c>
      <c r="ATL71" s="4" t="s">
        <v>108</v>
      </c>
      <c r="ATM71" s="4" t="s">
        <v>108</v>
      </c>
      <c r="ATN71" s="4" t="s">
        <v>108</v>
      </c>
      <c r="ATO71" s="4" t="s">
        <v>108</v>
      </c>
      <c r="ATP71" s="4" t="s">
        <v>108</v>
      </c>
      <c r="ATQ71" s="4" t="s">
        <v>108</v>
      </c>
      <c r="ATR71" s="4" t="s">
        <v>108</v>
      </c>
      <c r="ATS71" s="4" t="s">
        <v>108</v>
      </c>
      <c r="ATT71" s="4" t="s">
        <v>109</v>
      </c>
      <c r="ATU71" s="3" t="s">
        <v>392</v>
      </c>
      <c r="ATV71" s="3"/>
      <c r="ATW71" s="3"/>
      <c r="ATX71" s="4" t="s">
        <v>108</v>
      </c>
      <c r="ATY71" s="4" t="s">
        <v>108</v>
      </c>
      <c r="ATZ71" s="4" t="s">
        <v>108</v>
      </c>
      <c r="AUA71" s="4" t="s">
        <v>108</v>
      </c>
      <c r="AUB71" s="4" t="s">
        <v>108</v>
      </c>
      <c r="AUC71" s="4" t="s">
        <v>108</v>
      </c>
      <c r="AUD71" s="4" t="s">
        <v>108</v>
      </c>
      <c r="AUE71" s="4" t="s">
        <v>108</v>
      </c>
      <c r="AUF71" s="4" t="s">
        <v>108</v>
      </c>
      <c r="AUG71" s="4" t="s">
        <v>108</v>
      </c>
      <c r="AUH71" s="4" t="s">
        <v>108</v>
      </c>
      <c r="AUI71" s="4" t="s">
        <v>108</v>
      </c>
      <c r="AUJ71" s="4" t="s">
        <v>109</v>
      </c>
      <c r="AUK71" s="3" t="s">
        <v>392</v>
      </c>
      <c r="AUL71" s="3"/>
      <c r="AUM71" s="3"/>
      <c r="AUN71" s="4" t="s">
        <v>108</v>
      </c>
      <c r="AUO71" s="4" t="s">
        <v>108</v>
      </c>
      <c r="AUP71" s="4" t="s">
        <v>108</v>
      </c>
      <c r="AUQ71" s="4" t="s">
        <v>108</v>
      </c>
      <c r="AUR71" s="4" t="s">
        <v>108</v>
      </c>
      <c r="AUS71" s="4" t="s">
        <v>108</v>
      </c>
      <c r="AUT71" s="4" t="s">
        <v>108</v>
      </c>
      <c r="AUU71" s="4" t="s">
        <v>108</v>
      </c>
      <c r="AUV71" s="4" t="s">
        <v>108</v>
      </c>
      <c r="AUW71" s="4" t="s">
        <v>108</v>
      </c>
      <c r="AUX71" s="4" t="s">
        <v>108</v>
      </c>
      <c r="AUY71" s="4" t="s">
        <v>108</v>
      </c>
      <c r="AUZ71" s="4" t="s">
        <v>109</v>
      </c>
      <c r="AVA71" s="3" t="s">
        <v>392</v>
      </c>
      <c r="AVB71" s="3"/>
      <c r="AVC71" s="3"/>
      <c r="AVD71" s="4" t="s">
        <v>108</v>
      </c>
      <c r="AVE71" s="4" t="s">
        <v>108</v>
      </c>
      <c r="AVF71" s="4" t="s">
        <v>108</v>
      </c>
      <c r="AVG71" s="4" t="s">
        <v>108</v>
      </c>
      <c r="AVH71" s="4" t="s">
        <v>108</v>
      </c>
      <c r="AVI71" s="4" t="s">
        <v>108</v>
      </c>
      <c r="AVJ71" s="4" t="s">
        <v>108</v>
      </c>
      <c r="AVK71" s="4" t="s">
        <v>108</v>
      </c>
      <c r="AVL71" s="4" t="s">
        <v>108</v>
      </c>
      <c r="AVM71" s="4" t="s">
        <v>108</v>
      </c>
      <c r="AVN71" s="4" t="s">
        <v>108</v>
      </c>
      <c r="AVO71" s="4" t="s">
        <v>108</v>
      </c>
      <c r="AVP71" s="4" t="s">
        <v>109</v>
      </c>
      <c r="AVQ71" s="3" t="s">
        <v>392</v>
      </c>
      <c r="AVR71" s="3"/>
      <c r="AVS71" s="3"/>
      <c r="AVT71" s="4" t="s">
        <v>108</v>
      </c>
      <c r="AVU71" s="4" t="s">
        <v>108</v>
      </c>
      <c r="AVV71" s="4" t="s">
        <v>108</v>
      </c>
      <c r="AVW71" s="4" t="s">
        <v>108</v>
      </c>
      <c r="AVX71" s="4" t="s">
        <v>108</v>
      </c>
      <c r="AVY71" s="4" t="s">
        <v>108</v>
      </c>
      <c r="AVZ71" s="4" t="s">
        <v>108</v>
      </c>
      <c r="AWA71" s="4" t="s">
        <v>108</v>
      </c>
      <c r="AWB71" s="4" t="s">
        <v>108</v>
      </c>
      <c r="AWC71" s="4" t="s">
        <v>108</v>
      </c>
      <c r="AWD71" s="4" t="s">
        <v>108</v>
      </c>
      <c r="AWE71" s="4" t="s">
        <v>108</v>
      </c>
      <c r="AWF71" s="4" t="s">
        <v>109</v>
      </c>
      <c r="AWG71" s="3" t="s">
        <v>392</v>
      </c>
      <c r="AWH71" s="3"/>
      <c r="AWI71" s="3"/>
      <c r="AWJ71" s="4" t="s">
        <v>108</v>
      </c>
      <c r="AWK71" s="4" t="s">
        <v>108</v>
      </c>
      <c r="AWL71" s="4" t="s">
        <v>108</v>
      </c>
      <c r="AWM71" s="4" t="s">
        <v>108</v>
      </c>
      <c r="AWN71" s="4" t="s">
        <v>108</v>
      </c>
      <c r="AWO71" s="4" t="s">
        <v>108</v>
      </c>
      <c r="AWP71" s="4" t="s">
        <v>108</v>
      </c>
      <c r="AWQ71" s="4" t="s">
        <v>108</v>
      </c>
      <c r="AWR71" s="4" t="s">
        <v>108</v>
      </c>
      <c r="AWS71" s="4" t="s">
        <v>108</v>
      </c>
      <c r="AWT71" s="4" t="s">
        <v>108</v>
      </c>
      <c r="AWU71" s="4" t="s">
        <v>108</v>
      </c>
      <c r="AWV71" s="4" t="s">
        <v>109</v>
      </c>
      <c r="AWW71" s="3" t="s">
        <v>392</v>
      </c>
      <c r="AWX71" s="3"/>
      <c r="AWY71" s="3"/>
      <c r="AWZ71" s="4" t="s">
        <v>108</v>
      </c>
      <c r="AXA71" s="4" t="s">
        <v>108</v>
      </c>
      <c r="AXB71" s="4" t="s">
        <v>108</v>
      </c>
      <c r="AXC71" s="4" t="s">
        <v>108</v>
      </c>
      <c r="AXD71" s="4" t="s">
        <v>108</v>
      </c>
      <c r="AXE71" s="4" t="s">
        <v>108</v>
      </c>
      <c r="AXF71" s="4" t="s">
        <v>108</v>
      </c>
      <c r="AXG71" s="4" t="s">
        <v>108</v>
      </c>
      <c r="AXH71" s="4" t="s">
        <v>108</v>
      </c>
      <c r="AXI71" s="4" t="s">
        <v>108</v>
      </c>
      <c r="AXJ71" s="4" t="s">
        <v>108</v>
      </c>
      <c r="AXK71" s="4" t="s">
        <v>108</v>
      </c>
      <c r="AXL71" s="4" t="s">
        <v>109</v>
      </c>
      <c r="AXM71" s="3" t="s">
        <v>392</v>
      </c>
      <c r="AXN71" s="3"/>
      <c r="AXO71" s="3"/>
      <c r="AXP71" s="4" t="s">
        <v>108</v>
      </c>
      <c r="AXQ71" s="4" t="s">
        <v>108</v>
      </c>
      <c r="AXR71" s="4" t="s">
        <v>108</v>
      </c>
      <c r="AXS71" s="4" t="s">
        <v>108</v>
      </c>
      <c r="AXT71" s="4" t="s">
        <v>108</v>
      </c>
      <c r="AXU71" s="4" t="s">
        <v>108</v>
      </c>
      <c r="AXV71" s="4" t="s">
        <v>108</v>
      </c>
      <c r="AXW71" s="4" t="s">
        <v>108</v>
      </c>
      <c r="AXX71" s="4" t="s">
        <v>108</v>
      </c>
      <c r="AXY71" s="4" t="s">
        <v>108</v>
      </c>
      <c r="AXZ71" s="4" t="s">
        <v>108</v>
      </c>
      <c r="AYA71" s="4" t="s">
        <v>108</v>
      </c>
      <c r="AYB71" s="4" t="s">
        <v>109</v>
      </c>
      <c r="AYC71" s="3" t="s">
        <v>392</v>
      </c>
      <c r="AYD71" s="3"/>
      <c r="AYE71" s="3"/>
      <c r="AYF71" s="4" t="s">
        <v>108</v>
      </c>
      <c r="AYG71" s="4" t="s">
        <v>108</v>
      </c>
      <c r="AYH71" s="4" t="s">
        <v>108</v>
      </c>
      <c r="AYI71" s="4" t="s">
        <v>108</v>
      </c>
      <c r="AYJ71" s="4" t="s">
        <v>108</v>
      </c>
      <c r="AYK71" s="4" t="s">
        <v>108</v>
      </c>
      <c r="AYL71" s="4" t="s">
        <v>108</v>
      </c>
      <c r="AYM71" s="4" t="s">
        <v>108</v>
      </c>
      <c r="AYN71" s="4" t="s">
        <v>108</v>
      </c>
      <c r="AYO71" s="4" t="s">
        <v>108</v>
      </c>
      <c r="AYP71" s="4" t="s">
        <v>108</v>
      </c>
      <c r="AYQ71" s="4" t="s">
        <v>108</v>
      </c>
      <c r="AYR71" s="4" t="s">
        <v>109</v>
      </c>
      <c r="AYS71" s="3" t="s">
        <v>392</v>
      </c>
      <c r="AYT71" s="3"/>
      <c r="AYU71" s="3"/>
      <c r="AYV71" s="4" t="s">
        <v>108</v>
      </c>
      <c r="AYW71" s="4" t="s">
        <v>108</v>
      </c>
      <c r="AYX71" s="4" t="s">
        <v>108</v>
      </c>
      <c r="AYY71" s="4" t="s">
        <v>108</v>
      </c>
      <c r="AYZ71" s="4" t="s">
        <v>108</v>
      </c>
      <c r="AZA71" s="4" t="s">
        <v>108</v>
      </c>
      <c r="AZB71" s="4" t="s">
        <v>108</v>
      </c>
      <c r="AZC71" s="4" t="s">
        <v>108</v>
      </c>
      <c r="AZD71" s="4" t="s">
        <v>108</v>
      </c>
      <c r="AZE71" s="4" t="s">
        <v>108</v>
      </c>
      <c r="AZF71" s="4" t="s">
        <v>108</v>
      </c>
      <c r="AZG71" s="4" t="s">
        <v>108</v>
      </c>
      <c r="AZH71" s="4" t="s">
        <v>109</v>
      </c>
      <c r="AZI71" s="3" t="s">
        <v>392</v>
      </c>
      <c r="AZJ71" s="3"/>
      <c r="AZK71" s="3"/>
      <c r="AZL71" s="4" t="s">
        <v>108</v>
      </c>
      <c r="AZM71" s="4" t="s">
        <v>108</v>
      </c>
      <c r="AZN71" s="4" t="s">
        <v>108</v>
      </c>
      <c r="AZO71" s="4" t="s">
        <v>108</v>
      </c>
      <c r="AZP71" s="4" t="s">
        <v>108</v>
      </c>
      <c r="AZQ71" s="4" t="s">
        <v>108</v>
      </c>
      <c r="AZR71" s="4" t="s">
        <v>108</v>
      </c>
      <c r="AZS71" s="4" t="s">
        <v>108</v>
      </c>
      <c r="AZT71" s="4" t="s">
        <v>108</v>
      </c>
      <c r="AZU71" s="4" t="s">
        <v>108</v>
      </c>
      <c r="AZV71" s="4" t="s">
        <v>108</v>
      </c>
      <c r="AZW71" s="4" t="s">
        <v>108</v>
      </c>
      <c r="AZX71" s="4" t="s">
        <v>109</v>
      </c>
      <c r="AZY71" s="3" t="s">
        <v>392</v>
      </c>
      <c r="AZZ71" s="3"/>
      <c r="BAA71" s="3"/>
      <c r="BAB71" s="4" t="s">
        <v>108</v>
      </c>
      <c r="BAC71" s="4" t="s">
        <v>108</v>
      </c>
      <c r="BAD71" s="4" t="s">
        <v>108</v>
      </c>
      <c r="BAE71" s="4" t="s">
        <v>108</v>
      </c>
      <c r="BAF71" s="4" t="s">
        <v>108</v>
      </c>
      <c r="BAG71" s="4" t="s">
        <v>108</v>
      </c>
      <c r="BAH71" s="4" t="s">
        <v>108</v>
      </c>
      <c r="BAI71" s="4" t="s">
        <v>108</v>
      </c>
      <c r="BAJ71" s="4" t="s">
        <v>108</v>
      </c>
      <c r="BAK71" s="4" t="s">
        <v>108</v>
      </c>
      <c r="BAL71" s="4" t="s">
        <v>108</v>
      </c>
      <c r="BAM71" s="4" t="s">
        <v>108</v>
      </c>
      <c r="BAN71" s="4" t="s">
        <v>109</v>
      </c>
      <c r="BAO71" s="3" t="s">
        <v>392</v>
      </c>
      <c r="BAP71" s="3"/>
      <c r="BAQ71" s="3"/>
      <c r="BAR71" s="4" t="s">
        <v>108</v>
      </c>
      <c r="BAS71" s="4" t="s">
        <v>108</v>
      </c>
      <c r="BAT71" s="4" t="s">
        <v>108</v>
      </c>
      <c r="BAU71" s="4" t="s">
        <v>108</v>
      </c>
      <c r="BAV71" s="4" t="s">
        <v>108</v>
      </c>
      <c r="BAW71" s="4" t="s">
        <v>108</v>
      </c>
      <c r="BAX71" s="4" t="s">
        <v>108</v>
      </c>
      <c r="BAY71" s="4" t="s">
        <v>108</v>
      </c>
      <c r="BAZ71" s="4" t="s">
        <v>108</v>
      </c>
      <c r="BBA71" s="4" t="s">
        <v>108</v>
      </c>
      <c r="BBB71" s="4" t="s">
        <v>108</v>
      </c>
      <c r="BBC71" s="4" t="s">
        <v>108</v>
      </c>
      <c r="BBD71" s="4" t="s">
        <v>109</v>
      </c>
      <c r="BBE71" s="3" t="s">
        <v>392</v>
      </c>
      <c r="BBF71" s="3"/>
      <c r="BBG71" s="3"/>
      <c r="BBH71" s="4" t="s">
        <v>108</v>
      </c>
      <c r="BBI71" s="4" t="s">
        <v>108</v>
      </c>
      <c r="BBJ71" s="4" t="s">
        <v>108</v>
      </c>
      <c r="BBK71" s="4" t="s">
        <v>108</v>
      </c>
      <c r="BBL71" s="4" t="s">
        <v>108</v>
      </c>
      <c r="BBM71" s="4" t="s">
        <v>108</v>
      </c>
      <c r="BBN71" s="4" t="s">
        <v>108</v>
      </c>
      <c r="BBO71" s="4" t="s">
        <v>108</v>
      </c>
      <c r="BBP71" s="4" t="s">
        <v>108</v>
      </c>
      <c r="BBQ71" s="4" t="s">
        <v>108</v>
      </c>
      <c r="BBR71" s="4" t="s">
        <v>108</v>
      </c>
      <c r="BBS71" s="4" t="s">
        <v>108</v>
      </c>
      <c r="BBT71" s="4" t="s">
        <v>109</v>
      </c>
      <c r="BBU71" s="3" t="s">
        <v>392</v>
      </c>
      <c r="BBV71" s="3"/>
      <c r="BBW71" s="3"/>
      <c r="BBX71" s="4" t="s">
        <v>108</v>
      </c>
      <c r="BBY71" s="4" t="s">
        <v>108</v>
      </c>
      <c r="BBZ71" s="4" t="s">
        <v>108</v>
      </c>
      <c r="BCA71" s="4" t="s">
        <v>108</v>
      </c>
      <c r="BCB71" s="4" t="s">
        <v>108</v>
      </c>
      <c r="BCC71" s="4" t="s">
        <v>108</v>
      </c>
      <c r="BCD71" s="4" t="s">
        <v>108</v>
      </c>
      <c r="BCE71" s="4" t="s">
        <v>108</v>
      </c>
      <c r="BCF71" s="4" t="s">
        <v>108</v>
      </c>
      <c r="BCG71" s="4" t="s">
        <v>108</v>
      </c>
      <c r="BCH71" s="4" t="s">
        <v>108</v>
      </c>
      <c r="BCI71" s="4" t="s">
        <v>108</v>
      </c>
      <c r="BCJ71" s="4" t="s">
        <v>109</v>
      </c>
      <c r="BCK71" s="3" t="s">
        <v>392</v>
      </c>
      <c r="BCL71" s="3"/>
      <c r="BCM71" s="3"/>
      <c r="BCN71" s="4" t="s">
        <v>108</v>
      </c>
      <c r="BCO71" s="4" t="s">
        <v>108</v>
      </c>
      <c r="BCP71" s="4" t="s">
        <v>108</v>
      </c>
      <c r="BCQ71" s="4" t="s">
        <v>108</v>
      </c>
      <c r="BCR71" s="4" t="s">
        <v>108</v>
      </c>
      <c r="BCS71" s="4" t="s">
        <v>108</v>
      </c>
      <c r="BCT71" s="4" t="s">
        <v>108</v>
      </c>
      <c r="BCU71" s="4" t="s">
        <v>108</v>
      </c>
      <c r="BCV71" s="4" t="s">
        <v>108</v>
      </c>
      <c r="BCW71" s="4" t="s">
        <v>108</v>
      </c>
      <c r="BCX71" s="4" t="s">
        <v>108</v>
      </c>
      <c r="BCY71" s="4" t="s">
        <v>108</v>
      </c>
      <c r="BCZ71" s="4" t="s">
        <v>109</v>
      </c>
      <c r="BDA71" s="3" t="s">
        <v>392</v>
      </c>
      <c r="BDB71" s="3"/>
      <c r="BDC71" s="3"/>
      <c r="BDD71" s="4" t="s">
        <v>108</v>
      </c>
      <c r="BDE71" s="4" t="s">
        <v>108</v>
      </c>
      <c r="BDF71" s="4" t="s">
        <v>108</v>
      </c>
      <c r="BDG71" s="4" t="s">
        <v>108</v>
      </c>
      <c r="BDH71" s="4" t="s">
        <v>108</v>
      </c>
      <c r="BDI71" s="4" t="s">
        <v>108</v>
      </c>
      <c r="BDJ71" s="4" t="s">
        <v>108</v>
      </c>
      <c r="BDK71" s="4" t="s">
        <v>108</v>
      </c>
      <c r="BDL71" s="4" t="s">
        <v>108</v>
      </c>
      <c r="BDM71" s="4" t="s">
        <v>108</v>
      </c>
      <c r="BDN71" s="4" t="s">
        <v>108</v>
      </c>
      <c r="BDO71" s="4" t="s">
        <v>108</v>
      </c>
      <c r="BDP71" s="4" t="s">
        <v>109</v>
      </c>
      <c r="BDQ71" s="3" t="s">
        <v>392</v>
      </c>
      <c r="BDR71" s="3"/>
      <c r="BDS71" s="3"/>
      <c r="BDT71" s="4" t="s">
        <v>108</v>
      </c>
      <c r="BDU71" s="4" t="s">
        <v>108</v>
      </c>
      <c r="BDV71" s="4" t="s">
        <v>108</v>
      </c>
      <c r="BDW71" s="4" t="s">
        <v>108</v>
      </c>
      <c r="BDX71" s="4" t="s">
        <v>108</v>
      </c>
      <c r="BDY71" s="4" t="s">
        <v>108</v>
      </c>
      <c r="BDZ71" s="4" t="s">
        <v>108</v>
      </c>
      <c r="BEA71" s="4" t="s">
        <v>108</v>
      </c>
      <c r="BEB71" s="4" t="s">
        <v>108</v>
      </c>
      <c r="BEC71" s="4" t="s">
        <v>108</v>
      </c>
      <c r="BED71" s="4" t="s">
        <v>108</v>
      </c>
      <c r="BEE71" s="4" t="s">
        <v>108</v>
      </c>
      <c r="BEF71" s="4" t="s">
        <v>109</v>
      </c>
      <c r="BEG71" s="3" t="s">
        <v>392</v>
      </c>
      <c r="BEH71" s="3"/>
      <c r="BEI71" s="3"/>
      <c r="BEJ71" s="4" t="s">
        <v>108</v>
      </c>
      <c r="BEK71" s="4" t="s">
        <v>108</v>
      </c>
      <c r="BEL71" s="4" t="s">
        <v>108</v>
      </c>
      <c r="BEM71" s="4" t="s">
        <v>108</v>
      </c>
      <c r="BEN71" s="4" t="s">
        <v>108</v>
      </c>
      <c r="BEO71" s="4" t="s">
        <v>108</v>
      </c>
      <c r="BEP71" s="4" t="s">
        <v>108</v>
      </c>
      <c r="BEQ71" s="4" t="s">
        <v>108</v>
      </c>
      <c r="BER71" s="4" t="s">
        <v>108</v>
      </c>
      <c r="BES71" s="4" t="s">
        <v>108</v>
      </c>
      <c r="BET71" s="4" t="s">
        <v>108</v>
      </c>
      <c r="BEU71" s="4" t="s">
        <v>108</v>
      </c>
      <c r="BEV71" s="4" t="s">
        <v>109</v>
      </c>
      <c r="BEW71" s="3" t="s">
        <v>392</v>
      </c>
      <c r="BEX71" s="3"/>
      <c r="BEY71" s="3"/>
      <c r="BEZ71" s="4" t="s">
        <v>108</v>
      </c>
      <c r="BFA71" s="4" t="s">
        <v>108</v>
      </c>
      <c r="BFB71" s="4" t="s">
        <v>108</v>
      </c>
      <c r="BFC71" s="4" t="s">
        <v>108</v>
      </c>
      <c r="BFD71" s="4" t="s">
        <v>108</v>
      </c>
      <c r="BFE71" s="4" t="s">
        <v>108</v>
      </c>
      <c r="BFF71" s="4" t="s">
        <v>108</v>
      </c>
      <c r="BFG71" s="4" t="s">
        <v>108</v>
      </c>
      <c r="BFH71" s="4" t="s">
        <v>108</v>
      </c>
      <c r="BFI71" s="4" t="s">
        <v>108</v>
      </c>
      <c r="BFJ71" s="4" t="s">
        <v>108</v>
      </c>
      <c r="BFK71" s="4" t="s">
        <v>108</v>
      </c>
      <c r="BFL71" s="4" t="s">
        <v>109</v>
      </c>
      <c r="BFM71" s="3" t="s">
        <v>392</v>
      </c>
      <c r="BFN71" s="3"/>
      <c r="BFO71" s="3"/>
      <c r="BFP71" s="4" t="s">
        <v>108</v>
      </c>
      <c r="BFQ71" s="4" t="s">
        <v>108</v>
      </c>
      <c r="BFR71" s="4" t="s">
        <v>108</v>
      </c>
      <c r="BFS71" s="4" t="s">
        <v>108</v>
      </c>
      <c r="BFT71" s="4" t="s">
        <v>108</v>
      </c>
      <c r="BFU71" s="4" t="s">
        <v>108</v>
      </c>
      <c r="BFV71" s="4" t="s">
        <v>108</v>
      </c>
      <c r="BFW71" s="4" t="s">
        <v>108</v>
      </c>
      <c r="BFX71" s="4" t="s">
        <v>108</v>
      </c>
      <c r="BFY71" s="4" t="s">
        <v>108</v>
      </c>
      <c r="BFZ71" s="4" t="s">
        <v>108</v>
      </c>
      <c r="BGA71" s="4" t="s">
        <v>108</v>
      </c>
      <c r="BGB71" s="4" t="s">
        <v>109</v>
      </c>
      <c r="BGC71" s="3" t="s">
        <v>392</v>
      </c>
      <c r="BGD71" s="3"/>
      <c r="BGE71" s="3"/>
      <c r="BGF71" s="4" t="s">
        <v>108</v>
      </c>
      <c r="BGG71" s="4" t="s">
        <v>108</v>
      </c>
      <c r="BGH71" s="4" t="s">
        <v>108</v>
      </c>
      <c r="BGI71" s="4" t="s">
        <v>108</v>
      </c>
      <c r="BGJ71" s="4" t="s">
        <v>108</v>
      </c>
      <c r="BGK71" s="4" t="s">
        <v>108</v>
      </c>
      <c r="BGL71" s="4" t="s">
        <v>108</v>
      </c>
      <c r="BGM71" s="4" t="s">
        <v>108</v>
      </c>
      <c r="BGN71" s="4" t="s">
        <v>108</v>
      </c>
      <c r="BGO71" s="4" t="s">
        <v>108</v>
      </c>
      <c r="BGP71" s="4" t="s">
        <v>108</v>
      </c>
      <c r="BGQ71" s="4" t="s">
        <v>108</v>
      </c>
      <c r="BGR71" s="4" t="s">
        <v>109</v>
      </c>
      <c r="BGS71" s="3" t="s">
        <v>392</v>
      </c>
      <c r="BGT71" s="3"/>
      <c r="BGU71" s="3"/>
      <c r="BGV71" s="4" t="s">
        <v>108</v>
      </c>
      <c r="BGW71" s="4" t="s">
        <v>108</v>
      </c>
      <c r="BGX71" s="4" t="s">
        <v>108</v>
      </c>
      <c r="BGY71" s="4" t="s">
        <v>108</v>
      </c>
      <c r="BGZ71" s="4" t="s">
        <v>108</v>
      </c>
      <c r="BHA71" s="4" t="s">
        <v>108</v>
      </c>
      <c r="BHB71" s="4" t="s">
        <v>108</v>
      </c>
      <c r="BHC71" s="4" t="s">
        <v>108</v>
      </c>
      <c r="BHD71" s="4" t="s">
        <v>108</v>
      </c>
      <c r="BHE71" s="4" t="s">
        <v>108</v>
      </c>
      <c r="BHF71" s="4" t="s">
        <v>108</v>
      </c>
      <c r="BHG71" s="4" t="s">
        <v>108</v>
      </c>
      <c r="BHH71" s="4" t="s">
        <v>109</v>
      </c>
      <c r="BHI71" s="3" t="s">
        <v>392</v>
      </c>
      <c r="BHJ71" s="3"/>
      <c r="BHK71" s="3"/>
      <c r="BHL71" s="4" t="s">
        <v>108</v>
      </c>
      <c r="BHM71" s="4" t="s">
        <v>108</v>
      </c>
      <c r="BHN71" s="4" t="s">
        <v>108</v>
      </c>
      <c r="BHO71" s="4" t="s">
        <v>108</v>
      </c>
      <c r="BHP71" s="4" t="s">
        <v>108</v>
      </c>
      <c r="BHQ71" s="4" t="s">
        <v>108</v>
      </c>
      <c r="BHR71" s="4" t="s">
        <v>108</v>
      </c>
      <c r="BHS71" s="4" t="s">
        <v>108</v>
      </c>
      <c r="BHT71" s="4" t="s">
        <v>108</v>
      </c>
      <c r="BHU71" s="4" t="s">
        <v>108</v>
      </c>
      <c r="BHV71" s="4" t="s">
        <v>108</v>
      </c>
      <c r="BHW71" s="4" t="s">
        <v>108</v>
      </c>
      <c r="BHX71" s="4" t="s">
        <v>109</v>
      </c>
      <c r="BHY71" s="3" t="s">
        <v>392</v>
      </c>
      <c r="BHZ71" s="3"/>
      <c r="BIA71" s="3"/>
      <c r="BIB71" s="4" t="s">
        <v>108</v>
      </c>
      <c r="BIC71" s="4" t="s">
        <v>108</v>
      </c>
      <c r="BID71" s="4" t="s">
        <v>108</v>
      </c>
      <c r="BIE71" s="4" t="s">
        <v>108</v>
      </c>
      <c r="BIF71" s="4" t="s">
        <v>108</v>
      </c>
      <c r="BIG71" s="4" t="s">
        <v>108</v>
      </c>
      <c r="BIH71" s="4" t="s">
        <v>108</v>
      </c>
      <c r="BII71" s="4" t="s">
        <v>108</v>
      </c>
      <c r="BIJ71" s="4" t="s">
        <v>108</v>
      </c>
      <c r="BIK71" s="4" t="s">
        <v>108</v>
      </c>
      <c r="BIL71" s="4" t="s">
        <v>108</v>
      </c>
      <c r="BIM71" s="4" t="s">
        <v>108</v>
      </c>
      <c r="BIN71" s="4" t="s">
        <v>109</v>
      </c>
      <c r="BIO71" s="3" t="s">
        <v>392</v>
      </c>
      <c r="BIP71" s="3"/>
      <c r="BIQ71" s="3"/>
      <c r="BIR71" s="4" t="s">
        <v>108</v>
      </c>
      <c r="BIS71" s="4" t="s">
        <v>108</v>
      </c>
      <c r="BIT71" s="4" t="s">
        <v>108</v>
      </c>
      <c r="BIU71" s="4" t="s">
        <v>108</v>
      </c>
      <c r="BIV71" s="4" t="s">
        <v>108</v>
      </c>
      <c r="BIW71" s="4" t="s">
        <v>108</v>
      </c>
      <c r="BIX71" s="4" t="s">
        <v>108</v>
      </c>
      <c r="BIY71" s="4" t="s">
        <v>108</v>
      </c>
      <c r="BIZ71" s="4" t="s">
        <v>108</v>
      </c>
      <c r="BJA71" s="4" t="s">
        <v>108</v>
      </c>
      <c r="BJB71" s="4" t="s">
        <v>108</v>
      </c>
      <c r="BJC71" s="4" t="s">
        <v>108</v>
      </c>
      <c r="BJD71" s="4" t="s">
        <v>109</v>
      </c>
      <c r="BJE71" s="3" t="s">
        <v>392</v>
      </c>
      <c r="BJF71" s="3"/>
      <c r="BJG71" s="3"/>
      <c r="BJH71" s="4" t="s">
        <v>108</v>
      </c>
      <c r="BJI71" s="4" t="s">
        <v>108</v>
      </c>
      <c r="BJJ71" s="4" t="s">
        <v>108</v>
      </c>
      <c r="BJK71" s="4" t="s">
        <v>108</v>
      </c>
      <c r="BJL71" s="4" t="s">
        <v>108</v>
      </c>
      <c r="BJM71" s="4" t="s">
        <v>108</v>
      </c>
      <c r="BJN71" s="4" t="s">
        <v>108</v>
      </c>
      <c r="BJO71" s="4" t="s">
        <v>108</v>
      </c>
      <c r="BJP71" s="4" t="s">
        <v>108</v>
      </c>
      <c r="BJQ71" s="4" t="s">
        <v>108</v>
      </c>
      <c r="BJR71" s="4" t="s">
        <v>108</v>
      </c>
      <c r="BJS71" s="4" t="s">
        <v>108</v>
      </c>
      <c r="BJT71" s="4" t="s">
        <v>109</v>
      </c>
      <c r="BJU71" s="3" t="s">
        <v>392</v>
      </c>
      <c r="BJV71" s="3"/>
      <c r="BJW71" s="3"/>
      <c r="BJX71" s="4" t="s">
        <v>108</v>
      </c>
      <c r="BJY71" s="4" t="s">
        <v>108</v>
      </c>
      <c r="BJZ71" s="4" t="s">
        <v>108</v>
      </c>
      <c r="BKA71" s="4" t="s">
        <v>108</v>
      </c>
      <c r="BKB71" s="4" t="s">
        <v>108</v>
      </c>
      <c r="BKC71" s="4" t="s">
        <v>108</v>
      </c>
      <c r="BKD71" s="4" t="s">
        <v>108</v>
      </c>
      <c r="BKE71" s="4" t="s">
        <v>108</v>
      </c>
      <c r="BKF71" s="4" t="s">
        <v>108</v>
      </c>
      <c r="BKG71" s="4" t="s">
        <v>108</v>
      </c>
      <c r="BKH71" s="4" t="s">
        <v>108</v>
      </c>
      <c r="BKI71" s="4" t="s">
        <v>108</v>
      </c>
      <c r="BKJ71" s="4" t="s">
        <v>109</v>
      </c>
      <c r="BKK71" s="3" t="s">
        <v>392</v>
      </c>
      <c r="BKL71" s="3"/>
      <c r="BKM71" s="3"/>
      <c r="BKN71" s="4" t="s">
        <v>108</v>
      </c>
      <c r="BKO71" s="4" t="s">
        <v>108</v>
      </c>
      <c r="BKP71" s="4" t="s">
        <v>108</v>
      </c>
      <c r="BKQ71" s="4" t="s">
        <v>108</v>
      </c>
      <c r="BKR71" s="4" t="s">
        <v>108</v>
      </c>
      <c r="BKS71" s="4" t="s">
        <v>108</v>
      </c>
      <c r="BKT71" s="4" t="s">
        <v>108</v>
      </c>
      <c r="BKU71" s="4" t="s">
        <v>108</v>
      </c>
      <c r="BKV71" s="4" t="s">
        <v>108</v>
      </c>
      <c r="BKW71" s="4" t="s">
        <v>108</v>
      </c>
      <c r="BKX71" s="4" t="s">
        <v>108</v>
      </c>
      <c r="BKY71" s="4" t="s">
        <v>108</v>
      </c>
      <c r="BKZ71" s="4" t="s">
        <v>109</v>
      </c>
      <c r="BLA71" s="3" t="s">
        <v>392</v>
      </c>
      <c r="BLB71" s="3"/>
      <c r="BLC71" s="3"/>
      <c r="BLD71" s="4" t="s">
        <v>108</v>
      </c>
      <c r="BLE71" s="4" t="s">
        <v>108</v>
      </c>
      <c r="BLF71" s="4" t="s">
        <v>108</v>
      </c>
      <c r="BLG71" s="4" t="s">
        <v>108</v>
      </c>
      <c r="BLH71" s="4" t="s">
        <v>108</v>
      </c>
      <c r="BLI71" s="4" t="s">
        <v>108</v>
      </c>
      <c r="BLJ71" s="4" t="s">
        <v>108</v>
      </c>
      <c r="BLK71" s="4" t="s">
        <v>108</v>
      </c>
      <c r="BLL71" s="4" t="s">
        <v>108</v>
      </c>
      <c r="BLM71" s="4" t="s">
        <v>108</v>
      </c>
      <c r="BLN71" s="4" t="s">
        <v>108</v>
      </c>
      <c r="BLO71" s="4" t="s">
        <v>108</v>
      </c>
      <c r="BLP71" s="4" t="s">
        <v>109</v>
      </c>
      <c r="BLQ71" s="3" t="s">
        <v>392</v>
      </c>
      <c r="BLR71" s="3"/>
      <c r="BLS71" s="3"/>
      <c r="BLT71" s="4" t="s">
        <v>108</v>
      </c>
      <c r="BLU71" s="4" t="s">
        <v>108</v>
      </c>
      <c r="BLV71" s="4" t="s">
        <v>108</v>
      </c>
      <c r="BLW71" s="4" t="s">
        <v>108</v>
      </c>
      <c r="BLX71" s="4" t="s">
        <v>108</v>
      </c>
      <c r="BLY71" s="4" t="s">
        <v>108</v>
      </c>
      <c r="BLZ71" s="4" t="s">
        <v>108</v>
      </c>
      <c r="BMA71" s="4" t="s">
        <v>108</v>
      </c>
      <c r="BMB71" s="4" t="s">
        <v>108</v>
      </c>
      <c r="BMC71" s="4" t="s">
        <v>108</v>
      </c>
      <c r="BMD71" s="4" t="s">
        <v>108</v>
      </c>
      <c r="BME71" s="4" t="s">
        <v>108</v>
      </c>
      <c r="BMF71" s="4" t="s">
        <v>109</v>
      </c>
      <c r="BMG71" s="3" t="s">
        <v>392</v>
      </c>
      <c r="BMH71" s="3"/>
      <c r="BMI71" s="3"/>
      <c r="BMJ71" s="4" t="s">
        <v>108</v>
      </c>
      <c r="BMK71" s="4" t="s">
        <v>108</v>
      </c>
      <c r="BML71" s="4" t="s">
        <v>108</v>
      </c>
      <c r="BMM71" s="4" t="s">
        <v>108</v>
      </c>
      <c r="BMN71" s="4" t="s">
        <v>108</v>
      </c>
      <c r="BMO71" s="4" t="s">
        <v>108</v>
      </c>
      <c r="BMP71" s="4" t="s">
        <v>108</v>
      </c>
      <c r="BMQ71" s="4" t="s">
        <v>108</v>
      </c>
      <c r="BMR71" s="4" t="s">
        <v>108</v>
      </c>
      <c r="BMS71" s="4" t="s">
        <v>108</v>
      </c>
      <c r="BMT71" s="4" t="s">
        <v>108</v>
      </c>
      <c r="BMU71" s="4" t="s">
        <v>108</v>
      </c>
      <c r="BMV71" s="4" t="s">
        <v>109</v>
      </c>
      <c r="BMW71" s="3" t="s">
        <v>392</v>
      </c>
      <c r="BMX71" s="3"/>
      <c r="BMY71" s="3"/>
      <c r="BMZ71" s="4" t="s">
        <v>108</v>
      </c>
      <c r="BNA71" s="4" t="s">
        <v>108</v>
      </c>
      <c r="BNB71" s="4" t="s">
        <v>108</v>
      </c>
      <c r="BNC71" s="4" t="s">
        <v>108</v>
      </c>
      <c r="BND71" s="4" t="s">
        <v>108</v>
      </c>
      <c r="BNE71" s="4" t="s">
        <v>108</v>
      </c>
      <c r="BNF71" s="4" t="s">
        <v>108</v>
      </c>
      <c r="BNG71" s="4" t="s">
        <v>108</v>
      </c>
      <c r="BNH71" s="4" t="s">
        <v>108</v>
      </c>
      <c r="BNI71" s="4" t="s">
        <v>108</v>
      </c>
      <c r="BNJ71" s="4" t="s">
        <v>108</v>
      </c>
      <c r="BNK71" s="4" t="s">
        <v>108</v>
      </c>
      <c r="BNL71" s="4" t="s">
        <v>109</v>
      </c>
      <c r="BNM71" s="3" t="s">
        <v>392</v>
      </c>
      <c r="BNN71" s="3"/>
      <c r="BNO71" s="3"/>
      <c r="BNP71" s="4" t="s">
        <v>108</v>
      </c>
      <c r="BNQ71" s="4" t="s">
        <v>108</v>
      </c>
      <c r="BNR71" s="4" t="s">
        <v>108</v>
      </c>
      <c r="BNS71" s="4" t="s">
        <v>108</v>
      </c>
      <c r="BNT71" s="4" t="s">
        <v>108</v>
      </c>
      <c r="BNU71" s="4" t="s">
        <v>108</v>
      </c>
      <c r="BNV71" s="4" t="s">
        <v>108</v>
      </c>
      <c r="BNW71" s="4" t="s">
        <v>108</v>
      </c>
      <c r="BNX71" s="4" t="s">
        <v>108</v>
      </c>
      <c r="BNY71" s="4" t="s">
        <v>108</v>
      </c>
      <c r="BNZ71" s="4" t="s">
        <v>108</v>
      </c>
      <c r="BOA71" s="4" t="s">
        <v>108</v>
      </c>
      <c r="BOB71" s="4" t="s">
        <v>109</v>
      </c>
      <c r="BOC71" s="3" t="s">
        <v>392</v>
      </c>
      <c r="BOD71" s="3"/>
      <c r="BOE71" s="3"/>
      <c r="BOF71" s="4" t="s">
        <v>108</v>
      </c>
      <c r="BOG71" s="4" t="s">
        <v>108</v>
      </c>
      <c r="BOH71" s="4" t="s">
        <v>108</v>
      </c>
      <c r="BOI71" s="4" t="s">
        <v>108</v>
      </c>
      <c r="BOJ71" s="4" t="s">
        <v>108</v>
      </c>
      <c r="BOK71" s="4" t="s">
        <v>108</v>
      </c>
      <c r="BOL71" s="4" t="s">
        <v>108</v>
      </c>
      <c r="BOM71" s="4" t="s">
        <v>108</v>
      </c>
      <c r="BON71" s="4" t="s">
        <v>108</v>
      </c>
      <c r="BOO71" s="4" t="s">
        <v>108</v>
      </c>
      <c r="BOP71" s="4" t="s">
        <v>108</v>
      </c>
      <c r="BOQ71" s="4" t="s">
        <v>108</v>
      </c>
      <c r="BOR71" s="4" t="s">
        <v>109</v>
      </c>
      <c r="BOS71" s="3" t="s">
        <v>392</v>
      </c>
      <c r="BOT71" s="3"/>
      <c r="BOU71" s="3"/>
      <c r="BOV71" s="4" t="s">
        <v>108</v>
      </c>
      <c r="BOW71" s="4" t="s">
        <v>108</v>
      </c>
      <c r="BOX71" s="4" t="s">
        <v>108</v>
      </c>
      <c r="BOY71" s="4" t="s">
        <v>108</v>
      </c>
      <c r="BOZ71" s="4" t="s">
        <v>108</v>
      </c>
      <c r="BPA71" s="4" t="s">
        <v>108</v>
      </c>
      <c r="BPB71" s="4" t="s">
        <v>108</v>
      </c>
      <c r="BPC71" s="4" t="s">
        <v>108</v>
      </c>
      <c r="BPD71" s="4" t="s">
        <v>108</v>
      </c>
      <c r="BPE71" s="4" t="s">
        <v>108</v>
      </c>
      <c r="BPF71" s="4" t="s">
        <v>108</v>
      </c>
      <c r="BPG71" s="4" t="s">
        <v>108</v>
      </c>
      <c r="BPH71" s="4" t="s">
        <v>109</v>
      </c>
      <c r="BPI71" s="3" t="s">
        <v>392</v>
      </c>
      <c r="BPJ71" s="3"/>
      <c r="BPK71" s="3"/>
      <c r="BPL71" s="4" t="s">
        <v>108</v>
      </c>
      <c r="BPM71" s="4" t="s">
        <v>108</v>
      </c>
      <c r="BPN71" s="4" t="s">
        <v>108</v>
      </c>
      <c r="BPO71" s="4" t="s">
        <v>108</v>
      </c>
      <c r="BPP71" s="4" t="s">
        <v>108</v>
      </c>
      <c r="BPQ71" s="4" t="s">
        <v>108</v>
      </c>
      <c r="BPR71" s="4" t="s">
        <v>108</v>
      </c>
      <c r="BPS71" s="4" t="s">
        <v>108</v>
      </c>
      <c r="BPT71" s="4" t="s">
        <v>108</v>
      </c>
      <c r="BPU71" s="4" t="s">
        <v>108</v>
      </c>
      <c r="BPV71" s="4" t="s">
        <v>108</v>
      </c>
      <c r="BPW71" s="4" t="s">
        <v>108</v>
      </c>
      <c r="BPX71" s="4" t="s">
        <v>109</v>
      </c>
      <c r="BPY71" s="3" t="s">
        <v>392</v>
      </c>
      <c r="BPZ71" s="3"/>
      <c r="BQA71" s="3"/>
      <c r="BQB71" s="4" t="s">
        <v>108</v>
      </c>
      <c r="BQC71" s="4" t="s">
        <v>108</v>
      </c>
      <c r="BQD71" s="4" t="s">
        <v>108</v>
      </c>
      <c r="BQE71" s="4" t="s">
        <v>108</v>
      </c>
      <c r="BQF71" s="4" t="s">
        <v>108</v>
      </c>
      <c r="BQG71" s="4" t="s">
        <v>108</v>
      </c>
      <c r="BQH71" s="4" t="s">
        <v>108</v>
      </c>
      <c r="BQI71" s="4" t="s">
        <v>108</v>
      </c>
      <c r="BQJ71" s="4" t="s">
        <v>108</v>
      </c>
      <c r="BQK71" s="4" t="s">
        <v>108</v>
      </c>
      <c r="BQL71" s="4" t="s">
        <v>108</v>
      </c>
      <c r="BQM71" s="4" t="s">
        <v>108</v>
      </c>
      <c r="BQN71" s="4" t="s">
        <v>109</v>
      </c>
      <c r="BQO71" s="3" t="s">
        <v>392</v>
      </c>
      <c r="BQP71" s="3"/>
      <c r="BQQ71" s="3"/>
      <c r="BQR71" s="4" t="s">
        <v>108</v>
      </c>
      <c r="BQS71" s="4" t="s">
        <v>108</v>
      </c>
      <c r="BQT71" s="4" t="s">
        <v>108</v>
      </c>
      <c r="BQU71" s="4" t="s">
        <v>108</v>
      </c>
      <c r="BQV71" s="4" t="s">
        <v>108</v>
      </c>
      <c r="BQW71" s="4" t="s">
        <v>108</v>
      </c>
      <c r="BQX71" s="4" t="s">
        <v>108</v>
      </c>
      <c r="BQY71" s="4" t="s">
        <v>108</v>
      </c>
      <c r="BQZ71" s="4" t="s">
        <v>108</v>
      </c>
      <c r="BRA71" s="4" t="s">
        <v>108</v>
      </c>
      <c r="BRB71" s="4" t="s">
        <v>108</v>
      </c>
      <c r="BRC71" s="4" t="s">
        <v>108</v>
      </c>
      <c r="BRD71" s="4" t="s">
        <v>109</v>
      </c>
      <c r="BRE71" s="3" t="s">
        <v>392</v>
      </c>
      <c r="BRF71" s="3"/>
      <c r="BRG71" s="3"/>
      <c r="BRH71" s="4" t="s">
        <v>108</v>
      </c>
      <c r="BRI71" s="4" t="s">
        <v>108</v>
      </c>
      <c r="BRJ71" s="4" t="s">
        <v>108</v>
      </c>
      <c r="BRK71" s="4" t="s">
        <v>108</v>
      </c>
      <c r="BRL71" s="4" t="s">
        <v>108</v>
      </c>
      <c r="BRM71" s="4" t="s">
        <v>108</v>
      </c>
      <c r="BRN71" s="4" t="s">
        <v>108</v>
      </c>
      <c r="BRO71" s="4" t="s">
        <v>108</v>
      </c>
      <c r="BRP71" s="4" t="s">
        <v>108</v>
      </c>
      <c r="BRQ71" s="4" t="s">
        <v>108</v>
      </c>
      <c r="BRR71" s="4" t="s">
        <v>108</v>
      </c>
      <c r="BRS71" s="4" t="s">
        <v>108</v>
      </c>
      <c r="BRT71" s="4" t="s">
        <v>109</v>
      </c>
      <c r="BRU71" s="3" t="s">
        <v>392</v>
      </c>
      <c r="BRV71" s="3"/>
      <c r="BRW71" s="3"/>
      <c r="BRX71" s="4" t="s">
        <v>108</v>
      </c>
      <c r="BRY71" s="4" t="s">
        <v>108</v>
      </c>
      <c r="BRZ71" s="4" t="s">
        <v>108</v>
      </c>
      <c r="BSA71" s="4" t="s">
        <v>108</v>
      </c>
      <c r="BSB71" s="4" t="s">
        <v>108</v>
      </c>
      <c r="BSC71" s="4" t="s">
        <v>108</v>
      </c>
      <c r="BSD71" s="4" t="s">
        <v>108</v>
      </c>
      <c r="BSE71" s="4" t="s">
        <v>108</v>
      </c>
      <c r="BSF71" s="4" t="s">
        <v>108</v>
      </c>
      <c r="BSG71" s="4" t="s">
        <v>108</v>
      </c>
      <c r="BSH71" s="4" t="s">
        <v>108</v>
      </c>
      <c r="BSI71" s="4" t="s">
        <v>108</v>
      </c>
      <c r="BSJ71" s="4" t="s">
        <v>109</v>
      </c>
      <c r="BSK71" s="3" t="s">
        <v>392</v>
      </c>
      <c r="BSL71" s="3"/>
      <c r="BSM71" s="3"/>
      <c r="BSN71" s="4" t="s">
        <v>108</v>
      </c>
      <c r="BSO71" s="4" t="s">
        <v>108</v>
      </c>
      <c r="BSP71" s="4" t="s">
        <v>108</v>
      </c>
      <c r="BSQ71" s="4" t="s">
        <v>108</v>
      </c>
      <c r="BSR71" s="4" t="s">
        <v>108</v>
      </c>
      <c r="BSS71" s="4" t="s">
        <v>108</v>
      </c>
      <c r="BST71" s="4" t="s">
        <v>108</v>
      </c>
      <c r="BSU71" s="4" t="s">
        <v>108</v>
      </c>
      <c r="BSV71" s="4" t="s">
        <v>108</v>
      </c>
      <c r="BSW71" s="4" t="s">
        <v>108</v>
      </c>
      <c r="BSX71" s="4" t="s">
        <v>108</v>
      </c>
      <c r="BSY71" s="4" t="s">
        <v>108</v>
      </c>
      <c r="BSZ71" s="4" t="s">
        <v>109</v>
      </c>
      <c r="BTA71" s="3" t="s">
        <v>392</v>
      </c>
      <c r="BTB71" s="3"/>
      <c r="BTC71" s="3"/>
      <c r="BTD71" s="4" t="s">
        <v>108</v>
      </c>
      <c r="BTE71" s="4" t="s">
        <v>108</v>
      </c>
      <c r="BTF71" s="4" t="s">
        <v>108</v>
      </c>
      <c r="BTG71" s="4" t="s">
        <v>108</v>
      </c>
      <c r="BTH71" s="4" t="s">
        <v>108</v>
      </c>
      <c r="BTI71" s="4" t="s">
        <v>108</v>
      </c>
      <c r="BTJ71" s="4" t="s">
        <v>108</v>
      </c>
      <c r="BTK71" s="4" t="s">
        <v>108</v>
      </c>
      <c r="BTL71" s="4" t="s">
        <v>108</v>
      </c>
      <c r="BTM71" s="4" t="s">
        <v>108</v>
      </c>
      <c r="BTN71" s="4" t="s">
        <v>108</v>
      </c>
      <c r="BTO71" s="4" t="s">
        <v>108</v>
      </c>
      <c r="BTP71" s="4" t="s">
        <v>109</v>
      </c>
      <c r="BTQ71" s="3" t="s">
        <v>392</v>
      </c>
      <c r="BTR71" s="3"/>
      <c r="BTS71" s="3"/>
      <c r="BTT71" s="4" t="s">
        <v>108</v>
      </c>
      <c r="BTU71" s="4" t="s">
        <v>108</v>
      </c>
      <c r="BTV71" s="4" t="s">
        <v>108</v>
      </c>
      <c r="BTW71" s="4" t="s">
        <v>108</v>
      </c>
      <c r="BTX71" s="4" t="s">
        <v>108</v>
      </c>
      <c r="BTY71" s="4" t="s">
        <v>108</v>
      </c>
      <c r="BTZ71" s="4" t="s">
        <v>108</v>
      </c>
      <c r="BUA71" s="4" t="s">
        <v>108</v>
      </c>
      <c r="BUB71" s="4" t="s">
        <v>108</v>
      </c>
      <c r="BUC71" s="4" t="s">
        <v>108</v>
      </c>
      <c r="BUD71" s="4" t="s">
        <v>108</v>
      </c>
      <c r="BUE71" s="4" t="s">
        <v>108</v>
      </c>
      <c r="BUF71" s="4" t="s">
        <v>109</v>
      </c>
      <c r="BUG71" s="3" t="s">
        <v>392</v>
      </c>
      <c r="BUH71" s="3"/>
      <c r="BUI71" s="3"/>
      <c r="BUJ71" s="4" t="s">
        <v>108</v>
      </c>
      <c r="BUK71" s="4" t="s">
        <v>108</v>
      </c>
      <c r="BUL71" s="4" t="s">
        <v>108</v>
      </c>
      <c r="BUM71" s="4" t="s">
        <v>108</v>
      </c>
      <c r="BUN71" s="4" t="s">
        <v>108</v>
      </c>
      <c r="BUO71" s="4" t="s">
        <v>108</v>
      </c>
      <c r="BUP71" s="4" t="s">
        <v>108</v>
      </c>
      <c r="BUQ71" s="4" t="s">
        <v>108</v>
      </c>
      <c r="BUR71" s="4" t="s">
        <v>108</v>
      </c>
      <c r="BUS71" s="4" t="s">
        <v>108</v>
      </c>
      <c r="BUT71" s="4" t="s">
        <v>108</v>
      </c>
      <c r="BUU71" s="4" t="s">
        <v>108</v>
      </c>
      <c r="BUV71" s="4" t="s">
        <v>109</v>
      </c>
      <c r="BUW71" s="3" t="s">
        <v>392</v>
      </c>
      <c r="BUX71" s="3"/>
      <c r="BUY71" s="3"/>
      <c r="BUZ71" s="4" t="s">
        <v>108</v>
      </c>
      <c r="BVA71" s="4" t="s">
        <v>108</v>
      </c>
      <c r="BVB71" s="4" t="s">
        <v>108</v>
      </c>
      <c r="BVC71" s="4" t="s">
        <v>108</v>
      </c>
      <c r="BVD71" s="4" t="s">
        <v>108</v>
      </c>
      <c r="BVE71" s="4" t="s">
        <v>108</v>
      </c>
      <c r="BVF71" s="4" t="s">
        <v>108</v>
      </c>
      <c r="BVG71" s="4" t="s">
        <v>108</v>
      </c>
      <c r="BVH71" s="4" t="s">
        <v>108</v>
      </c>
      <c r="BVI71" s="4" t="s">
        <v>108</v>
      </c>
      <c r="BVJ71" s="4" t="s">
        <v>108</v>
      </c>
      <c r="BVK71" s="4" t="s">
        <v>108</v>
      </c>
      <c r="BVL71" s="4" t="s">
        <v>109</v>
      </c>
      <c r="BVM71" s="3" t="s">
        <v>392</v>
      </c>
      <c r="BVN71" s="3"/>
      <c r="BVO71" s="3"/>
      <c r="BVP71" s="4" t="s">
        <v>108</v>
      </c>
      <c r="BVQ71" s="4" t="s">
        <v>108</v>
      </c>
      <c r="BVR71" s="4" t="s">
        <v>108</v>
      </c>
      <c r="BVS71" s="4" t="s">
        <v>108</v>
      </c>
      <c r="BVT71" s="4" t="s">
        <v>108</v>
      </c>
      <c r="BVU71" s="4" t="s">
        <v>108</v>
      </c>
      <c r="BVV71" s="4" t="s">
        <v>108</v>
      </c>
      <c r="BVW71" s="4" t="s">
        <v>108</v>
      </c>
      <c r="BVX71" s="4" t="s">
        <v>108</v>
      </c>
      <c r="BVY71" s="4" t="s">
        <v>108</v>
      </c>
      <c r="BVZ71" s="4" t="s">
        <v>108</v>
      </c>
      <c r="BWA71" s="4" t="s">
        <v>108</v>
      </c>
      <c r="BWB71" s="4" t="s">
        <v>109</v>
      </c>
      <c r="BWC71" s="3" t="s">
        <v>392</v>
      </c>
      <c r="BWD71" s="3"/>
      <c r="BWE71" s="3"/>
      <c r="BWF71" s="4" t="s">
        <v>108</v>
      </c>
      <c r="BWG71" s="4" t="s">
        <v>108</v>
      </c>
      <c r="BWH71" s="4" t="s">
        <v>108</v>
      </c>
      <c r="BWI71" s="4" t="s">
        <v>108</v>
      </c>
      <c r="BWJ71" s="4" t="s">
        <v>108</v>
      </c>
      <c r="BWK71" s="4" t="s">
        <v>108</v>
      </c>
      <c r="BWL71" s="4" t="s">
        <v>108</v>
      </c>
      <c r="BWM71" s="4" t="s">
        <v>108</v>
      </c>
      <c r="BWN71" s="4" t="s">
        <v>108</v>
      </c>
      <c r="BWO71" s="4" t="s">
        <v>108</v>
      </c>
      <c r="BWP71" s="4" t="s">
        <v>108</v>
      </c>
      <c r="BWQ71" s="4" t="s">
        <v>108</v>
      </c>
      <c r="BWR71" s="4" t="s">
        <v>109</v>
      </c>
      <c r="BWS71" s="3" t="s">
        <v>392</v>
      </c>
      <c r="BWT71" s="3"/>
      <c r="BWU71" s="3"/>
      <c r="BWV71" s="4" t="s">
        <v>108</v>
      </c>
      <c r="BWW71" s="4" t="s">
        <v>108</v>
      </c>
      <c r="BWX71" s="4" t="s">
        <v>108</v>
      </c>
      <c r="BWY71" s="4" t="s">
        <v>108</v>
      </c>
      <c r="BWZ71" s="4" t="s">
        <v>108</v>
      </c>
      <c r="BXA71" s="4" t="s">
        <v>108</v>
      </c>
      <c r="BXB71" s="4" t="s">
        <v>108</v>
      </c>
      <c r="BXC71" s="4" t="s">
        <v>108</v>
      </c>
      <c r="BXD71" s="4" t="s">
        <v>108</v>
      </c>
      <c r="BXE71" s="4" t="s">
        <v>108</v>
      </c>
      <c r="BXF71" s="4" t="s">
        <v>108</v>
      </c>
      <c r="BXG71" s="4" t="s">
        <v>108</v>
      </c>
      <c r="BXH71" s="4" t="s">
        <v>109</v>
      </c>
      <c r="BXI71" s="3" t="s">
        <v>392</v>
      </c>
      <c r="BXJ71" s="3"/>
      <c r="BXK71" s="3"/>
      <c r="BXL71" s="4" t="s">
        <v>108</v>
      </c>
      <c r="BXM71" s="4" t="s">
        <v>108</v>
      </c>
      <c r="BXN71" s="4" t="s">
        <v>108</v>
      </c>
      <c r="BXO71" s="4" t="s">
        <v>108</v>
      </c>
      <c r="BXP71" s="4" t="s">
        <v>108</v>
      </c>
      <c r="BXQ71" s="4" t="s">
        <v>108</v>
      </c>
      <c r="BXR71" s="4" t="s">
        <v>108</v>
      </c>
      <c r="BXS71" s="4" t="s">
        <v>108</v>
      </c>
      <c r="BXT71" s="4" t="s">
        <v>108</v>
      </c>
      <c r="BXU71" s="4" t="s">
        <v>108</v>
      </c>
      <c r="BXV71" s="4" t="s">
        <v>108</v>
      </c>
      <c r="BXW71" s="4" t="s">
        <v>108</v>
      </c>
      <c r="BXX71" s="4" t="s">
        <v>109</v>
      </c>
      <c r="BXY71" s="3" t="s">
        <v>392</v>
      </c>
      <c r="BXZ71" s="3"/>
      <c r="BYA71" s="3"/>
      <c r="BYB71" s="4" t="s">
        <v>108</v>
      </c>
      <c r="BYC71" s="4" t="s">
        <v>108</v>
      </c>
      <c r="BYD71" s="4" t="s">
        <v>108</v>
      </c>
      <c r="BYE71" s="4" t="s">
        <v>108</v>
      </c>
      <c r="BYF71" s="4" t="s">
        <v>108</v>
      </c>
      <c r="BYG71" s="4" t="s">
        <v>108</v>
      </c>
      <c r="BYH71" s="4" t="s">
        <v>108</v>
      </c>
      <c r="BYI71" s="4" t="s">
        <v>108</v>
      </c>
      <c r="BYJ71" s="4" t="s">
        <v>108</v>
      </c>
      <c r="BYK71" s="4" t="s">
        <v>108</v>
      </c>
      <c r="BYL71" s="4" t="s">
        <v>108</v>
      </c>
      <c r="BYM71" s="4" t="s">
        <v>108</v>
      </c>
      <c r="BYN71" s="4" t="s">
        <v>109</v>
      </c>
      <c r="BYO71" s="3" t="s">
        <v>392</v>
      </c>
      <c r="BYP71" s="3"/>
      <c r="BYQ71" s="3"/>
      <c r="BYR71" s="4" t="s">
        <v>108</v>
      </c>
      <c r="BYS71" s="4" t="s">
        <v>108</v>
      </c>
      <c r="BYT71" s="4" t="s">
        <v>108</v>
      </c>
      <c r="BYU71" s="4" t="s">
        <v>108</v>
      </c>
      <c r="BYV71" s="4" t="s">
        <v>108</v>
      </c>
      <c r="BYW71" s="4" t="s">
        <v>108</v>
      </c>
      <c r="BYX71" s="4" t="s">
        <v>108</v>
      </c>
      <c r="BYY71" s="4" t="s">
        <v>108</v>
      </c>
      <c r="BYZ71" s="4" t="s">
        <v>108</v>
      </c>
      <c r="BZA71" s="4" t="s">
        <v>108</v>
      </c>
      <c r="BZB71" s="4" t="s">
        <v>108</v>
      </c>
      <c r="BZC71" s="4" t="s">
        <v>108</v>
      </c>
      <c r="BZD71" s="4" t="s">
        <v>109</v>
      </c>
      <c r="BZE71" s="3" t="s">
        <v>392</v>
      </c>
      <c r="BZF71" s="3"/>
      <c r="BZG71" s="3"/>
      <c r="BZH71" s="4" t="s">
        <v>108</v>
      </c>
      <c r="BZI71" s="4" t="s">
        <v>108</v>
      </c>
      <c r="BZJ71" s="4" t="s">
        <v>108</v>
      </c>
      <c r="BZK71" s="4" t="s">
        <v>108</v>
      </c>
      <c r="BZL71" s="4" t="s">
        <v>108</v>
      </c>
      <c r="BZM71" s="4" t="s">
        <v>108</v>
      </c>
      <c r="BZN71" s="4" t="s">
        <v>108</v>
      </c>
      <c r="BZO71" s="4" t="s">
        <v>108</v>
      </c>
      <c r="BZP71" s="4" t="s">
        <v>108</v>
      </c>
      <c r="BZQ71" s="4" t="s">
        <v>108</v>
      </c>
      <c r="BZR71" s="4" t="s">
        <v>108</v>
      </c>
      <c r="BZS71" s="4" t="s">
        <v>108</v>
      </c>
      <c r="BZT71" s="4" t="s">
        <v>109</v>
      </c>
      <c r="BZU71" s="3" t="s">
        <v>392</v>
      </c>
      <c r="BZV71" s="3"/>
      <c r="BZW71" s="3"/>
      <c r="BZX71" s="4" t="s">
        <v>108</v>
      </c>
      <c r="BZY71" s="4" t="s">
        <v>108</v>
      </c>
      <c r="BZZ71" s="4" t="s">
        <v>108</v>
      </c>
      <c r="CAA71" s="4" t="s">
        <v>108</v>
      </c>
      <c r="CAB71" s="4" t="s">
        <v>108</v>
      </c>
      <c r="CAC71" s="4" t="s">
        <v>108</v>
      </c>
      <c r="CAD71" s="4" t="s">
        <v>108</v>
      </c>
      <c r="CAE71" s="4" t="s">
        <v>108</v>
      </c>
      <c r="CAF71" s="4" t="s">
        <v>108</v>
      </c>
      <c r="CAG71" s="4" t="s">
        <v>108</v>
      </c>
      <c r="CAH71" s="4" t="s">
        <v>108</v>
      </c>
      <c r="CAI71" s="4" t="s">
        <v>108</v>
      </c>
      <c r="CAJ71" s="4" t="s">
        <v>109</v>
      </c>
      <c r="CAK71" s="3" t="s">
        <v>392</v>
      </c>
      <c r="CAL71" s="3"/>
      <c r="CAM71" s="3"/>
      <c r="CAN71" s="4" t="s">
        <v>108</v>
      </c>
      <c r="CAO71" s="4" t="s">
        <v>108</v>
      </c>
      <c r="CAP71" s="4" t="s">
        <v>108</v>
      </c>
      <c r="CAQ71" s="4" t="s">
        <v>108</v>
      </c>
      <c r="CAR71" s="4" t="s">
        <v>108</v>
      </c>
      <c r="CAS71" s="4" t="s">
        <v>108</v>
      </c>
      <c r="CAT71" s="4" t="s">
        <v>108</v>
      </c>
      <c r="CAU71" s="4" t="s">
        <v>108</v>
      </c>
      <c r="CAV71" s="4" t="s">
        <v>108</v>
      </c>
      <c r="CAW71" s="4" t="s">
        <v>108</v>
      </c>
      <c r="CAX71" s="4" t="s">
        <v>108</v>
      </c>
      <c r="CAY71" s="4" t="s">
        <v>108</v>
      </c>
      <c r="CAZ71" s="4" t="s">
        <v>109</v>
      </c>
      <c r="CBA71" s="3" t="s">
        <v>392</v>
      </c>
      <c r="CBB71" s="3"/>
      <c r="CBC71" s="3"/>
      <c r="CBD71" s="4" t="s">
        <v>108</v>
      </c>
      <c r="CBE71" s="4" t="s">
        <v>108</v>
      </c>
      <c r="CBF71" s="4" t="s">
        <v>108</v>
      </c>
      <c r="CBG71" s="4" t="s">
        <v>108</v>
      </c>
      <c r="CBH71" s="4" t="s">
        <v>108</v>
      </c>
      <c r="CBI71" s="4" t="s">
        <v>108</v>
      </c>
      <c r="CBJ71" s="4" t="s">
        <v>108</v>
      </c>
      <c r="CBK71" s="4" t="s">
        <v>108</v>
      </c>
      <c r="CBL71" s="4" t="s">
        <v>108</v>
      </c>
      <c r="CBM71" s="4" t="s">
        <v>108</v>
      </c>
      <c r="CBN71" s="4" t="s">
        <v>108</v>
      </c>
      <c r="CBO71" s="4" t="s">
        <v>108</v>
      </c>
      <c r="CBP71" s="4" t="s">
        <v>109</v>
      </c>
      <c r="CBQ71" s="3" t="s">
        <v>392</v>
      </c>
      <c r="CBR71" s="3"/>
      <c r="CBS71" s="3"/>
      <c r="CBT71" s="4" t="s">
        <v>108</v>
      </c>
      <c r="CBU71" s="4" t="s">
        <v>108</v>
      </c>
      <c r="CBV71" s="4" t="s">
        <v>108</v>
      </c>
      <c r="CBW71" s="4" t="s">
        <v>108</v>
      </c>
      <c r="CBX71" s="4" t="s">
        <v>108</v>
      </c>
      <c r="CBY71" s="4" t="s">
        <v>108</v>
      </c>
      <c r="CBZ71" s="4" t="s">
        <v>108</v>
      </c>
      <c r="CCA71" s="4" t="s">
        <v>108</v>
      </c>
      <c r="CCB71" s="4" t="s">
        <v>108</v>
      </c>
      <c r="CCC71" s="4" t="s">
        <v>108</v>
      </c>
      <c r="CCD71" s="4" t="s">
        <v>108</v>
      </c>
      <c r="CCE71" s="4" t="s">
        <v>108</v>
      </c>
      <c r="CCF71" s="4" t="s">
        <v>109</v>
      </c>
      <c r="CCG71" s="3" t="s">
        <v>392</v>
      </c>
      <c r="CCH71" s="3"/>
      <c r="CCI71" s="3"/>
      <c r="CCJ71" s="4" t="s">
        <v>108</v>
      </c>
      <c r="CCK71" s="4" t="s">
        <v>108</v>
      </c>
      <c r="CCL71" s="4" t="s">
        <v>108</v>
      </c>
      <c r="CCM71" s="4" t="s">
        <v>108</v>
      </c>
      <c r="CCN71" s="4" t="s">
        <v>108</v>
      </c>
      <c r="CCO71" s="4" t="s">
        <v>108</v>
      </c>
      <c r="CCP71" s="4" t="s">
        <v>108</v>
      </c>
      <c r="CCQ71" s="4" t="s">
        <v>108</v>
      </c>
      <c r="CCR71" s="4" t="s">
        <v>108</v>
      </c>
      <c r="CCS71" s="4" t="s">
        <v>108</v>
      </c>
      <c r="CCT71" s="4" t="s">
        <v>108</v>
      </c>
      <c r="CCU71" s="4" t="s">
        <v>108</v>
      </c>
      <c r="CCV71" s="4" t="s">
        <v>109</v>
      </c>
      <c r="CCW71" s="3" t="s">
        <v>392</v>
      </c>
      <c r="CCX71" s="3"/>
      <c r="CCY71" s="3"/>
      <c r="CCZ71" s="4" t="s">
        <v>108</v>
      </c>
      <c r="CDA71" s="4" t="s">
        <v>108</v>
      </c>
      <c r="CDB71" s="4" t="s">
        <v>108</v>
      </c>
      <c r="CDC71" s="4" t="s">
        <v>108</v>
      </c>
      <c r="CDD71" s="4" t="s">
        <v>108</v>
      </c>
      <c r="CDE71" s="4" t="s">
        <v>108</v>
      </c>
      <c r="CDF71" s="4" t="s">
        <v>108</v>
      </c>
      <c r="CDG71" s="4" t="s">
        <v>108</v>
      </c>
      <c r="CDH71" s="4" t="s">
        <v>108</v>
      </c>
      <c r="CDI71" s="4" t="s">
        <v>108</v>
      </c>
      <c r="CDJ71" s="4" t="s">
        <v>108</v>
      </c>
      <c r="CDK71" s="4" t="s">
        <v>108</v>
      </c>
      <c r="CDL71" s="4" t="s">
        <v>109</v>
      </c>
      <c r="CDM71" s="3" t="s">
        <v>392</v>
      </c>
      <c r="CDN71" s="3"/>
      <c r="CDO71" s="3"/>
      <c r="CDP71" s="4" t="s">
        <v>108</v>
      </c>
      <c r="CDQ71" s="4" t="s">
        <v>108</v>
      </c>
      <c r="CDR71" s="4" t="s">
        <v>108</v>
      </c>
      <c r="CDS71" s="4" t="s">
        <v>108</v>
      </c>
      <c r="CDT71" s="4" t="s">
        <v>108</v>
      </c>
      <c r="CDU71" s="4" t="s">
        <v>108</v>
      </c>
      <c r="CDV71" s="4" t="s">
        <v>108</v>
      </c>
      <c r="CDW71" s="4" t="s">
        <v>108</v>
      </c>
      <c r="CDX71" s="4" t="s">
        <v>108</v>
      </c>
      <c r="CDY71" s="4" t="s">
        <v>108</v>
      </c>
      <c r="CDZ71" s="4" t="s">
        <v>108</v>
      </c>
      <c r="CEA71" s="4" t="s">
        <v>108</v>
      </c>
      <c r="CEB71" s="4" t="s">
        <v>109</v>
      </c>
      <c r="CEC71" s="3" t="s">
        <v>392</v>
      </c>
      <c r="CED71" s="3"/>
      <c r="CEE71" s="3"/>
      <c r="CEF71" s="4" t="s">
        <v>108</v>
      </c>
      <c r="CEG71" s="4" t="s">
        <v>108</v>
      </c>
      <c r="CEH71" s="4" t="s">
        <v>108</v>
      </c>
      <c r="CEI71" s="4" t="s">
        <v>108</v>
      </c>
      <c r="CEJ71" s="4" t="s">
        <v>108</v>
      </c>
      <c r="CEK71" s="4" t="s">
        <v>108</v>
      </c>
      <c r="CEL71" s="4" t="s">
        <v>108</v>
      </c>
      <c r="CEM71" s="4" t="s">
        <v>108</v>
      </c>
      <c r="CEN71" s="4" t="s">
        <v>108</v>
      </c>
      <c r="CEO71" s="4" t="s">
        <v>108</v>
      </c>
      <c r="CEP71" s="4" t="s">
        <v>108</v>
      </c>
      <c r="CEQ71" s="4" t="s">
        <v>108</v>
      </c>
      <c r="CER71" s="4" t="s">
        <v>109</v>
      </c>
      <c r="CES71" s="3" t="s">
        <v>392</v>
      </c>
      <c r="CET71" s="3"/>
      <c r="CEU71" s="3"/>
      <c r="CEV71" s="4" t="s">
        <v>108</v>
      </c>
      <c r="CEW71" s="4" t="s">
        <v>108</v>
      </c>
      <c r="CEX71" s="4" t="s">
        <v>108</v>
      </c>
      <c r="CEY71" s="4" t="s">
        <v>108</v>
      </c>
      <c r="CEZ71" s="4" t="s">
        <v>108</v>
      </c>
      <c r="CFA71" s="4" t="s">
        <v>108</v>
      </c>
      <c r="CFB71" s="4" t="s">
        <v>108</v>
      </c>
      <c r="CFC71" s="4" t="s">
        <v>108</v>
      </c>
      <c r="CFD71" s="4" t="s">
        <v>108</v>
      </c>
      <c r="CFE71" s="4" t="s">
        <v>108</v>
      </c>
      <c r="CFF71" s="4" t="s">
        <v>108</v>
      </c>
      <c r="CFG71" s="4" t="s">
        <v>108</v>
      </c>
      <c r="CFH71" s="4" t="s">
        <v>109</v>
      </c>
      <c r="CFI71" s="3" t="s">
        <v>392</v>
      </c>
      <c r="CFJ71" s="3"/>
      <c r="CFK71" s="3"/>
      <c r="CFL71" s="4" t="s">
        <v>108</v>
      </c>
      <c r="CFM71" s="4" t="s">
        <v>108</v>
      </c>
      <c r="CFN71" s="4" t="s">
        <v>108</v>
      </c>
      <c r="CFO71" s="4" t="s">
        <v>108</v>
      </c>
      <c r="CFP71" s="4" t="s">
        <v>108</v>
      </c>
      <c r="CFQ71" s="4" t="s">
        <v>108</v>
      </c>
      <c r="CFR71" s="4" t="s">
        <v>108</v>
      </c>
      <c r="CFS71" s="4" t="s">
        <v>108</v>
      </c>
      <c r="CFT71" s="4" t="s">
        <v>108</v>
      </c>
      <c r="CFU71" s="4" t="s">
        <v>108</v>
      </c>
      <c r="CFV71" s="4" t="s">
        <v>108</v>
      </c>
      <c r="CFW71" s="4" t="s">
        <v>108</v>
      </c>
      <c r="CFX71" s="4" t="s">
        <v>109</v>
      </c>
      <c r="CFY71" s="3" t="s">
        <v>392</v>
      </c>
      <c r="CFZ71" s="3"/>
      <c r="CGA71" s="3"/>
      <c r="CGB71" s="4" t="s">
        <v>108</v>
      </c>
      <c r="CGC71" s="4" t="s">
        <v>108</v>
      </c>
      <c r="CGD71" s="4" t="s">
        <v>108</v>
      </c>
      <c r="CGE71" s="4" t="s">
        <v>108</v>
      </c>
      <c r="CGF71" s="4" t="s">
        <v>108</v>
      </c>
      <c r="CGG71" s="4" t="s">
        <v>108</v>
      </c>
      <c r="CGH71" s="4" t="s">
        <v>108</v>
      </c>
      <c r="CGI71" s="4" t="s">
        <v>108</v>
      </c>
      <c r="CGJ71" s="4" t="s">
        <v>108</v>
      </c>
      <c r="CGK71" s="4" t="s">
        <v>108</v>
      </c>
      <c r="CGL71" s="4" t="s">
        <v>108</v>
      </c>
      <c r="CGM71" s="4" t="s">
        <v>108</v>
      </c>
      <c r="CGN71" s="4" t="s">
        <v>109</v>
      </c>
      <c r="CGO71" s="3" t="s">
        <v>392</v>
      </c>
      <c r="CGP71" s="3"/>
      <c r="CGQ71" s="3"/>
      <c r="CGR71" s="4" t="s">
        <v>108</v>
      </c>
      <c r="CGS71" s="4" t="s">
        <v>108</v>
      </c>
      <c r="CGT71" s="4" t="s">
        <v>108</v>
      </c>
      <c r="CGU71" s="4" t="s">
        <v>108</v>
      </c>
      <c r="CGV71" s="4" t="s">
        <v>108</v>
      </c>
      <c r="CGW71" s="4" t="s">
        <v>108</v>
      </c>
      <c r="CGX71" s="4" t="s">
        <v>108</v>
      </c>
      <c r="CGY71" s="4" t="s">
        <v>108</v>
      </c>
      <c r="CGZ71" s="4" t="s">
        <v>108</v>
      </c>
      <c r="CHA71" s="4" t="s">
        <v>108</v>
      </c>
      <c r="CHB71" s="4" t="s">
        <v>108</v>
      </c>
      <c r="CHC71" s="4" t="s">
        <v>108</v>
      </c>
      <c r="CHD71" s="4" t="s">
        <v>109</v>
      </c>
      <c r="CHE71" s="3" t="s">
        <v>392</v>
      </c>
      <c r="CHF71" s="3"/>
      <c r="CHG71" s="3"/>
      <c r="CHH71" s="4" t="s">
        <v>108</v>
      </c>
      <c r="CHI71" s="4" t="s">
        <v>108</v>
      </c>
      <c r="CHJ71" s="4" t="s">
        <v>108</v>
      </c>
      <c r="CHK71" s="4" t="s">
        <v>108</v>
      </c>
      <c r="CHL71" s="4" t="s">
        <v>108</v>
      </c>
      <c r="CHM71" s="4" t="s">
        <v>108</v>
      </c>
      <c r="CHN71" s="4" t="s">
        <v>108</v>
      </c>
      <c r="CHO71" s="4" t="s">
        <v>108</v>
      </c>
      <c r="CHP71" s="4" t="s">
        <v>108</v>
      </c>
      <c r="CHQ71" s="4" t="s">
        <v>108</v>
      </c>
      <c r="CHR71" s="4" t="s">
        <v>108</v>
      </c>
      <c r="CHS71" s="4" t="s">
        <v>108</v>
      </c>
      <c r="CHT71" s="4" t="s">
        <v>109</v>
      </c>
      <c r="CHU71" s="3" t="s">
        <v>392</v>
      </c>
      <c r="CHV71" s="3"/>
      <c r="CHW71" s="3"/>
      <c r="CHX71" s="4" t="s">
        <v>108</v>
      </c>
      <c r="CHY71" s="4" t="s">
        <v>108</v>
      </c>
      <c r="CHZ71" s="4" t="s">
        <v>108</v>
      </c>
      <c r="CIA71" s="4" t="s">
        <v>108</v>
      </c>
      <c r="CIB71" s="4" t="s">
        <v>108</v>
      </c>
      <c r="CIC71" s="4" t="s">
        <v>108</v>
      </c>
      <c r="CID71" s="4" t="s">
        <v>108</v>
      </c>
      <c r="CIE71" s="4" t="s">
        <v>108</v>
      </c>
      <c r="CIF71" s="4" t="s">
        <v>108</v>
      </c>
      <c r="CIG71" s="4" t="s">
        <v>108</v>
      </c>
      <c r="CIH71" s="4" t="s">
        <v>108</v>
      </c>
      <c r="CII71" s="4" t="s">
        <v>108</v>
      </c>
      <c r="CIJ71" s="4" t="s">
        <v>109</v>
      </c>
      <c r="CIK71" s="3" t="s">
        <v>392</v>
      </c>
      <c r="CIL71" s="3"/>
      <c r="CIM71" s="3"/>
      <c r="CIN71" s="4" t="s">
        <v>108</v>
      </c>
      <c r="CIO71" s="4" t="s">
        <v>108</v>
      </c>
      <c r="CIP71" s="4" t="s">
        <v>108</v>
      </c>
      <c r="CIQ71" s="4" t="s">
        <v>108</v>
      </c>
      <c r="CIR71" s="4" t="s">
        <v>108</v>
      </c>
      <c r="CIS71" s="4" t="s">
        <v>108</v>
      </c>
      <c r="CIT71" s="4" t="s">
        <v>108</v>
      </c>
      <c r="CIU71" s="4" t="s">
        <v>108</v>
      </c>
      <c r="CIV71" s="4" t="s">
        <v>108</v>
      </c>
      <c r="CIW71" s="4" t="s">
        <v>108</v>
      </c>
      <c r="CIX71" s="4" t="s">
        <v>108</v>
      </c>
      <c r="CIY71" s="4" t="s">
        <v>108</v>
      </c>
      <c r="CIZ71" s="4" t="s">
        <v>109</v>
      </c>
      <c r="CJA71" s="3" t="s">
        <v>392</v>
      </c>
      <c r="CJB71" s="3"/>
      <c r="CJC71" s="3"/>
      <c r="CJD71" s="4" t="s">
        <v>108</v>
      </c>
      <c r="CJE71" s="4" t="s">
        <v>108</v>
      </c>
      <c r="CJF71" s="4" t="s">
        <v>108</v>
      </c>
      <c r="CJG71" s="4" t="s">
        <v>108</v>
      </c>
      <c r="CJH71" s="4" t="s">
        <v>108</v>
      </c>
      <c r="CJI71" s="4" t="s">
        <v>108</v>
      </c>
      <c r="CJJ71" s="4" t="s">
        <v>108</v>
      </c>
      <c r="CJK71" s="4" t="s">
        <v>108</v>
      </c>
      <c r="CJL71" s="4" t="s">
        <v>108</v>
      </c>
      <c r="CJM71" s="4" t="s">
        <v>108</v>
      </c>
      <c r="CJN71" s="4" t="s">
        <v>108</v>
      </c>
      <c r="CJO71" s="4" t="s">
        <v>108</v>
      </c>
      <c r="CJP71" s="4" t="s">
        <v>109</v>
      </c>
      <c r="CJQ71" s="3" t="s">
        <v>392</v>
      </c>
      <c r="CJR71" s="3"/>
      <c r="CJS71" s="3"/>
      <c r="CJT71" s="4" t="s">
        <v>108</v>
      </c>
      <c r="CJU71" s="4" t="s">
        <v>108</v>
      </c>
      <c r="CJV71" s="4" t="s">
        <v>108</v>
      </c>
      <c r="CJW71" s="4" t="s">
        <v>108</v>
      </c>
      <c r="CJX71" s="4" t="s">
        <v>108</v>
      </c>
      <c r="CJY71" s="4" t="s">
        <v>108</v>
      </c>
      <c r="CJZ71" s="4" t="s">
        <v>108</v>
      </c>
      <c r="CKA71" s="4" t="s">
        <v>108</v>
      </c>
      <c r="CKB71" s="4" t="s">
        <v>108</v>
      </c>
      <c r="CKC71" s="4" t="s">
        <v>108</v>
      </c>
      <c r="CKD71" s="4" t="s">
        <v>108</v>
      </c>
      <c r="CKE71" s="4" t="s">
        <v>108</v>
      </c>
      <c r="CKF71" s="4" t="s">
        <v>109</v>
      </c>
      <c r="CKG71" s="3" t="s">
        <v>392</v>
      </c>
      <c r="CKH71" s="3"/>
      <c r="CKI71" s="3"/>
      <c r="CKJ71" s="4" t="s">
        <v>108</v>
      </c>
      <c r="CKK71" s="4" t="s">
        <v>108</v>
      </c>
      <c r="CKL71" s="4" t="s">
        <v>108</v>
      </c>
      <c r="CKM71" s="4" t="s">
        <v>108</v>
      </c>
      <c r="CKN71" s="4" t="s">
        <v>108</v>
      </c>
      <c r="CKO71" s="4" t="s">
        <v>108</v>
      </c>
      <c r="CKP71" s="4" t="s">
        <v>108</v>
      </c>
      <c r="CKQ71" s="4" t="s">
        <v>108</v>
      </c>
      <c r="CKR71" s="4" t="s">
        <v>108</v>
      </c>
      <c r="CKS71" s="4" t="s">
        <v>108</v>
      </c>
      <c r="CKT71" s="4" t="s">
        <v>108</v>
      </c>
      <c r="CKU71" s="4" t="s">
        <v>108</v>
      </c>
      <c r="CKV71" s="4" t="s">
        <v>109</v>
      </c>
      <c r="CKW71" s="3" t="s">
        <v>392</v>
      </c>
      <c r="CKX71" s="3"/>
      <c r="CKY71" s="3"/>
      <c r="CKZ71" s="4" t="s">
        <v>108</v>
      </c>
      <c r="CLA71" s="4" t="s">
        <v>108</v>
      </c>
      <c r="CLB71" s="4" t="s">
        <v>108</v>
      </c>
      <c r="CLC71" s="4" t="s">
        <v>108</v>
      </c>
      <c r="CLD71" s="4" t="s">
        <v>108</v>
      </c>
      <c r="CLE71" s="4" t="s">
        <v>108</v>
      </c>
      <c r="CLF71" s="4" t="s">
        <v>108</v>
      </c>
      <c r="CLG71" s="4" t="s">
        <v>108</v>
      </c>
      <c r="CLH71" s="4" t="s">
        <v>108</v>
      </c>
      <c r="CLI71" s="4" t="s">
        <v>108</v>
      </c>
      <c r="CLJ71" s="4" t="s">
        <v>108</v>
      </c>
      <c r="CLK71" s="4" t="s">
        <v>108</v>
      </c>
      <c r="CLL71" s="4" t="s">
        <v>109</v>
      </c>
      <c r="CLM71" s="3" t="s">
        <v>392</v>
      </c>
      <c r="CLN71" s="3"/>
      <c r="CLO71" s="3"/>
      <c r="CLP71" s="4" t="s">
        <v>108</v>
      </c>
      <c r="CLQ71" s="4" t="s">
        <v>108</v>
      </c>
      <c r="CLR71" s="4" t="s">
        <v>108</v>
      </c>
      <c r="CLS71" s="4" t="s">
        <v>108</v>
      </c>
      <c r="CLT71" s="4" t="s">
        <v>108</v>
      </c>
      <c r="CLU71" s="4" t="s">
        <v>108</v>
      </c>
      <c r="CLV71" s="4" t="s">
        <v>108</v>
      </c>
      <c r="CLW71" s="4" t="s">
        <v>108</v>
      </c>
      <c r="CLX71" s="4" t="s">
        <v>108</v>
      </c>
      <c r="CLY71" s="4" t="s">
        <v>108</v>
      </c>
      <c r="CLZ71" s="4" t="s">
        <v>108</v>
      </c>
      <c r="CMA71" s="4" t="s">
        <v>108</v>
      </c>
      <c r="CMB71" s="4" t="s">
        <v>109</v>
      </c>
      <c r="CMC71" s="3" t="s">
        <v>392</v>
      </c>
      <c r="CMD71" s="3"/>
      <c r="CME71" s="3"/>
      <c r="CMF71" s="4" t="s">
        <v>108</v>
      </c>
      <c r="CMG71" s="4" t="s">
        <v>108</v>
      </c>
      <c r="CMH71" s="4" t="s">
        <v>108</v>
      </c>
      <c r="CMI71" s="4" t="s">
        <v>108</v>
      </c>
      <c r="CMJ71" s="4" t="s">
        <v>108</v>
      </c>
      <c r="CMK71" s="4" t="s">
        <v>108</v>
      </c>
      <c r="CML71" s="4" t="s">
        <v>108</v>
      </c>
      <c r="CMM71" s="4" t="s">
        <v>108</v>
      </c>
      <c r="CMN71" s="4" t="s">
        <v>108</v>
      </c>
      <c r="CMO71" s="4" t="s">
        <v>108</v>
      </c>
      <c r="CMP71" s="4" t="s">
        <v>108</v>
      </c>
      <c r="CMQ71" s="4" t="s">
        <v>108</v>
      </c>
      <c r="CMR71" s="4" t="s">
        <v>109</v>
      </c>
      <c r="CMS71" s="3" t="s">
        <v>392</v>
      </c>
      <c r="CMT71" s="3"/>
      <c r="CMU71" s="3"/>
      <c r="CMV71" s="4" t="s">
        <v>108</v>
      </c>
      <c r="CMW71" s="4" t="s">
        <v>108</v>
      </c>
      <c r="CMX71" s="4" t="s">
        <v>108</v>
      </c>
      <c r="CMY71" s="4" t="s">
        <v>108</v>
      </c>
      <c r="CMZ71" s="4" t="s">
        <v>108</v>
      </c>
      <c r="CNA71" s="4" t="s">
        <v>108</v>
      </c>
      <c r="CNB71" s="4" t="s">
        <v>108</v>
      </c>
      <c r="CNC71" s="4" t="s">
        <v>108</v>
      </c>
      <c r="CND71" s="4" t="s">
        <v>108</v>
      </c>
      <c r="CNE71" s="4" t="s">
        <v>108</v>
      </c>
      <c r="CNF71" s="4" t="s">
        <v>108</v>
      </c>
      <c r="CNG71" s="4" t="s">
        <v>108</v>
      </c>
      <c r="CNH71" s="4" t="s">
        <v>109</v>
      </c>
      <c r="CNI71" s="3" t="s">
        <v>392</v>
      </c>
      <c r="CNJ71" s="3"/>
      <c r="CNK71" s="3"/>
      <c r="CNL71" s="4" t="s">
        <v>108</v>
      </c>
      <c r="CNM71" s="4" t="s">
        <v>108</v>
      </c>
      <c r="CNN71" s="4" t="s">
        <v>108</v>
      </c>
      <c r="CNO71" s="4" t="s">
        <v>108</v>
      </c>
      <c r="CNP71" s="4" t="s">
        <v>108</v>
      </c>
      <c r="CNQ71" s="4" t="s">
        <v>108</v>
      </c>
      <c r="CNR71" s="4" t="s">
        <v>108</v>
      </c>
      <c r="CNS71" s="4" t="s">
        <v>108</v>
      </c>
      <c r="CNT71" s="4" t="s">
        <v>108</v>
      </c>
      <c r="CNU71" s="4" t="s">
        <v>108</v>
      </c>
      <c r="CNV71" s="4" t="s">
        <v>108</v>
      </c>
      <c r="CNW71" s="4" t="s">
        <v>108</v>
      </c>
      <c r="CNX71" s="4" t="s">
        <v>109</v>
      </c>
      <c r="CNY71" s="3" t="s">
        <v>392</v>
      </c>
      <c r="CNZ71" s="3"/>
      <c r="COA71" s="3"/>
      <c r="COB71" s="4" t="s">
        <v>108</v>
      </c>
      <c r="COC71" s="4" t="s">
        <v>108</v>
      </c>
      <c r="COD71" s="4" t="s">
        <v>108</v>
      </c>
      <c r="COE71" s="4" t="s">
        <v>108</v>
      </c>
      <c r="COF71" s="4" t="s">
        <v>108</v>
      </c>
      <c r="COG71" s="4" t="s">
        <v>108</v>
      </c>
      <c r="COH71" s="4" t="s">
        <v>108</v>
      </c>
      <c r="COI71" s="4" t="s">
        <v>108</v>
      </c>
      <c r="COJ71" s="4" t="s">
        <v>108</v>
      </c>
      <c r="COK71" s="4" t="s">
        <v>108</v>
      </c>
      <c r="COL71" s="4" t="s">
        <v>108</v>
      </c>
      <c r="COM71" s="4" t="s">
        <v>108</v>
      </c>
      <c r="CON71" s="4" t="s">
        <v>109</v>
      </c>
      <c r="COO71" s="3" t="s">
        <v>392</v>
      </c>
      <c r="COP71" s="3"/>
      <c r="COQ71" s="3"/>
      <c r="COR71" s="4" t="s">
        <v>108</v>
      </c>
      <c r="COS71" s="4" t="s">
        <v>108</v>
      </c>
      <c r="COT71" s="4" t="s">
        <v>108</v>
      </c>
      <c r="COU71" s="4" t="s">
        <v>108</v>
      </c>
      <c r="COV71" s="4" t="s">
        <v>108</v>
      </c>
      <c r="COW71" s="4" t="s">
        <v>108</v>
      </c>
      <c r="COX71" s="4" t="s">
        <v>108</v>
      </c>
      <c r="COY71" s="4" t="s">
        <v>108</v>
      </c>
      <c r="COZ71" s="4" t="s">
        <v>108</v>
      </c>
      <c r="CPA71" s="4" t="s">
        <v>108</v>
      </c>
      <c r="CPB71" s="4" t="s">
        <v>108</v>
      </c>
      <c r="CPC71" s="4" t="s">
        <v>108</v>
      </c>
      <c r="CPD71" s="4" t="s">
        <v>109</v>
      </c>
      <c r="CPE71" s="3" t="s">
        <v>392</v>
      </c>
      <c r="CPF71" s="3"/>
      <c r="CPG71" s="3"/>
      <c r="CPH71" s="4" t="s">
        <v>108</v>
      </c>
      <c r="CPI71" s="4" t="s">
        <v>108</v>
      </c>
      <c r="CPJ71" s="4" t="s">
        <v>108</v>
      </c>
      <c r="CPK71" s="4" t="s">
        <v>108</v>
      </c>
      <c r="CPL71" s="4" t="s">
        <v>108</v>
      </c>
      <c r="CPM71" s="4" t="s">
        <v>108</v>
      </c>
      <c r="CPN71" s="4" t="s">
        <v>108</v>
      </c>
      <c r="CPO71" s="4" t="s">
        <v>108</v>
      </c>
      <c r="CPP71" s="4" t="s">
        <v>108</v>
      </c>
      <c r="CPQ71" s="4" t="s">
        <v>108</v>
      </c>
      <c r="CPR71" s="4" t="s">
        <v>108</v>
      </c>
      <c r="CPS71" s="4" t="s">
        <v>108</v>
      </c>
      <c r="CPT71" s="4" t="s">
        <v>109</v>
      </c>
      <c r="CPU71" s="3" t="s">
        <v>392</v>
      </c>
      <c r="CPV71" s="3"/>
      <c r="CPW71" s="3"/>
      <c r="CPX71" s="4" t="s">
        <v>108</v>
      </c>
      <c r="CPY71" s="4" t="s">
        <v>108</v>
      </c>
      <c r="CPZ71" s="4" t="s">
        <v>108</v>
      </c>
      <c r="CQA71" s="4" t="s">
        <v>108</v>
      </c>
      <c r="CQB71" s="4" t="s">
        <v>108</v>
      </c>
      <c r="CQC71" s="4" t="s">
        <v>108</v>
      </c>
      <c r="CQD71" s="4" t="s">
        <v>108</v>
      </c>
      <c r="CQE71" s="4" t="s">
        <v>108</v>
      </c>
      <c r="CQF71" s="4" t="s">
        <v>108</v>
      </c>
      <c r="CQG71" s="4" t="s">
        <v>108</v>
      </c>
      <c r="CQH71" s="4" t="s">
        <v>108</v>
      </c>
      <c r="CQI71" s="4" t="s">
        <v>108</v>
      </c>
      <c r="CQJ71" s="4" t="s">
        <v>109</v>
      </c>
      <c r="CQK71" s="3" t="s">
        <v>392</v>
      </c>
      <c r="CQL71" s="3"/>
      <c r="CQM71" s="3"/>
      <c r="CQN71" s="4" t="s">
        <v>108</v>
      </c>
      <c r="CQO71" s="4" t="s">
        <v>108</v>
      </c>
      <c r="CQP71" s="4" t="s">
        <v>108</v>
      </c>
      <c r="CQQ71" s="4" t="s">
        <v>108</v>
      </c>
      <c r="CQR71" s="4" t="s">
        <v>108</v>
      </c>
      <c r="CQS71" s="4" t="s">
        <v>108</v>
      </c>
      <c r="CQT71" s="4" t="s">
        <v>108</v>
      </c>
      <c r="CQU71" s="4" t="s">
        <v>108</v>
      </c>
      <c r="CQV71" s="4" t="s">
        <v>108</v>
      </c>
      <c r="CQW71" s="4" t="s">
        <v>108</v>
      </c>
      <c r="CQX71" s="4" t="s">
        <v>108</v>
      </c>
      <c r="CQY71" s="4" t="s">
        <v>108</v>
      </c>
      <c r="CQZ71" s="4" t="s">
        <v>109</v>
      </c>
      <c r="CRA71" s="3" t="s">
        <v>392</v>
      </c>
      <c r="CRB71" s="3"/>
      <c r="CRC71" s="3"/>
      <c r="CRD71" s="4" t="s">
        <v>108</v>
      </c>
      <c r="CRE71" s="4" t="s">
        <v>108</v>
      </c>
      <c r="CRF71" s="4" t="s">
        <v>108</v>
      </c>
      <c r="CRG71" s="4" t="s">
        <v>108</v>
      </c>
      <c r="CRH71" s="4" t="s">
        <v>108</v>
      </c>
      <c r="CRI71" s="4" t="s">
        <v>108</v>
      </c>
      <c r="CRJ71" s="4" t="s">
        <v>108</v>
      </c>
      <c r="CRK71" s="4" t="s">
        <v>108</v>
      </c>
      <c r="CRL71" s="4" t="s">
        <v>108</v>
      </c>
      <c r="CRM71" s="4" t="s">
        <v>108</v>
      </c>
      <c r="CRN71" s="4" t="s">
        <v>108</v>
      </c>
      <c r="CRO71" s="4" t="s">
        <v>108</v>
      </c>
      <c r="CRP71" s="4" t="s">
        <v>109</v>
      </c>
      <c r="CRQ71" s="3" t="s">
        <v>392</v>
      </c>
      <c r="CRR71" s="3"/>
      <c r="CRS71" s="3"/>
      <c r="CRT71" s="4" t="s">
        <v>108</v>
      </c>
      <c r="CRU71" s="4" t="s">
        <v>108</v>
      </c>
      <c r="CRV71" s="4" t="s">
        <v>108</v>
      </c>
      <c r="CRW71" s="4" t="s">
        <v>108</v>
      </c>
      <c r="CRX71" s="4" t="s">
        <v>108</v>
      </c>
      <c r="CRY71" s="4" t="s">
        <v>108</v>
      </c>
      <c r="CRZ71" s="4" t="s">
        <v>108</v>
      </c>
      <c r="CSA71" s="4" t="s">
        <v>108</v>
      </c>
      <c r="CSB71" s="4" t="s">
        <v>108</v>
      </c>
      <c r="CSC71" s="4" t="s">
        <v>108</v>
      </c>
      <c r="CSD71" s="4" t="s">
        <v>108</v>
      </c>
      <c r="CSE71" s="4" t="s">
        <v>108</v>
      </c>
      <c r="CSF71" s="4" t="s">
        <v>109</v>
      </c>
      <c r="CSG71" s="3" t="s">
        <v>392</v>
      </c>
      <c r="CSH71" s="3"/>
      <c r="CSI71" s="3"/>
      <c r="CSJ71" s="4" t="s">
        <v>108</v>
      </c>
      <c r="CSK71" s="4" t="s">
        <v>108</v>
      </c>
      <c r="CSL71" s="4" t="s">
        <v>108</v>
      </c>
      <c r="CSM71" s="4" t="s">
        <v>108</v>
      </c>
      <c r="CSN71" s="4" t="s">
        <v>108</v>
      </c>
      <c r="CSO71" s="4" t="s">
        <v>108</v>
      </c>
      <c r="CSP71" s="4" t="s">
        <v>108</v>
      </c>
      <c r="CSQ71" s="4" t="s">
        <v>108</v>
      </c>
      <c r="CSR71" s="4" t="s">
        <v>108</v>
      </c>
      <c r="CSS71" s="4" t="s">
        <v>108</v>
      </c>
      <c r="CST71" s="4" t="s">
        <v>108</v>
      </c>
      <c r="CSU71" s="4" t="s">
        <v>108</v>
      </c>
      <c r="CSV71" s="4" t="s">
        <v>109</v>
      </c>
      <c r="CSW71" s="3" t="s">
        <v>392</v>
      </c>
      <c r="CSX71" s="3"/>
      <c r="CSY71" s="3"/>
      <c r="CSZ71" s="4" t="s">
        <v>108</v>
      </c>
      <c r="CTA71" s="4" t="s">
        <v>108</v>
      </c>
      <c r="CTB71" s="4" t="s">
        <v>108</v>
      </c>
      <c r="CTC71" s="4" t="s">
        <v>108</v>
      </c>
      <c r="CTD71" s="4" t="s">
        <v>108</v>
      </c>
      <c r="CTE71" s="4" t="s">
        <v>108</v>
      </c>
      <c r="CTF71" s="4" t="s">
        <v>108</v>
      </c>
      <c r="CTG71" s="4" t="s">
        <v>108</v>
      </c>
      <c r="CTH71" s="4" t="s">
        <v>108</v>
      </c>
      <c r="CTI71" s="4" t="s">
        <v>108</v>
      </c>
      <c r="CTJ71" s="4" t="s">
        <v>108</v>
      </c>
      <c r="CTK71" s="4" t="s">
        <v>108</v>
      </c>
      <c r="CTL71" s="4" t="s">
        <v>109</v>
      </c>
      <c r="CTM71" s="3" t="s">
        <v>392</v>
      </c>
      <c r="CTN71" s="3"/>
      <c r="CTO71" s="3"/>
      <c r="CTP71" s="4" t="s">
        <v>108</v>
      </c>
      <c r="CTQ71" s="4" t="s">
        <v>108</v>
      </c>
      <c r="CTR71" s="4" t="s">
        <v>108</v>
      </c>
      <c r="CTS71" s="4" t="s">
        <v>108</v>
      </c>
      <c r="CTT71" s="4" t="s">
        <v>108</v>
      </c>
      <c r="CTU71" s="4" t="s">
        <v>108</v>
      </c>
      <c r="CTV71" s="4" t="s">
        <v>108</v>
      </c>
      <c r="CTW71" s="4" t="s">
        <v>108</v>
      </c>
      <c r="CTX71" s="4" t="s">
        <v>108</v>
      </c>
      <c r="CTY71" s="4" t="s">
        <v>108</v>
      </c>
      <c r="CTZ71" s="4" t="s">
        <v>108</v>
      </c>
      <c r="CUA71" s="4" t="s">
        <v>108</v>
      </c>
      <c r="CUB71" s="4" t="s">
        <v>109</v>
      </c>
      <c r="CUC71" s="3" t="s">
        <v>392</v>
      </c>
      <c r="CUD71" s="3"/>
      <c r="CUE71" s="3"/>
      <c r="CUF71" s="4" t="s">
        <v>108</v>
      </c>
      <c r="CUG71" s="4" t="s">
        <v>108</v>
      </c>
      <c r="CUH71" s="4" t="s">
        <v>108</v>
      </c>
      <c r="CUI71" s="4" t="s">
        <v>108</v>
      </c>
      <c r="CUJ71" s="4" t="s">
        <v>108</v>
      </c>
      <c r="CUK71" s="4" t="s">
        <v>108</v>
      </c>
      <c r="CUL71" s="4" t="s">
        <v>108</v>
      </c>
      <c r="CUM71" s="4" t="s">
        <v>108</v>
      </c>
      <c r="CUN71" s="4" t="s">
        <v>108</v>
      </c>
      <c r="CUO71" s="4" t="s">
        <v>108</v>
      </c>
      <c r="CUP71" s="4" t="s">
        <v>108</v>
      </c>
      <c r="CUQ71" s="4" t="s">
        <v>108</v>
      </c>
      <c r="CUR71" s="4" t="s">
        <v>109</v>
      </c>
      <c r="CUS71" s="3" t="s">
        <v>392</v>
      </c>
      <c r="CUT71" s="3"/>
      <c r="CUU71" s="3"/>
      <c r="CUV71" s="4" t="s">
        <v>108</v>
      </c>
      <c r="CUW71" s="4" t="s">
        <v>108</v>
      </c>
      <c r="CUX71" s="4" t="s">
        <v>108</v>
      </c>
      <c r="CUY71" s="4" t="s">
        <v>108</v>
      </c>
      <c r="CUZ71" s="4" t="s">
        <v>108</v>
      </c>
      <c r="CVA71" s="4" t="s">
        <v>108</v>
      </c>
      <c r="CVB71" s="4" t="s">
        <v>108</v>
      </c>
      <c r="CVC71" s="4" t="s">
        <v>108</v>
      </c>
      <c r="CVD71" s="4" t="s">
        <v>108</v>
      </c>
      <c r="CVE71" s="4" t="s">
        <v>108</v>
      </c>
      <c r="CVF71" s="4" t="s">
        <v>108</v>
      </c>
      <c r="CVG71" s="4" t="s">
        <v>108</v>
      </c>
      <c r="CVH71" s="4" t="s">
        <v>109</v>
      </c>
      <c r="CVI71" s="3" t="s">
        <v>392</v>
      </c>
      <c r="CVJ71" s="3"/>
      <c r="CVK71" s="3"/>
      <c r="CVL71" s="4" t="s">
        <v>108</v>
      </c>
      <c r="CVM71" s="4" t="s">
        <v>108</v>
      </c>
      <c r="CVN71" s="4" t="s">
        <v>108</v>
      </c>
      <c r="CVO71" s="4" t="s">
        <v>108</v>
      </c>
      <c r="CVP71" s="4" t="s">
        <v>108</v>
      </c>
      <c r="CVQ71" s="4" t="s">
        <v>108</v>
      </c>
      <c r="CVR71" s="4" t="s">
        <v>108</v>
      </c>
      <c r="CVS71" s="4" t="s">
        <v>108</v>
      </c>
      <c r="CVT71" s="4" t="s">
        <v>108</v>
      </c>
      <c r="CVU71" s="4" t="s">
        <v>108</v>
      </c>
      <c r="CVV71" s="4" t="s">
        <v>108</v>
      </c>
      <c r="CVW71" s="4" t="s">
        <v>108</v>
      </c>
      <c r="CVX71" s="4" t="s">
        <v>109</v>
      </c>
      <c r="CVY71" s="3" t="s">
        <v>392</v>
      </c>
      <c r="CVZ71" s="3"/>
      <c r="CWA71" s="3"/>
      <c r="CWB71" s="4" t="s">
        <v>108</v>
      </c>
      <c r="CWC71" s="4" t="s">
        <v>108</v>
      </c>
      <c r="CWD71" s="4" t="s">
        <v>108</v>
      </c>
      <c r="CWE71" s="4" t="s">
        <v>108</v>
      </c>
      <c r="CWF71" s="4" t="s">
        <v>108</v>
      </c>
      <c r="CWG71" s="4" t="s">
        <v>108</v>
      </c>
      <c r="CWH71" s="4" t="s">
        <v>108</v>
      </c>
      <c r="CWI71" s="4" t="s">
        <v>108</v>
      </c>
      <c r="CWJ71" s="4" t="s">
        <v>108</v>
      </c>
      <c r="CWK71" s="4" t="s">
        <v>108</v>
      </c>
      <c r="CWL71" s="4" t="s">
        <v>108</v>
      </c>
      <c r="CWM71" s="4" t="s">
        <v>108</v>
      </c>
      <c r="CWN71" s="4" t="s">
        <v>109</v>
      </c>
      <c r="CWO71" s="3" t="s">
        <v>392</v>
      </c>
      <c r="CWP71" s="3"/>
      <c r="CWQ71" s="3"/>
      <c r="CWR71" s="4" t="s">
        <v>108</v>
      </c>
      <c r="CWS71" s="4" t="s">
        <v>108</v>
      </c>
      <c r="CWT71" s="4" t="s">
        <v>108</v>
      </c>
      <c r="CWU71" s="4" t="s">
        <v>108</v>
      </c>
      <c r="CWV71" s="4" t="s">
        <v>108</v>
      </c>
      <c r="CWW71" s="4" t="s">
        <v>108</v>
      </c>
      <c r="CWX71" s="4" t="s">
        <v>108</v>
      </c>
      <c r="CWY71" s="4" t="s">
        <v>108</v>
      </c>
      <c r="CWZ71" s="4" t="s">
        <v>108</v>
      </c>
      <c r="CXA71" s="4" t="s">
        <v>108</v>
      </c>
      <c r="CXB71" s="4" t="s">
        <v>108</v>
      </c>
      <c r="CXC71" s="4" t="s">
        <v>108</v>
      </c>
      <c r="CXD71" s="4" t="s">
        <v>109</v>
      </c>
      <c r="CXE71" s="3" t="s">
        <v>392</v>
      </c>
      <c r="CXF71" s="3"/>
      <c r="CXG71" s="3"/>
      <c r="CXH71" s="4" t="s">
        <v>108</v>
      </c>
      <c r="CXI71" s="4" t="s">
        <v>108</v>
      </c>
      <c r="CXJ71" s="4" t="s">
        <v>108</v>
      </c>
      <c r="CXK71" s="4" t="s">
        <v>108</v>
      </c>
      <c r="CXL71" s="4" t="s">
        <v>108</v>
      </c>
      <c r="CXM71" s="4" t="s">
        <v>108</v>
      </c>
      <c r="CXN71" s="4" t="s">
        <v>108</v>
      </c>
      <c r="CXO71" s="4" t="s">
        <v>108</v>
      </c>
      <c r="CXP71" s="4" t="s">
        <v>108</v>
      </c>
      <c r="CXQ71" s="4" t="s">
        <v>108</v>
      </c>
      <c r="CXR71" s="4" t="s">
        <v>108</v>
      </c>
      <c r="CXS71" s="4" t="s">
        <v>108</v>
      </c>
      <c r="CXT71" s="4" t="s">
        <v>109</v>
      </c>
      <c r="CXU71" s="3" t="s">
        <v>392</v>
      </c>
      <c r="CXV71" s="3"/>
      <c r="CXW71" s="3"/>
      <c r="CXX71" s="4" t="s">
        <v>108</v>
      </c>
      <c r="CXY71" s="4" t="s">
        <v>108</v>
      </c>
      <c r="CXZ71" s="4" t="s">
        <v>108</v>
      </c>
      <c r="CYA71" s="4" t="s">
        <v>108</v>
      </c>
      <c r="CYB71" s="4" t="s">
        <v>108</v>
      </c>
      <c r="CYC71" s="4" t="s">
        <v>108</v>
      </c>
      <c r="CYD71" s="4" t="s">
        <v>108</v>
      </c>
      <c r="CYE71" s="4" t="s">
        <v>108</v>
      </c>
      <c r="CYF71" s="4" t="s">
        <v>108</v>
      </c>
      <c r="CYG71" s="4" t="s">
        <v>108</v>
      </c>
      <c r="CYH71" s="4" t="s">
        <v>108</v>
      </c>
      <c r="CYI71" s="4" t="s">
        <v>108</v>
      </c>
      <c r="CYJ71" s="4" t="s">
        <v>109</v>
      </c>
      <c r="CYK71" s="3" t="s">
        <v>392</v>
      </c>
      <c r="CYL71" s="3"/>
      <c r="CYM71" s="3"/>
      <c r="CYN71" s="4" t="s">
        <v>108</v>
      </c>
      <c r="CYO71" s="4" t="s">
        <v>108</v>
      </c>
      <c r="CYP71" s="4" t="s">
        <v>108</v>
      </c>
      <c r="CYQ71" s="4" t="s">
        <v>108</v>
      </c>
      <c r="CYR71" s="4" t="s">
        <v>108</v>
      </c>
      <c r="CYS71" s="4" t="s">
        <v>108</v>
      </c>
      <c r="CYT71" s="4" t="s">
        <v>108</v>
      </c>
      <c r="CYU71" s="4" t="s">
        <v>108</v>
      </c>
      <c r="CYV71" s="4" t="s">
        <v>108</v>
      </c>
      <c r="CYW71" s="4" t="s">
        <v>108</v>
      </c>
      <c r="CYX71" s="4" t="s">
        <v>108</v>
      </c>
      <c r="CYY71" s="4" t="s">
        <v>108</v>
      </c>
      <c r="CYZ71" s="4" t="s">
        <v>109</v>
      </c>
      <c r="CZA71" s="3" t="s">
        <v>392</v>
      </c>
      <c r="CZB71" s="3"/>
      <c r="CZC71" s="3"/>
      <c r="CZD71" s="4" t="s">
        <v>108</v>
      </c>
      <c r="CZE71" s="4" t="s">
        <v>108</v>
      </c>
      <c r="CZF71" s="4" t="s">
        <v>108</v>
      </c>
      <c r="CZG71" s="4" t="s">
        <v>108</v>
      </c>
      <c r="CZH71" s="4" t="s">
        <v>108</v>
      </c>
      <c r="CZI71" s="4" t="s">
        <v>108</v>
      </c>
      <c r="CZJ71" s="4" t="s">
        <v>108</v>
      </c>
      <c r="CZK71" s="4" t="s">
        <v>108</v>
      </c>
      <c r="CZL71" s="4" t="s">
        <v>108</v>
      </c>
      <c r="CZM71" s="4" t="s">
        <v>108</v>
      </c>
      <c r="CZN71" s="4" t="s">
        <v>108</v>
      </c>
      <c r="CZO71" s="4" t="s">
        <v>108</v>
      </c>
      <c r="CZP71" s="4" t="s">
        <v>109</v>
      </c>
      <c r="CZQ71" s="3" t="s">
        <v>392</v>
      </c>
      <c r="CZR71" s="3"/>
      <c r="CZS71" s="3"/>
      <c r="CZT71" s="4" t="s">
        <v>108</v>
      </c>
      <c r="CZU71" s="4" t="s">
        <v>108</v>
      </c>
      <c r="CZV71" s="4" t="s">
        <v>108</v>
      </c>
      <c r="CZW71" s="4" t="s">
        <v>108</v>
      </c>
      <c r="CZX71" s="4" t="s">
        <v>108</v>
      </c>
      <c r="CZY71" s="4" t="s">
        <v>108</v>
      </c>
      <c r="CZZ71" s="4" t="s">
        <v>108</v>
      </c>
      <c r="DAA71" s="4" t="s">
        <v>108</v>
      </c>
      <c r="DAB71" s="4" t="s">
        <v>108</v>
      </c>
      <c r="DAC71" s="4" t="s">
        <v>108</v>
      </c>
      <c r="DAD71" s="4" t="s">
        <v>108</v>
      </c>
      <c r="DAE71" s="4" t="s">
        <v>108</v>
      </c>
      <c r="DAF71" s="4" t="s">
        <v>109</v>
      </c>
      <c r="DAG71" s="3" t="s">
        <v>392</v>
      </c>
      <c r="DAH71" s="3"/>
      <c r="DAI71" s="3"/>
      <c r="DAJ71" s="4" t="s">
        <v>108</v>
      </c>
      <c r="DAK71" s="4" t="s">
        <v>108</v>
      </c>
      <c r="DAL71" s="4" t="s">
        <v>108</v>
      </c>
      <c r="DAM71" s="4" t="s">
        <v>108</v>
      </c>
      <c r="DAN71" s="4" t="s">
        <v>108</v>
      </c>
      <c r="DAO71" s="4" t="s">
        <v>108</v>
      </c>
      <c r="DAP71" s="4" t="s">
        <v>108</v>
      </c>
      <c r="DAQ71" s="4" t="s">
        <v>108</v>
      </c>
      <c r="DAR71" s="4" t="s">
        <v>108</v>
      </c>
      <c r="DAS71" s="4" t="s">
        <v>108</v>
      </c>
      <c r="DAT71" s="4" t="s">
        <v>108</v>
      </c>
      <c r="DAU71" s="4" t="s">
        <v>108</v>
      </c>
      <c r="DAV71" s="4" t="s">
        <v>109</v>
      </c>
      <c r="DAW71" s="3" t="s">
        <v>392</v>
      </c>
      <c r="DAX71" s="3"/>
      <c r="DAY71" s="3"/>
      <c r="DAZ71" s="4" t="s">
        <v>108</v>
      </c>
      <c r="DBA71" s="4" t="s">
        <v>108</v>
      </c>
      <c r="DBB71" s="4" t="s">
        <v>108</v>
      </c>
      <c r="DBC71" s="4" t="s">
        <v>108</v>
      </c>
      <c r="DBD71" s="4" t="s">
        <v>108</v>
      </c>
      <c r="DBE71" s="4" t="s">
        <v>108</v>
      </c>
      <c r="DBF71" s="4" t="s">
        <v>108</v>
      </c>
      <c r="DBG71" s="4" t="s">
        <v>108</v>
      </c>
      <c r="DBH71" s="4" t="s">
        <v>108</v>
      </c>
      <c r="DBI71" s="4" t="s">
        <v>108</v>
      </c>
      <c r="DBJ71" s="4" t="s">
        <v>108</v>
      </c>
      <c r="DBK71" s="4" t="s">
        <v>108</v>
      </c>
      <c r="DBL71" s="4" t="s">
        <v>109</v>
      </c>
      <c r="DBM71" s="3" t="s">
        <v>392</v>
      </c>
      <c r="DBN71" s="3"/>
      <c r="DBO71" s="3"/>
      <c r="DBP71" s="4" t="s">
        <v>108</v>
      </c>
      <c r="DBQ71" s="4" t="s">
        <v>108</v>
      </c>
      <c r="DBR71" s="4" t="s">
        <v>108</v>
      </c>
      <c r="DBS71" s="4" t="s">
        <v>108</v>
      </c>
      <c r="DBT71" s="4" t="s">
        <v>108</v>
      </c>
      <c r="DBU71" s="4" t="s">
        <v>108</v>
      </c>
      <c r="DBV71" s="4" t="s">
        <v>108</v>
      </c>
      <c r="DBW71" s="4" t="s">
        <v>108</v>
      </c>
      <c r="DBX71" s="4" t="s">
        <v>108</v>
      </c>
      <c r="DBY71" s="4" t="s">
        <v>108</v>
      </c>
      <c r="DBZ71" s="4" t="s">
        <v>108</v>
      </c>
      <c r="DCA71" s="4" t="s">
        <v>108</v>
      </c>
      <c r="DCB71" s="4" t="s">
        <v>109</v>
      </c>
      <c r="DCC71" s="3" t="s">
        <v>392</v>
      </c>
      <c r="DCD71" s="3"/>
      <c r="DCE71" s="3"/>
      <c r="DCF71" s="4" t="s">
        <v>108</v>
      </c>
      <c r="DCG71" s="4" t="s">
        <v>108</v>
      </c>
      <c r="DCH71" s="4" t="s">
        <v>108</v>
      </c>
      <c r="DCI71" s="4" t="s">
        <v>108</v>
      </c>
      <c r="DCJ71" s="4" t="s">
        <v>108</v>
      </c>
      <c r="DCK71" s="4" t="s">
        <v>108</v>
      </c>
      <c r="DCL71" s="4" t="s">
        <v>108</v>
      </c>
      <c r="DCM71" s="4" t="s">
        <v>108</v>
      </c>
      <c r="DCN71" s="4" t="s">
        <v>108</v>
      </c>
      <c r="DCO71" s="4" t="s">
        <v>108</v>
      </c>
      <c r="DCP71" s="4" t="s">
        <v>108</v>
      </c>
      <c r="DCQ71" s="4" t="s">
        <v>108</v>
      </c>
      <c r="DCR71" s="4" t="s">
        <v>109</v>
      </c>
      <c r="DCS71" s="3" t="s">
        <v>392</v>
      </c>
      <c r="DCT71" s="3"/>
      <c r="DCU71" s="3"/>
      <c r="DCV71" s="4" t="s">
        <v>108</v>
      </c>
      <c r="DCW71" s="4" t="s">
        <v>108</v>
      </c>
      <c r="DCX71" s="4" t="s">
        <v>108</v>
      </c>
      <c r="DCY71" s="4" t="s">
        <v>108</v>
      </c>
      <c r="DCZ71" s="4" t="s">
        <v>108</v>
      </c>
      <c r="DDA71" s="4" t="s">
        <v>108</v>
      </c>
      <c r="DDB71" s="4" t="s">
        <v>108</v>
      </c>
      <c r="DDC71" s="4" t="s">
        <v>108</v>
      </c>
      <c r="DDD71" s="4" t="s">
        <v>108</v>
      </c>
      <c r="DDE71" s="4" t="s">
        <v>108</v>
      </c>
      <c r="DDF71" s="4" t="s">
        <v>108</v>
      </c>
      <c r="DDG71" s="4" t="s">
        <v>108</v>
      </c>
      <c r="DDH71" s="4" t="s">
        <v>109</v>
      </c>
      <c r="DDI71" s="3" t="s">
        <v>392</v>
      </c>
      <c r="DDJ71" s="3"/>
      <c r="DDK71" s="3"/>
      <c r="DDL71" s="4" t="s">
        <v>108</v>
      </c>
      <c r="DDM71" s="4" t="s">
        <v>108</v>
      </c>
      <c r="DDN71" s="4" t="s">
        <v>108</v>
      </c>
      <c r="DDO71" s="4" t="s">
        <v>108</v>
      </c>
      <c r="DDP71" s="4" t="s">
        <v>108</v>
      </c>
      <c r="DDQ71" s="4" t="s">
        <v>108</v>
      </c>
      <c r="DDR71" s="4" t="s">
        <v>108</v>
      </c>
      <c r="DDS71" s="4" t="s">
        <v>108</v>
      </c>
      <c r="DDT71" s="4" t="s">
        <v>108</v>
      </c>
      <c r="DDU71" s="4" t="s">
        <v>108</v>
      </c>
      <c r="DDV71" s="4" t="s">
        <v>108</v>
      </c>
      <c r="DDW71" s="4" t="s">
        <v>108</v>
      </c>
      <c r="DDX71" s="4" t="s">
        <v>109</v>
      </c>
      <c r="DDY71" s="3" t="s">
        <v>392</v>
      </c>
      <c r="DDZ71" s="3"/>
      <c r="DEA71" s="3"/>
      <c r="DEB71" s="4" t="s">
        <v>108</v>
      </c>
      <c r="DEC71" s="4" t="s">
        <v>108</v>
      </c>
      <c r="DED71" s="4" t="s">
        <v>108</v>
      </c>
      <c r="DEE71" s="4" t="s">
        <v>108</v>
      </c>
      <c r="DEF71" s="4" t="s">
        <v>108</v>
      </c>
      <c r="DEG71" s="4" t="s">
        <v>108</v>
      </c>
      <c r="DEH71" s="4" t="s">
        <v>108</v>
      </c>
      <c r="DEI71" s="4" t="s">
        <v>108</v>
      </c>
      <c r="DEJ71" s="4" t="s">
        <v>108</v>
      </c>
      <c r="DEK71" s="4" t="s">
        <v>108</v>
      </c>
      <c r="DEL71" s="4" t="s">
        <v>108</v>
      </c>
      <c r="DEM71" s="4" t="s">
        <v>108</v>
      </c>
      <c r="DEN71" s="4" t="s">
        <v>109</v>
      </c>
      <c r="DEO71" s="3" t="s">
        <v>392</v>
      </c>
      <c r="DEP71" s="3"/>
      <c r="DEQ71" s="3"/>
      <c r="DER71" s="4" t="s">
        <v>108</v>
      </c>
      <c r="DES71" s="4" t="s">
        <v>108</v>
      </c>
      <c r="DET71" s="4" t="s">
        <v>108</v>
      </c>
      <c r="DEU71" s="4" t="s">
        <v>108</v>
      </c>
      <c r="DEV71" s="4" t="s">
        <v>108</v>
      </c>
      <c r="DEW71" s="4" t="s">
        <v>108</v>
      </c>
      <c r="DEX71" s="4" t="s">
        <v>108</v>
      </c>
      <c r="DEY71" s="4" t="s">
        <v>108</v>
      </c>
      <c r="DEZ71" s="4" t="s">
        <v>108</v>
      </c>
      <c r="DFA71" s="4" t="s">
        <v>108</v>
      </c>
      <c r="DFB71" s="4" t="s">
        <v>108</v>
      </c>
      <c r="DFC71" s="4" t="s">
        <v>108</v>
      </c>
      <c r="DFD71" s="4" t="s">
        <v>109</v>
      </c>
      <c r="DFE71" s="3" t="s">
        <v>392</v>
      </c>
      <c r="DFF71" s="3"/>
      <c r="DFG71" s="3"/>
      <c r="DFH71" s="4" t="s">
        <v>108</v>
      </c>
      <c r="DFI71" s="4" t="s">
        <v>108</v>
      </c>
      <c r="DFJ71" s="4" t="s">
        <v>108</v>
      </c>
      <c r="DFK71" s="4" t="s">
        <v>108</v>
      </c>
      <c r="DFL71" s="4" t="s">
        <v>108</v>
      </c>
      <c r="DFM71" s="4" t="s">
        <v>108</v>
      </c>
      <c r="DFN71" s="4" t="s">
        <v>108</v>
      </c>
      <c r="DFO71" s="4" t="s">
        <v>108</v>
      </c>
      <c r="DFP71" s="4" t="s">
        <v>108</v>
      </c>
      <c r="DFQ71" s="4" t="s">
        <v>108</v>
      </c>
      <c r="DFR71" s="4" t="s">
        <v>108</v>
      </c>
      <c r="DFS71" s="4" t="s">
        <v>108</v>
      </c>
      <c r="DFT71" s="4" t="s">
        <v>109</v>
      </c>
      <c r="DFU71" s="3" t="s">
        <v>392</v>
      </c>
      <c r="DFV71" s="3"/>
      <c r="DFW71" s="3"/>
      <c r="DFX71" s="4" t="s">
        <v>108</v>
      </c>
      <c r="DFY71" s="4" t="s">
        <v>108</v>
      </c>
      <c r="DFZ71" s="4" t="s">
        <v>108</v>
      </c>
      <c r="DGA71" s="4" t="s">
        <v>108</v>
      </c>
      <c r="DGB71" s="4" t="s">
        <v>108</v>
      </c>
      <c r="DGC71" s="4" t="s">
        <v>108</v>
      </c>
      <c r="DGD71" s="4" t="s">
        <v>108</v>
      </c>
      <c r="DGE71" s="4" t="s">
        <v>108</v>
      </c>
      <c r="DGF71" s="4" t="s">
        <v>108</v>
      </c>
      <c r="DGG71" s="4" t="s">
        <v>108</v>
      </c>
      <c r="DGH71" s="4" t="s">
        <v>108</v>
      </c>
      <c r="DGI71" s="4" t="s">
        <v>108</v>
      </c>
      <c r="DGJ71" s="4" t="s">
        <v>109</v>
      </c>
      <c r="DGK71" s="3" t="s">
        <v>392</v>
      </c>
      <c r="DGL71" s="3"/>
      <c r="DGM71" s="3"/>
      <c r="DGN71" s="4" t="s">
        <v>108</v>
      </c>
      <c r="DGO71" s="4" t="s">
        <v>108</v>
      </c>
      <c r="DGP71" s="4" t="s">
        <v>108</v>
      </c>
      <c r="DGQ71" s="4" t="s">
        <v>108</v>
      </c>
      <c r="DGR71" s="4" t="s">
        <v>108</v>
      </c>
      <c r="DGS71" s="4" t="s">
        <v>108</v>
      </c>
      <c r="DGT71" s="4" t="s">
        <v>108</v>
      </c>
      <c r="DGU71" s="4" t="s">
        <v>108</v>
      </c>
      <c r="DGV71" s="4" t="s">
        <v>108</v>
      </c>
      <c r="DGW71" s="4" t="s">
        <v>108</v>
      </c>
      <c r="DGX71" s="4" t="s">
        <v>108</v>
      </c>
      <c r="DGY71" s="4" t="s">
        <v>108</v>
      </c>
      <c r="DGZ71" s="4" t="s">
        <v>109</v>
      </c>
      <c r="DHA71" s="3" t="s">
        <v>392</v>
      </c>
      <c r="DHB71" s="3"/>
      <c r="DHC71" s="3"/>
      <c r="DHD71" s="4" t="s">
        <v>108</v>
      </c>
      <c r="DHE71" s="4" t="s">
        <v>108</v>
      </c>
      <c r="DHF71" s="4" t="s">
        <v>108</v>
      </c>
      <c r="DHG71" s="4" t="s">
        <v>108</v>
      </c>
      <c r="DHH71" s="4" t="s">
        <v>108</v>
      </c>
      <c r="DHI71" s="4" t="s">
        <v>108</v>
      </c>
      <c r="DHJ71" s="4" t="s">
        <v>108</v>
      </c>
      <c r="DHK71" s="4" t="s">
        <v>108</v>
      </c>
      <c r="DHL71" s="4" t="s">
        <v>108</v>
      </c>
      <c r="DHM71" s="4" t="s">
        <v>108</v>
      </c>
      <c r="DHN71" s="4" t="s">
        <v>108</v>
      </c>
      <c r="DHO71" s="4" t="s">
        <v>108</v>
      </c>
      <c r="DHP71" s="4" t="s">
        <v>109</v>
      </c>
      <c r="DHQ71" s="3" t="s">
        <v>392</v>
      </c>
      <c r="DHR71" s="3"/>
      <c r="DHS71" s="3"/>
      <c r="DHT71" s="4" t="s">
        <v>108</v>
      </c>
      <c r="DHU71" s="4" t="s">
        <v>108</v>
      </c>
      <c r="DHV71" s="4" t="s">
        <v>108</v>
      </c>
      <c r="DHW71" s="4" t="s">
        <v>108</v>
      </c>
      <c r="DHX71" s="4" t="s">
        <v>108</v>
      </c>
      <c r="DHY71" s="4" t="s">
        <v>108</v>
      </c>
      <c r="DHZ71" s="4" t="s">
        <v>108</v>
      </c>
      <c r="DIA71" s="4" t="s">
        <v>108</v>
      </c>
      <c r="DIB71" s="4" t="s">
        <v>108</v>
      </c>
      <c r="DIC71" s="4" t="s">
        <v>108</v>
      </c>
      <c r="DID71" s="4" t="s">
        <v>108</v>
      </c>
      <c r="DIE71" s="4" t="s">
        <v>108</v>
      </c>
      <c r="DIF71" s="4" t="s">
        <v>109</v>
      </c>
      <c r="DIG71" s="3" t="s">
        <v>392</v>
      </c>
      <c r="DIH71" s="3"/>
      <c r="DII71" s="3"/>
      <c r="DIJ71" s="4" t="s">
        <v>108</v>
      </c>
      <c r="DIK71" s="4" t="s">
        <v>108</v>
      </c>
      <c r="DIL71" s="4" t="s">
        <v>108</v>
      </c>
      <c r="DIM71" s="4" t="s">
        <v>108</v>
      </c>
      <c r="DIN71" s="4" t="s">
        <v>108</v>
      </c>
      <c r="DIO71" s="4" t="s">
        <v>108</v>
      </c>
      <c r="DIP71" s="4" t="s">
        <v>108</v>
      </c>
      <c r="DIQ71" s="4" t="s">
        <v>108</v>
      </c>
      <c r="DIR71" s="4" t="s">
        <v>108</v>
      </c>
      <c r="DIS71" s="4" t="s">
        <v>108</v>
      </c>
      <c r="DIT71" s="4" t="s">
        <v>108</v>
      </c>
      <c r="DIU71" s="4" t="s">
        <v>108</v>
      </c>
      <c r="DIV71" s="4" t="s">
        <v>109</v>
      </c>
      <c r="DIW71" s="3" t="s">
        <v>392</v>
      </c>
      <c r="DIX71" s="3"/>
      <c r="DIY71" s="3"/>
      <c r="DIZ71" s="4" t="s">
        <v>108</v>
      </c>
      <c r="DJA71" s="4" t="s">
        <v>108</v>
      </c>
      <c r="DJB71" s="4" t="s">
        <v>108</v>
      </c>
      <c r="DJC71" s="4" t="s">
        <v>108</v>
      </c>
      <c r="DJD71" s="4" t="s">
        <v>108</v>
      </c>
      <c r="DJE71" s="4" t="s">
        <v>108</v>
      </c>
      <c r="DJF71" s="4" t="s">
        <v>108</v>
      </c>
      <c r="DJG71" s="4" t="s">
        <v>108</v>
      </c>
      <c r="DJH71" s="4" t="s">
        <v>108</v>
      </c>
      <c r="DJI71" s="4" t="s">
        <v>108</v>
      </c>
      <c r="DJJ71" s="4" t="s">
        <v>108</v>
      </c>
      <c r="DJK71" s="4" t="s">
        <v>108</v>
      </c>
      <c r="DJL71" s="4" t="s">
        <v>109</v>
      </c>
      <c r="DJM71" s="3" t="s">
        <v>392</v>
      </c>
      <c r="DJN71" s="3"/>
      <c r="DJO71" s="3"/>
      <c r="DJP71" s="4" t="s">
        <v>108</v>
      </c>
      <c r="DJQ71" s="4" t="s">
        <v>108</v>
      </c>
      <c r="DJR71" s="4" t="s">
        <v>108</v>
      </c>
      <c r="DJS71" s="4" t="s">
        <v>108</v>
      </c>
      <c r="DJT71" s="4" t="s">
        <v>108</v>
      </c>
      <c r="DJU71" s="4" t="s">
        <v>108</v>
      </c>
      <c r="DJV71" s="4" t="s">
        <v>108</v>
      </c>
      <c r="DJW71" s="4" t="s">
        <v>108</v>
      </c>
      <c r="DJX71" s="4" t="s">
        <v>108</v>
      </c>
      <c r="DJY71" s="4" t="s">
        <v>108</v>
      </c>
      <c r="DJZ71" s="4" t="s">
        <v>108</v>
      </c>
      <c r="DKA71" s="4" t="s">
        <v>108</v>
      </c>
      <c r="DKB71" s="4" t="s">
        <v>109</v>
      </c>
      <c r="DKC71" s="3" t="s">
        <v>392</v>
      </c>
      <c r="DKD71" s="3"/>
      <c r="DKE71" s="3"/>
      <c r="DKF71" s="4" t="s">
        <v>108</v>
      </c>
      <c r="DKG71" s="4" t="s">
        <v>108</v>
      </c>
      <c r="DKH71" s="4" t="s">
        <v>108</v>
      </c>
      <c r="DKI71" s="4" t="s">
        <v>108</v>
      </c>
      <c r="DKJ71" s="4" t="s">
        <v>108</v>
      </c>
      <c r="DKK71" s="4" t="s">
        <v>108</v>
      </c>
      <c r="DKL71" s="4" t="s">
        <v>108</v>
      </c>
      <c r="DKM71" s="4" t="s">
        <v>108</v>
      </c>
      <c r="DKN71" s="4" t="s">
        <v>108</v>
      </c>
      <c r="DKO71" s="4" t="s">
        <v>108</v>
      </c>
      <c r="DKP71" s="4" t="s">
        <v>108</v>
      </c>
      <c r="DKQ71" s="4" t="s">
        <v>108</v>
      </c>
      <c r="DKR71" s="4" t="s">
        <v>109</v>
      </c>
      <c r="DKS71" s="3" t="s">
        <v>392</v>
      </c>
      <c r="DKT71" s="3"/>
      <c r="DKU71" s="3"/>
      <c r="DKV71" s="4" t="s">
        <v>108</v>
      </c>
      <c r="DKW71" s="4" t="s">
        <v>108</v>
      </c>
      <c r="DKX71" s="4" t="s">
        <v>108</v>
      </c>
      <c r="DKY71" s="4" t="s">
        <v>108</v>
      </c>
      <c r="DKZ71" s="4" t="s">
        <v>108</v>
      </c>
      <c r="DLA71" s="4" t="s">
        <v>108</v>
      </c>
      <c r="DLB71" s="4" t="s">
        <v>108</v>
      </c>
      <c r="DLC71" s="4" t="s">
        <v>108</v>
      </c>
      <c r="DLD71" s="4" t="s">
        <v>108</v>
      </c>
      <c r="DLE71" s="4" t="s">
        <v>108</v>
      </c>
      <c r="DLF71" s="4" t="s">
        <v>108</v>
      </c>
      <c r="DLG71" s="4" t="s">
        <v>108</v>
      </c>
      <c r="DLH71" s="4" t="s">
        <v>109</v>
      </c>
      <c r="DLI71" s="3" t="s">
        <v>392</v>
      </c>
      <c r="DLJ71" s="3"/>
      <c r="DLK71" s="3"/>
      <c r="DLL71" s="4" t="s">
        <v>108</v>
      </c>
      <c r="DLM71" s="4" t="s">
        <v>108</v>
      </c>
      <c r="DLN71" s="4" t="s">
        <v>108</v>
      </c>
      <c r="DLO71" s="4" t="s">
        <v>108</v>
      </c>
      <c r="DLP71" s="4" t="s">
        <v>108</v>
      </c>
      <c r="DLQ71" s="4" t="s">
        <v>108</v>
      </c>
      <c r="DLR71" s="4" t="s">
        <v>108</v>
      </c>
      <c r="DLS71" s="4" t="s">
        <v>108</v>
      </c>
      <c r="DLT71" s="4" t="s">
        <v>108</v>
      </c>
      <c r="DLU71" s="4" t="s">
        <v>108</v>
      </c>
      <c r="DLV71" s="4" t="s">
        <v>108</v>
      </c>
      <c r="DLW71" s="4" t="s">
        <v>108</v>
      </c>
      <c r="DLX71" s="4" t="s">
        <v>109</v>
      </c>
      <c r="DLY71" s="3" t="s">
        <v>392</v>
      </c>
      <c r="DLZ71" s="3"/>
      <c r="DMA71" s="3"/>
      <c r="DMB71" s="4" t="s">
        <v>108</v>
      </c>
      <c r="DMC71" s="4" t="s">
        <v>108</v>
      </c>
      <c r="DMD71" s="4" t="s">
        <v>108</v>
      </c>
      <c r="DME71" s="4" t="s">
        <v>108</v>
      </c>
      <c r="DMF71" s="4" t="s">
        <v>108</v>
      </c>
      <c r="DMG71" s="4" t="s">
        <v>108</v>
      </c>
      <c r="DMH71" s="4" t="s">
        <v>108</v>
      </c>
      <c r="DMI71" s="4" t="s">
        <v>108</v>
      </c>
      <c r="DMJ71" s="4" t="s">
        <v>108</v>
      </c>
      <c r="DMK71" s="4" t="s">
        <v>108</v>
      </c>
      <c r="DML71" s="4" t="s">
        <v>108</v>
      </c>
      <c r="DMM71" s="4" t="s">
        <v>108</v>
      </c>
      <c r="DMN71" s="4" t="s">
        <v>109</v>
      </c>
      <c r="DMO71" s="3" t="s">
        <v>392</v>
      </c>
      <c r="DMP71" s="3"/>
      <c r="DMQ71" s="3"/>
      <c r="DMR71" s="4" t="s">
        <v>108</v>
      </c>
      <c r="DMS71" s="4" t="s">
        <v>108</v>
      </c>
      <c r="DMT71" s="4" t="s">
        <v>108</v>
      </c>
      <c r="DMU71" s="4" t="s">
        <v>108</v>
      </c>
      <c r="DMV71" s="4" t="s">
        <v>108</v>
      </c>
      <c r="DMW71" s="4" t="s">
        <v>108</v>
      </c>
      <c r="DMX71" s="4" t="s">
        <v>108</v>
      </c>
      <c r="DMY71" s="4" t="s">
        <v>108</v>
      </c>
      <c r="DMZ71" s="4" t="s">
        <v>108</v>
      </c>
      <c r="DNA71" s="4" t="s">
        <v>108</v>
      </c>
      <c r="DNB71" s="4" t="s">
        <v>108</v>
      </c>
      <c r="DNC71" s="4" t="s">
        <v>108</v>
      </c>
      <c r="DND71" s="4" t="s">
        <v>109</v>
      </c>
      <c r="DNE71" s="3" t="s">
        <v>392</v>
      </c>
      <c r="DNF71" s="3"/>
      <c r="DNG71" s="3"/>
      <c r="DNH71" s="4" t="s">
        <v>108</v>
      </c>
      <c r="DNI71" s="4" t="s">
        <v>108</v>
      </c>
      <c r="DNJ71" s="4" t="s">
        <v>108</v>
      </c>
      <c r="DNK71" s="4" t="s">
        <v>108</v>
      </c>
      <c r="DNL71" s="4" t="s">
        <v>108</v>
      </c>
      <c r="DNM71" s="4" t="s">
        <v>108</v>
      </c>
      <c r="DNN71" s="4" t="s">
        <v>108</v>
      </c>
      <c r="DNO71" s="4" t="s">
        <v>108</v>
      </c>
      <c r="DNP71" s="4" t="s">
        <v>108</v>
      </c>
      <c r="DNQ71" s="4" t="s">
        <v>108</v>
      </c>
      <c r="DNR71" s="4" t="s">
        <v>108</v>
      </c>
      <c r="DNS71" s="4" t="s">
        <v>108</v>
      </c>
      <c r="DNT71" s="4" t="s">
        <v>109</v>
      </c>
      <c r="DNU71" s="3" t="s">
        <v>392</v>
      </c>
      <c r="DNV71" s="3"/>
      <c r="DNW71" s="3"/>
      <c r="DNX71" s="4" t="s">
        <v>108</v>
      </c>
      <c r="DNY71" s="4" t="s">
        <v>108</v>
      </c>
      <c r="DNZ71" s="4" t="s">
        <v>108</v>
      </c>
      <c r="DOA71" s="4" t="s">
        <v>108</v>
      </c>
      <c r="DOB71" s="4" t="s">
        <v>108</v>
      </c>
      <c r="DOC71" s="4" t="s">
        <v>108</v>
      </c>
      <c r="DOD71" s="4" t="s">
        <v>108</v>
      </c>
      <c r="DOE71" s="4" t="s">
        <v>108</v>
      </c>
      <c r="DOF71" s="4" t="s">
        <v>108</v>
      </c>
      <c r="DOG71" s="4" t="s">
        <v>108</v>
      </c>
      <c r="DOH71" s="4" t="s">
        <v>108</v>
      </c>
      <c r="DOI71" s="4" t="s">
        <v>108</v>
      </c>
      <c r="DOJ71" s="4" t="s">
        <v>109</v>
      </c>
      <c r="DOK71" s="3" t="s">
        <v>392</v>
      </c>
      <c r="DOL71" s="3"/>
      <c r="DOM71" s="3"/>
      <c r="DON71" s="4" t="s">
        <v>108</v>
      </c>
      <c r="DOO71" s="4" t="s">
        <v>108</v>
      </c>
      <c r="DOP71" s="4" t="s">
        <v>108</v>
      </c>
      <c r="DOQ71" s="4" t="s">
        <v>108</v>
      </c>
      <c r="DOR71" s="4" t="s">
        <v>108</v>
      </c>
      <c r="DOS71" s="4" t="s">
        <v>108</v>
      </c>
      <c r="DOT71" s="4" t="s">
        <v>108</v>
      </c>
      <c r="DOU71" s="4" t="s">
        <v>108</v>
      </c>
      <c r="DOV71" s="4" t="s">
        <v>108</v>
      </c>
      <c r="DOW71" s="4" t="s">
        <v>108</v>
      </c>
      <c r="DOX71" s="4" t="s">
        <v>108</v>
      </c>
      <c r="DOY71" s="4" t="s">
        <v>108</v>
      </c>
      <c r="DOZ71" s="4" t="s">
        <v>109</v>
      </c>
      <c r="DPA71" s="3" t="s">
        <v>392</v>
      </c>
      <c r="DPB71" s="3"/>
      <c r="DPC71" s="3"/>
      <c r="DPD71" s="4" t="s">
        <v>108</v>
      </c>
      <c r="DPE71" s="4" t="s">
        <v>108</v>
      </c>
      <c r="DPF71" s="4" t="s">
        <v>108</v>
      </c>
      <c r="DPG71" s="4" t="s">
        <v>108</v>
      </c>
      <c r="DPH71" s="4" t="s">
        <v>108</v>
      </c>
      <c r="DPI71" s="4" t="s">
        <v>108</v>
      </c>
      <c r="DPJ71" s="4" t="s">
        <v>108</v>
      </c>
      <c r="DPK71" s="4" t="s">
        <v>108</v>
      </c>
      <c r="DPL71" s="4" t="s">
        <v>108</v>
      </c>
      <c r="DPM71" s="4" t="s">
        <v>108</v>
      </c>
      <c r="DPN71" s="4" t="s">
        <v>108</v>
      </c>
      <c r="DPO71" s="4" t="s">
        <v>108</v>
      </c>
      <c r="DPP71" s="4" t="s">
        <v>109</v>
      </c>
      <c r="DPQ71" s="3" t="s">
        <v>392</v>
      </c>
      <c r="DPR71" s="3"/>
      <c r="DPS71" s="3"/>
      <c r="DPT71" s="4" t="s">
        <v>108</v>
      </c>
      <c r="DPU71" s="4" t="s">
        <v>108</v>
      </c>
      <c r="DPV71" s="4" t="s">
        <v>108</v>
      </c>
      <c r="DPW71" s="4" t="s">
        <v>108</v>
      </c>
      <c r="DPX71" s="4" t="s">
        <v>108</v>
      </c>
      <c r="DPY71" s="4" t="s">
        <v>108</v>
      </c>
      <c r="DPZ71" s="4" t="s">
        <v>108</v>
      </c>
      <c r="DQA71" s="4" t="s">
        <v>108</v>
      </c>
      <c r="DQB71" s="4" t="s">
        <v>108</v>
      </c>
      <c r="DQC71" s="4" t="s">
        <v>108</v>
      </c>
      <c r="DQD71" s="4" t="s">
        <v>108</v>
      </c>
      <c r="DQE71" s="4" t="s">
        <v>108</v>
      </c>
      <c r="DQF71" s="4" t="s">
        <v>109</v>
      </c>
      <c r="DQG71" s="3" t="s">
        <v>392</v>
      </c>
      <c r="DQH71" s="3"/>
      <c r="DQI71" s="3"/>
      <c r="DQJ71" s="4" t="s">
        <v>108</v>
      </c>
      <c r="DQK71" s="4" t="s">
        <v>108</v>
      </c>
      <c r="DQL71" s="4" t="s">
        <v>108</v>
      </c>
      <c r="DQM71" s="4" t="s">
        <v>108</v>
      </c>
      <c r="DQN71" s="4" t="s">
        <v>108</v>
      </c>
      <c r="DQO71" s="4" t="s">
        <v>108</v>
      </c>
      <c r="DQP71" s="4" t="s">
        <v>108</v>
      </c>
      <c r="DQQ71" s="4" t="s">
        <v>108</v>
      </c>
      <c r="DQR71" s="4" t="s">
        <v>108</v>
      </c>
      <c r="DQS71" s="4" t="s">
        <v>108</v>
      </c>
      <c r="DQT71" s="4" t="s">
        <v>108</v>
      </c>
      <c r="DQU71" s="4" t="s">
        <v>108</v>
      </c>
      <c r="DQV71" s="4" t="s">
        <v>109</v>
      </c>
      <c r="DQW71" s="3" t="s">
        <v>392</v>
      </c>
      <c r="DQX71" s="3"/>
      <c r="DQY71" s="3"/>
      <c r="DQZ71" s="4" t="s">
        <v>108</v>
      </c>
      <c r="DRA71" s="4" t="s">
        <v>108</v>
      </c>
      <c r="DRB71" s="4" t="s">
        <v>108</v>
      </c>
      <c r="DRC71" s="4" t="s">
        <v>108</v>
      </c>
      <c r="DRD71" s="4" t="s">
        <v>108</v>
      </c>
      <c r="DRE71" s="4" t="s">
        <v>108</v>
      </c>
      <c r="DRF71" s="4" t="s">
        <v>108</v>
      </c>
      <c r="DRG71" s="4" t="s">
        <v>108</v>
      </c>
      <c r="DRH71" s="4" t="s">
        <v>108</v>
      </c>
      <c r="DRI71" s="4" t="s">
        <v>108</v>
      </c>
      <c r="DRJ71" s="4" t="s">
        <v>108</v>
      </c>
      <c r="DRK71" s="4" t="s">
        <v>108</v>
      </c>
      <c r="DRL71" s="4" t="s">
        <v>109</v>
      </c>
      <c r="DRM71" s="3" t="s">
        <v>392</v>
      </c>
      <c r="DRN71" s="3"/>
      <c r="DRO71" s="3"/>
      <c r="DRP71" s="4" t="s">
        <v>108</v>
      </c>
      <c r="DRQ71" s="4" t="s">
        <v>108</v>
      </c>
      <c r="DRR71" s="4" t="s">
        <v>108</v>
      </c>
      <c r="DRS71" s="4" t="s">
        <v>108</v>
      </c>
      <c r="DRT71" s="4" t="s">
        <v>108</v>
      </c>
      <c r="DRU71" s="4" t="s">
        <v>108</v>
      </c>
      <c r="DRV71" s="4" t="s">
        <v>108</v>
      </c>
      <c r="DRW71" s="4" t="s">
        <v>108</v>
      </c>
      <c r="DRX71" s="4" t="s">
        <v>108</v>
      </c>
      <c r="DRY71" s="4" t="s">
        <v>108</v>
      </c>
      <c r="DRZ71" s="4" t="s">
        <v>108</v>
      </c>
      <c r="DSA71" s="4" t="s">
        <v>108</v>
      </c>
      <c r="DSB71" s="4" t="s">
        <v>109</v>
      </c>
      <c r="DSC71" s="3" t="s">
        <v>392</v>
      </c>
      <c r="DSD71" s="3"/>
      <c r="DSE71" s="3"/>
      <c r="DSF71" s="4" t="s">
        <v>108</v>
      </c>
      <c r="DSG71" s="4" t="s">
        <v>108</v>
      </c>
      <c r="DSH71" s="4" t="s">
        <v>108</v>
      </c>
      <c r="DSI71" s="4" t="s">
        <v>108</v>
      </c>
      <c r="DSJ71" s="4" t="s">
        <v>108</v>
      </c>
      <c r="DSK71" s="4" t="s">
        <v>108</v>
      </c>
      <c r="DSL71" s="4" t="s">
        <v>108</v>
      </c>
      <c r="DSM71" s="4" t="s">
        <v>108</v>
      </c>
      <c r="DSN71" s="4" t="s">
        <v>108</v>
      </c>
      <c r="DSO71" s="4" t="s">
        <v>108</v>
      </c>
      <c r="DSP71" s="4" t="s">
        <v>108</v>
      </c>
      <c r="DSQ71" s="4" t="s">
        <v>108</v>
      </c>
      <c r="DSR71" s="4" t="s">
        <v>109</v>
      </c>
      <c r="DSS71" s="3" t="s">
        <v>392</v>
      </c>
      <c r="DST71" s="3"/>
      <c r="DSU71" s="3"/>
      <c r="DSV71" s="4" t="s">
        <v>108</v>
      </c>
      <c r="DSW71" s="4" t="s">
        <v>108</v>
      </c>
      <c r="DSX71" s="4" t="s">
        <v>108</v>
      </c>
      <c r="DSY71" s="4" t="s">
        <v>108</v>
      </c>
      <c r="DSZ71" s="4" t="s">
        <v>108</v>
      </c>
      <c r="DTA71" s="4" t="s">
        <v>108</v>
      </c>
      <c r="DTB71" s="4" t="s">
        <v>108</v>
      </c>
      <c r="DTC71" s="4" t="s">
        <v>108</v>
      </c>
      <c r="DTD71" s="4" t="s">
        <v>108</v>
      </c>
      <c r="DTE71" s="4" t="s">
        <v>108</v>
      </c>
      <c r="DTF71" s="4" t="s">
        <v>108</v>
      </c>
      <c r="DTG71" s="4" t="s">
        <v>108</v>
      </c>
      <c r="DTH71" s="4" t="s">
        <v>109</v>
      </c>
      <c r="DTI71" s="3" t="s">
        <v>392</v>
      </c>
      <c r="DTJ71" s="3"/>
      <c r="DTK71" s="3"/>
      <c r="DTL71" s="4" t="s">
        <v>108</v>
      </c>
      <c r="DTM71" s="4" t="s">
        <v>108</v>
      </c>
      <c r="DTN71" s="4" t="s">
        <v>108</v>
      </c>
      <c r="DTO71" s="4" t="s">
        <v>108</v>
      </c>
      <c r="DTP71" s="4" t="s">
        <v>108</v>
      </c>
      <c r="DTQ71" s="4" t="s">
        <v>108</v>
      </c>
      <c r="DTR71" s="4" t="s">
        <v>108</v>
      </c>
      <c r="DTS71" s="4" t="s">
        <v>108</v>
      </c>
      <c r="DTT71" s="4" t="s">
        <v>108</v>
      </c>
      <c r="DTU71" s="4" t="s">
        <v>108</v>
      </c>
      <c r="DTV71" s="4" t="s">
        <v>108</v>
      </c>
      <c r="DTW71" s="4" t="s">
        <v>108</v>
      </c>
      <c r="DTX71" s="4" t="s">
        <v>109</v>
      </c>
      <c r="DTY71" s="3" t="s">
        <v>392</v>
      </c>
      <c r="DTZ71" s="3"/>
      <c r="DUA71" s="3"/>
      <c r="DUB71" s="4" t="s">
        <v>108</v>
      </c>
      <c r="DUC71" s="4" t="s">
        <v>108</v>
      </c>
      <c r="DUD71" s="4" t="s">
        <v>108</v>
      </c>
      <c r="DUE71" s="4" t="s">
        <v>108</v>
      </c>
      <c r="DUF71" s="4" t="s">
        <v>108</v>
      </c>
      <c r="DUG71" s="4" t="s">
        <v>108</v>
      </c>
      <c r="DUH71" s="4" t="s">
        <v>108</v>
      </c>
      <c r="DUI71" s="4" t="s">
        <v>108</v>
      </c>
      <c r="DUJ71" s="4" t="s">
        <v>108</v>
      </c>
      <c r="DUK71" s="4" t="s">
        <v>108</v>
      </c>
      <c r="DUL71" s="4" t="s">
        <v>108</v>
      </c>
      <c r="DUM71" s="4" t="s">
        <v>108</v>
      </c>
      <c r="DUN71" s="4" t="s">
        <v>109</v>
      </c>
      <c r="DUO71" s="3" t="s">
        <v>392</v>
      </c>
      <c r="DUP71" s="3"/>
      <c r="DUQ71" s="3"/>
      <c r="DUR71" s="4" t="s">
        <v>108</v>
      </c>
      <c r="DUS71" s="4" t="s">
        <v>108</v>
      </c>
      <c r="DUT71" s="4" t="s">
        <v>108</v>
      </c>
      <c r="DUU71" s="4" t="s">
        <v>108</v>
      </c>
      <c r="DUV71" s="4" t="s">
        <v>108</v>
      </c>
      <c r="DUW71" s="4" t="s">
        <v>108</v>
      </c>
      <c r="DUX71" s="4" t="s">
        <v>108</v>
      </c>
      <c r="DUY71" s="4" t="s">
        <v>108</v>
      </c>
      <c r="DUZ71" s="4" t="s">
        <v>108</v>
      </c>
      <c r="DVA71" s="4" t="s">
        <v>108</v>
      </c>
      <c r="DVB71" s="4" t="s">
        <v>108</v>
      </c>
      <c r="DVC71" s="4" t="s">
        <v>108</v>
      </c>
      <c r="DVD71" s="4" t="s">
        <v>109</v>
      </c>
      <c r="DVE71" s="3" t="s">
        <v>392</v>
      </c>
      <c r="DVF71" s="3"/>
      <c r="DVG71" s="3"/>
      <c r="DVH71" s="4" t="s">
        <v>108</v>
      </c>
      <c r="DVI71" s="4" t="s">
        <v>108</v>
      </c>
      <c r="DVJ71" s="4" t="s">
        <v>108</v>
      </c>
      <c r="DVK71" s="4" t="s">
        <v>108</v>
      </c>
      <c r="DVL71" s="4" t="s">
        <v>108</v>
      </c>
      <c r="DVM71" s="4" t="s">
        <v>108</v>
      </c>
      <c r="DVN71" s="4" t="s">
        <v>108</v>
      </c>
      <c r="DVO71" s="4" t="s">
        <v>108</v>
      </c>
      <c r="DVP71" s="4" t="s">
        <v>108</v>
      </c>
      <c r="DVQ71" s="4" t="s">
        <v>108</v>
      </c>
      <c r="DVR71" s="4" t="s">
        <v>108</v>
      </c>
      <c r="DVS71" s="4" t="s">
        <v>108</v>
      </c>
      <c r="DVT71" s="4" t="s">
        <v>109</v>
      </c>
      <c r="DVU71" s="3" t="s">
        <v>392</v>
      </c>
      <c r="DVV71" s="3"/>
      <c r="DVW71" s="3"/>
      <c r="DVX71" s="4" t="s">
        <v>108</v>
      </c>
      <c r="DVY71" s="4" t="s">
        <v>108</v>
      </c>
      <c r="DVZ71" s="4" t="s">
        <v>108</v>
      </c>
      <c r="DWA71" s="4" t="s">
        <v>108</v>
      </c>
      <c r="DWB71" s="4" t="s">
        <v>108</v>
      </c>
      <c r="DWC71" s="4" t="s">
        <v>108</v>
      </c>
      <c r="DWD71" s="4" t="s">
        <v>108</v>
      </c>
      <c r="DWE71" s="4" t="s">
        <v>108</v>
      </c>
      <c r="DWF71" s="4" t="s">
        <v>108</v>
      </c>
      <c r="DWG71" s="4" t="s">
        <v>108</v>
      </c>
      <c r="DWH71" s="4" t="s">
        <v>108</v>
      </c>
      <c r="DWI71" s="4" t="s">
        <v>108</v>
      </c>
      <c r="DWJ71" s="4" t="s">
        <v>109</v>
      </c>
      <c r="DWK71" s="3" t="s">
        <v>392</v>
      </c>
      <c r="DWL71" s="3"/>
      <c r="DWM71" s="3"/>
      <c r="DWN71" s="4" t="s">
        <v>108</v>
      </c>
      <c r="DWO71" s="4" t="s">
        <v>108</v>
      </c>
      <c r="DWP71" s="4" t="s">
        <v>108</v>
      </c>
      <c r="DWQ71" s="4" t="s">
        <v>108</v>
      </c>
      <c r="DWR71" s="4" t="s">
        <v>108</v>
      </c>
      <c r="DWS71" s="4" t="s">
        <v>108</v>
      </c>
      <c r="DWT71" s="4" t="s">
        <v>108</v>
      </c>
      <c r="DWU71" s="4" t="s">
        <v>108</v>
      </c>
      <c r="DWV71" s="4" t="s">
        <v>108</v>
      </c>
      <c r="DWW71" s="4" t="s">
        <v>108</v>
      </c>
      <c r="DWX71" s="4" t="s">
        <v>108</v>
      </c>
      <c r="DWY71" s="4" t="s">
        <v>108</v>
      </c>
      <c r="DWZ71" s="4" t="s">
        <v>109</v>
      </c>
      <c r="DXA71" s="3" t="s">
        <v>392</v>
      </c>
      <c r="DXB71" s="3"/>
      <c r="DXC71" s="3"/>
      <c r="DXD71" s="4" t="s">
        <v>108</v>
      </c>
      <c r="DXE71" s="4" t="s">
        <v>108</v>
      </c>
      <c r="DXF71" s="4" t="s">
        <v>108</v>
      </c>
      <c r="DXG71" s="4" t="s">
        <v>108</v>
      </c>
      <c r="DXH71" s="4" t="s">
        <v>108</v>
      </c>
      <c r="DXI71" s="4" t="s">
        <v>108</v>
      </c>
      <c r="DXJ71" s="4" t="s">
        <v>108</v>
      </c>
      <c r="DXK71" s="4" t="s">
        <v>108</v>
      </c>
      <c r="DXL71" s="4" t="s">
        <v>108</v>
      </c>
      <c r="DXM71" s="4" t="s">
        <v>108</v>
      </c>
      <c r="DXN71" s="4" t="s">
        <v>108</v>
      </c>
      <c r="DXO71" s="4" t="s">
        <v>108</v>
      </c>
      <c r="DXP71" s="4" t="s">
        <v>109</v>
      </c>
      <c r="DXQ71" s="3" t="s">
        <v>392</v>
      </c>
      <c r="DXR71" s="3"/>
      <c r="DXS71" s="3"/>
      <c r="DXT71" s="4" t="s">
        <v>108</v>
      </c>
      <c r="DXU71" s="4" t="s">
        <v>108</v>
      </c>
      <c r="DXV71" s="4" t="s">
        <v>108</v>
      </c>
      <c r="DXW71" s="4" t="s">
        <v>108</v>
      </c>
      <c r="DXX71" s="4" t="s">
        <v>108</v>
      </c>
      <c r="DXY71" s="4" t="s">
        <v>108</v>
      </c>
      <c r="DXZ71" s="4" t="s">
        <v>108</v>
      </c>
      <c r="DYA71" s="4" t="s">
        <v>108</v>
      </c>
      <c r="DYB71" s="4" t="s">
        <v>108</v>
      </c>
      <c r="DYC71" s="4" t="s">
        <v>108</v>
      </c>
      <c r="DYD71" s="4" t="s">
        <v>108</v>
      </c>
      <c r="DYE71" s="4" t="s">
        <v>108</v>
      </c>
      <c r="DYF71" s="4" t="s">
        <v>109</v>
      </c>
      <c r="DYG71" s="3" t="s">
        <v>392</v>
      </c>
      <c r="DYH71" s="3"/>
      <c r="DYI71" s="3"/>
      <c r="DYJ71" s="4" t="s">
        <v>108</v>
      </c>
      <c r="DYK71" s="4" t="s">
        <v>108</v>
      </c>
      <c r="DYL71" s="4" t="s">
        <v>108</v>
      </c>
      <c r="DYM71" s="4" t="s">
        <v>108</v>
      </c>
      <c r="DYN71" s="4" t="s">
        <v>108</v>
      </c>
      <c r="DYO71" s="4" t="s">
        <v>108</v>
      </c>
      <c r="DYP71" s="4" t="s">
        <v>108</v>
      </c>
      <c r="DYQ71" s="4" t="s">
        <v>108</v>
      </c>
      <c r="DYR71" s="4" t="s">
        <v>108</v>
      </c>
      <c r="DYS71" s="4" t="s">
        <v>108</v>
      </c>
      <c r="DYT71" s="4" t="s">
        <v>108</v>
      </c>
      <c r="DYU71" s="4" t="s">
        <v>108</v>
      </c>
      <c r="DYV71" s="4" t="s">
        <v>109</v>
      </c>
      <c r="DYW71" s="3" t="s">
        <v>392</v>
      </c>
      <c r="DYX71" s="3"/>
      <c r="DYY71" s="3"/>
      <c r="DYZ71" s="4" t="s">
        <v>108</v>
      </c>
      <c r="DZA71" s="4" t="s">
        <v>108</v>
      </c>
      <c r="DZB71" s="4" t="s">
        <v>108</v>
      </c>
      <c r="DZC71" s="4" t="s">
        <v>108</v>
      </c>
      <c r="DZD71" s="4" t="s">
        <v>108</v>
      </c>
      <c r="DZE71" s="4" t="s">
        <v>108</v>
      </c>
      <c r="DZF71" s="4" t="s">
        <v>108</v>
      </c>
      <c r="DZG71" s="4" t="s">
        <v>108</v>
      </c>
      <c r="DZH71" s="4" t="s">
        <v>108</v>
      </c>
      <c r="DZI71" s="4" t="s">
        <v>108</v>
      </c>
      <c r="DZJ71" s="4" t="s">
        <v>108</v>
      </c>
      <c r="DZK71" s="4" t="s">
        <v>108</v>
      </c>
      <c r="DZL71" s="4" t="s">
        <v>109</v>
      </c>
      <c r="DZM71" s="3" t="s">
        <v>392</v>
      </c>
      <c r="DZN71" s="3"/>
      <c r="DZO71" s="3"/>
      <c r="DZP71" s="4" t="s">
        <v>108</v>
      </c>
      <c r="DZQ71" s="4" t="s">
        <v>108</v>
      </c>
      <c r="DZR71" s="4" t="s">
        <v>108</v>
      </c>
      <c r="DZS71" s="4" t="s">
        <v>108</v>
      </c>
      <c r="DZT71" s="4" t="s">
        <v>108</v>
      </c>
      <c r="DZU71" s="4" t="s">
        <v>108</v>
      </c>
      <c r="DZV71" s="4" t="s">
        <v>108</v>
      </c>
      <c r="DZW71" s="4" t="s">
        <v>108</v>
      </c>
      <c r="DZX71" s="4" t="s">
        <v>108</v>
      </c>
      <c r="DZY71" s="4" t="s">
        <v>108</v>
      </c>
      <c r="DZZ71" s="4" t="s">
        <v>108</v>
      </c>
      <c r="EAA71" s="4" t="s">
        <v>108</v>
      </c>
      <c r="EAB71" s="4" t="s">
        <v>109</v>
      </c>
      <c r="EAC71" s="3" t="s">
        <v>392</v>
      </c>
      <c r="EAD71" s="3"/>
      <c r="EAE71" s="3"/>
      <c r="EAF71" s="4" t="s">
        <v>108</v>
      </c>
      <c r="EAG71" s="4" t="s">
        <v>108</v>
      </c>
      <c r="EAH71" s="4" t="s">
        <v>108</v>
      </c>
      <c r="EAI71" s="4" t="s">
        <v>108</v>
      </c>
      <c r="EAJ71" s="4" t="s">
        <v>108</v>
      </c>
      <c r="EAK71" s="4" t="s">
        <v>108</v>
      </c>
      <c r="EAL71" s="4" t="s">
        <v>108</v>
      </c>
      <c r="EAM71" s="4" t="s">
        <v>108</v>
      </c>
      <c r="EAN71" s="4" t="s">
        <v>108</v>
      </c>
      <c r="EAO71" s="4" t="s">
        <v>108</v>
      </c>
      <c r="EAP71" s="4" t="s">
        <v>108</v>
      </c>
      <c r="EAQ71" s="4" t="s">
        <v>108</v>
      </c>
      <c r="EAR71" s="4" t="s">
        <v>109</v>
      </c>
      <c r="EAS71" s="3" t="s">
        <v>392</v>
      </c>
      <c r="EAT71" s="3"/>
      <c r="EAU71" s="3"/>
      <c r="EAV71" s="4" t="s">
        <v>108</v>
      </c>
      <c r="EAW71" s="4" t="s">
        <v>108</v>
      </c>
      <c r="EAX71" s="4" t="s">
        <v>108</v>
      </c>
      <c r="EAY71" s="4" t="s">
        <v>108</v>
      </c>
      <c r="EAZ71" s="4" t="s">
        <v>108</v>
      </c>
      <c r="EBA71" s="4" t="s">
        <v>108</v>
      </c>
      <c r="EBB71" s="4" t="s">
        <v>108</v>
      </c>
      <c r="EBC71" s="4" t="s">
        <v>108</v>
      </c>
      <c r="EBD71" s="4" t="s">
        <v>108</v>
      </c>
      <c r="EBE71" s="4" t="s">
        <v>108</v>
      </c>
      <c r="EBF71" s="4" t="s">
        <v>108</v>
      </c>
      <c r="EBG71" s="4" t="s">
        <v>108</v>
      </c>
      <c r="EBH71" s="4" t="s">
        <v>109</v>
      </c>
      <c r="EBI71" s="3" t="s">
        <v>392</v>
      </c>
      <c r="EBJ71" s="3"/>
      <c r="EBK71" s="3"/>
      <c r="EBL71" s="4" t="s">
        <v>108</v>
      </c>
      <c r="EBM71" s="4" t="s">
        <v>108</v>
      </c>
      <c r="EBN71" s="4" t="s">
        <v>108</v>
      </c>
      <c r="EBO71" s="4" t="s">
        <v>108</v>
      </c>
      <c r="EBP71" s="4" t="s">
        <v>108</v>
      </c>
      <c r="EBQ71" s="4" t="s">
        <v>108</v>
      </c>
      <c r="EBR71" s="4" t="s">
        <v>108</v>
      </c>
      <c r="EBS71" s="4" t="s">
        <v>108</v>
      </c>
      <c r="EBT71" s="4" t="s">
        <v>108</v>
      </c>
      <c r="EBU71" s="4" t="s">
        <v>108</v>
      </c>
      <c r="EBV71" s="4" t="s">
        <v>108</v>
      </c>
      <c r="EBW71" s="4" t="s">
        <v>108</v>
      </c>
      <c r="EBX71" s="4" t="s">
        <v>109</v>
      </c>
      <c r="EBY71" s="3" t="s">
        <v>392</v>
      </c>
      <c r="EBZ71" s="3"/>
      <c r="ECA71" s="3"/>
      <c r="ECB71" s="4" t="s">
        <v>108</v>
      </c>
      <c r="ECC71" s="4" t="s">
        <v>108</v>
      </c>
      <c r="ECD71" s="4" t="s">
        <v>108</v>
      </c>
      <c r="ECE71" s="4" t="s">
        <v>108</v>
      </c>
      <c r="ECF71" s="4" t="s">
        <v>108</v>
      </c>
      <c r="ECG71" s="4" t="s">
        <v>108</v>
      </c>
      <c r="ECH71" s="4" t="s">
        <v>108</v>
      </c>
      <c r="ECI71" s="4" t="s">
        <v>108</v>
      </c>
      <c r="ECJ71" s="4" t="s">
        <v>108</v>
      </c>
      <c r="ECK71" s="4" t="s">
        <v>108</v>
      </c>
      <c r="ECL71" s="4" t="s">
        <v>108</v>
      </c>
      <c r="ECM71" s="4" t="s">
        <v>108</v>
      </c>
      <c r="ECN71" s="4" t="s">
        <v>109</v>
      </c>
      <c r="ECO71" s="3" t="s">
        <v>392</v>
      </c>
      <c r="ECP71" s="3"/>
      <c r="ECQ71" s="3"/>
      <c r="ECR71" s="4" t="s">
        <v>108</v>
      </c>
      <c r="ECS71" s="4" t="s">
        <v>108</v>
      </c>
      <c r="ECT71" s="4" t="s">
        <v>108</v>
      </c>
      <c r="ECU71" s="4" t="s">
        <v>108</v>
      </c>
      <c r="ECV71" s="4" t="s">
        <v>108</v>
      </c>
      <c r="ECW71" s="4" t="s">
        <v>108</v>
      </c>
      <c r="ECX71" s="4" t="s">
        <v>108</v>
      </c>
      <c r="ECY71" s="4" t="s">
        <v>108</v>
      </c>
      <c r="ECZ71" s="4" t="s">
        <v>108</v>
      </c>
      <c r="EDA71" s="4" t="s">
        <v>108</v>
      </c>
      <c r="EDB71" s="4" t="s">
        <v>108</v>
      </c>
      <c r="EDC71" s="4" t="s">
        <v>108</v>
      </c>
      <c r="EDD71" s="4" t="s">
        <v>109</v>
      </c>
      <c r="EDE71" s="3" t="s">
        <v>392</v>
      </c>
      <c r="EDF71" s="3"/>
      <c r="EDG71" s="3"/>
      <c r="EDH71" s="4" t="s">
        <v>108</v>
      </c>
      <c r="EDI71" s="4" t="s">
        <v>108</v>
      </c>
      <c r="EDJ71" s="4" t="s">
        <v>108</v>
      </c>
      <c r="EDK71" s="4" t="s">
        <v>108</v>
      </c>
      <c r="EDL71" s="4" t="s">
        <v>108</v>
      </c>
      <c r="EDM71" s="4" t="s">
        <v>108</v>
      </c>
      <c r="EDN71" s="4" t="s">
        <v>108</v>
      </c>
      <c r="EDO71" s="4" t="s">
        <v>108</v>
      </c>
      <c r="EDP71" s="4" t="s">
        <v>108</v>
      </c>
      <c r="EDQ71" s="4" t="s">
        <v>108</v>
      </c>
      <c r="EDR71" s="4" t="s">
        <v>108</v>
      </c>
      <c r="EDS71" s="4" t="s">
        <v>108</v>
      </c>
      <c r="EDT71" s="4" t="s">
        <v>109</v>
      </c>
      <c r="EDU71" s="3" t="s">
        <v>392</v>
      </c>
      <c r="EDV71" s="3"/>
      <c r="EDW71" s="3"/>
      <c r="EDX71" s="4" t="s">
        <v>108</v>
      </c>
      <c r="EDY71" s="4" t="s">
        <v>108</v>
      </c>
      <c r="EDZ71" s="4" t="s">
        <v>108</v>
      </c>
      <c r="EEA71" s="4" t="s">
        <v>108</v>
      </c>
      <c r="EEB71" s="4" t="s">
        <v>108</v>
      </c>
      <c r="EEC71" s="4" t="s">
        <v>108</v>
      </c>
      <c r="EED71" s="4" t="s">
        <v>108</v>
      </c>
      <c r="EEE71" s="4" t="s">
        <v>108</v>
      </c>
      <c r="EEF71" s="4" t="s">
        <v>108</v>
      </c>
      <c r="EEG71" s="4" t="s">
        <v>108</v>
      </c>
      <c r="EEH71" s="4" t="s">
        <v>108</v>
      </c>
      <c r="EEI71" s="4" t="s">
        <v>108</v>
      </c>
      <c r="EEJ71" s="4" t="s">
        <v>109</v>
      </c>
      <c r="EEK71" s="3" t="s">
        <v>392</v>
      </c>
      <c r="EEL71" s="3"/>
      <c r="EEM71" s="3"/>
      <c r="EEN71" s="4" t="s">
        <v>108</v>
      </c>
      <c r="EEO71" s="4" t="s">
        <v>108</v>
      </c>
      <c r="EEP71" s="4" t="s">
        <v>108</v>
      </c>
      <c r="EEQ71" s="4" t="s">
        <v>108</v>
      </c>
      <c r="EER71" s="4" t="s">
        <v>108</v>
      </c>
      <c r="EES71" s="4" t="s">
        <v>108</v>
      </c>
      <c r="EET71" s="4" t="s">
        <v>108</v>
      </c>
      <c r="EEU71" s="4" t="s">
        <v>108</v>
      </c>
      <c r="EEV71" s="4" t="s">
        <v>108</v>
      </c>
      <c r="EEW71" s="4" t="s">
        <v>108</v>
      </c>
      <c r="EEX71" s="4" t="s">
        <v>108</v>
      </c>
      <c r="EEY71" s="4" t="s">
        <v>108</v>
      </c>
      <c r="EEZ71" s="4" t="s">
        <v>109</v>
      </c>
      <c r="EFA71" s="3" t="s">
        <v>392</v>
      </c>
      <c r="EFB71" s="3"/>
      <c r="EFC71" s="3"/>
      <c r="EFD71" s="4" t="s">
        <v>108</v>
      </c>
      <c r="EFE71" s="4" t="s">
        <v>108</v>
      </c>
      <c r="EFF71" s="4" t="s">
        <v>108</v>
      </c>
      <c r="EFG71" s="4" t="s">
        <v>108</v>
      </c>
      <c r="EFH71" s="4" t="s">
        <v>108</v>
      </c>
      <c r="EFI71" s="4" t="s">
        <v>108</v>
      </c>
      <c r="EFJ71" s="4" t="s">
        <v>108</v>
      </c>
      <c r="EFK71" s="4" t="s">
        <v>108</v>
      </c>
      <c r="EFL71" s="4" t="s">
        <v>108</v>
      </c>
      <c r="EFM71" s="4" t="s">
        <v>108</v>
      </c>
      <c r="EFN71" s="4" t="s">
        <v>108</v>
      </c>
      <c r="EFO71" s="4" t="s">
        <v>108</v>
      </c>
      <c r="EFP71" s="4" t="s">
        <v>109</v>
      </c>
      <c r="EFQ71" s="3" t="s">
        <v>392</v>
      </c>
      <c r="EFR71" s="3"/>
      <c r="EFS71" s="3"/>
      <c r="EFT71" s="4" t="s">
        <v>108</v>
      </c>
      <c r="EFU71" s="4" t="s">
        <v>108</v>
      </c>
      <c r="EFV71" s="4" t="s">
        <v>108</v>
      </c>
      <c r="EFW71" s="4" t="s">
        <v>108</v>
      </c>
      <c r="EFX71" s="4" t="s">
        <v>108</v>
      </c>
      <c r="EFY71" s="4" t="s">
        <v>108</v>
      </c>
      <c r="EFZ71" s="4" t="s">
        <v>108</v>
      </c>
      <c r="EGA71" s="4" t="s">
        <v>108</v>
      </c>
      <c r="EGB71" s="4" t="s">
        <v>108</v>
      </c>
      <c r="EGC71" s="4" t="s">
        <v>108</v>
      </c>
      <c r="EGD71" s="4" t="s">
        <v>108</v>
      </c>
      <c r="EGE71" s="4" t="s">
        <v>108</v>
      </c>
      <c r="EGF71" s="4" t="s">
        <v>109</v>
      </c>
      <c r="EGG71" s="3" t="s">
        <v>392</v>
      </c>
      <c r="EGH71" s="3"/>
      <c r="EGI71" s="3"/>
      <c r="EGJ71" s="4" t="s">
        <v>108</v>
      </c>
      <c r="EGK71" s="4" t="s">
        <v>108</v>
      </c>
      <c r="EGL71" s="4" t="s">
        <v>108</v>
      </c>
      <c r="EGM71" s="4" t="s">
        <v>108</v>
      </c>
      <c r="EGN71" s="4" t="s">
        <v>108</v>
      </c>
      <c r="EGO71" s="4" t="s">
        <v>108</v>
      </c>
      <c r="EGP71" s="4" t="s">
        <v>108</v>
      </c>
      <c r="EGQ71" s="4" t="s">
        <v>108</v>
      </c>
      <c r="EGR71" s="4" t="s">
        <v>108</v>
      </c>
      <c r="EGS71" s="4" t="s">
        <v>108</v>
      </c>
      <c r="EGT71" s="4" t="s">
        <v>108</v>
      </c>
      <c r="EGU71" s="4" t="s">
        <v>108</v>
      </c>
      <c r="EGV71" s="4" t="s">
        <v>109</v>
      </c>
      <c r="EGW71" s="3" t="s">
        <v>392</v>
      </c>
      <c r="EGX71" s="3"/>
      <c r="EGY71" s="3"/>
      <c r="EGZ71" s="4" t="s">
        <v>108</v>
      </c>
      <c r="EHA71" s="4" t="s">
        <v>108</v>
      </c>
      <c r="EHB71" s="4" t="s">
        <v>108</v>
      </c>
      <c r="EHC71" s="4" t="s">
        <v>108</v>
      </c>
      <c r="EHD71" s="4" t="s">
        <v>108</v>
      </c>
      <c r="EHE71" s="4" t="s">
        <v>108</v>
      </c>
      <c r="EHF71" s="4" t="s">
        <v>108</v>
      </c>
      <c r="EHG71" s="4" t="s">
        <v>108</v>
      </c>
      <c r="EHH71" s="4" t="s">
        <v>108</v>
      </c>
      <c r="EHI71" s="4" t="s">
        <v>108</v>
      </c>
      <c r="EHJ71" s="4" t="s">
        <v>108</v>
      </c>
      <c r="EHK71" s="4" t="s">
        <v>108</v>
      </c>
      <c r="EHL71" s="4" t="s">
        <v>109</v>
      </c>
      <c r="EHM71" s="3" t="s">
        <v>392</v>
      </c>
      <c r="EHN71" s="3"/>
      <c r="EHO71" s="3"/>
      <c r="EHP71" s="4" t="s">
        <v>108</v>
      </c>
      <c r="EHQ71" s="4" t="s">
        <v>108</v>
      </c>
      <c r="EHR71" s="4" t="s">
        <v>108</v>
      </c>
      <c r="EHS71" s="4" t="s">
        <v>108</v>
      </c>
      <c r="EHT71" s="4" t="s">
        <v>108</v>
      </c>
      <c r="EHU71" s="4" t="s">
        <v>108</v>
      </c>
      <c r="EHV71" s="4" t="s">
        <v>108</v>
      </c>
      <c r="EHW71" s="4" t="s">
        <v>108</v>
      </c>
      <c r="EHX71" s="4" t="s">
        <v>108</v>
      </c>
      <c r="EHY71" s="4" t="s">
        <v>108</v>
      </c>
      <c r="EHZ71" s="4" t="s">
        <v>108</v>
      </c>
      <c r="EIA71" s="4" t="s">
        <v>108</v>
      </c>
      <c r="EIB71" s="4" t="s">
        <v>109</v>
      </c>
      <c r="EIC71" s="3" t="s">
        <v>392</v>
      </c>
      <c r="EID71" s="3"/>
      <c r="EIE71" s="3"/>
      <c r="EIF71" s="4" t="s">
        <v>108</v>
      </c>
      <c r="EIG71" s="4" t="s">
        <v>108</v>
      </c>
      <c r="EIH71" s="4" t="s">
        <v>108</v>
      </c>
      <c r="EII71" s="4" t="s">
        <v>108</v>
      </c>
      <c r="EIJ71" s="4" t="s">
        <v>108</v>
      </c>
      <c r="EIK71" s="4" t="s">
        <v>108</v>
      </c>
      <c r="EIL71" s="4" t="s">
        <v>108</v>
      </c>
      <c r="EIM71" s="4" t="s">
        <v>108</v>
      </c>
      <c r="EIN71" s="4" t="s">
        <v>108</v>
      </c>
      <c r="EIO71" s="4" t="s">
        <v>108</v>
      </c>
      <c r="EIP71" s="4" t="s">
        <v>108</v>
      </c>
      <c r="EIQ71" s="4" t="s">
        <v>108</v>
      </c>
      <c r="EIR71" s="4" t="s">
        <v>109</v>
      </c>
      <c r="EIS71" s="3" t="s">
        <v>392</v>
      </c>
      <c r="EIT71" s="3"/>
      <c r="EIU71" s="3"/>
      <c r="EIV71" s="4" t="s">
        <v>108</v>
      </c>
      <c r="EIW71" s="4" t="s">
        <v>108</v>
      </c>
      <c r="EIX71" s="4" t="s">
        <v>108</v>
      </c>
      <c r="EIY71" s="4" t="s">
        <v>108</v>
      </c>
      <c r="EIZ71" s="4" t="s">
        <v>108</v>
      </c>
      <c r="EJA71" s="4" t="s">
        <v>108</v>
      </c>
      <c r="EJB71" s="4" t="s">
        <v>108</v>
      </c>
      <c r="EJC71" s="4" t="s">
        <v>108</v>
      </c>
      <c r="EJD71" s="4" t="s">
        <v>108</v>
      </c>
      <c r="EJE71" s="4" t="s">
        <v>108</v>
      </c>
      <c r="EJF71" s="4" t="s">
        <v>108</v>
      </c>
      <c r="EJG71" s="4" t="s">
        <v>108</v>
      </c>
      <c r="EJH71" s="4" t="s">
        <v>109</v>
      </c>
      <c r="EJI71" s="3" t="s">
        <v>392</v>
      </c>
      <c r="EJJ71" s="3"/>
      <c r="EJK71" s="3"/>
      <c r="EJL71" s="4" t="s">
        <v>108</v>
      </c>
      <c r="EJM71" s="4" t="s">
        <v>108</v>
      </c>
      <c r="EJN71" s="4" t="s">
        <v>108</v>
      </c>
      <c r="EJO71" s="4" t="s">
        <v>108</v>
      </c>
      <c r="EJP71" s="4" t="s">
        <v>108</v>
      </c>
      <c r="EJQ71" s="4" t="s">
        <v>108</v>
      </c>
      <c r="EJR71" s="4" t="s">
        <v>108</v>
      </c>
      <c r="EJS71" s="4" t="s">
        <v>108</v>
      </c>
      <c r="EJT71" s="4" t="s">
        <v>108</v>
      </c>
      <c r="EJU71" s="4" t="s">
        <v>108</v>
      </c>
      <c r="EJV71" s="4" t="s">
        <v>108</v>
      </c>
      <c r="EJW71" s="4" t="s">
        <v>108</v>
      </c>
      <c r="EJX71" s="4" t="s">
        <v>109</v>
      </c>
      <c r="EJY71" s="3" t="s">
        <v>392</v>
      </c>
      <c r="EJZ71" s="3"/>
      <c r="EKA71" s="3"/>
      <c r="EKB71" s="4" t="s">
        <v>108</v>
      </c>
      <c r="EKC71" s="4" t="s">
        <v>108</v>
      </c>
      <c r="EKD71" s="4" t="s">
        <v>108</v>
      </c>
      <c r="EKE71" s="4" t="s">
        <v>108</v>
      </c>
      <c r="EKF71" s="4" t="s">
        <v>108</v>
      </c>
      <c r="EKG71" s="4" t="s">
        <v>108</v>
      </c>
      <c r="EKH71" s="4" t="s">
        <v>108</v>
      </c>
      <c r="EKI71" s="4" t="s">
        <v>108</v>
      </c>
      <c r="EKJ71" s="4" t="s">
        <v>108</v>
      </c>
      <c r="EKK71" s="4" t="s">
        <v>108</v>
      </c>
      <c r="EKL71" s="4" t="s">
        <v>108</v>
      </c>
      <c r="EKM71" s="4" t="s">
        <v>108</v>
      </c>
      <c r="EKN71" s="4" t="s">
        <v>109</v>
      </c>
      <c r="EKO71" s="3" t="s">
        <v>392</v>
      </c>
      <c r="EKP71" s="3"/>
      <c r="EKQ71" s="3"/>
      <c r="EKR71" s="4" t="s">
        <v>108</v>
      </c>
      <c r="EKS71" s="4" t="s">
        <v>108</v>
      </c>
      <c r="EKT71" s="4" t="s">
        <v>108</v>
      </c>
      <c r="EKU71" s="4" t="s">
        <v>108</v>
      </c>
      <c r="EKV71" s="4" t="s">
        <v>108</v>
      </c>
      <c r="EKW71" s="4" t="s">
        <v>108</v>
      </c>
      <c r="EKX71" s="4" t="s">
        <v>108</v>
      </c>
      <c r="EKY71" s="4" t="s">
        <v>108</v>
      </c>
      <c r="EKZ71" s="4" t="s">
        <v>108</v>
      </c>
      <c r="ELA71" s="4" t="s">
        <v>108</v>
      </c>
      <c r="ELB71" s="4" t="s">
        <v>108</v>
      </c>
      <c r="ELC71" s="4" t="s">
        <v>108</v>
      </c>
      <c r="ELD71" s="4" t="s">
        <v>109</v>
      </c>
      <c r="ELE71" s="3" t="s">
        <v>392</v>
      </c>
      <c r="ELF71" s="3"/>
      <c r="ELG71" s="3"/>
      <c r="ELH71" s="4" t="s">
        <v>108</v>
      </c>
      <c r="ELI71" s="4" t="s">
        <v>108</v>
      </c>
      <c r="ELJ71" s="4" t="s">
        <v>108</v>
      </c>
      <c r="ELK71" s="4" t="s">
        <v>108</v>
      </c>
      <c r="ELL71" s="4" t="s">
        <v>108</v>
      </c>
      <c r="ELM71" s="4" t="s">
        <v>108</v>
      </c>
      <c r="ELN71" s="4" t="s">
        <v>108</v>
      </c>
      <c r="ELO71" s="4" t="s">
        <v>108</v>
      </c>
      <c r="ELP71" s="4" t="s">
        <v>108</v>
      </c>
      <c r="ELQ71" s="4" t="s">
        <v>108</v>
      </c>
      <c r="ELR71" s="4" t="s">
        <v>108</v>
      </c>
      <c r="ELS71" s="4" t="s">
        <v>108</v>
      </c>
      <c r="ELT71" s="4" t="s">
        <v>109</v>
      </c>
      <c r="ELU71" s="3" t="s">
        <v>392</v>
      </c>
      <c r="ELV71" s="3"/>
      <c r="ELW71" s="3"/>
      <c r="ELX71" s="4" t="s">
        <v>108</v>
      </c>
      <c r="ELY71" s="4" t="s">
        <v>108</v>
      </c>
      <c r="ELZ71" s="4" t="s">
        <v>108</v>
      </c>
      <c r="EMA71" s="4" t="s">
        <v>108</v>
      </c>
      <c r="EMB71" s="4" t="s">
        <v>108</v>
      </c>
      <c r="EMC71" s="4" t="s">
        <v>108</v>
      </c>
      <c r="EMD71" s="4" t="s">
        <v>108</v>
      </c>
      <c r="EME71" s="4" t="s">
        <v>108</v>
      </c>
      <c r="EMF71" s="4" t="s">
        <v>108</v>
      </c>
      <c r="EMG71" s="4" t="s">
        <v>108</v>
      </c>
      <c r="EMH71" s="4" t="s">
        <v>108</v>
      </c>
      <c r="EMI71" s="4" t="s">
        <v>108</v>
      </c>
      <c r="EMJ71" s="4" t="s">
        <v>109</v>
      </c>
      <c r="EMK71" s="3" t="s">
        <v>392</v>
      </c>
      <c r="EML71" s="3"/>
      <c r="EMM71" s="3"/>
      <c r="EMN71" s="4" t="s">
        <v>108</v>
      </c>
      <c r="EMO71" s="4" t="s">
        <v>108</v>
      </c>
      <c r="EMP71" s="4" t="s">
        <v>108</v>
      </c>
      <c r="EMQ71" s="4" t="s">
        <v>108</v>
      </c>
      <c r="EMR71" s="4" t="s">
        <v>108</v>
      </c>
      <c r="EMS71" s="4" t="s">
        <v>108</v>
      </c>
      <c r="EMT71" s="4" t="s">
        <v>108</v>
      </c>
      <c r="EMU71" s="4" t="s">
        <v>108</v>
      </c>
      <c r="EMV71" s="4" t="s">
        <v>108</v>
      </c>
      <c r="EMW71" s="4" t="s">
        <v>108</v>
      </c>
      <c r="EMX71" s="4" t="s">
        <v>108</v>
      </c>
      <c r="EMY71" s="4" t="s">
        <v>108</v>
      </c>
      <c r="EMZ71" s="4" t="s">
        <v>109</v>
      </c>
      <c r="ENA71" s="3" t="s">
        <v>392</v>
      </c>
      <c r="ENB71" s="3"/>
      <c r="ENC71" s="3"/>
      <c r="END71" s="4" t="s">
        <v>108</v>
      </c>
      <c r="ENE71" s="4" t="s">
        <v>108</v>
      </c>
      <c r="ENF71" s="4" t="s">
        <v>108</v>
      </c>
      <c r="ENG71" s="4" t="s">
        <v>108</v>
      </c>
      <c r="ENH71" s="4" t="s">
        <v>108</v>
      </c>
      <c r="ENI71" s="4" t="s">
        <v>108</v>
      </c>
      <c r="ENJ71" s="4" t="s">
        <v>108</v>
      </c>
      <c r="ENK71" s="4" t="s">
        <v>108</v>
      </c>
      <c r="ENL71" s="4" t="s">
        <v>108</v>
      </c>
      <c r="ENM71" s="4" t="s">
        <v>108</v>
      </c>
      <c r="ENN71" s="4" t="s">
        <v>108</v>
      </c>
      <c r="ENO71" s="4" t="s">
        <v>108</v>
      </c>
      <c r="ENP71" s="4" t="s">
        <v>109</v>
      </c>
      <c r="ENQ71" s="3" t="s">
        <v>392</v>
      </c>
      <c r="ENR71" s="3"/>
      <c r="ENS71" s="3"/>
      <c r="ENT71" s="4" t="s">
        <v>108</v>
      </c>
      <c r="ENU71" s="4" t="s">
        <v>108</v>
      </c>
      <c r="ENV71" s="4" t="s">
        <v>108</v>
      </c>
      <c r="ENW71" s="4" t="s">
        <v>108</v>
      </c>
      <c r="ENX71" s="4" t="s">
        <v>108</v>
      </c>
      <c r="ENY71" s="4" t="s">
        <v>108</v>
      </c>
      <c r="ENZ71" s="4" t="s">
        <v>108</v>
      </c>
      <c r="EOA71" s="4" t="s">
        <v>108</v>
      </c>
      <c r="EOB71" s="4" t="s">
        <v>108</v>
      </c>
      <c r="EOC71" s="4" t="s">
        <v>108</v>
      </c>
      <c r="EOD71" s="4" t="s">
        <v>108</v>
      </c>
      <c r="EOE71" s="4" t="s">
        <v>108</v>
      </c>
      <c r="EOF71" s="4" t="s">
        <v>109</v>
      </c>
      <c r="EOG71" s="3" t="s">
        <v>392</v>
      </c>
      <c r="EOH71" s="3"/>
      <c r="EOI71" s="3"/>
      <c r="EOJ71" s="4" t="s">
        <v>108</v>
      </c>
      <c r="EOK71" s="4" t="s">
        <v>108</v>
      </c>
      <c r="EOL71" s="4" t="s">
        <v>108</v>
      </c>
      <c r="EOM71" s="4" t="s">
        <v>108</v>
      </c>
      <c r="EON71" s="4" t="s">
        <v>108</v>
      </c>
      <c r="EOO71" s="4" t="s">
        <v>108</v>
      </c>
      <c r="EOP71" s="4" t="s">
        <v>108</v>
      </c>
      <c r="EOQ71" s="4" t="s">
        <v>108</v>
      </c>
      <c r="EOR71" s="4" t="s">
        <v>108</v>
      </c>
      <c r="EOS71" s="4" t="s">
        <v>108</v>
      </c>
      <c r="EOT71" s="4" t="s">
        <v>108</v>
      </c>
      <c r="EOU71" s="4" t="s">
        <v>108</v>
      </c>
      <c r="EOV71" s="4" t="s">
        <v>109</v>
      </c>
      <c r="EOW71" s="3" t="s">
        <v>392</v>
      </c>
      <c r="EOX71" s="3"/>
      <c r="EOY71" s="3"/>
      <c r="EOZ71" s="4" t="s">
        <v>108</v>
      </c>
      <c r="EPA71" s="4" t="s">
        <v>108</v>
      </c>
      <c r="EPB71" s="4" t="s">
        <v>108</v>
      </c>
      <c r="EPC71" s="4" t="s">
        <v>108</v>
      </c>
      <c r="EPD71" s="4" t="s">
        <v>108</v>
      </c>
      <c r="EPE71" s="4" t="s">
        <v>108</v>
      </c>
      <c r="EPF71" s="4" t="s">
        <v>108</v>
      </c>
      <c r="EPG71" s="4" t="s">
        <v>108</v>
      </c>
      <c r="EPH71" s="4" t="s">
        <v>108</v>
      </c>
      <c r="EPI71" s="4" t="s">
        <v>108</v>
      </c>
      <c r="EPJ71" s="4" t="s">
        <v>108</v>
      </c>
      <c r="EPK71" s="4" t="s">
        <v>108</v>
      </c>
      <c r="EPL71" s="4" t="s">
        <v>109</v>
      </c>
      <c r="EPM71" s="3" t="s">
        <v>392</v>
      </c>
      <c r="EPN71" s="3"/>
      <c r="EPO71" s="3"/>
      <c r="EPP71" s="4" t="s">
        <v>108</v>
      </c>
      <c r="EPQ71" s="4" t="s">
        <v>108</v>
      </c>
      <c r="EPR71" s="4" t="s">
        <v>108</v>
      </c>
      <c r="EPS71" s="4" t="s">
        <v>108</v>
      </c>
      <c r="EPT71" s="4" t="s">
        <v>108</v>
      </c>
      <c r="EPU71" s="4" t="s">
        <v>108</v>
      </c>
      <c r="EPV71" s="4" t="s">
        <v>108</v>
      </c>
      <c r="EPW71" s="4" t="s">
        <v>108</v>
      </c>
      <c r="EPX71" s="4" t="s">
        <v>108</v>
      </c>
      <c r="EPY71" s="4" t="s">
        <v>108</v>
      </c>
      <c r="EPZ71" s="4" t="s">
        <v>108</v>
      </c>
      <c r="EQA71" s="4" t="s">
        <v>108</v>
      </c>
      <c r="EQB71" s="4" t="s">
        <v>109</v>
      </c>
      <c r="EQC71" s="3" t="s">
        <v>392</v>
      </c>
      <c r="EQD71" s="3"/>
      <c r="EQE71" s="3"/>
      <c r="EQF71" s="4" t="s">
        <v>108</v>
      </c>
      <c r="EQG71" s="4" t="s">
        <v>108</v>
      </c>
      <c r="EQH71" s="4" t="s">
        <v>108</v>
      </c>
      <c r="EQI71" s="4" t="s">
        <v>108</v>
      </c>
      <c r="EQJ71" s="4" t="s">
        <v>108</v>
      </c>
      <c r="EQK71" s="4" t="s">
        <v>108</v>
      </c>
      <c r="EQL71" s="4" t="s">
        <v>108</v>
      </c>
      <c r="EQM71" s="4" t="s">
        <v>108</v>
      </c>
      <c r="EQN71" s="4" t="s">
        <v>108</v>
      </c>
      <c r="EQO71" s="4" t="s">
        <v>108</v>
      </c>
      <c r="EQP71" s="4" t="s">
        <v>108</v>
      </c>
      <c r="EQQ71" s="4" t="s">
        <v>108</v>
      </c>
      <c r="EQR71" s="4" t="s">
        <v>109</v>
      </c>
      <c r="EQS71" s="3" t="s">
        <v>392</v>
      </c>
      <c r="EQT71" s="3"/>
      <c r="EQU71" s="3"/>
      <c r="EQV71" s="4" t="s">
        <v>108</v>
      </c>
      <c r="EQW71" s="4" t="s">
        <v>108</v>
      </c>
      <c r="EQX71" s="4" t="s">
        <v>108</v>
      </c>
      <c r="EQY71" s="4" t="s">
        <v>108</v>
      </c>
      <c r="EQZ71" s="4" t="s">
        <v>108</v>
      </c>
      <c r="ERA71" s="4" t="s">
        <v>108</v>
      </c>
      <c r="ERB71" s="4" t="s">
        <v>108</v>
      </c>
      <c r="ERC71" s="4" t="s">
        <v>108</v>
      </c>
      <c r="ERD71" s="4" t="s">
        <v>108</v>
      </c>
      <c r="ERE71" s="4" t="s">
        <v>108</v>
      </c>
      <c r="ERF71" s="4" t="s">
        <v>108</v>
      </c>
      <c r="ERG71" s="4" t="s">
        <v>108</v>
      </c>
      <c r="ERH71" s="4" t="s">
        <v>109</v>
      </c>
      <c r="ERI71" s="3" t="s">
        <v>392</v>
      </c>
      <c r="ERJ71" s="3"/>
      <c r="ERK71" s="3"/>
      <c r="ERL71" s="4" t="s">
        <v>108</v>
      </c>
      <c r="ERM71" s="4" t="s">
        <v>108</v>
      </c>
      <c r="ERN71" s="4" t="s">
        <v>108</v>
      </c>
      <c r="ERO71" s="4" t="s">
        <v>108</v>
      </c>
      <c r="ERP71" s="4" t="s">
        <v>108</v>
      </c>
      <c r="ERQ71" s="4" t="s">
        <v>108</v>
      </c>
      <c r="ERR71" s="4" t="s">
        <v>108</v>
      </c>
      <c r="ERS71" s="4" t="s">
        <v>108</v>
      </c>
      <c r="ERT71" s="4" t="s">
        <v>108</v>
      </c>
      <c r="ERU71" s="4" t="s">
        <v>108</v>
      </c>
      <c r="ERV71" s="4" t="s">
        <v>108</v>
      </c>
      <c r="ERW71" s="4" t="s">
        <v>108</v>
      </c>
      <c r="ERX71" s="4" t="s">
        <v>109</v>
      </c>
      <c r="ERY71" s="3" t="s">
        <v>392</v>
      </c>
      <c r="ERZ71" s="3"/>
      <c r="ESA71" s="3"/>
      <c r="ESB71" s="4" t="s">
        <v>108</v>
      </c>
      <c r="ESC71" s="4" t="s">
        <v>108</v>
      </c>
      <c r="ESD71" s="4" t="s">
        <v>108</v>
      </c>
      <c r="ESE71" s="4" t="s">
        <v>108</v>
      </c>
      <c r="ESF71" s="4" t="s">
        <v>108</v>
      </c>
      <c r="ESG71" s="4" t="s">
        <v>108</v>
      </c>
      <c r="ESH71" s="4" t="s">
        <v>108</v>
      </c>
      <c r="ESI71" s="4" t="s">
        <v>108</v>
      </c>
      <c r="ESJ71" s="4" t="s">
        <v>108</v>
      </c>
      <c r="ESK71" s="4" t="s">
        <v>108</v>
      </c>
      <c r="ESL71" s="4" t="s">
        <v>108</v>
      </c>
      <c r="ESM71" s="4" t="s">
        <v>108</v>
      </c>
      <c r="ESN71" s="4" t="s">
        <v>109</v>
      </c>
      <c r="ESO71" s="3" t="s">
        <v>392</v>
      </c>
      <c r="ESP71" s="3"/>
      <c r="ESQ71" s="3"/>
      <c r="ESR71" s="4" t="s">
        <v>108</v>
      </c>
      <c r="ESS71" s="4" t="s">
        <v>108</v>
      </c>
      <c r="EST71" s="4" t="s">
        <v>108</v>
      </c>
      <c r="ESU71" s="4" t="s">
        <v>108</v>
      </c>
      <c r="ESV71" s="4" t="s">
        <v>108</v>
      </c>
      <c r="ESW71" s="4" t="s">
        <v>108</v>
      </c>
      <c r="ESX71" s="4" t="s">
        <v>108</v>
      </c>
      <c r="ESY71" s="4" t="s">
        <v>108</v>
      </c>
      <c r="ESZ71" s="4" t="s">
        <v>108</v>
      </c>
      <c r="ETA71" s="4" t="s">
        <v>108</v>
      </c>
      <c r="ETB71" s="4" t="s">
        <v>108</v>
      </c>
      <c r="ETC71" s="4" t="s">
        <v>108</v>
      </c>
      <c r="ETD71" s="4" t="s">
        <v>109</v>
      </c>
      <c r="ETE71" s="3" t="s">
        <v>392</v>
      </c>
      <c r="ETF71" s="3"/>
      <c r="ETG71" s="3"/>
      <c r="ETH71" s="4" t="s">
        <v>108</v>
      </c>
      <c r="ETI71" s="4" t="s">
        <v>108</v>
      </c>
      <c r="ETJ71" s="4" t="s">
        <v>108</v>
      </c>
      <c r="ETK71" s="4" t="s">
        <v>108</v>
      </c>
      <c r="ETL71" s="4" t="s">
        <v>108</v>
      </c>
      <c r="ETM71" s="4" t="s">
        <v>108</v>
      </c>
      <c r="ETN71" s="4" t="s">
        <v>108</v>
      </c>
      <c r="ETO71" s="4" t="s">
        <v>108</v>
      </c>
      <c r="ETP71" s="4" t="s">
        <v>108</v>
      </c>
      <c r="ETQ71" s="4" t="s">
        <v>108</v>
      </c>
      <c r="ETR71" s="4" t="s">
        <v>108</v>
      </c>
      <c r="ETS71" s="4" t="s">
        <v>108</v>
      </c>
      <c r="ETT71" s="4" t="s">
        <v>109</v>
      </c>
      <c r="ETU71" s="3" t="s">
        <v>392</v>
      </c>
      <c r="ETV71" s="3"/>
      <c r="ETW71" s="3"/>
      <c r="ETX71" s="4" t="s">
        <v>108</v>
      </c>
      <c r="ETY71" s="4" t="s">
        <v>108</v>
      </c>
      <c r="ETZ71" s="4" t="s">
        <v>108</v>
      </c>
      <c r="EUA71" s="4" t="s">
        <v>108</v>
      </c>
      <c r="EUB71" s="4" t="s">
        <v>108</v>
      </c>
      <c r="EUC71" s="4" t="s">
        <v>108</v>
      </c>
      <c r="EUD71" s="4" t="s">
        <v>108</v>
      </c>
      <c r="EUE71" s="4" t="s">
        <v>108</v>
      </c>
      <c r="EUF71" s="4" t="s">
        <v>108</v>
      </c>
      <c r="EUG71" s="4" t="s">
        <v>108</v>
      </c>
      <c r="EUH71" s="4" t="s">
        <v>108</v>
      </c>
      <c r="EUI71" s="4" t="s">
        <v>108</v>
      </c>
      <c r="EUJ71" s="4" t="s">
        <v>109</v>
      </c>
      <c r="EUK71" s="3" t="s">
        <v>392</v>
      </c>
      <c r="EUL71" s="3"/>
      <c r="EUM71" s="3"/>
      <c r="EUN71" s="4" t="s">
        <v>108</v>
      </c>
      <c r="EUO71" s="4" t="s">
        <v>108</v>
      </c>
      <c r="EUP71" s="4" t="s">
        <v>108</v>
      </c>
      <c r="EUQ71" s="4" t="s">
        <v>108</v>
      </c>
      <c r="EUR71" s="4" t="s">
        <v>108</v>
      </c>
      <c r="EUS71" s="4" t="s">
        <v>108</v>
      </c>
      <c r="EUT71" s="4" t="s">
        <v>108</v>
      </c>
      <c r="EUU71" s="4" t="s">
        <v>108</v>
      </c>
      <c r="EUV71" s="4" t="s">
        <v>108</v>
      </c>
      <c r="EUW71" s="4" t="s">
        <v>108</v>
      </c>
      <c r="EUX71" s="4" t="s">
        <v>108</v>
      </c>
      <c r="EUY71" s="4" t="s">
        <v>108</v>
      </c>
      <c r="EUZ71" s="4" t="s">
        <v>109</v>
      </c>
      <c r="EVA71" s="3" t="s">
        <v>392</v>
      </c>
      <c r="EVB71" s="3"/>
      <c r="EVC71" s="3"/>
      <c r="EVD71" s="4" t="s">
        <v>108</v>
      </c>
      <c r="EVE71" s="4" t="s">
        <v>108</v>
      </c>
      <c r="EVF71" s="4" t="s">
        <v>108</v>
      </c>
      <c r="EVG71" s="4" t="s">
        <v>108</v>
      </c>
      <c r="EVH71" s="4" t="s">
        <v>108</v>
      </c>
      <c r="EVI71" s="4" t="s">
        <v>108</v>
      </c>
      <c r="EVJ71" s="4" t="s">
        <v>108</v>
      </c>
      <c r="EVK71" s="4" t="s">
        <v>108</v>
      </c>
      <c r="EVL71" s="4" t="s">
        <v>108</v>
      </c>
      <c r="EVM71" s="4" t="s">
        <v>108</v>
      </c>
      <c r="EVN71" s="4" t="s">
        <v>108</v>
      </c>
      <c r="EVO71" s="4" t="s">
        <v>108</v>
      </c>
      <c r="EVP71" s="4" t="s">
        <v>109</v>
      </c>
      <c r="EVQ71" s="3" t="s">
        <v>392</v>
      </c>
      <c r="EVR71" s="3"/>
      <c r="EVS71" s="3"/>
      <c r="EVT71" s="4" t="s">
        <v>108</v>
      </c>
      <c r="EVU71" s="4" t="s">
        <v>108</v>
      </c>
      <c r="EVV71" s="4" t="s">
        <v>108</v>
      </c>
      <c r="EVW71" s="4" t="s">
        <v>108</v>
      </c>
      <c r="EVX71" s="4" t="s">
        <v>108</v>
      </c>
      <c r="EVY71" s="4" t="s">
        <v>108</v>
      </c>
      <c r="EVZ71" s="4" t="s">
        <v>108</v>
      </c>
      <c r="EWA71" s="4" t="s">
        <v>108</v>
      </c>
      <c r="EWB71" s="4" t="s">
        <v>108</v>
      </c>
      <c r="EWC71" s="4" t="s">
        <v>108</v>
      </c>
      <c r="EWD71" s="4" t="s">
        <v>108</v>
      </c>
      <c r="EWE71" s="4" t="s">
        <v>108</v>
      </c>
      <c r="EWF71" s="4" t="s">
        <v>109</v>
      </c>
      <c r="EWG71" s="3" t="s">
        <v>392</v>
      </c>
      <c r="EWH71" s="3"/>
      <c r="EWI71" s="3"/>
      <c r="EWJ71" s="4" t="s">
        <v>108</v>
      </c>
      <c r="EWK71" s="4" t="s">
        <v>108</v>
      </c>
      <c r="EWL71" s="4" t="s">
        <v>108</v>
      </c>
      <c r="EWM71" s="4" t="s">
        <v>108</v>
      </c>
      <c r="EWN71" s="4" t="s">
        <v>108</v>
      </c>
      <c r="EWO71" s="4" t="s">
        <v>108</v>
      </c>
      <c r="EWP71" s="4" t="s">
        <v>108</v>
      </c>
      <c r="EWQ71" s="4" t="s">
        <v>108</v>
      </c>
      <c r="EWR71" s="4" t="s">
        <v>108</v>
      </c>
      <c r="EWS71" s="4" t="s">
        <v>108</v>
      </c>
      <c r="EWT71" s="4" t="s">
        <v>108</v>
      </c>
      <c r="EWU71" s="4" t="s">
        <v>108</v>
      </c>
      <c r="EWV71" s="4" t="s">
        <v>109</v>
      </c>
      <c r="EWW71" s="3" t="s">
        <v>392</v>
      </c>
      <c r="EWX71" s="3"/>
      <c r="EWY71" s="3"/>
      <c r="EWZ71" s="4" t="s">
        <v>108</v>
      </c>
      <c r="EXA71" s="4" t="s">
        <v>108</v>
      </c>
      <c r="EXB71" s="4" t="s">
        <v>108</v>
      </c>
      <c r="EXC71" s="4" t="s">
        <v>108</v>
      </c>
      <c r="EXD71" s="4" t="s">
        <v>108</v>
      </c>
      <c r="EXE71" s="4" t="s">
        <v>108</v>
      </c>
      <c r="EXF71" s="4" t="s">
        <v>108</v>
      </c>
      <c r="EXG71" s="4" t="s">
        <v>108</v>
      </c>
      <c r="EXH71" s="4" t="s">
        <v>108</v>
      </c>
      <c r="EXI71" s="4" t="s">
        <v>108</v>
      </c>
      <c r="EXJ71" s="4" t="s">
        <v>108</v>
      </c>
      <c r="EXK71" s="4" t="s">
        <v>108</v>
      </c>
      <c r="EXL71" s="4" t="s">
        <v>109</v>
      </c>
      <c r="EXM71" s="3" t="s">
        <v>392</v>
      </c>
      <c r="EXN71" s="3"/>
      <c r="EXO71" s="3"/>
      <c r="EXP71" s="4" t="s">
        <v>108</v>
      </c>
      <c r="EXQ71" s="4" t="s">
        <v>108</v>
      </c>
      <c r="EXR71" s="4" t="s">
        <v>108</v>
      </c>
      <c r="EXS71" s="4" t="s">
        <v>108</v>
      </c>
      <c r="EXT71" s="4" t="s">
        <v>108</v>
      </c>
      <c r="EXU71" s="4" t="s">
        <v>108</v>
      </c>
      <c r="EXV71" s="4" t="s">
        <v>108</v>
      </c>
      <c r="EXW71" s="4" t="s">
        <v>108</v>
      </c>
      <c r="EXX71" s="4" t="s">
        <v>108</v>
      </c>
      <c r="EXY71" s="4" t="s">
        <v>108</v>
      </c>
      <c r="EXZ71" s="4" t="s">
        <v>108</v>
      </c>
      <c r="EYA71" s="4" t="s">
        <v>108</v>
      </c>
      <c r="EYB71" s="4" t="s">
        <v>109</v>
      </c>
      <c r="EYC71" s="3" t="s">
        <v>392</v>
      </c>
      <c r="EYD71" s="3"/>
      <c r="EYE71" s="3"/>
      <c r="EYF71" s="4" t="s">
        <v>108</v>
      </c>
      <c r="EYG71" s="4" t="s">
        <v>108</v>
      </c>
      <c r="EYH71" s="4" t="s">
        <v>108</v>
      </c>
      <c r="EYI71" s="4" t="s">
        <v>108</v>
      </c>
      <c r="EYJ71" s="4" t="s">
        <v>108</v>
      </c>
      <c r="EYK71" s="4" t="s">
        <v>108</v>
      </c>
      <c r="EYL71" s="4" t="s">
        <v>108</v>
      </c>
      <c r="EYM71" s="4" t="s">
        <v>108</v>
      </c>
      <c r="EYN71" s="4" t="s">
        <v>108</v>
      </c>
      <c r="EYO71" s="4" t="s">
        <v>108</v>
      </c>
      <c r="EYP71" s="4" t="s">
        <v>108</v>
      </c>
      <c r="EYQ71" s="4" t="s">
        <v>108</v>
      </c>
      <c r="EYR71" s="4" t="s">
        <v>109</v>
      </c>
      <c r="EYS71" s="3" t="s">
        <v>392</v>
      </c>
      <c r="EYT71" s="3"/>
      <c r="EYU71" s="3"/>
      <c r="EYV71" s="4" t="s">
        <v>108</v>
      </c>
      <c r="EYW71" s="4" t="s">
        <v>108</v>
      </c>
      <c r="EYX71" s="4" t="s">
        <v>108</v>
      </c>
      <c r="EYY71" s="4" t="s">
        <v>108</v>
      </c>
      <c r="EYZ71" s="4" t="s">
        <v>108</v>
      </c>
      <c r="EZA71" s="4" t="s">
        <v>108</v>
      </c>
      <c r="EZB71" s="4" t="s">
        <v>108</v>
      </c>
      <c r="EZC71" s="4" t="s">
        <v>108</v>
      </c>
      <c r="EZD71" s="4" t="s">
        <v>108</v>
      </c>
      <c r="EZE71" s="4" t="s">
        <v>108</v>
      </c>
      <c r="EZF71" s="4" t="s">
        <v>108</v>
      </c>
      <c r="EZG71" s="4" t="s">
        <v>108</v>
      </c>
      <c r="EZH71" s="4" t="s">
        <v>109</v>
      </c>
      <c r="EZI71" s="3" t="s">
        <v>392</v>
      </c>
      <c r="EZJ71" s="3"/>
      <c r="EZK71" s="3"/>
      <c r="EZL71" s="4" t="s">
        <v>108</v>
      </c>
      <c r="EZM71" s="4" t="s">
        <v>108</v>
      </c>
      <c r="EZN71" s="4" t="s">
        <v>108</v>
      </c>
      <c r="EZO71" s="4" t="s">
        <v>108</v>
      </c>
      <c r="EZP71" s="4" t="s">
        <v>108</v>
      </c>
      <c r="EZQ71" s="4" t="s">
        <v>108</v>
      </c>
      <c r="EZR71" s="4" t="s">
        <v>108</v>
      </c>
      <c r="EZS71" s="4" t="s">
        <v>108</v>
      </c>
      <c r="EZT71" s="4" t="s">
        <v>108</v>
      </c>
      <c r="EZU71" s="4" t="s">
        <v>108</v>
      </c>
      <c r="EZV71" s="4" t="s">
        <v>108</v>
      </c>
      <c r="EZW71" s="4" t="s">
        <v>108</v>
      </c>
      <c r="EZX71" s="4" t="s">
        <v>109</v>
      </c>
      <c r="EZY71" s="3" t="s">
        <v>392</v>
      </c>
      <c r="EZZ71" s="3"/>
      <c r="FAA71" s="3"/>
      <c r="FAB71" s="4" t="s">
        <v>108</v>
      </c>
      <c r="FAC71" s="4" t="s">
        <v>108</v>
      </c>
      <c r="FAD71" s="4" t="s">
        <v>108</v>
      </c>
      <c r="FAE71" s="4" t="s">
        <v>108</v>
      </c>
      <c r="FAF71" s="4" t="s">
        <v>108</v>
      </c>
      <c r="FAG71" s="4" t="s">
        <v>108</v>
      </c>
      <c r="FAH71" s="4" t="s">
        <v>108</v>
      </c>
      <c r="FAI71" s="4" t="s">
        <v>108</v>
      </c>
      <c r="FAJ71" s="4" t="s">
        <v>108</v>
      </c>
      <c r="FAK71" s="4" t="s">
        <v>108</v>
      </c>
      <c r="FAL71" s="4" t="s">
        <v>108</v>
      </c>
      <c r="FAM71" s="4" t="s">
        <v>108</v>
      </c>
      <c r="FAN71" s="4" t="s">
        <v>109</v>
      </c>
      <c r="FAO71" s="3" t="s">
        <v>392</v>
      </c>
      <c r="FAP71" s="3"/>
      <c r="FAQ71" s="3"/>
      <c r="FAR71" s="4" t="s">
        <v>108</v>
      </c>
      <c r="FAS71" s="4" t="s">
        <v>108</v>
      </c>
      <c r="FAT71" s="4" t="s">
        <v>108</v>
      </c>
      <c r="FAU71" s="4" t="s">
        <v>108</v>
      </c>
      <c r="FAV71" s="4" t="s">
        <v>108</v>
      </c>
      <c r="FAW71" s="4" t="s">
        <v>108</v>
      </c>
      <c r="FAX71" s="4" t="s">
        <v>108</v>
      </c>
      <c r="FAY71" s="4" t="s">
        <v>108</v>
      </c>
      <c r="FAZ71" s="4" t="s">
        <v>108</v>
      </c>
      <c r="FBA71" s="4" t="s">
        <v>108</v>
      </c>
      <c r="FBB71" s="4" t="s">
        <v>108</v>
      </c>
      <c r="FBC71" s="4" t="s">
        <v>108</v>
      </c>
      <c r="FBD71" s="4" t="s">
        <v>109</v>
      </c>
      <c r="FBE71" s="3" t="s">
        <v>392</v>
      </c>
      <c r="FBF71" s="3"/>
      <c r="FBG71" s="3"/>
      <c r="FBH71" s="4" t="s">
        <v>108</v>
      </c>
      <c r="FBI71" s="4" t="s">
        <v>108</v>
      </c>
      <c r="FBJ71" s="4" t="s">
        <v>108</v>
      </c>
      <c r="FBK71" s="4" t="s">
        <v>108</v>
      </c>
      <c r="FBL71" s="4" t="s">
        <v>108</v>
      </c>
      <c r="FBM71" s="4" t="s">
        <v>108</v>
      </c>
      <c r="FBN71" s="4" t="s">
        <v>108</v>
      </c>
      <c r="FBO71" s="4" t="s">
        <v>108</v>
      </c>
      <c r="FBP71" s="4" t="s">
        <v>108</v>
      </c>
      <c r="FBQ71" s="4" t="s">
        <v>108</v>
      </c>
      <c r="FBR71" s="4" t="s">
        <v>108</v>
      </c>
      <c r="FBS71" s="4" t="s">
        <v>108</v>
      </c>
      <c r="FBT71" s="4" t="s">
        <v>109</v>
      </c>
      <c r="FBU71" s="3" t="s">
        <v>392</v>
      </c>
      <c r="FBV71" s="3"/>
      <c r="FBW71" s="3"/>
      <c r="FBX71" s="4" t="s">
        <v>108</v>
      </c>
      <c r="FBY71" s="4" t="s">
        <v>108</v>
      </c>
      <c r="FBZ71" s="4" t="s">
        <v>108</v>
      </c>
      <c r="FCA71" s="4" t="s">
        <v>108</v>
      </c>
      <c r="FCB71" s="4" t="s">
        <v>108</v>
      </c>
      <c r="FCC71" s="4" t="s">
        <v>108</v>
      </c>
      <c r="FCD71" s="4" t="s">
        <v>108</v>
      </c>
      <c r="FCE71" s="4" t="s">
        <v>108</v>
      </c>
      <c r="FCF71" s="4" t="s">
        <v>108</v>
      </c>
      <c r="FCG71" s="4" t="s">
        <v>108</v>
      </c>
      <c r="FCH71" s="4" t="s">
        <v>108</v>
      </c>
      <c r="FCI71" s="4" t="s">
        <v>108</v>
      </c>
      <c r="FCJ71" s="4" t="s">
        <v>109</v>
      </c>
      <c r="FCK71" s="3" t="s">
        <v>392</v>
      </c>
      <c r="FCL71" s="3"/>
      <c r="FCM71" s="3"/>
      <c r="FCN71" s="4" t="s">
        <v>108</v>
      </c>
      <c r="FCO71" s="4" t="s">
        <v>108</v>
      </c>
      <c r="FCP71" s="4" t="s">
        <v>108</v>
      </c>
      <c r="FCQ71" s="4" t="s">
        <v>108</v>
      </c>
      <c r="FCR71" s="4" t="s">
        <v>108</v>
      </c>
      <c r="FCS71" s="4" t="s">
        <v>108</v>
      </c>
      <c r="FCT71" s="4" t="s">
        <v>108</v>
      </c>
      <c r="FCU71" s="4" t="s">
        <v>108</v>
      </c>
      <c r="FCV71" s="4" t="s">
        <v>108</v>
      </c>
      <c r="FCW71" s="4" t="s">
        <v>108</v>
      </c>
      <c r="FCX71" s="4" t="s">
        <v>108</v>
      </c>
      <c r="FCY71" s="4" t="s">
        <v>108</v>
      </c>
      <c r="FCZ71" s="4" t="s">
        <v>109</v>
      </c>
      <c r="FDA71" s="3" t="s">
        <v>392</v>
      </c>
      <c r="FDB71" s="3"/>
      <c r="FDC71" s="3"/>
      <c r="FDD71" s="4" t="s">
        <v>108</v>
      </c>
      <c r="FDE71" s="4" t="s">
        <v>108</v>
      </c>
      <c r="FDF71" s="4" t="s">
        <v>108</v>
      </c>
      <c r="FDG71" s="4" t="s">
        <v>108</v>
      </c>
      <c r="FDH71" s="4" t="s">
        <v>108</v>
      </c>
      <c r="FDI71" s="4" t="s">
        <v>108</v>
      </c>
      <c r="FDJ71" s="4" t="s">
        <v>108</v>
      </c>
      <c r="FDK71" s="4" t="s">
        <v>108</v>
      </c>
      <c r="FDL71" s="4" t="s">
        <v>108</v>
      </c>
      <c r="FDM71" s="4" t="s">
        <v>108</v>
      </c>
      <c r="FDN71" s="4" t="s">
        <v>108</v>
      </c>
      <c r="FDO71" s="4" t="s">
        <v>108</v>
      </c>
      <c r="FDP71" s="4" t="s">
        <v>109</v>
      </c>
      <c r="FDQ71" s="3" t="s">
        <v>392</v>
      </c>
      <c r="FDR71" s="3"/>
      <c r="FDS71" s="3"/>
      <c r="FDT71" s="4" t="s">
        <v>108</v>
      </c>
      <c r="FDU71" s="4" t="s">
        <v>108</v>
      </c>
      <c r="FDV71" s="4" t="s">
        <v>108</v>
      </c>
      <c r="FDW71" s="4" t="s">
        <v>108</v>
      </c>
      <c r="FDX71" s="4" t="s">
        <v>108</v>
      </c>
      <c r="FDY71" s="4" t="s">
        <v>108</v>
      </c>
      <c r="FDZ71" s="4" t="s">
        <v>108</v>
      </c>
      <c r="FEA71" s="4" t="s">
        <v>108</v>
      </c>
      <c r="FEB71" s="4" t="s">
        <v>108</v>
      </c>
      <c r="FEC71" s="4" t="s">
        <v>108</v>
      </c>
      <c r="FED71" s="4" t="s">
        <v>108</v>
      </c>
      <c r="FEE71" s="4" t="s">
        <v>108</v>
      </c>
      <c r="FEF71" s="4" t="s">
        <v>109</v>
      </c>
      <c r="FEG71" s="3" t="s">
        <v>392</v>
      </c>
      <c r="FEH71" s="3"/>
      <c r="FEI71" s="3"/>
      <c r="FEJ71" s="4" t="s">
        <v>108</v>
      </c>
      <c r="FEK71" s="4" t="s">
        <v>108</v>
      </c>
      <c r="FEL71" s="4" t="s">
        <v>108</v>
      </c>
      <c r="FEM71" s="4" t="s">
        <v>108</v>
      </c>
      <c r="FEN71" s="4" t="s">
        <v>108</v>
      </c>
      <c r="FEO71" s="4" t="s">
        <v>108</v>
      </c>
      <c r="FEP71" s="4" t="s">
        <v>108</v>
      </c>
      <c r="FEQ71" s="4" t="s">
        <v>108</v>
      </c>
      <c r="FER71" s="4" t="s">
        <v>108</v>
      </c>
      <c r="FES71" s="4" t="s">
        <v>108</v>
      </c>
      <c r="FET71" s="4" t="s">
        <v>108</v>
      </c>
      <c r="FEU71" s="4" t="s">
        <v>108</v>
      </c>
      <c r="FEV71" s="4" t="s">
        <v>109</v>
      </c>
      <c r="FEW71" s="3" t="s">
        <v>392</v>
      </c>
      <c r="FEX71" s="3"/>
      <c r="FEY71" s="3"/>
      <c r="FEZ71" s="4" t="s">
        <v>108</v>
      </c>
      <c r="FFA71" s="4" t="s">
        <v>108</v>
      </c>
      <c r="FFB71" s="4" t="s">
        <v>108</v>
      </c>
      <c r="FFC71" s="4" t="s">
        <v>108</v>
      </c>
      <c r="FFD71" s="4" t="s">
        <v>108</v>
      </c>
      <c r="FFE71" s="4" t="s">
        <v>108</v>
      </c>
      <c r="FFF71" s="4" t="s">
        <v>108</v>
      </c>
      <c r="FFG71" s="4" t="s">
        <v>108</v>
      </c>
      <c r="FFH71" s="4" t="s">
        <v>108</v>
      </c>
      <c r="FFI71" s="4" t="s">
        <v>108</v>
      </c>
      <c r="FFJ71" s="4" t="s">
        <v>108</v>
      </c>
      <c r="FFK71" s="4" t="s">
        <v>108</v>
      </c>
      <c r="FFL71" s="4" t="s">
        <v>109</v>
      </c>
      <c r="FFM71" s="3" t="s">
        <v>392</v>
      </c>
      <c r="FFN71" s="3"/>
      <c r="FFO71" s="3"/>
      <c r="FFP71" s="4" t="s">
        <v>108</v>
      </c>
      <c r="FFQ71" s="4" t="s">
        <v>108</v>
      </c>
      <c r="FFR71" s="4" t="s">
        <v>108</v>
      </c>
      <c r="FFS71" s="4" t="s">
        <v>108</v>
      </c>
      <c r="FFT71" s="4" t="s">
        <v>108</v>
      </c>
      <c r="FFU71" s="4" t="s">
        <v>108</v>
      </c>
      <c r="FFV71" s="4" t="s">
        <v>108</v>
      </c>
      <c r="FFW71" s="4" t="s">
        <v>108</v>
      </c>
      <c r="FFX71" s="4" t="s">
        <v>108</v>
      </c>
      <c r="FFY71" s="4" t="s">
        <v>108</v>
      </c>
      <c r="FFZ71" s="4" t="s">
        <v>108</v>
      </c>
      <c r="FGA71" s="4" t="s">
        <v>108</v>
      </c>
      <c r="FGB71" s="4" t="s">
        <v>109</v>
      </c>
      <c r="FGC71" s="3" t="s">
        <v>392</v>
      </c>
      <c r="FGD71" s="3"/>
      <c r="FGE71" s="3"/>
      <c r="FGF71" s="4" t="s">
        <v>108</v>
      </c>
      <c r="FGG71" s="4" t="s">
        <v>108</v>
      </c>
      <c r="FGH71" s="4" t="s">
        <v>108</v>
      </c>
      <c r="FGI71" s="4" t="s">
        <v>108</v>
      </c>
      <c r="FGJ71" s="4" t="s">
        <v>108</v>
      </c>
      <c r="FGK71" s="4" t="s">
        <v>108</v>
      </c>
      <c r="FGL71" s="4" t="s">
        <v>108</v>
      </c>
      <c r="FGM71" s="4" t="s">
        <v>108</v>
      </c>
      <c r="FGN71" s="4" t="s">
        <v>108</v>
      </c>
      <c r="FGO71" s="4" t="s">
        <v>108</v>
      </c>
      <c r="FGP71" s="4" t="s">
        <v>108</v>
      </c>
      <c r="FGQ71" s="4" t="s">
        <v>108</v>
      </c>
      <c r="FGR71" s="4" t="s">
        <v>109</v>
      </c>
      <c r="FGS71" s="3" t="s">
        <v>392</v>
      </c>
      <c r="FGT71" s="3"/>
      <c r="FGU71" s="3"/>
      <c r="FGV71" s="4" t="s">
        <v>108</v>
      </c>
      <c r="FGW71" s="4" t="s">
        <v>108</v>
      </c>
      <c r="FGX71" s="4" t="s">
        <v>108</v>
      </c>
      <c r="FGY71" s="4" t="s">
        <v>108</v>
      </c>
      <c r="FGZ71" s="4" t="s">
        <v>108</v>
      </c>
      <c r="FHA71" s="4" t="s">
        <v>108</v>
      </c>
      <c r="FHB71" s="4" t="s">
        <v>108</v>
      </c>
      <c r="FHC71" s="4" t="s">
        <v>108</v>
      </c>
      <c r="FHD71" s="4" t="s">
        <v>108</v>
      </c>
      <c r="FHE71" s="4" t="s">
        <v>108</v>
      </c>
      <c r="FHF71" s="4" t="s">
        <v>108</v>
      </c>
      <c r="FHG71" s="4" t="s">
        <v>108</v>
      </c>
      <c r="FHH71" s="4" t="s">
        <v>109</v>
      </c>
      <c r="FHI71" s="3" t="s">
        <v>392</v>
      </c>
      <c r="FHJ71" s="3"/>
      <c r="FHK71" s="3"/>
      <c r="FHL71" s="4" t="s">
        <v>108</v>
      </c>
      <c r="FHM71" s="4" t="s">
        <v>108</v>
      </c>
      <c r="FHN71" s="4" t="s">
        <v>108</v>
      </c>
      <c r="FHO71" s="4" t="s">
        <v>108</v>
      </c>
      <c r="FHP71" s="4" t="s">
        <v>108</v>
      </c>
      <c r="FHQ71" s="4" t="s">
        <v>108</v>
      </c>
      <c r="FHR71" s="4" t="s">
        <v>108</v>
      </c>
      <c r="FHS71" s="4" t="s">
        <v>108</v>
      </c>
      <c r="FHT71" s="4" t="s">
        <v>108</v>
      </c>
      <c r="FHU71" s="4" t="s">
        <v>108</v>
      </c>
      <c r="FHV71" s="4" t="s">
        <v>108</v>
      </c>
      <c r="FHW71" s="4" t="s">
        <v>108</v>
      </c>
      <c r="FHX71" s="4" t="s">
        <v>109</v>
      </c>
      <c r="FHY71" s="3" t="s">
        <v>392</v>
      </c>
      <c r="FHZ71" s="3"/>
      <c r="FIA71" s="3"/>
      <c r="FIB71" s="4" t="s">
        <v>108</v>
      </c>
      <c r="FIC71" s="4" t="s">
        <v>108</v>
      </c>
      <c r="FID71" s="4" t="s">
        <v>108</v>
      </c>
      <c r="FIE71" s="4" t="s">
        <v>108</v>
      </c>
      <c r="FIF71" s="4" t="s">
        <v>108</v>
      </c>
      <c r="FIG71" s="4" t="s">
        <v>108</v>
      </c>
      <c r="FIH71" s="4" t="s">
        <v>108</v>
      </c>
      <c r="FII71" s="4" t="s">
        <v>108</v>
      </c>
      <c r="FIJ71" s="4" t="s">
        <v>108</v>
      </c>
      <c r="FIK71" s="4" t="s">
        <v>108</v>
      </c>
      <c r="FIL71" s="4" t="s">
        <v>108</v>
      </c>
      <c r="FIM71" s="4" t="s">
        <v>108</v>
      </c>
      <c r="FIN71" s="4" t="s">
        <v>109</v>
      </c>
      <c r="FIO71" s="3" t="s">
        <v>392</v>
      </c>
      <c r="FIP71" s="3"/>
      <c r="FIQ71" s="3"/>
      <c r="FIR71" s="4" t="s">
        <v>108</v>
      </c>
      <c r="FIS71" s="4" t="s">
        <v>108</v>
      </c>
      <c r="FIT71" s="4" t="s">
        <v>108</v>
      </c>
      <c r="FIU71" s="4" t="s">
        <v>108</v>
      </c>
      <c r="FIV71" s="4" t="s">
        <v>108</v>
      </c>
      <c r="FIW71" s="4" t="s">
        <v>108</v>
      </c>
      <c r="FIX71" s="4" t="s">
        <v>108</v>
      </c>
      <c r="FIY71" s="4" t="s">
        <v>108</v>
      </c>
      <c r="FIZ71" s="4" t="s">
        <v>108</v>
      </c>
      <c r="FJA71" s="4" t="s">
        <v>108</v>
      </c>
      <c r="FJB71" s="4" t="s">
        <v>108</v>
      </c>
      <c r="FJC71" s="4" t="s">
        <v>108</v>
      </c>
      <c r="FJD71" s="4" t="s">
        <v>109</v>
      </c>
      <c r="FJE71" s="3" t="s">
        <v>392</v>
      </c>
      <c r="FJF71" s="3"/>
      <c r="FJG71" s="3"/>
      <c r="FJH71" s="4" t="s">
        <v>108</v>
      </c>
      <c r="FJI71" s="4" t="s">
        <v>108</v>
      </c>
      <c r="FJJ71" s="4" t="s">
        <v>108</v>
      </c>
      <c r="FJK71" s="4" t="s">
        <v>108</v>
      </c>
      <c r="FJL71" s="4" t="s">
        <v>108</v>
      </c>
      <c r="FJM71" s="4" t="s">
        <v>108</v>
      </c>
      <c r="FJN71" s="4" t="s">
        <v>108</v>
      </c>
      <c r="FJO71" s="4" t="s">
        <v>108</v>
      </c>
      <c r="FJP71" s="4" t="s">
        <v>108</v>
      </c>
      <c r="FJQ71" s="4" t="s">
        <v>108</v>
      </c>
      <c r="FJR71" s="4" t="s">
        <v>108</v>
      </c>
      <c r="FJS71" s="4" t="s">
        <v>108</v>
      </c>
      <c r="FJT71" s="4" t="s">
        <v>109</v>
      </c>
      <c r="FJU71" s="3" t="s">
        <v>392</v>
      </c>
      <c r="FJV71" s="3"/>
      <c r="FJW71" s="3"/>
      <c r="FJX71" s="4" t="s">
        <v>108</v>
      </c>
      <c r="FJY71" s="4" t="s">
        <v>108</v>
      </c>
      <c r="FJZ71" s="4" t="s">
        <v>108</v>
      </c>
      <c r="FKA71" s="4" t="s">
        <v>108</v>
      </c>
      <c r="FKB71" s="4" t="s">
        <v>108</v>
      </c>
      <c r="FKC71" s="4" t="s">
        <v>108</v>
      </c>
      <c r="FKD71" s="4" t="s">
        <v>108</v>
      </c>
      <c r="FKE71" s="4" t="s">
        <v>108</v>
      </c>
      <c r="FKF71" s="4" t="s">
        <v>108</v>
      </c>
      <c r="FKG71" s="4" t="s">
        <v>108</v>
      </c>
      <c r="FKH71" s="4" t="s">
        <v>108</v>
      </c>
      <c r="FKI71" s="4" t="s">
        <v>108</v>
      </c>
      <c r="FKJ71" s="4" t="s">
        <v>109</v>
      </c>
      <c r="FKK71" s="3" t="s">
        <v>392</v>
      </c>
      <c r="FKL71" s="3"/>
      <c r="FKM71" s="3"/>
      <c r="FKN71" s="4" t="s">
        <v>108</v>
      </c>
      <c r="FKO71" s="4" t="s">
        <v>108</v>
      </c>
      <c r="FKP71" s="4" t="s">
        <v>108</v>
      </c>
      <c r="FKQ71" s="4" t="s">
        <v>108</v>
      </c>
      <c r="FKR71" s="4" t="s">
        <v>108</v>
      </c>
      <c r="FKS71" s="4" t="s">
        <v>108</v>
      </c>
      <c r="FKT71" s="4" t="s">
        <v>108</v>
      </c>
      <c r="FKU71" s="4" t="s">
        <v>108</v>
      </c>
      <c r="FKV71" s="4" t="s">
        <v>108</v>
      </c>
      <c r="FKW71" s="4" t="s">
        <v>108</v>
      </c>
      <c r="FKX71" s="4" t="s">
        <v>108</v>
      </c>
      <c r="FKY71" s="4" t="s">
        <v>108</v>
      </c>
      <c r="FKZ71" s="4" t="s">
        <v>109</v>
      </c>
      <c r="FLA71" s="3" t="s">
        <v>392</v>
      </c>
      <c r="FLB71" s="3"/>
      <c r="FLC71" s="3"/>
      <c r="FLD71" s="4" t="s">
        <v>108</v>
      </c>
      <c r="FLE71" s="4" t="s">
        <v>108</v>
      </c>
      <c r="FLF71" s="4" t="s">
        <v>108</v>
      </c>
      <c r="FLG71" s="4" t="s">
        <v>108</v>
      </c>
      <c r="FLH71" s="4" t="s">
        <v>108</v>
      </c>
      <c r="FLI71" s="4" t="s">
        <v>108</v>
      </c>
      <c r="FLJ71" s="4" t="s">
        <v>108</v>
      </c>
      <c r="FLK71" s="4" t="s">
        <v>108</v>
      </c>
      <c r="FLL71" s="4" t="s">
        <v>108</v>
      </c>
      <c r="FLM71" s="4" t="s">
        <v>108</v>
      </c>
      <c r="FLN71" s="4" t="s">
        <v>108</v>
      </c>
      <c r="FLO71" s="4" t="s">
        <v>108</v>
      </c>
      <c r="FLP71" s="4" t="s">
        <v>109</v>
      </c>
      <c r="FLQ71" s="3" t="s">
        <v>392</v>
      </c>
      <c r="FLR71" s="3"/>
      <c r="FLS71" s="3"/>
      <c r="FLT71" s="4" t="s">
        <v>108</v>
      </c>
      <c r="FLU71" s="4" t="s">
        <v>108</v>
      </c>
      <c r="FLV71" s="4" t="s">
        <v>108</v>
      </c>
      <c r="FLW71" s="4" t="s">
        <v>108</v>
      </c>
      <c r="FLX71" s="4" t="s">
        <v>108</v>
      </c>
      <c r="FLY71" s="4" t="s">
        <v>108</v>
      </c>
      <c r="FLZ71" s="4" t="s">
        <v>108</v>
      </c>
      <c r="FMA71" s="4" t="s">
        <v>108</v>
      </c>
      <c r="FMB71" s="4" t="s">
        <v>108</v>
      </c>
      <c r="FMC71" s="4" t="s">
        <v>108</v>
      </c>
      <c r="FMD71" s="4" t="s">
        <v>108</v>
      </c>
      <c r="FME71" s="4" t="s">
        <v>108</v>
      </c>
      <c r="FMF71" s="4" t="s">
        <v>109</v>
      </c>
      <c r="FMG71" s="3" t="s">
        <v>392</v>
      </c>
      <c r="FMH71" s="3"/>
      <c r="FMI71" s="3"/>
      <c r="FMJ71" s="4" t="s">
        <v>108</v>
      </c>
      <c r="FMK71" s="4" t="s">
        <v>108</v>
      </c>
      <c r="FML71" s="4" t="s">
        <v>108</v>
      </c>
      <c r="FMM71" s="4" t="s">
        <v>108</v>
      </c>
      <c r="FMN71" s="4" t="s">
        <v>108</v>
      </c>
      <c r="FMO71" s="4" t="s">
        <v>108</v>
      </c>
      <c r="FMP71" s="4" t="s">
        <v>108</v>
      </c>
      <c r="FMQ71" s="4" t="s">
        <v>108</v>
      </c>
      <c r="FMR71" s="4" t="s">
        <v>108</v>
      </c>
      <c r="FMS71" s="4" t="s">
        <v>108</v>
      </c>
      <c r="FMT71" s="4" t="s">
        <v>108</v>
      </c>
      <c r="FMU71" s="4" t="s">
        <v>108</v>
      </c>
      <c r="FMV71" s="4" t="s">
        <v>109</v>
      </c>
      <c r="FMW71" s="3" t="s">
        <v>392</v>
      </c>
      <c r="FMX71" s="3"/>
      <c r="FMY71" s="3"/>
      <c r="FMZ71" s="4" t="s">
        <v>108</v>
      </c>
      <c r="FNA71" s="4" t="s">
        <v>108</v>
      </c>
      <c r="FNB71" s="4" t="s">
        <v>108</v>
      </c>
      <c r="FNC71" s="4" t="s">
        <v>108</v>
      </c>
      <c r="FND71" s="4" t="s">
        <v>108</v>
      </c>
      <c r="FNE71" s="4" t="s">
        <v>108</v>
      </c>
      <c r="FNF71" s="4" t="s">
        <v>108</v>
      </c>
      <c r="FNG71" s="4" t="s">
        <v>108</v>
      </c>
      <c r="FNH71" s="4" t="s">
        <v>108</v>
      </c>
      <c r="FNI71" s="4" t="s">
        <v>108</v>
      </c>
      <c r="FNJ71" s="4" t="s">
        <v>108</v>
      </c>
      <c r="FNK71" s="4" t="s">
        <v>108</v>
      </c>
      <c r="FNL71" s="4" t="s">
        <v>109</v>
      </c>
      <c r="FNM71" s="3" t="s">
        <v>392</v>
      </c>
      <c r="FNN71" s="3"/>
      <c r="FNO71" s="3"/>
      <c r="FNP71" s="4" t="s">
        <v>108</v>
      </c>
      <c r="FNQ71" s="4" t="s">
        <v>108</v>
      </c>
      <c r="FNR71" s="4" t="s">
        <v>108</v>
      </c>
      <c r="FNS71" s="4" t="s">
        <v>108</v>
      </c>
      <c r="FNT71" s="4" t="s">
        <v>108</v>
      </c>
      <c r="FNU71" s="4" t="s">
        <v>108</v>
      </c>
      <c r="FNV71" s="4" t="s">
        <v>108</v>
      </c>
      <c r="FNW71" s="4" t="s">
        <v>108</v>
      </c>
      <c r="FNX71" s="4" t="s">
        <v>108</v>
      </c>
      <c r="FNY71" s="4" t="s">
        <v>108</v>
      </c>
      <c r="FNZ71" s="4" t="s">
        <v>108</v>
      </c>
      <c r="FOA71" s="4" t="s">
        <v>108</v>
      </c>
      <c r="FOB71" s="4" t="s">
        <v>109</v>
      </c>
      <c r="FOC71" s="3" t="s">
        <v>392</v>
      </c>
      <c r="FOD71" s="3"/>
      <c r="FOE71" s="3"/>
      <c r="FOF71" s="4" t="s">
        <v>108</v>
      </c>
      <c r="FOG71" s="4" t="s">
        <v>108</v>
      </c>
      <c r="FOH71" s="4" t="s">
        <v>108</v>
      </c>
      <c r="FOI71" s="4" t="s">
        <v>108</v>
      </c>
      <c r="FOJ71" s="4" t="s">
        <v>108</v>
      </c>
      <c r="FOK71" s="4" t="s">
        <v>108</v>
      </c>
      <c r="FOL71" s="4" t="s">
        <v>108</v>
      </c>
      <c r="FOM71" s="4" t="s">
        <v>108</v>
      </c>
      <c r="FON71" s="4" t="s">
        <v>108</v>
      </c>
      <c r="FOO71" s="4" t="s">
        <v>108</v>
      </c>
      <c r="FOP71" s="4" t="s">
        <v>108</v>
      </c>
      <c r="FOQ71" s="4" t="s">
        <v>108</v>
      </c>
      <c r="FOR71" s="4" t="s">
        <v>109</v>
      </c>
      <c r="FOS71" s="3" t="s">
        <v>392</v>
      </c>
      <c r="FOT71" s="3"/>
      <c r="FOU71" s="3"/>
      <c r="FOV71" s="4" t="s">
        <v>108</v>
      </c>
      <c r="FOW71" s="4" t="s">
        <v>108</v>
      </c>
      <c r="FOX71" s="4" t="s">
        <v>108</v>
      </c>
      <c r="FOY71" s="4" t="s">
        <v>108</v>
      </c>
      <c r="FOZ71" s="4" t="s">
        <v>108</v>
      </c>
      <c r="FPA71" s="4" t="s">
        <v>108</v>
      </c>
      <c r="FPB71" s="4" t="s">
        <v>108</v>
      </c>
      <c r="FPC71" s="4" t="s">
        <v>108</v>
      </c>
      <c r="FPD71" s="4" t="s">
        <v>108</v>
      </c>
      <c r="FPE71" s="4" t="s">
        <v>108</v>
      </c>
      <c r="FPF71" s="4" t="s">
        <v>108</v>
      </c>
      <c r="FPG71" s="4" t="s">
        <v>108</v>
      </c>
      <c r="FPH71" s="4" t="s">
        <v>109</v>
      </c>
      <c r="FPI71" s="3" t="s">
        <v>392</v>
      </c>
      <c r="FPJ71" s="3"/>
      <c r="FPK71" s="3"/>
      <c r="FPL71" s="4" t="s">
        <v>108</v>
      </c>
      <c r="FPM71" s="4" t="s">
        <v>108</v>
      </c>
      <c r="FPN71" s="4" t="s">
        <v>108</v>
      </c>
      <c r="FPO71" s="4" t="s">
        <v>108</v>
      </c>
      <c r="FPP71" s="4" t="s">
        <v>108</v>
      </c>
      <c r="FPQ71" s="4" t="s">
        <v>108</v>
      </c>
      <c r="FPR71" s="4" t="s">
        <v>108</v>
      </c>
      <c r="FPS71" s="4" t="s">
        <v>108</v>
      </c>
      <c r="FPT71" s="4" t="s">
        <v>108</v>
      </c>
      <c r="FPU71" s="4" t="s">
        <v>108</v>
      </c>
      <c r="FPV71" s="4" t="s">
        <v>108</v>
      </c>
      <c r="FPW71" s="4" t="s">
        <v>108</v>
      </c>
      <c r="FPX71" s="4" t="s">
        <v>109</v>
      </c>
      <c r="FPY71" s="3" t="s">
        <v>392</v>
      </c>
      <c r="FPZ71" s="3"/>
      <c r="FQA71" s="3"/>
      <c r="FQB71" s="4" t="s">
        <v>108</v>
      </c>
      <c r="FQC71" s="4" t="s">
        <v>108</v>
      </c>
      <c r="FQD71" s="4" t="s">
        <v>108</v>
      </c>
      <c r="FQE71" s="4" t="s">
        <v>108</v>
      </c>
      <c r="FQF71" s="4" t="s">
        <v>108</v>
      </c>
      <c r="FQG71" s="4" t="s">
        <v>108</v>
      </c>
      <c r="FQH71" s="4" t="s">
        <v>108</v>
      </c>
      <c r="FQI71" s="4" t="s">
        <v>108</v>
      </c>
      <c r="FQJ71" s="4" t="s">
        <v>108</v>
      </c>
      <c r="FQK71" s="4" t="s">
        <v>108</v>
      </c>
      <c r="FQL71" s="4" t="s">
        <v>108</v>
      </c>
      <c r="FQM71" s="4" t="s">
        <v>108</v>
      </c>
      <c r="FQN71" s="4" t="s">
        <v>109</v>
      </c>
      <c r="FQO71" s="3" t="s">
        <v>392</v>
      </c>
      <c r="FQP71" s="3"/>
      <c r="FQQ71" s="3"/>
      <c r="FQR71" s="4" t="s">
        <v>108</v>
      </c>
      <c r="FQS71" s="4" t="s">
        <v>108</v>
      </c>
      <c r="FQT71" s="4" t="s">
        <v>108</v>
      </c>
      <c r="FQU71" s="4" t="s">
        <v>108</v>
      </c>
      <c r="FQV71" s="4" t="s">
        <v>108</v>
      </c>
      <c r="FQW71" s="4" t="s">
        <v>108</v>
      </c>
      <c r="FQX71" s="4" t="s">
        <v>108</v>
      </c>
      <c r="FQY71" s="4" t="s">
        <v>108</v>
      </c>
      <c r="FQZ71" s="4" t="s">
        <v>108</v>
      </c>
      <c r="FRA71" s="4" t="s">
        <v>108</v>
      </c>
      <c r="FRB71" s="4" t="s">
        <v>108</v>
      </c>
      <c r="FRC71" s="4" t="s">
        <v>108</v>
      </c>
      <c r="FRD71" s="4" t="s">
        <v>109</v>
      </c>
      <c r="FRE71" s="3" t="s">
        <v>392</v>
      </c>
      <c r="FRF71" s="3"/>
      <c r="FRG71" s="3"/>
      <c r="FRH71" s="4" t="s">
        <v>108</v>
      </c>
      <c r="FRI71" s="4" t="s">
        <v>108</v>
      </c>
      <c r="FRJ71" s="4" t="s">
        <v>108</v>
      </c>
      <c r="FRK71" s="4" t="s">
        <v>108</v>
      </c>
      <c r="FRL71" s="4" t="s">
        <v>108</v>
      </c>
      <c r="FRM71" s="4" t="s">
        <v>108</v>
      </c>
      <c r="FRN71" s="4" t="s">
        <v>108</v>
      </c>
      <c r="FRO71" s="4" t="s">
        <v>108</v>
      </c>
      <c r="FRP71" s="4" t="s">
        <v>108</v>
      </c>
      <c r="FRQ71" s="4" t="s">
        <v>108</v>
      </c>
      <c r="FRR71" s="4" t="s">
        <v>108</v>
      </c>
      <c r="FRS71" s="4" t="s">
        <v>108</v>
      </c>
      <c r="FRT71" s="4" t="s">
        <v>109</v>
      </c>
      <c r="FRU71" s="3" t="s">
        <v>392</v>
      </c>
      <c r="FRV71" s="3"/>
      <c r="FRW71" s="3"/>
      <c r="FRX71" s="4" t="s">
        <v>108</v>
      </c>
      <c r="FRY71" s="4" t="s">
        <v>108</v>
      </c>
      <c r="FRZ71" s="4" t="s">
        <v>108</v>
      </c>
      <c r="FSA71" s="4" t="s">
        <v>108</v>
      </c>
      <c r="FSB71" s="4" t="s">
        <v>108</v>
      </c>
      <c r="FSC71" s="4" t="s">
        <v>108</v>
      </c>
      <c r="FSD71" s="4" t="s">
        <v>108</v>
      </c>
      <c r="FSE71" s="4" t="s">
        <v>108</v>
      </c>
      <c r="FSF71" s="4" t="s">
        <v>108</v>
      </c>
      <c r="FSG71" s="4" t="s">
        <v>108</v>
      </c>
      <c r="FSH71" s="4" t="s">
        <v>108</v>
      </c>
      <c r="FSI71" s="4" t="s">
        <v>108</v>
      </c>
      <c r="FSJ71" s="4" t="s">
        <v>109</v>
      </c>
      <c r="FSK71" s="3" t="s">
        <v>392</v>
      </c>
      <c r="FSL71" s="3"/>
      <c r="FSM71" s="3"/>
      <c r="FSN71" s="4" t="s">
        <v>108</v>
      </c>
      <c r="FSO71" s="4" t="s">
        <v>108</v>
      </c>
      <c r="FSP71" s="4" t="s">
        <v>108</v>
      </c>
      <c r="FSQ71" s="4" t="s">
        <v>108</v>
      </c>
      <c r="FSR71" s="4" t="s">
        <v>108</v>
      </c>
      <c r="FSS71" s="4" t="s">
        <v>108</v>
      </c>
      <c r="FST71" s="4" t="s">
        <v>108</v>
      </c>
      <c r="FSU71" s="4" t="s">
        <v>108</v>
      </c>
      <c r="FSV71" s="4" t="s">
        <v>108</v>
      </c>
      <c r="FSW71" s="4" t="s">
        <v>108</v>
      </c>
      <c r="FSX71" s="4" t="s">
        <v>108</v>
      </c>
      <c r="FSY71" s="4" t="s">
        <v>108</v>
      </c>
      <c r="FSZ71" s="4" t="s">
        <v>109</v>
      </c>
      <c r="FTA71" s="3" t="s">
        <v>392</v>
      </c>
      <c r="FTB71" s="3"/>
      <c r="FTC71" s="3"/>
      <c r="FTD71" s="4" t="s">
        <v>108</v>
      </c>
      <c r="FTE71" s="4" t="s">
        <v>108</v>
      </c>
      <c r="FTF71" s="4" t="s">
        <v>108</v>
      </c>
      <c r="FTG71" s="4" t="s">
        <v>108</v>
      </c>
      <c r="FTH71" s="4" t="s">
        <v>108</v>
      </c>
      <c r="FTI71" s="4" t="s">
        <v>108</v>
      </c>
      <c r="FTJ71" s="4" t="s">
        <v>108</v>
      </c>
      <c r="FTK71" s="4" t="s">
        <v>108</v>
      </c>
      <c r="FTL71" s="4" t="s">
        <v>108</v>
      </c>
      <c r="FTM71" s="4" t="s">
        <v>108</v>
      </c>
      <c r="FTN71" s="4" t="s">
        <v>108</v>
      </c>
      <c r="FTO71" s="4" t="s">
        <v>108</v>
      </c>
      <c r="FTP71" s="4" t="s">
        <v>109</v>
      </c>
      <c r="FTQ71" s="3" t="s">
        <v>392</v>
      </c>
      <c r="FTR71" s="3"/>
      <c r="FTS71" s="3"/>
      <c r="FTT71" s="4" t="s">
        <v>108</v>
      </c>
      <c r="FTU71" s="4" t="s">
        <v>108</v>
      </c>
      <c r="FTV71" s="4" t="s">
        <v>108</v>
      </c>
      <c r="FTW71" s="4" t="s">
        <v>108</v>
      </c>
      <c r="FTX71" s="4" t="s">
        <v>108</v>
      </c>
      <c r="FTY71" s="4" t="s">
        <v>108</v>
      </c>
      <c r="FTZ71" s="4" t="s">
        <v>108</v>
      </c>
      <c r="FUA71" s="4" t="s">
        <v>108</v>
      </c>
      <c r="FUB71" s="4" t="s">
        <v>108</v>
      </c>
      <c r="FUC71" s="4" t="s">
        <v>108</v>
      </c>
      <c r="FUD71" s="4" t="s">
        <v>108</v>
      </c>
      <c r="FUE71" s="4" t="s">
        <v>108</v>
      </c>
      <c r="FUF71" s="4" t="s">
        <v>109</v>
      </c>
      <c r="FUG71" s="3" t="s">
        <v>392</v>
      </c>
      <c r="FUH71" s="3"/>
      <c r="FUI71" s="3"/>
      <c r="FUJ71" s="4" t="s">
        <v>108</v>
      </c>
      <c r="FUK71" s="4" t="s">
        <v>108</v>
      </c>
      <c r="FUL71" s="4" t="s">
        <v>108</v>
      </c>
      <c r="FUM71" s="4" t="s">
        <v>108</v>
      </c>
      <c r="FUN71" s="4" t="s">
        <v>108</v>
      </c>
      <c r="FUO71" s="4" t="s">
        <v>108</v>
      </c>
      <c r="FUP71" s="4" t="s">
        <v>108</v>
      </c>
      <c r="FUQ71" s="4" t="s">
        <v>108</v>
      </c>
      <c r="FUR71" s="4" t="s">
        <v>108</v>
      </c>
      <c r="FUS71" s="4" t="s">
        <v>108</v>
      </c>
      <c r="FUT71" s="4" t="s">
        <v>108</v>
      </c>
      <c r="FUU71" s="4" t="s">
        <v>108</v>
      </c>
      <c r="FUV71" s="4" t="s">
        <v>109</v>
      </c>
      <c r="FUW71" s="3" t="s">
        <v>392</v>
      </c>
      <c r="FUX71" s="3"/>
      <c r="FUY71" s="3"/>
      <c r="FUZ71" s="4" t="s">
        <v>108</v>
      </c>
      <c r="FVA71" s="4" t="s">
        <v>108</v>
      </c>
      <c r="FVB71" s="4" t="s">
        <v>108</v>
      </c>
      <c r="FVC71" s="4" t="s">
        <v>108</v>
      </c>
      <c r="FVD71" s="4" t="s">
        <v>108</v>
      </c>
      <c r="FVE71" s="4" t="s">
        <v>108</v>
      </c>
      <c r="FVF71" s="4" t="s">
        <v>108</v>
      </c>
      <c r="FVG71" s="4" t="s">
        <v>108</v>
      </c>
      <c r="FVH71" s="4" t="s">
        <v>108</v>
      </c>
      <c r="FVI71" s="4" t="s">
        <v>108</v>
      </c>
      <c r="FVJ71" s="4" t="s">
        <v>108</v>
      </c>
      <c r="FVK71" s="4" t="s">
        <v>108</v>
      </c>
      <c r="FVL71" s="4" t="s">
        <v>109</v>
      </c>
      <c r="FVM71" s="3" t="s">
        <v>392</v>
      </c>
      <c r="FVN71" s="3"/>
      <c r="FVO71" s="3"/>
      <c r="FVP71" s="4" t="s">
        <v>108</v>
      </c>
      <c r="FVQ71" s="4" t="s">
        <v>108</v>
      </c>
      <c r="FVR71" s="4" t="s">
        <v>108</v>
      </c>
      <c r="FVS71" s="4" t="s">
        <v>108</v>
      </c>
      <c r="FVT71" s="4" t="s">
        <v>108</v>
      </c>
      <c r="FVU71" s="4" t="s">
        <v>108</v>
      </c>
      <c r="FVV71" s="4" t="s">
        <v>108</v>
      </c>
      <c r="FVW71" s="4" t="s">
        <v>108</v>
      </c>
      <c r="FVX71" s="4" t="s">
        <v>108</v>
      </c>
      <c r="FVY71" s="4" t="s">
        <v>108</v>
      </c>
      <c r="FVZ71" s="4" t="s">
        <v>108</v>
      </c>
      <c r="FWA71" s="4" t="s">
        <v>108</v>
      </c>
      <c r="FWB71" s="4" t="s">
        <v>109</v>
      </c>
      <c r="FWC71" s="3" t="s">
        <v>392</v>
      </c>
      <c r="FWD71" s="3"/>
      <c r="FWE71" s="3"/>
      <c r="FWF71" s="4" t="s">
        <v>108</v>
      </c>
      <c r="FWG71" s="4" t="s">
        <v>108</v>
      </c>
      <c r="FWH71" s="4" t="s">
        <v>108</v>
      </c>
      <c r="FWI71" s="4" t="s">
        <v>108</v>
      </c>
      <c r="FWJ71" s="4" t="s">
        <v>108</v>
      </c>
      <c r="FWK71" s="4" t="s">
        <v>108</v>
      </c>
      <c r="FWL71" s="4" t="s">
        <v>108</v>
      </c>
      <c r="FWM71" s="4" t="s">
        <v>108</v>
      </c>
      <c r="FWN71" s="4" t="s">
        <v>108</v>
      </c>
      <c r="FWO71" s="4" t="s">
        <v>108</v>
      </c>
      <c r="FWP71" s="4" t="s">
        <v>108</v>
      </c>
      <c r="FWQ71" s="4" t="s">
        <v>108</v>
      </c>
      <c r="FWR71" s="4" t="s">
        <v>109</v>
      </c>
      <c r="FWS71" s="3" t="s">
        <v>392</v>
      </c>
      <c r="FWT71" s="3"/>
      <c r="FWU71" s="3"/>
      <c r="FWV71" s="4" t="s">
        <v>108</v>
      </c>
      <c r="FWW71" s="4" t="s">
        <v>108</v>
      </c>
      <c r="FWX71" s="4" t="s">
        <v>108</v>
      </c>
      <c r="FWY71" s="4" t="s">
        <v>108</v>
      </c>
      <c r="FWZ71" s="4" t="s">
        <v>108</v>
      </c>
      <c r="FXA71" s="4" t="s">
        <v>108</v>
      </c>
      <c r="FXB71" s="4" t="s">
        <v>108</v>
      </c>
      <c r="FXC71" s="4" t="s">
        <v>108</v>
      </c>
      <c r="FXD71" s="4" t="s">
        <v>108</v>
      </c>
      <c r="FXE71" s="4" t="s">
        <v>108</v>
      </c>
      <c r="FXF71" s="4" t="s">
        <v>108</v>
      </c>
      <c r="FXG71" s="4" t="s">
        <v>108</v>
      </c>
      <c r="FXH71" s="4" t="s">
        <v>109</v>
      </c>
      <c r="FXI71" s="3" t="s">
        <v>392</v>
      </c>
      <c r="FXJ71" s="3"/>
      <c r="FXK71" s="3"/>
      <c r="FXL71" s="4" t="s">
        <v>108</v>
      </c>
      <c r="FXM71" s="4" t="s">
        <v>108</v>
      </c>
      <c r="FXN71" s="4" t="s">
        <v>108</v>
      </c>
      <c r="FXO71" s="4" t="s">
        <v>108</v>
      </c>
      <c r="FXP71" s="4" t="s">
        <v>108</v>
      </c>
      <c r="FXQ71" s="4" t="s">
        <v>108</v>
      </c>
      <c r="FXR71" s="4" t="s">
        <v>108</v>
      </c>
      <c r="FXS71" s="4" t="s">
        <v>108</v>
      </c>
      <c r="FXT71" s="4" t="s">
        <v>108</v>
      </c>
      <c r="FXU71" s="4" t="s">
        <v>108</v>
      </c>
      <c r="FXV71" s="4" t="s">
        <v>108</v>
      </c>
      <c r="FXW71" s="4" t="s">
        <v>108</v>
      </c>
      <c r="FXX71" s="4" t="s">
        <v>109</v>
      </c>
      <c r="FXY71" s="3" t="s">
        <v>392</v>
      </c>
      <c r="FXZ71" s="3"/>
      <c r="FYA71" s="3"/>
      <c r="FYB71" s="4" t="s">
        <v>108</v>
      </c>
      <c r="FYC71" s="4" t="s">
        <v>108</v>
      </c>
      <c r="FYD71" s="4" t="s">
        <v>108</v>
      </c>
      <c r="FYE71" s="4" t="s">
        <v>108</v>
      </c>
      <c r="FYF71" s="4" t="s">
        <v>108</v>
      </c>
      <c r="FYG71" s="4" t="s">
        <v>108</v>
      </c>
      <c r="FYH71" s="4" t="s">
        <v>108</v>
      </c>
      <c r="FYI71" s="4" t="s">
        <v>108</v>
      </c>
      <c r="FYJ71" s="4" t="s">
        <v>108</v>
      </c>
      <c r="FYK71" s="4" t="s">
        <v>108</v>
      </c>
      <c r="FYL71" s="4" t="s">
        <v>108</v>
      </c>
      <c r="FYM71" s="4" t="s">
        <v>108</v>
      </c>
      <c r="FYN71" s="4" t="s">
        <v>109</v>
      </c>
      <c r="FYO71" s="3" t="s">
        <v>392</v>
      </c>
      <c r="FYP71" s="3"/>
      <c r="FYQ71" s="3"/>
      <c r="FYR71" s="4" t="s">
        <v>108</v>
      </c>
      <c r="FYS71" s="4" t="s">
        <v>108</v>
      </c>
      <c r="FYT71" s="4" t="s">
        <v>108</v>
      </c>
      <c r="FYU71" s="4" t="s">
        <v>108</v>
      </c>
      <c r="FYV71" s="4" t="s">
        <v>108</v>
      </c>
      <c r="FYW71" s="4" t="s">
        <v>108</v>
      </c>
      <c r="FYX71" s="4" t="s">
        <v>108</v>
      </c>
      <c r="FYY71" s="4" t="s">
        <v>108</v>
      </c>
      <c r="FYZ71" s="4" t="s">
        <v>108</v>
      </c>
      <c r="FZA71" s="4" t="s">
        <v>108</v>
      </c>
      <c r="FZB71" s="4" t="s">
        <v>108</v>
      </c>
      <c r="FZC71" s="4" t="s">
        <v>108</v>
      </c>
      <c r="FZD71" s="4" t="s">
        <v>109</v>
      </c>
      <c r="FZE71" s="3" t="s">
        <v>392</v>
      </c>
      <c r="FZF71" s="3"/>
      <c r="FZG71" s="3"/>
      <c r="FZH71" s="4" t="s">
        <v>108</v>
      </c>
      <c r="FZI71" s="4" t="s">
        <v>108</v>
      </c>
      <c r="FZJ71" s="4" t="s">
        <v>108</v>
      </c>
      <c r="FZK71" s="4" t="s">
        <v>108</v>
      </c>
      <c r="FZL71" s="4" t="s">
        <v>108</v>
      </c>
      <c r="FZM71" s="4" t="s">
        <v>108</v>
      </c>
      <c r="FZN71" s="4" t="s">
        <v>108</v>
      </c>
      <c r="FZO71" s="4" t="s">
        <v>108</v>
      </c>
      <c r="FZP71" s="4" t="s">
        <v>108</v>
      </c>
      <c r="FZQ71" s="4" t="s">
        <v>108</v>
      </c>
      <c r="FZR71" s="4" t="s">
        <v>108</v>
      </c>
      <c r="FZS71" s="4" t="s">
        <v>108</v>
      </c>
      <c r="FZT71" s="4" t="s">
        <v>109</v>
      </c>
      <c r="FZU71" s="3" t="s">
        <v>392</v>
      </c>
      <c r="FZV71" s="3"/>
      <c r="FZW71" s="3"/>
      <c r="FZX71" s="4" t="s">
        <v>108</v>
      </c>
      <c r="FZY71" s="4" t="s">
        <v>108</v>
      </c>
      <c r="FZZ71" s="4" t="s">
        <v>108</v>
      </c>
      <c r="GAA71" s="4" t="s">
        <v>108</v>
      </c>
      <c r="GAB71" s="4" t="s">
        <v>108</v>
      </c>
      <c r="GAC71" s="4" t="s">
        <v>108</v>
      </c>
      <c r="GAD71" s="4" t="s">
        <v>108</v>
      </c>
      <c r="GAE71" s="4" t="s">
        <v>108</v>
      </c>
      <c r="GAF71" s="4" t="s">
        <v>108</v>
      </c>
      <c r="GAG71" s="4" t="s">
        <v>108</v>
      </c>
      <c r="GAH71" s="4" t="s">
        <v>108</v>
      </c>
      <c r="GAI71" s="4" t="s">
        <v>108</v>
      </c>
      <c r="GAJ71" s="4" t="s">
        <v>109</v>
      </c>
      <c r="GAK71" s="3" t="s">
        <v>392</v>
      </c>
      <c r="GAL71" s="3"/>
      <c r="GAM71" s="3"/>
      <c r="GAN71" s="4" t="s">
        <v>108</v>
      </c>
      <c r="GAO71" s="4" t="s">
        <v>108</v>
      </c>
      <c r="GAP71" s="4" t="s">
        <v>108</v>
      </c>
      <c r="GAQ71" s="4" t="s">
        <v>108</v>
      </c>
      <c r="GAR71" s="4" t="s">
        <v>108</v>
      </c>
      <c r="GAS71" s="4" t="s">
        <v>108</v>
      </c>
      <c r="GAT71" s="4" t="s">
        <v>108</v>
      </c>
      <c r="GAU71" s="4" t="s">
        <v>108</v>
      </c>
      <c r="GAV71" s="4" t="s">
        <v>108</v>
      </c>
      <c r="GAW71" s="4" t="s">
        <v>108</v>
      </c>
      <c r="GAX71" s="4" t="s">
        <v>108</v>
      </c>
      <c r="GAY71" s="4" t="s">
        <v>108</v>
      </c>
      <c r="GAZ71" s="4" t="s">
        <v>109</v>
      </c>
      <c r="GBA71" s="3" t="s">
        <v>392</v>
      </c>
      <c r="GBB71" s="3"/>
      <c r="GBC71" s="3"/>
      <c r="GBD71" s="4" t="s">
        <v>108</v>
      </c>
      <c r="GBE71" s="4" t="s">
        <v>108</v>
      </c>
      <c r="GBF71" s="4" t="s">
        <v>108</v>
      </c>
      <c r="GBG71" s="4" t="s">
        <v>108</v>
      </c>
      <c r="GBH71" s="4" t="s">
        <v>108</v>
      </c>
      <c r="GBI71" s="4" t="s">
        <v>108</v>
      </c>
      <c r="GBJ71" s="4" t="s">
        <v>108</v>
      </c>
      <c r="GBK71" s="4" t="s">
        <v>108</v>
      </c>
      <c r="GBL71" s="4" t="s">
        <v>108</v>
      </c>
      <c r="GBM71" s="4" t="s">
        <v>108</v>
      </c>
      <c r="GBN71" s="4" t="s">
        <v>108</v>
      </c>
      <c r="GBO71" s="4" t="s">
        <v>108</v>
      </c>
      <c r="GBP71" s="4" t="s">
        <v>109</v>
      </c>
      <c r="GBQ71" s="3" t="s">
        <v>392</v>
      </c>
      <c r="GBR71" s="3"/>
      <c r="GBS71" s="3"/>
      <c r="GBT71" s="4" t="s">
        <v>108</v>
      </c>
      <c r="GBU71" s="4" t="s">
        <v>108</v>
      </c>
      <c r="GBV71" s="4" t="s">
        <v>108</v>
      </c>
      <c r="GBW71" s="4" t="s">
        <v>108</v>
      </c>
      <c r="GBX71" s="4" t="s">
        <v>108</v>
      </c>
      <c r="GBY71" s="4" t="s">
        <v>108</v>
      </c>
      <c r="GBZ71" s="4" t="s">
        <v>108</v>
      </c>
      <c r="GCA71" s="4" t="s">
        <v>108</v>
      </c>
      <c r="GCB71" s="4" t="s">
        <v>108</v>
      </c>
      <c r="GCC71" s="4" t="s">
        <v>108</v>
      </c>
      <c r="GCD71" s="4" t="s">
        <v>108</v>
      </c>
      <c r="GCE71" s="4" t="s">
        <v>108</v>
      </c>
      <c r="GCF71" s="4" t="s">
        <v>109</v>
      </c>
      <c r="GCG71" s="3" t="s">
        <v>392</v>
      </c>
      <c r="GCH71" s="3"/>
      <c r="GCI71" s="3"/>
      <c r="GCJ71" s="4" t="s">
        <v>108</v>
      </c>
      <c r="GCK71" s="4" t="s">
        <v>108</v>
      </c>
      <c r="GCL71" s="4" t="s">
        <v>108</v>
      </c>
      <c r="GCM71" s="4" t="s">
        <v>108</v>
      </c>
      <c r="GCN71" s="4" t="s">
        <v>108</v>
      </c>
      <c r="GCO71" s="4" t="s">
        <v>108</v>
      </c>
      <c r="GCP71" s="4" t="s">
        <v>108</v>
      </c>
      <c r="GCQ71" s="4" t="s">
        <v>108</v>
      </c>
      <c r="GCR71" s="4" t="s">
        <v>108</v>
      </c>
      <c r="GCS71" s="4" t="s">
        <v>108</v>
      </c>
      <c r="GCT71" s="4" t="s">
        <v>108</v>
      </c>
      <c r="GCU71" s="4" t="s">
        <v>108</v>
      </c>
      <c r="GCV71" s="4" t="s">
        <v>109</v>
      </c>
      <c r="GCW71" s="3" t="s">
        <v>392</v>
      </c>
      <c r="GCX71" s="3"/>
      <c r="GCY71" s="3"/>
      <c r="GCZ71" s="4" t="s">
        <v>108</v>
      </c>
      <c r="GDA71" s="4" t="s">
        <v>108</v>
      </c>
      <c r="GDB71" s="4" t="s">
        <v>108</v>
      </c>
      <c r="GDC71" s="4" t="s">
        <v>108</v>
      </c>
      <c r="GDD71" s="4" t="s">
        <v>108</v>
      </c>
      <c r="GDE71" s="4" t="s">
        <v>108</v>
      </c>
      <c r="GDF71" s="4" t="s">
        <v>108</v>
      </c>
      <c r="GDG71" s="4" t="s">
        <v>108</v>
      </c>
      <c r="GDH71" s="4" t="s">
        <v>108</v>
      </c>
      <c r="GDI71" s="4" t="s">
        <v>108</v>
      </c>
      <c r="GDJ71" s="4" t="s">
        <v>108</v>
      </c>
      <c r="GDK71" s="4" t="s">
        <v>108</v>
      </c>
      <c r="GDL71" s="4" t="s">
        <v>109</v>
      </c>
      <c r="GDM71" s="3" t="s">
        <v>392</v>
      </c>
      <c r="GDN71" s="3"/>
      <c r="GDO71" s="3"/>
      <c r="GDP71" s="4" t="s">
        <v>108</v>
      </c>
      <c r="GDQ71" s="4" t="s">
        <v>108</v>
      </c>
      <c r="GDR71" s="4" t="s">
        <v>108</v>
      </c>
      <c r="GDS71" s="4" t="s">
        <v>108</v>
      </c>
      <c r="GDT71" s="4" t="s">
        <v>108</v>
      </c>
      <c r="GDU71" s="4" t="s">
        <v>108</v>
      </c>
      <c r="GDV71" s="4" t="s">
        <v>108</v>
      </c>
      <c r="GDW71" s="4" t="s">
        <v>108</v>
      </c>
      <c r="GDX71" s="4" t="s">
        <v>108</v>
      </c>
      <c r="GDY71" s="4" t="s">
        <v>108</v>
      </c>
      <c r="GDZ71" s="4" t="s">
        <v>108</v>
      </c>
      <c r="GEA71" s="4" t="s">
        <v>108</v>
      </c>
      <c r="GEB71" s="4" t="s">
        <v>109</v>
      </c>
      <c r="GEC71" s="3" t="s">
        <v>392</v>
      </c>
      <c r="GED71" s="3"/>
      <c r="GEE71" s="3"/>
      <c r="GEF71" s="4" t="s">
        <v>108</v>
      </c>
      <c r="GEG71" s="4" t="s">
        <v>108</v>
      </c>
      <c r="GEH71" s="4" t="s">
        <v>108</v>
      </c>
      <c r="GEI71" s="4" t="s">
        <v>108</v>
      </c>
      <c r="GEJ71" s="4" t="s">
        <v>108</v>
      </c>
      <c r="GEK71" s="4" t="s">
        <v>108</v>
      </c>
      <c r="GEL71" s="4" t="s">
        <v>108</v>
      </c>
      <c r="GEM71" s="4" t="s">
        <v>108</v>
      </c>
      <c r="GEN71" s="4" t="s">
        <v>108</v>
      </c>
      <c r="GEO71" s="4" t="s">
        <v>108</v>
      </c>
      <c r="GEP71" s="4" t="s">
        <v>108</v>
      </c>
      <c r="GEQ71" s="4" t="s">
        <v>108</v>
      </c>
      <c r="GER71" s="4" t="s">
        <v>109</v>
      </c>
      <c r="GES71" s="3" t="s">
        <v>392</v>
      </c>
      <c r="GET71" s="3"/>
      <c r="GEU71" s="3"/>
      <c r="GEV71" s="4" t="s">
        <v>108</v>
      </c>
      <c r="GEW71" s="4" t="s">
        <v>108</v>
      </c>
      <c r="GEX71" s="4" t="s">
        <v>108</v>
      </c>
      <c r="GEY71" s="4" t="s">
        <v>108</v>
      </c>
      <c r="GEZ71" s="4" t="s">
        <v>108</v>
      </c>
      <c r="GFA71" s="4" t="s">
        <v>108</v>
      </c>
      <c r="GFB71" s="4" t="s">
        <v>108</v>
      </c>
      <c r="GFC71" s="4" t="s">
        <v>108</v>
      </c>
      <c r="GFD71" s="4" t="s">
        <v>108</v>
      </c>
      <c r="GFE71" s="4" t="s">
        <v>108</v>
      </c>
      <c r="GFF71" s="4" t="s">
        <v>108</v>
      </c>
      <c r="GFG71" s="4" t="s">
        <v>108</v>
      </c>
      <c r="GFH71" s="4" t="s">
        <v>109</v>
      </c>
      <c r="GFI71" s="3" t="s">
        <v>392</v>
      </c>
      <c r="GFJ71" s="3"/>
      <c r="GFK71" s="3"/>
      <c r="GFL71" s="4" t="s">
        <v>108</v>
      </c>
      <c r="GFM71" s="4" t="s">
        <v>108</v>
      </c>
      <c r="GFN71" s="4" t="s">
        <v>108</v>
      </c>
      <c r="GFO71" s="4" t="s">
        <v>108</v>
      </c>
      <c r="GFP71" s="4" t="s">
        <v>108</v>
      </c>
      <c r="GFQ71" s="4" t="s">
        <v>108</v>
      </c>
      <c r="GFR71" s="4" t="s">
        <v>108</v>
      </c>
      <c r="GFS71" s="4" t="s">
        <v>108</v>
      </c>
      <c r="GFT71" s="4" t="s">
        <v>108</v>
      </c>
      <c r="GFU71" s="4" t="s">
        <v>108</v>
      </c>
      <c r="GFV71" s="4" t="s">
        <v>108</v>
      </c>
      <c r="GFW71" s="4" t="s">
        <v>108</v>
      </c>
      <c r="GFX71" s="4" t="s">
        <v>109</v>
      </c>
      <c r="GFY71" s="3" t="s">
        <v>392</v>
      </c>
      <c r="GFZ71" s="3"/>
      <c r="GGA71" s="3"/>
      <c r="GGB71" s="4" t="s">
        <v>108</v>
      </c>
      <c r="GGC71" s="4" t="s">
        <v>108</v>
      </c>
      <c r="GGD71" s="4" t="s">
        <v>108</v>
      </c>
      <c r="GGE71" s="4" t="s">
        <v>108</v>
      </c>
      <c r="GGF71" s="4" t="s">
        <v>108</v>
      </c>
      <c r="GGG71" s="4" t="s">
        <v>108</v>
      </c>
      <c r="GGH71" s="4" t="s">
        <v>108</v>
      </c>
      <c r="GGI71" s="4" t="s">
        <v>108</v>
      </c>
      <c r="GGJ71" s="4" t="s">
        <v>108</v>
      </c>
      <c r="GGK71" s="4" t="s">
        <v>108</v>
      </c>
      <c r="GGL71" s="4" t="s">
        <v>108</v>
      </c>
      <c r="GGM71" s="4" t="s">
        <v>108</v>
      </c>
      <c r="GGN71" s="4" t="s">
        <v>109</v>
      </c>
      <c r="GGO71" s="3" t="s">
        <v>392</v>
      </c>
      <c r="GGP71" s="3"/>
      <c r="GGQ71" s="3"/>
      <c r="GGR71" s="4" t="s">
        <v>108</v>
      </c>
      <c r="GGS71" s="4" t="s">
        <v>108</v>
      </c>
      <c r="GGT71" s="4" t="s">
        <v>108</v>
      </c>
      <c r="GGU71" s="4" t="s">
        <v>108</v>
      </c>
      <c r="GGV71" s="4" t="s">
        <v>108</v>
      </c>
      <c r="GGW71" s="4" t="s">
        <v>108</v>
      </c>
      <c r="GGX71" s="4" t="s">
        <v>108</v>
      </c>
      <c r="GGY71" s="4" t="s">
        <v>108</v>
      </c>
      <c r="GGZ71" s="4" t="s">
        <v>108</v>
      </c>
      <c r="GHA71" s="4" t="s">
        <v>108</v>
      </c>
      <c r="GHB71" s="4" t="s">
        <v>108</v>
      </c>
      <c r="GHC71" s="4" t="s">
        <v>108</v>
      </c>
      <c r="GHD71" s="4" t="s">
        <v>109</v>
      </c>
      <c r="GHE71" s="3" t="s">
        <v>392</v>
      </c>
      <c r="GHF71" s="3"/>
      <c r="GHG71" s="3"/>
      <c r="GHH71" s="4" t="s">
        <v>108</v>
      </c>
      <c r="GHI71" s="4" t="s">
        <v>108</v>
      </c>
      <c r="GHJ71" s="4" t="s">
        <v>108</v>
      </c>
      <c r="GHK71" s="4" t="s">
        <v>108</v>
      </c>
      <c r="GHL71" s="4" t="s">
        <v>108</v>
      </c>
      <c r="GHM71" s="4" t="s">
        <v>108</v>
      </c>
      <c r="GHN71" s="4" t="s">
        <v>108</v>
      </c>
      <c r="GHO71" s="4" t="s">
        <v>108</v>
      </c>
      <c r="GHP71" s="4" t="s">
        <v>108</v>
      </c>
      <c r="GHQ71" s="4" t="s">
        <v>108</v>
      </c>
      <c r="GHR71" s="4" t="s">
        <v>108</v>
      </c>
      <c r="GHS71" s="4" t="s">
        <v>108</v>
      </c>
      <c r="GHT71" s="4" t="s">
        <v>109</v>
      </c>
      <c r="GHU71" s="3" t="s">
        <v>392</v>
      </c>
      <c r="GHV71" s="3"/>
      <c r="GHW71" s="3"/>
      <c r="GHX71" s="4" t="s">
        <v>108</v>
      </c>
      <c r="GHY71" s="4" t="s">
        <v>108</v>
      </c>
      <c r="GHZ71" s="4" t="s">
        <v>108</v>
      </c>
      <c r="GIA71" s="4" t="s">
        <v>108</v>
      </c>
      <c r="GIB71" s="4" t="s">
        <v>108</v>
      </c>
      <c r="GIC71" s="4" t="s">
        <v>108</v>
      </c>
      <c r="GID71" s="4" t="s">
        <v>108</v>
      </c>
      <c r="GIE71" s="4" t="s">
        <v>108</v>
      </c>
      <c r="GIF71" s="4" t="s">
        <v>108</v>
      </c>
      <c r="GIG71" s="4" t="s">
        <v>108</v>
      </c>
      <c r="GIH71" s="4" t="s">
        <v>108</v>
      </c>
      <c r="GII71" s="4" t="s">
        <v>108</v>
      </c>
      <c r="GIJ71" s="4" t="s">
        <v>109</v>
      </c>
      <c r="GIK71" s="3" t="s">
        <v>392</v>
      </c>
      <c r="GIL71" s="3"/>
      <c r="GIM71" s="3"/>
      <c r="GIN71" s="4" t="s">
        <v>108</v>
      </c>
      <c r="GIO71" s="4" t="s">
        <v>108</v>
      </c>
      <c r="GIP71" s="4" t="s">
        <v>108</v>
      </c>
      <c r="GIQ71" s="4" t="s">
        <v>108</v>
      </c>
      <c r="GIR71" s="4" t="s">
        <v>108</v>
      </c>
      <c r="GIS71" s="4" t="s">
        <v>108</v>
      </c>
      <c r="GIT71" s="4" t="s">
        <v>108</v>
      </c>
      <c r="GIU71" s="4" t="s">
        <v>108</v>
      </c>
      <c r="GIV71" s="4" t="s">
        <v>108</v>
      </c>
      <c r="GIW71" s="4" t="s">
        <v>108</v>
      </c>
      <c r="GIX71" s="4" t="s">
        <v>108</v>
      </c>
      <c r="GIY71" s="4" t="s">
        <v>108</v>
      </c>
      <c r="GIZ71" s="4" t="s">
        <v>109</v>
      </c>
      <c r="GJA71" s="3" t="s">
        <v>392</v>
      </c>
      <c r="GJB71" s="3"/>
      <c r="GJC71" s="3"/>
      <c r="GJD71" s="4" t="s">
        <v>108</v>
      </c>
      <c r="GJE71" s="4" t="s">
        <v>108</v>
      </c>
      <c r="GJF71" s="4" t="s">
        <v>108</v>
      </c>
      <c r="GJG71" s="4" t="s">
        <v>108</v>
      </c>
      <c r="GJH71" s="4" t="s">
        <v>108</v>
      </c>
      <c r="GJI71" s="4" t="s">
        <v>108</v>
      </c>
      <c r="GJJ71" s="4" t="s">
        <v>108</v>
      </c>
      <c r="GJK71" s="4" t="s">
        <v>108</v>
      </c>
      <c r="GJL71" s="4" t="s">
        <v>108</v>
      </c>
      <c r="GJM71" s="4" t="s">
        <v>108</v>
      </c>
      <c r="GJN71" s="4" t="s">
        <v>108</v>
      </c>
      <c r="GJO71" s="4" t="s">
        <v>108</v>
      </c>
      <c r="GJP71" s="4" t="s">
        <v>109</v>
      </c>
      <c r="GJQ71" s="3" t="s">
        <v>392</v>
      </c>
      <c r="GJR71" s="3"/>
      <c r="GJS71" s="3"/>
      <c r="GJT71" s="4" t="s">
        <v>108</v>
      </c>
      <c r="GJU71" s="4" t="s">
        <v>108</v>
      </c>
      <c r="GJV71" s="4" t="s">
        <v>108</v>
      </c>
      <c r="GJW71" s="4" t="s">
        <v>108</v>
      </c>
      <c r="GJX71" s="4" t="s">
        <v>108</v>
      </c>
      <c r="GJY71" s="4" t="s">
        <v>108</v>
      </c>
      <c r="GJZ71" s="4" t="s">
        <v>108</v>
      </c>
      <c r="GKA71" s="4" t="s">
        <v>108</v>
      </c>
      <c r="GKB71" s="4" t="s">
        <v>108</v>
      </c>
      <c r="GKC71" s="4" t="s">
        <v>108</v>
      </c>
      <c r="GKD71" s="4" t="s">
        <v>108</v>
      </c>
      <c r="GKE71" s="4" t="s">
        <v>108</v>
      </c>
      <c r="GKF71" s="4" t="s">
        <v>109</v>
      </c>
      <c r="GKG71" s="3" t="s">
        <v>392</v>
      </c>
      <c r="GKH71" s="3"/>
      <c r="GKI71" s="3"/>
      <c r="GKJ71" s="4" t="s">
        <v>108</v>
      </c>
      <c r="GKK71" s="4" t="s">
        <v>108</v>
      </c>
      <c r="GKL71" s="4" t="s">
        <v>108</v>
      </c>
      <c r="GKM71" s="4" t="s">
        <v>108</v>
      </c>
      <c r="GKN71" s="4" t="s">
        <v>108</v>
      </c>
      <c r="GKO71" s="4" t="s">
        <v>108</v>
      </c>
      <c r="GKP71" s="4" t="s">
        <v>108</v>
      </c>
      <c r="GKQ71" s="4" t="s">
        <v>108</v>
      </c>
      <c r="GKR71" s="4" t="s">
        <v>108</v>
      </c>
      <c r="GKS71" s="4" t="s">
        <v>108</v>
      </c>
      <c r="GKT71" s="4" t="s">
        <v>108</v>
      </c>
      <c r="GKU71" s="4" t="s">
        <v>108</v>
      </c>
      <c r="GKV71" s="4" t="s">
        <v>109</v>
      </c>
      <c r="GKW71" s="3" t="s">
        <v>392</v>
      </c>
      <c r="GKX71" s="3"/>
      <c r="GKY71" s="3"/>
      <c r="GKZ71" s="4" t="s">
        <v>108</v>
      </c>
      <c r="GLA71" s="4" t="s">
        <v>108</v>
      </c>
      <c r="GLB71" s="4" t="s">
        <v>108</v>
      </c>
      <c r="GLC71" s="4" t="s">
        <v>108</v>
      </c>
      <c r="GLD71" s="4" t="s">
        <v>108</v>
      </c>
      <c r="GLE71" s="4" t="s">
        <v>108</v>
      </c>
      <c r="GLF71" s="4" t="s">
        <v>108</v>
      </c>
      <c r="GLG71" s="4" t="s">
        <v>108</v>
      </c>
      <c r="GLH71" s="4" t="s">
        <v>108</v>
      </c>
      <c r="GLI71" s="4" t="s">
        <v>108</v>
      </c>
      <c r="GLJ71" s="4" t="s">
        <v>108</v>
      </c>
      <c r="GLK71" s="4" t="s">
        <v>108</v>
      </c>
      <c r="GLL71" s="4" t="s">
        <v>109</v>
      </c>
      <c r="GLM71" s="3" t="s">
        <v>392</v>
      </c>
      <c r="GLN71" s="3"/>
      <c r="GLO71" s="3"/>
      <c r="GLP71" s="4" t="s">
        <v>108</v>
      </c>
      <c r="GLQ71" s="4" t="s">
        <v>108</v>
      </c>
      <c r="GLR71" s="4" t="s">
        <v>108</v>
      </c>
      <c r="GLS71" s="4" t="s">
        <v>108</v>
      </c>
      <c r="GLT71" s="4" t="s">
        <v>108</v>
      </c>
      <c r="GLU71" s="4" t="s">
        <v>108</v>
      </c>
      <c r="GLV71" s="4" t="s">
        <v>108</v>
      </c>
      <c r="GLW71" s="4" t="s">
        <v>108</v>
      </c>
      <c r="GLX71" s="4" t="s">
        <v>108</v>
      </c>
      <c r="GLY71" s="4" t="s">
        <v>108</v>
      </c>
      <c r="GLZ71" s="4" t="s">
        <v>108</v>
      </c>
      <c r="GMA71" s="4" t="s">
        <v>108</v>
      </c>
      <c r="GMB71" s="4" t="s">
        <v>109</v>
      </c>
      <c r="GMC71" s="3" t="s">
        <v>392</v>
      </c>
      <c r="GMD71" s="3"/>
      <c r="GME71" s="3"/>
      <c r="GMF71" s="4" t="s">
        <v>108</v>
      </c>
      <c r="GMG71" s="4" t="s">
        <v>108</v>
      </c>
      <c r="GMH71" s="4" t="s">
        <v>108</v>
      </c>
      <c r="GMI71" s="4" t="s">
        <v>108</v>
      </c>
      <c r="GMJ71" s="4" t="s">
        <v>108</v>
      </c>
      <c r="GMK71" s="4" t="s">
        <v>108</v>
      </c>
      <c r="GML71" s="4" t="s">
        <v>108</v>
      </c>
      <c r="GMM71" s="4" t="s">
        <v>108</v>
      </c>
      <c r="GMN71" s="4" t="s">
        <v>108</v>
      </c>
      <c r="GMO71" s="4" t="s">
        <v>108</v>
      </c>
      <c r="GMP71" s="4" t="s">
        <v>108</v>
      </c>
      <c r="GMQ71" s="4" t="s">
        <v>108</v>
      </c>
      <c r="GMR71" s="4" t="s">
        <v>109</v>
      </c>
      <c r="GMS71" s="3" t="s">
        <v>392</v>
      </c>
      <c r="GMT71" s="3"/>
      <c r="GMU71" s="3"/>
      <c r="GMV71" s="4" t="s">
        <v>108</v>
      </c>
      <c r="GMW71" s="4" t="s">
        <v>108</v>
      </c>
      <c r="GMX71" s="4" t="s">
        <v>108</v>
      </c>
      <c r="GMY71" s="4" t="s">
        <v>108</v>
      </c>
      <c r="GMZ71" s="4" t="s">
        <v>108</v>
      </c>
      <c r="GNA71" s="4" t="s">
        <v>108</v>
      </c>
      <c r="GNB71" s="4" t="s">
        <v>108</v>
      </c>
      <c r="GNC71" s="4" t="s">
        <v>108</v>
      </c>
      <c r="GND71" s="4" t="s">
        <v>108</v>
      </c>
      <c r="GNE71" s="4" t="s">
        <v>108</v>
      </c>
      <c r="GNF71" s="4" t="s">
        <v>108</v>
      </c>
      <c r="GNG71" s="4" t="s">
        <v>108</v>
      </c>
      <c r="GNH71" s="4" t="s">
        <v>109</v>
      </c>
      <c r="GNI71" s="3" t="s">
        <v>392</v>
      </c>
      <c r="GNJ71" s="3"/>
      <c r="GNK71" s="3"/>
      <c r="GNL71" s="4" t="s">
        <v>108</v>
      </c>
      <c r="GNM71" s="4" t="s">
        <v>108</v>
      </c>
      <c r="GNN71" s="4" t="s">
        <v>108</v>
      </c>
      <c r="GNO71" s="4" t="s">
        <v>108</v>
      </c>
      <c r="GNP71" s="4" t="s">
        <v>108</v>
      </c>
      <c r="GNQ71" s="4" t="s">
        <v>108</v>
      </c>
      <c r="GNR71" s="4" t="s">
        <v>108</v>
      </c>
      <c r="GNS71" s="4" t="s">
        <v>108</v>
      </c>
      <c r="GNT71" s="4" t="s">
        <v>108</v>
      </c>
      <c r="GNU71" s="4" t="s">
        <v>108</v>
      </c>
      <c r="GNV71" s="4" t="s">
        <v>108</v>
      </c>
      <c r="GNW71" s="4" t="s">
        <v>108</v>
      </c>
      <c r="GNX71" s="4" t="s">
        <v>109</v>
      </c>
      <c r="GNY71" s="3" t="s">
        <v>392</v>
      </c>
      <c r="GNZ71" s="3"/>
      <c r="GOA71" s="3"/>
      <c r="GOB71" s="4" t="s">
        <v>108</v>
      </c>
      <c r="GOC71" s="4" t="s">
        <v>108</v>
      </c>
      <c r="GOD71" s="4" t="s">
        <v>108</v>
      </c>
      <c r="GOE71" s="4" t="s">
        <v>108</v>
      </c>
      <c r="GOF71" s="4" t="s">
        <v>108</v>
      </c>
      <c r="GOG71" s="4" t="s">
        <v>108</v>
      </c>
      <c r="GOH71" s="4" t="s">
        <v>108</v>
      </c>
      <c r="GOI71" s="4" t="s">
        <v>108</v>
      </c>
      <c r="GOJ71" s="4" t="s">
        <v>108</v>
      </c>
      <c r="GOK71" s="4" t="s">
        <v>108</v>
      </c>
      <c r="GOL71" s="4" t="s">
        <v>108</v>
      </c>
      <c r="GOM71" s="4" t="s">
        <v>108</v>
      </c>
      <c r="GON71" s="4" t="s">
        <v>109</v>
      </c>
      <c r="GOO71" s="3" t="s">
        <v>392</v>
      </c>
      <c r="GOP71" s="3"/>
      <c r="GOQ71" s="3"/>
      <c r="GOR71" s="4" t="s">
        <v>108</v>
      </c>
      <c r="GOS71" s="4" t="s">
        <v>108</v>
      </c>
      <c r="GOT71" s="4" t="s">
        <v>108</v>
      </c>
      <c r="GOU71" s="4" t="s">
        <v>108</v>
      </c>
      <c r="GOV71" s="4" t="s">
        <v>108</v>
      </c>
      <c r="GOW71" s="4" t="s">
        <v>108</v>
      </c>
      <c r="GOX71" s="4" t="s">
        <v>108</v>
      </c>
      <c r="GOY71" s="4" t="s">
        <v>108</v>
      </c>
      <c r="GOZ71" s="4" t="s">
        <v>108</v>
      </c>
      <c r="GPA71" s="4" t="s">
        <v>108</v>
      </c>
      <c r="GPB71" s="4" t="s">
        <v>108</v>
      </c>
      <c r="GPC71" s="4" t="s">
        <v>108</v>
      </c>
      <c r="GPD71" s="4" t="s">
        <v>109</v>
      </c>
      <c r="GPE71" s="3" t="s">
        <v>392</v>
      </c>
      <c r="GPF71" s="3"/>
      <c r="GPG71" s="3"/>
      <c r="GPH71" s="4" t="s">
        <v>108</v>
      </c>
      <c r="GPI71" s="4" t="s">
        <v>108</v>
      </c>
      <c r="GPJ71" s="4" t="s">
        <v>108</v>
      </c>
      <c r="GPK71" s="4" t="s">
        <v>108</v>
      </c>
      <c r="GPL71" s="4" t="s">
        <v>108</v>
      </c>
      <c r="GPM71" s="4" t="s">
        <v>108</v>
      </c>
      <c r="GPN71" s="4" t="s">
        <v>108</v>
      </c>
      <c r="GPO71" s="4" t="s">
        <v>108</v>
      </c>
      <c r="GPP71" s="4" t="s">
        <v>108</v>
      </c>
      <c r="GPQ71" s="4" t="s">
        <v>108</v>
      </c>
      <c r="GPR71" s="4" t="s">
        <v>108</v>
      </c>
      <c r="GPS71" s="4" t="s">
        <v>108</v>
      </c>
      <c r="GPT71" s="4" t="s">
        <v>109</v>
      </c>
      <c r="GPU71" s="3" t="s">
        <v>392</v>
      </c>
      <c r="GPV71" s="3"/>
      <c r="GPW71" s="3"/>
      <c r="GPX71" s="4" t="s">
        <v>108</v>
      </c>
      <c r="GPY71" s="4" t="s">
        <v>108</v>
      </c>
      <c r="GPZ71" s="4" t="s">
        <v>108</v>
      </c>
      <c r="GQA71" s="4" t="s">
        <v>108</v>
      </c>
      <c r="GQB71" s="4" t="s">
        <v>108</v>
      </c>
      <c r="GQC71" s="4" t="s">
        <v>108</v>
      </c>
      <c r="GQD71" s="4" t="s">
        <v>108</v>
      </c>
      <c r="GQE71" s="4" t="s">
        <v>108</v>
      </c>
      <c r="GQF71" s="4" t="s">
        <v>108</v>
      </c>
      <c r="GQG71" s="4" t="s">
        <v>108</v>
      </c>
      <c r="GQH71" s="4" t="s">
        <v>108</v>
      </c>
      <c r="GQI71" s="4" t="s">
        <v>108</v>
      </c>
      <c r="GQJ71" s="4" t="s">
        <v>109</v>
      </c>
      <c r="GQK71" s="3" t="s">
        <v>392</v>
      </c>
      <c r="GQL71" s="3"/>
      <c r="GQM71" s="3"/>
      <c r="GQN71" s="4" t="s">
        <v>108</v>
      </c>
      <c r="GQO71" s="4" t="s">
        <v>108</v>
      </c>
      <c r="GQP71" s="4" t="s">
        <v>108</v>
      </c>
      <c r="GQQ71" s="4" t="s">
        <v>108</v>
      </c>
      <c r="GQR71" s="4" t="s">
        <v>108</v>
      </c>
      <c r="GQS71" s="4" t="s">
        <v>108</v>
      </c>
      <c r="GQT71" s="4" t="s">
        <v>108</v>
      </c>
      <c r="GQU71" s="4" t="s">
        <v>108</v>
      </c>
      <c r="GQV71" s="4" t="s">
        <v>108</v>
      </c>
      <c r="GQW71" s="4" t="s">
        <v>108</v>
      </c>
      <c r="GQX71" s="4" t="s">
        <v>108</v>
      </c>
      <c r="GQY71" s="4" t="s">
        <v>108</v>
      </c>
      <c r="GQZ71" s="4" t="s">
        <v>109</v>
      </c>
      <c r="GRA71" s="3" t="s">
        <v>392</v>
      </c>
      <c r="GRB71" s="3"/>
      <c r="GRC71" s="3"/>
      <c r="GRD71" s="4" t="s">
        <v>108</v>
      </c>
      <c r="GRE71" s="4" t="s">
        <v>108</v>
      </c>
      <c r="GRF71" s="4" t="s">
        <v>108</v>
      </c>
      <c r="GRG71" s="4" t="s">
        <v>108</v>
      </c>
      <c r="GRH71" s="4" t="s">
        <v>108</v>
      </c>
      <c r="GRI71" s="4" t="s">
        <v>108</v>
      </c>
      <c r="GRJ71" s="4" t="s">
        <v>108</v>
      </c>
      <c r="GRK71" s="4" t="s">
        <v>108</v>
      </c>
      <c r="GRL71" s="4" t="s">
        <v>108</v>
      </c>
      <c r="GRM71" s="4" t="s">
        <v>108</v>
      </c>
      <c r="GRN71" s="4" t="s">
        <v>108</v>
      </c>
      <c r="GRO71" s="4" t="s">
        <v>108</v>
      </c>
      <c r="GRP71" s="4" t="s">
        <v>109</v>
      </c>
      <c r="GRQ71" s="3" t="s">
        <v>392</v>
      </c>
      <c r="GRR71" s="3"/>
      <c r="GRS71" s="3"/>
      <c r="GRT71" s="4" t="s">
        <v>108</v>
      </c>
      <c r="GRU71" s="4" t="s">
        <v>108</v>
      </c>
      <c r="GRV71" s="4" t="s">
        <v>108</v>
      </c>
      <c r="GRW71" s="4" t="s">
        <v>108</v>
      </c>
      <c r="GRX71" s="4" t="s">
        <v>108</v>
      </c>
      <c r="GRY71" s="4" t="s">
        <v>108</v>
      </c>
      <c r="GRZ71" s="4" t="s">
        <v>108</v>
      </c>
      <c r="GSA71" s="4" t="s">
        <v>108</v>
      </c>
      <c r="GSB71" s="4" t="s">
        <v>108</v>
      </c>
      <c r="GSC71" s="4" t="s">
        <v>108</v>
      </c>
      <c r="GSD71" s="4" t="s">
        <v>108</v>
      </c>
      <c r="GSE71" s="4" t="s">
        <v>108</v>
      </c>
      <c r="GSF71" s="4" t="s">
        <v>109</v>
      </c>
      <c r="GSG71" s="3" t="s">
        <v>392</v>
      </c>
      <c r="GSH71" s="3"/>
      <c r="GSI71" s="3"/>
      <c r="GSJ71" s="4" t="s">
        <v>108</v>
      </c>
      <c r="GSK71" s="4" t="s">
        <v>108</v>
      </c>
      <c r="GSL71" s="4" t="s">
        <v>108</v>
      </c>
      <c r="GSM71" s="4" t="s">
        <v>108</v>
      </c>
      <c r="GSN71" s="4" t="s">
        <v>108</v>
      </c>
      <c r="GSO71" s="4" t="s">
        <v>108</v>
      </c>
      <c r="GSP71" s="4" t="s">
        <v>108</v>
      </c>
      <c r="GSQ71" s="4" t="s">
        <v>108</v>
      </c>
      <c r="GSR71" s="4" t="s">
        <v>108</v>
      </c>
      <c r="GSS71" s="4" t="s">
        <v>108</v>
      </c>
      <c r="GST71" s="4" t="s">
        <v>108</v>
      </c>
      <c r="GSU71" s="4" t="s">
        <v>108</v>
      </c>
      <c r="GSV71" s="4" t="s">
        <v>109</v>
      </c>
      <c r="GSW71" s="3" t="s">
        <v>392</v>
      </c>
      <c r="GSX71" s="3"/>
      <c r="GSY71" s="3"/>
      <c r="GSZ71" s="4" t="s">
        <v>108</v>
      </c>
      <c r="GTA71" s="4" t="s">
        <v>108</v>
      </c>
      <c r="GTB71" s="4" t="s">
        <v>108</v>
      </c>
      <c r="GTC71" s="4" t="s">
        <v>108</v>
      </c>
      <c r="GTD71" s="4" t="s">
        <v>108</v>
      </c>
      <c r="GTE71" s="4" t="s">
        <v>108</v>
      </c>
      <c r="GTF71" s="4" t="s">
        <v>108</v>
      </c>
      <c r="GTG71" s="4" t="s">
        <v>108</v>
      </c>
      <c r="GTH71" s="4" t="s">
        <v>108</v>
      </c>
      <c r="GTI71" s="4" t="s">
        <v>108</v>
      </c>
      <c r="GTJ71" s="4" t="s">
        <v>108</v>
      </c>
      <c r="GTK71" s="4" t="s">
        <v>108</v>
      </c>
      <c r="GTL71" s="4" t="s">
        <v>109</v>
      </c>
      <c r="GTM71" s="3" t="s">
        <v>392</v>
      </c>
      <c r="GTN71" s="3"/>
      <c r="GTO71" s="3"/>
      <c r="GTP71" s="4" t="s">
        <v>108</v>
      </c>
      <c r="GTQ71" s="4" t="s">
        <v>108</v>
      </c>
      <c r="GTR71" s="4" t="s">
        <v>108</v>
      </c>
      <c r="GTS71" s="4" t="s">
        <v>108</v>
      </c>
      <c r="GTT71" s="4" t="s">
        <v>108</v>
      </c>
      <c r="GTU71" s="4" t="s">
        <v>108</v>
      </c>
      <c r="GTV71" s="4" t="s">
        <v>108</v>
      </c>
      <c r="GTW71" s="4" t="s">
        <v>108</v>
      </c>
      <c r="GTX71" s="4" t="s">
        <v>108</v>
      </c>
      <c r="GTY71" s="4" t="s">
        <v>108</v>
      </c>
      <c r="GTZ71" s="4" t="s">
        <v>108</v>
      </c>
      <c r="GUA71" s="4" t="s">
        <v>108</v>
      </c>
      <c r="GUB71" s="4" t="s">
        <v>109</v>
      </c>
      <c r="GUC71" s="3" t="s">
        <v>392</v>
      </c>
      <c r="GUD71" s="3"/>
      <c r="GUE71" s="3"/>
      <c r="GUF71" s="4" t="s">
        <v>108</v>
      </c>
      <c r="GUG71" s="4" t="s">
        <v>108</v>
      </c>
      <c r="GUH71" s="4" t="s">
        <v>108</v>
      </c>
      <c r="GUI71" s="4" t="s">
        <v>108</v>
      </c>
      <c r="GUJ71" s="4" t="s">
        <v>108</v>
      </c>
      <c r="GUK71" s="4" t="s">
        <v>108</v>
      </c>
      <c r="GUL71" s="4" t="s">
        <v>108</v>
      </c>
      <c r="GUM71" s="4" t="s">
        <v>108</v>
      </c>
      <c r="GUN71" s="4" t="s">
        <v>108</v>
      </c>
      <c r="GUO71" s="4" t="s">
        <v>108</v>
      </c>
      <c r="GUP71" s="4" t="s">
        <v>108</v>
      </c>
      <c r="GUQ71" s="4" t="s">
        <v>108</v>
      </c>
      <c r="GUR71" s="4" t="s">
        <v>109</v>
      </c>
      <c r="GUS71" s="3" t="s">
        <v>392</v>
      </c>
      <c r="GUT71" s="3"/>
      <c r="GUU71" s="3"/>
      <c r="GUV71" s="4" t="s">
        <v>108</v>
      </c>
      <c r="GUW71" s="4" t="s">
        <v>108</v>
      </c>
      <c r="GUX71" s="4" t="s">
        <v>108</v>
      </c>
      <c r="GUY71" s="4" t="s">
        <v>108</v>
      </c>
      <c r="GUZ71" s="4" t="s">
        <v>108</v>
      </c>
      <c r="GVA71" s="4" t="s">
        <v>108</v>
      </c>
      <c r="GVB71" s="4" t="s">
        <v>108</v>
      </c>
      <c r="GVC71" s="4" t="s">
        <v>108</v>
      </c>
      <c r="GVD71" s="4" t="s">
        <v>108</v>
      </c>
      <c r="GVE71" s="4" t="s">
        <v>108</v>
      </c>
      <c r="GVF71" s="4" t="s">
        <v>108</v>
      </c>
      <c r="GVG71" s="4" t="s">
        <v>108</v>
      </c>
      <c r="GVH71" s="4" t="s">
        <v>109</v>
      </c>
      <c r="GVI71" s="3" t="s">
        <v>392</v>
      </c>
      <c r="GVJ71" s="3"/>
      <c r="GVK71" s="3"/>
      <c r="GVL71" s="4" t="s">
        <v>108</v>
      </c>
      <c r="GVM71" s="4" t="s">
        <v>108</v>
      </c>
      <c r="GVN71" s="4" t="s">
        <v>108</v>
      </c>
      <c r="GVO71" s="4" t="s">
        <v>108</v>
      </c>
      <c r="GVP71" s="4" t="s">
        <v>108</v>
      </c>
      <c r="GVQ71" s="4" t="s">
        <v>108</v>
      </c>
      <c r="GVR71" s="4" t="s">
        <v>108</v>
      </c>
      <c r="GVS71" s="4" t="s">
        <v>108</v>
      </c>
      <c r="GVT71" s="4" t="s">
        <v>108</v>
      </c>
      <c r="GVU71" s="4" t="s">
        <v>108</v>
      </c>
      <c r="GVV71" s="4" t="s">
        <v>108</v>
      </c>
      <c r="GVW71" s="4" t="s">
        <v>108</v>
      </c>
      <c r="GVX71" s="4" t="s">
        <v>109</v>
      </c>
      <c r="GVY71" s="3" t="s">
        <v>392</v>
      </c>
      <c r="GVZ71" s="3"/>
      <c r="GWA71" s="3"/>
      <c r="GWB71" s="4" t="s">
        <v>108</v>
      </c>
      <c r="GWC71" s="4" t="s">
        <v>108</v>
      </c>
      <c r="GWD71" s="4" t="s">
        <v>108</v>
      </c>
      <c r="GWE71" s="4" t="s">
        <v>108</v>
      </c>
      <c r="GWF71" s="4" t="s">
        <v>108</v>
      </c>
      <c r="GWG71" s="4" t="s">
        <v>108</v>
      </c>
      <c r="GWH71" s="4" t="s">
        <v>108</v>
      </c>
      <c r="GWI71" s="4" t="s">
        <v>108</v>
      </c>
      <c r="GWJ71" s="4" t="s">
        <v>108</v>
      </c>
      <c r="GWK71" s="4" t="s">
        <v>108</v>
      </c>
      <c r="GWL71" s="4" t="s">
        <v>108</v>
      </c>
      <c r="GWM71" s="4" t="s">
        <v>108</v>
      </c>
      <c r="GWN71" s="4" t="s">
        <v>109</v>
      </c>
      <c r="GWO71" s="3" t="s">
        <v>392</v>
      </c>
      <c r="GWP71" s="3"/>
      <c r="GWQ71" s="3"/>
      <c r="GWR71" s="4" t="s">
        <v>108</v>
      </c>
      <c r="GWS71" s="4" t="s">
        <v>108</v>
      </c>
      <c r="GWT71" s="4" t="s">
        <v>108</v>
      </c>
      <c r="GWU71" s="4" t="s">
        <v>108</v>
      </c>
      <c r="GWV71" s="4" t="s">
        <v>108</v>
      </c>
      <c r="GWW71" s="4" t="s">
        <v>108</v>
      </c>
      <c r="GWX71" s="4" t="s">
        <v>108</v>
      </c>
      <c r="GWY71" s="4" t="s">
        <v>108</v>
      </c>
      <c r="GWZ71" s="4" t="s">
        <v>108</v>
      </c>
      <c r="GXA71" s="4" t="s">
        <v>108</v>
      </c>
      <c r="GXB71" s="4" t="s">
        <v>108</v>
      </c>
      <c r="GXC71" s="4" t="s">
        <v>108</v>
      </c>
      <c r="GXD71" s="4" t="s">
        <v>109</v>
      </c>
      <c r="GXE71" s="3" t="s">
        <v>392</v>
      </c>
      <c r="GXF71" s="3"/>
      <c r="GXG71" s="3"/>
      <c r="GXH71" s="4" t="s">
        <v>108</v>
      </c>
      <c r="GXI71" s="4" t="s">
        <v>108</v>
      </c>
      <c r="GXJ71" s="4" t="s">
        <v>108</v>
      </c>
      <c r="GXK71" s="4" t="s">
        <v>108</v>
      </c>
      <c r="GXL71" s="4" t="s">
        <v>108</v>
      </c>
      <c r="GXM71" s="4" t="s">
        <v>108</v>
      </c>
      <c r="GXN71" s="4" t="s">
        <v>108</v>
      </c>
      <c r="GXO71" s="4" t="s">
        <v>108</v>
      </c>
      <c r="GXP71" s="4" t="s">
        <v>108</v>
      </c>
      <c r="GXQ71" s="4" t="s">
        <v>108</v>
      </c>
      <c r="GXR71" s="4" t="s">
        <v>108</v>
      </c>
      <c r="GXS71" s="4" t="s">
        <v>108</v>
      </c>
      <c r="GXT71" s="4" t="s">
        <v>109</v>
      </c>
      <c r="GXU71" s="3" t="s">
        <v>392</v>
      </c>
      <c r="GXV71" s="3"/>
      <c r="GXW71" s="3"/>
      <c r="GXX71" s="4" t="s">
        <v>108</v>
      </c>
      <c r="GXY71" s="4" t="s">
        <v>108</v>
      </c>
      <c r="GXZ71" s="4" t="s">
        <v>108</v>
      </c>
      <c r="GYA71" s="4" t="s">
        <v>108</v>
      </c>
      <c r="GYB71" s="4" t="s">
        <v>108</v>
      </c>
      <c r="GYC71" s="4" t="s">
        <v>108</v>
      </c>
      <c r="GYD71" s="4" t="s">
        <v>108</v>
      </c>
      <c r="GYE71" s="4" t="s">
        <v>108</v>
      </c>
      <c r="GYF71" s="4" t="s">
        <v>108</v>
      </c>
      <c r="GYG71" s="4" t="s">
        <v>108</v>
      </c>
      <c r="GYH71" s="4" t="s">
        <v>108</v>
      </c>
      <c r="GYI71" s="4" t="s">
        <v>108</v>
      </c>
      <c r="GYJ71" s="4" t="s">
        <v>109</v>
      </c>
      <c r="GYK71" s="3" t="s">
        <v>392</v>
      </c>
      <c r="GYL71" s="3"/>
      <c r="GYM71" s="3"/>
      <c r="GYN71" s="4" t="s">
        <v>108</v>
      </c>
      <c r="GYO71" s="4" t="s">
        <v>108</v>
      </c>
      <c r="GYP71" s="4" t="s">
        <v>108</v>
      </c>
      <c r="GYQ71" s="4" t="s">
        <v>108</v>
      </c>
      <c r="GYR71" s="4" t="s">
        <v>108</v>
      </c>
      <c r="GYS71" s="4" t="s">
        <v>108</v>
      </c>
      <c r="GYT71" s="4" t="s">
        <v>108</v>
      </c>
      <c r="GYU71" s="4" t="s">
        <v>108</v>
      </c>
      <c r="GYV71" s="4" t="s">
        <v>108</v>
      </c>
      <c r="GYW71" s="4" t="s">
        <v>108</v>
      </c>
      <c r="GYX71" s="4" t="s">
        <v>108</v>
      </c>
      <c r="GYY71" s="4" t="s">
        <v>108</v>
      </c>
      <c r="GYZ71" s="4" t="s">
        <v>109</v>
      </c>
      <c r="GZA71" s="3" t="s">
        <v>392</v>
      </c>
      <c r="GZB71" s="3"/>
      <c r="GZC71" s="3"/>
      <c r="GZD71" s="4" t="s">
        <v>108</v>
      </c>
      <c r="GZE71" s="4" t="s">
        <v>108</v>
      </c>
      <c r="GZF71" s="4" t="s">
        <v>108</v>
      </c>
      <c r="GZG71" s="4" t="s">
        <v>108</v>
      </c>
      <c r="GZH71" s="4" t="s">
        <v>108</v>
      </c>
      <c r="GZI71" s="4" t="s">
        <v>108</v>
      </c>
      <c r="GZJ71" s="4" t="s">
        <v>108</v>
      </c>
      <c r="GZK71" s="4" t="s">
        <v>108</v>
      </c>
      <c r="GZL71" s="4" t="s">
        <v>108</v>
      </c>
      <c r="GZM71" s="4" t="s">
        <v>108</v>
      </c>
      <c r="GZN71" s="4" t="s">
        <v>108</v>
      </c>
      <c r="GZO71" s="4" t="s">
        <v>108</v>
      </c>
      <c r="GZP71" s="4" t="s">
        <v>109</v>
      </c>
      <c r="GZQ71" s="3" t="s">
        <v>392</v>
      </c>
      <c r="GZR71" s="3"/>
      <c r="GZS71" s="3"/>
      <c r="GZT71" s="4" t="s">
        <v>108</v>
      </c>
      <c r="GZU71" s="4" t="s">
        <v>108</v>
      </c>
      <c r="GZV71" s="4" t="s">
        <v>108</v>
      </c>
      <c r="GZW71" s="4" t="s">
        <v>108</v>
      </c>
      <c r="GZX71" s="4" t="s">
        <v>108</v>
      </c>
      <c r="GZY71" s="4" t="s">
        <v>108</v>
      </c>
      <c r="GZZ71" s="4" t="s">
        <v>108</v>
      </c>
      <c r="HAA71" s="4" t="s">
        <v>108</v>
      </c>
      <c r="HAB71" s="4" t="s">
        <v>108</v>
      </c>
      <c r="HAC71" s="4" t="s">
        <v>108</v>
      </c>
      <c r="HAD71" s="4" t="s">
        <v>108</v>
      </c>
      <c r="HAE71" s="4" t="s">
        <v>108</v>
      </c>
      <c r="HAF71" s="4" t="s">
        <v>109</v>
      </c>
      <c r="HAG71" s="3" t="s">
        <v>392</v>
      </c>
      <c r="HAH71" s="3"/>
      <c r="HAI71" s="3"/>
      <c r="HAJ71" s="4" t="s">
        <v>108</v>
      </c>
      <c r="HAK71" s="4" t="s">
        <v>108</v>
      </c>
      <c r="HAL71" s="4" t="s">
        <v>108</v>
      </c>
      <c r="HAM71" s="4" t="s">
        <v>108</v>
      </c>
      <c r="HAN71" s="4" t="s">
        <v>108</v>
      </c>
      <c r="HAO71" s="4" t="s">
        <v>108</v>
      </c>
      <c r="HAP71" s="4" t="s">
        <v>108</v>
      </c>
      <c r="HAQ71" s="4" t="s">
        <v>108</v>
      </c>
      <c r="HAR71" s="4" t="s">
        <v>108</v>
      </c>
      <c r="HAS71" s="4" t="s">
        <v>108</v>
      </c>
      <c r="HAT71" s="4" t="s">
        <v>108</v>
      </c>
      <c r="HAU71" s="4" t="s">
        <v>108</v>
      </c>
      <c r="HAV71" s="4" t="s">
        <v>109</v>
      </c>
      <c r="HAW71" s="3" t="s">
        <v>392</v>
      </c>
      <c r="HAX71" s="3"/>
      <c r="HAY71" s="3"/>
      <c r="HAZ71" s="4" t="s">
        <v>108</v>
      </c>
      <c r="HBA71" s="4" t="s">
        <v>108</v>
      </c>
      <c r="HBB71" s="4" t="s">
        <v>108</v>
      </c>
      <c r="HBC71" s="4" t="s">
        <v>108</v>
      </c>
      <c r="HBD71" s="4" t="s">
        <v>108</v>
      </c>
      <c r="HBE71" s="4" t="s">
        <v>108</v>
      </c>
      <c r="HBF71" s="4" t="s">
        <v>108</v>
      </c>
      <c r="HBG71" s="4" t="s">
        <v>108</v>
      </c>
      <c r="HBH71" s="4" t="s">
        <v>108</v>
      </c>
      <c r="HBI71" s="4" t="s">
        <v>108</v>
      </c>
      <c r="HBJ71" s="4" t="s">
        <v>108</v>
      </c>
      <c r="HBK71" s="4" t="s">
        <v>108</v>
      </c>
      <c r="HBL71" s="4" t="s">
        <v>109</v>
      </c>
      <c r="HBM71" s="3" t="s">
        <v>392</v>
      </c>
      <c r="HBN71" s="3"/>
      <c r="HBO71" s="3"/>
      <c r="HBP71" s="4" t="s">
        <v>108</v>
      </c>
      <c r="HBQ71" s="4" t="s">
        <v>108</v>
      </c>
      <c r="HBR71" s="4" t="s">
        <v>108</v>
      </c>
      <c r="HBS71" s="4" t="s">
        <v>108</v>
      </c>
      <c r="HBT71" s="4" t="s">
        <v>108</v>
      </c>
      <c r="HBU71" s="4" t="s">
        <v>108</v>
      </c>
      <c r="HBV71" s="4" t="s">
        <v>108</v>
      </c>
      <c r="HBW71" s="4" t="s">
        <v>108</v>
      </c>
      <c r="HBX71" s="4" t="s">
        <v>108</v>
      </c>
      <c r="HBY71" s="4" t="s">
        <v>108</v>
      </c>
      <c r="HBZ71" s="4" t="s">
        <v>108</v>
      </c>
      <c r="HCA71" s="4" t="s">
        <v>108</v>
      </c>
      <c r="HCB71" s="4" t="s">
        <v>109</v>
      </c>
      <c r="HCC71" s="3" t="s">
        <v>392</v>
      </c>
      <c r="HCD71" s="3"/>
      <c r="HCE71" s="3"/>
      <c r="HCF71" s="4" t="s">
        <v>108</v>
      </c>
      <c r="HCG71" s="4" t="s">
        <v>108</v>
      </c>
      <c r="HCH71" s="4" t="s">
        <v>108</v>
      </c>
      <c r="HCI71" s="4" t="s">
        <v>108</v>
      </c>
      <c r="HCJ71" s="4" t="s">
        <v>108</v>
      </c>
      <c r="HCK71" s="4" t="s">
        <v>108</v>
      </c>
      <c r="HCL71" s="4" t="s">
        <v>108</v>
      </c>
      <c r="HCM71" s="4" t="s">
        <v>108</v>
      </c>
      <c r="HCN71" s="4" t="s">
        <v>108</v>
      </c>
      <c r="HCO71" s="4" t="s">
        <v>108</v>
      </c>
      <c r="HCP71" s="4" t="s">
        <v>108</v>
      </c>
      <c r="HCQ71" s="4" t="s">
        <v>108</v>
      </c>
      <c r="HCR71" s="4" t="s">
        <v>109</v>
      </c>
      <c r="HCS71" s="3" t="s">
        <v>392</v>
      </c>
      <c r="HCT71" s="3"/>
      <c r="HCU71" s="3"/>
      <c r="HCV71" s="4" t="s">
        <v>108</v>
      </c>
      <c r="HCW71" s="4" t="s">
        <v>108</v>
      </c>
      <c r="HCX71" s="4" t="s">
        <v>108</v>
      </c>
      <c r="HCY71" s="4" t="s">
        <v>108</v>
      </c>
      <c r="HCZ71" s="4" t="s">
        <v>108</v>
      </c>
      <c r="HDA71" s="4" t="s">
        <v>108</v>
      </c>
      <c r="HDB71" s="4" t="s">
        <v>108</v>
      </c>
      <c r="HDC71" s="4" t="s">
        <v>108</v>
      </c>
      <c r="HDD71" s="4" t="s">
        <v>108</v>
      </c>
      <c r="HDE71" s="4" t="s">
        <v>108</v>
      </c>
      <c r="HDF71" s="4" t="s">
        <v>108</v>
      </c>
      <c r="HDG71" s="4" t="s">
        <v>108</v>
      </c>
      <c r="HDH71" s="4" t="s">
        <v>109</v>
      </c>
      <c r="HDI71" s="3" t="s">
        <v>392</v>
      </c>
      <c r="HDJ71" s="3"/>
      <c r="HDK71" s="3"/>
      <c r="HDL71" s="4" t="s">
        <v>108</v>
      </c>
      <c r="HDM71" s="4" t="s">
        <v>108</v>
      </c>
      <c r="HDN71" s="4" t="s">
        <v>108</v>
      </c>
      <c r="HDO71" s="4" t="s">
        <v>108</v>
      </c>
      <c r="HDP71" s="4" t="s">
        <v>108</v>
      </c>
      <c r="HDQ71" s="4" t="s">
        <v>108</v>
      </c>
      <c r="HDR71" s="4" t="s">
        <v>108</v>
      </c>
      <c r="HDS71" s="4" t="s">
        <v>108</v>
      </c>
      <c r="HDT71" s="4" t="s">
        <v>108</v>
      </c>
      <c r="HDU71" s="4" t="s">
        <v>108</v>
      </c>
      <c r="HDV71" s="4" t="s">
        <v>108</v>
      </c>
      <c r="HDW71" s="4" t="s">
        <v>108</v>
      </c>
      <c r="HDX71" s="4" t="s">
        <v>109</v>
      </c>
      <c r="HDY71" s="3" t="s">
        <v>392</v>
      </c>
      <c r="HDZ71" s="3"/>
      <c r="HEA71" s="3"/>
      <c r="HEB71" s="4" t="s">
        <v>108</v>
      </c>
      <c r="HEC71" s="4" t="s">
        <v>108</v>
      </c>
      <c r="HED71" s="4" t="s">
        <v>108</v>
      </c>
      <c r="HEE71" s="4" t="s">
        <v>108</v>
      </c>
      <c r="HEF71" s="4" t="s">
        <v>108</v>
      </c>
      <c r="HEG71" s="4" t="s">
        <v>108</v>
      </c>
      <c r="HEH71" s="4" t="s">
        <v>108</v>
      </c>
      <c r="HEI71" s="4" t="s">
        <v>108</v>
      </c>
      <c r="HEJ71" s="4" t="s">
        <v>108</v>
      </c>
      <c r="HEK71" s="4" t="s">
        <v>108</v>
      </c>
      <c r="HEL71" s="4" t="s">
        <v>108</v>
      </c>
      <c r="HEM71" s="4" t="s">
        <v>108</v>
      </c>
      <c r="HEN71" s="4" t="s">
        <v>109</v>
      </c>
      <c r="HEO71" s="3" t="s">
        <v>392</v>
      </c>
      <c r="HEP71" s="3"/>
      <c r="HEQ71" s="3"/>
      <c r="HER71" s="4" t="s">
        <v>108</v>
      </c>
      <c r="HES71" s="4" t="s">
        <v>108</v>
      </c>
      <c r="HET71" s="4" t="s">
        <v>108</v>
      </c>
      <c r="HEU71" s="4" t="s">
        <v>108</v>
      </c>
      <c r="HEV71" s="4" t="s">
        <v>108</v>
      </c>
      <c r="HEW71" s="4" t="s">
        <v>108</v>
      </c>
      <c r="HEX71" s="4" t="s">
        <v>108</v>
      </c>
      <c r="HEY71" s="4" t="s">
        <v>108</v>
      </c>
      <c r="HEZ71" s="4" t="s">
        <v>108</v>
      </c>
      <c r="HFA71" s="4" t="s">
        <v>108</v>
      </c>
      <c r="HFB71" s="4" t="s">
        <v>108</v>
      </c>
      <c r="HFC71" s="4" t="s">
        <v>108</v>
      </c>
      <c r="HFD71" s="4" t="s">
        <v>109</v>
      </c>
      <c r="HFE71" s="3" t="s">
        <v>392</v>
      </c>
      <c r="HFF71" s="3"/>
      <c r="HFG71" s="3"/>
      <c r="HFH71" s="4" t="s">
        <v>108</v>
      </c>
      <c r="HFI71" s="4" t="s">
        <v>108</v>
      </c>
      <c r="HFJ71" s="4" t="s">
        <v>108</v>
      </c>
      <c r="HFK71" s="4" t="s">
        <v>108</v>
      </c>
      <c r="HFL71" s="4" t="s">
        <v>108</v>
      </c>
      <c r="HFM71" s="4" t="s">
        <v>108</v>
      </c>
      <c r="HFN71" s="4" t="s">
        <v>108</v>
      </c>
      <c r="HFO71" s="4" t="s">
        <v>108</v>
      </c>
      <c r="HFP71" s="4" t="s">
        <v>108</v>
      </c>
      <c r="HFQ71" s="4" t="s">
        <v>108</v>
      </c>
      <c r="HFR71" s="4" t="s">
        <v>108</v>
      </c>
      <c r="HFS71" s="4" t="s">
        <v>108</v>
      </c>
      <c r="HFT71" s="4" t="s">
        <v>109</v>
      </c>
      <c r="HFU71" s="3" t="s">
        <v>392</v>
      </c>
      <c r="HFV71" s="3"/>
      <c r="HFW71" s="3"/>
      <c r="HFX71" s="4" t="s">
        <v>108</v>
      </c>
      <c r="HFY71" s="4" t="s">
        <v>108</v>
      </c>
      <c r="HFZ71" s="4" t="s">
        <v>108</v>
      </c>
      <c r="HGA71" s="4" t="s">
        <v>108</v>
      </c>
      <c r="HGB71" s="4" t="s">
        <v>108</v>
      </c>
      <c r="HGC71" s="4" t="s">
        <v>108</v>
      </c>
      <c r="HGD71" s="4" t="s">
        <v>108</v>
      </c>
      <c r="HGE71" s="4" t="s">
        <v>108</v>
      </c>
      <c r="HGF71" s="4" t="s">
        <v>108</v>
      </c>
      <c r="HGG71" s="4" t="s">
        <v>108</v>
      </c>
      <c r="HGH71" s="4" t="s">
        <v>108</v>
      </c>
      <c r="HGI71" s="4" t="s">
        <v>108</v>
      </c>
      <c r="HGJ71" s="4" t="s">
        <v>109</v>
      </c>
      <c r="HGK71" s="3" t="s">
        <v>392</v>
      </c>
      <c r="HGL71" s="3"/>
      <c r="HGM71" s="3"/>
      <c r="HGN71" s="4" t="s">
        <v>108</v>
      </c>
      <c r="HGO71" s="4" t="s">
        <v>108</v>
      </c>
      <c r="HGP71" s="4" t="s">
        <v>108</v>
      </c>
      <c r="HGQ71" s="4" t="s">
        <v>108</v>
      </c>
      <c r="HGR71" s="4" t="s">
        <v>108</v>
      </c>
      <c r="HGS71" s="4" t="s">
        <v>108</v>
      </c>
      <c r="HGT71" s="4" t="s">
        <v>108</v>
      </c>
      <c r="HGU71" s="4" t="s">
        <v>108</v>
      </c>
      <c r="HGV71" s="4" t="s">
        <v>108</v>
      </c>
      <c r="HGW71" s="4" t="s">
        <v>108</v>
      </c>
      <c r="HGX71" s="4" t="s">
        <v>108</v>
      </c>
      <c r="HGY71" s="4" t="s">
        <v>108</v>
      </c>
      <c r="HGZ71" s="4" t="s">
        <v>109</v>
      </c>
      <c r="HHA71" s="3" t="s">
        <v>392</v>
      </c>
      <c r="HHB71" s="3"/>
      <c r="HHC71" s="3"/>
      <c r="HHD71" s="4" t="s">
        <v>108</v>
      </c>
      <c r="HHE71" s="4" t="s">
        <v>108</v>
      </c>
      <c r="HHF71" s="4" t="s">
        <v>108</v>
      </c>
      <c r="HHG71" s="4" t="s">
        <v>108</v>
      </c>
      <c r="HHH71" s="4" t="s">
        <v>108</v>
      </c>
      <c r="HHI71" s="4" t="s">
        <v>108</v>
      </c>
      <c r="HHJ71" s="4" t="s">
        <v>108</v>
      </c>
      <c r="HHK71" s="4" t="s">
        <v>108</v>
      </c>
      <c r="HHL71" s="4" t="s">
        <v>108</v>
      </c>
      <c r="HHM71" s="4" t="s">
        <v>108</v>
      </c>
      <c r="HHN71" s="4" t="s">
        <v>108</v>
      </c>
      <c r="HHO71" s="4" t="s">
        <v>108</v>
      </c>
      <c r="HHP71" s="4" t="s">
        <v>109</v>
      </c>
      <c r="HHQ71" s="3" t="s">
        <v>392</v>
      </c>
      <c r="HHR71" s="3"/>
      <c r="HHS71" s="3"/>
      <c r="HHT71" s="4" t="s">
        <v>108</v>
      </c>
      <c r="HHU71" s="4" t="s">
        <v>108</v>
      </c>
      <c r="HHV71" s="4" t="s">
        <v>108</v>
      </c>
      <c r="HHW71" s="4" t="s">
        <v>108</v>
      </c>
      <c r="HHX71" s="4" t="s">
        <v>108</v>
      </c>
      <c r="HHY71" s="4" t="s">
        <v>108</v>
      </c>
      <c r="HHZ71" s="4" t="s">
        <v>108</v>
      </c>
      <c r="HIA71" s="4" t="s">
        <v>108</v>
      </c>
      <c r="HIB71" s="4" t="s">
        <v>108</v>
      </c>
      <c r="HIC71" s="4" t="s">
        <v>108</v>
      </c>
      <c r="HID71" s="4" t="s">
        <v>108</v>
      </c>
      <c r="HIE71" s="4" t="s">
        <v>108</v>
      </c>
      <c r="HIF71" s="4" t="s">
        <v>109</v>
      </c>
      <c r="HIG71" s="3" t="s">
        <v>392</v>
      </c>
      <c r="HIH71" s="3"/>
      <c r="HII71" s="3"/>
      <c r="HIJ71" s="4" t="s">
        <v>108</v>
      </c>
      <c r="HIK71" s="4" t="s">
        <v>108</v>
      </c>
      <c r="HIL71" s="4" t="s">
        <v>108</v>
      </c>
      <c r="HIM71" s="4" t="s">
        <v>108</v>
      </c>
      <c r="HIN71" s="4" t="s">
        <v>108</v>
      </c>
      <c r="HIO71" s="4" t="s">
        <v>108</v>
      </c>
      <c r="HIP71" s="4" t="s">
        <v>108</v>
      </c>
      <c r="HIQ71" s="4" t="s">
        <v>108</v>
      </c>
      <c r="HIR71" s="4" t="s">
        <v>108</v>
      </c>
      <c r="HIS71" s="4" t="s">
        <v>108</v>
      </c>
      <c r="HIT71" s="4" t="s">
        <v>108</v>
      </c>
      <c r="HIU71" s="4" t="s">
        <v>108</v>
      </c>
      <c r="HIV71" s="4" t="s">
        <v>109</v>
      </c>
      <c r="HIW71" s="3" t="s">
        <v>392</v>
      </c>
      <c r="HIX71" s="3"/>
      <c r="HIY71" s="3"/>
      <c r="HIZ71" s="4" t="s">
        <v>108</v>
      </c>
      <c r="HJA71" s="4" t="s">
        <v>108</v>
      </c>
      <c r="HJB71" s="4" t="s">
        <v>108</v>
      </c>
      <c r="HJC71" s="4" t="s">
        <v>108</v>
      </c>
      <c r="HJD71" s="4" t="s">
        <v>108</v>
      </c>
      <c r="HJE71" s="4" t="s">
        <v>108</v>
      </c>
      <c r="HJF71" s="4" t="s">
        <v>108</v>
      </c>
      <c r="HJG71" s="4" t="s">
        <v>108</v>
      </c>
      <c r="HJH71" s="4" t="s">
        <v>108</v>
      </c>
      <c r="HJI71" s="4" t="s">
        <v>108</v>
      </c>
      <c r="HJJ71" s="4" t="s">
        <v>108</v>
      </c>
      <c r="HJK71" s="4" t="s">
        <v>108</v>
      </c>
      <c r="HJL71" s="4" t="s">
        <v>109</v>
      </c>
      <c r="HJM71" s="3" t="s">
        <v>392</v>
      </c>
      <c r="HJN71" s="3"/>
      <c r="HJO71" s="3"/>
      <c r="HJP71" s="4" t="s">
        <v>108</v>
      </c>
      <c r="HJQ71" s="4" t="s">
        <v>108</v>
      </c>
      <c r="HJR71" s="4" t="s">
        <v>108</v>
      </c>
      <c r="HJS71" s="4" t="s">
        <v>108</v>
      </c>
      <c r="HJT71" s="4" t="s">
        <v>108</v>
      </c>
      <c r="HJU71" s="4" t="s">
        <v>108</v>
      </c>
      <c r="HJV71" s="4" t="s">
        <v>108</v>
      </c>
      <c r="HJW71" s="4" t="s">
        <v>108</v>
      </c>
      <c r="HJX71" s="4" t="s">
        <v>108</v>
      </c>
      <c r="HJY71" s="4" t="s">
        <v>108</v>
      </c>
      <c r="HJZ71" s="4" t="s">
        <v>108</v>
      </c>
      <c r="HKA71" s="4" t="s">
        <v>108</v>
      </c>
      <c r="HKB71" s="4" t="s">
        <v>109</v>
      </c>
      <c r="HKC71" s="3" t="s">
        <v>392</v>
      </c>
      <c r="HKD71" s="3"/>
      <c r="HKE71" s="3"/>
      <c r="HKF71" s="4" t="s">
        <v>108</v>
      </c>
      <c r="HKG71" s="4" t="s">
        <v>108</v>
      </c>
      <c r="HKH71" s="4" t="s">
        <v>108</v>
      </c>
      <c r="HKI71" s="4" t="s">
        <v>108</v>
      </c>
      <c r="HKJ71" s="4" t="s">
        <v>108</v>
      </c>
      <c r="HKK71" s="4" t="s">
        <v>108</v>
      </c>
      <c r="HKL71" s="4" t="s">
        <v>108</v>
      </c>
      <c r="HKM71" s="4" t="s">
        <v>108</v>
      </c>
      <c r="HKN71" s="4" t="s">
        <v>108</v>
      </c>
      <c r="HKO71" s="4" t="s">
        <v>108</v>
      </c>
      <c r="HKP71" s="4" t="s">
        <v>108</v>
      </c>
      <c r="HKQ71" s="4" t="s">
        <v>108</v>
      </c>
      <c r="HKR71" s="4" t="s">
        <v>109</v>
      </c>
      <c r="HKS71" s="3" t="s">
        <v>392</v>
      </c>
      <c r="HKT71" s="3"/>
      <c r="HKU71" s="3"/>
      <c r="HKV71" s="4" t="s">
        <v>108</v>
      </c>
      <c r="HKW71" s="4" t="s">
        <v>108</v>
      </c>
      <c r="HKX71" s="4" t="s">
        <v>108</v>
      </c>
      <c r="HKY71" s="4" t="s">
        <v>108</v>
      </c>
      <c r="HKZ71" s="4" t="s">
        <v>108</v>
      </c>
      <c r="HLA71" s="4" t="s">
        <v>108</v>
      </c>
      <c r="HLB71" s="4" t="s">
        <v>108</v>
      </c>
      <c r="HLC71" s="4" t="s">
        <v>108</v>
      </c>
      <c r="HLD71" s="4" t="s">
        <v>108</v>
      </c>
      <c r="HLE71" s="4" t="s">
        <v>108</v>
      </c>
      <c r="HLF71" s="4" t="s">
        <v>108</v>
      </c>
      <c r="HLG71" s="4" t="s">
        <v>108</v>
      </c>
      <c r="HLH71" s="4" t="s">
        <v>109</v>
      </c>
      <c r="HLI71" s="3" t="s">
        <v>392</v>
      </c>
      <c r="HLJ71" s="3"/>
      <c r="HLK71" s="3"/>
      <c r="HLL71" s="4" t="s">
        <v>108</v>
      </c>
      <c r="HLM71" s="4" t="s">
        <v>108</v>
      </c>
      <c r="HLN71" s="4" t="s">
        <v>108</v>
      </c>
      <c r="HLO71" s="4" t="s">
        <v>108</v>
      </c>
      <c r="HLP71" s="4" t="s">
        <v>108</v>
      </c>
      <c r="HLQ71" s="4" t="s">
        <v>108</v>
      </c>
      <c r="HLR71" s="4" t="s">
        <v>108</v>
      </c>
      <c r="HLS71" s="4" t="s">
        <v>108</v>
      </c>
      <c r="HLT71" s="4" t="s">
        <v>108</v>
      </c>
      <c r="HLU71" s="4" t="s">
        <v>108</v>
      </c>
      <c r="HLV71" s="4" t="s">
        <v>108</v>
      </c>
      <c r="HLW71" s="4" t="s">
        <v>108</v>
      </c>
      <c r="HLX71" s="4" t="s">
        <v>109</v>
      </c>
      <c r="HLY71" s="3" t="s">
        <v>392</v>
      </c>
      <c r="HLZ71" s="3"/>
      <c r="HMA71" s="3"/>
      <c r="HMB71" s="4" t="s">
        <v>108</v>
      </c>
      <c r="HMC71" s="4" t="s">
        <v>108</v>
      </c>
      <c r="HMD71" s="4" t="s">
        <v>108</v>
      </c>
      <c r="HME71" s="4" t="s">
        <v>108</v>
      </c>
      <c r="HMF71" s="4" t="s">
        <v>108</v>
      </c>
      <c r="HMG71" s="4" t="s">
        <v>108</v>
      </c>
      <c r="HMH71" s="4" t="s">
        <v>108</v>
      </c>
      <c r="HMI71" s="4" t="s">
        <v>108</v>
      </c>
      <c r="HMJ71" s="4" t="s">
        <v>108</v>
      </c>
      <c r="HMK71" s="4" t="s">
        <v>108</v>
      </c>
      <c r="HML71" s="4" t="s">
        <v>108</v>
      </c>
      <c r="HMM71" s="4" t="s">
        <v>108</v>
      </c>
      <c r="HMN71" s="4" t="s">
        <v>109</v>
      </c>
      <c r="HMO71" s="3" t="s">
        <v>392</v>
      </c>
      <c r="HMP71" s="3"/>
      <c r="HMQ71" s="3"/>
      <c r="HMR71" s="4" t="s">
        <v>108</v>
      </c>
      <c r="HMS71" s="4" t="s">
        <v>108</v>
      </c>
      <c r="HMT71" s="4" t="s">
        <v>108</v>
      </c>
      <c r="HMU71" s="4" t="s">
        <v>108</v>
      </c>
      <c r="HMV71" s="4" t="s">
        <v>108</v>
      </c>
      <c r="HMW71" s="4" t="s">
        <v>108</v>
      </c>
      <c r="HMX71" s="4" t="s">
        <v>108</v>
      </c>
      <c r="HMY71" s="4" t="s">
        <v>108</v>
      </c>
      <c r="HMZ71" s="4" t="s">
        <v>108</v>
      </c>
      <c r="HNA71" s="4" t="s">
        <v>108</v>
      </c>
      <c r="HNB71" s="4" t="s">
        <v>108</v>
      </c>
      <c r="HNC71" s="4" t="s">
        <v>108</v>
      </c>
      <c r="HND71" s="4" t="s">
        <v>109</v>
      </c>
      <c r="HNE71" s="3" t="s">
        <v>392</v>
      </c>
      <c r="HNF71" s="3"/>
      <c r="HNG71" s="3"/>
      <c r="HNH71" s="4" t="s">
        <v>108</v>
      </c>
      <c r="HNI71" s="4" t="s">
        <v>108</v>
      </c>
      <c r="HNJ71" s="4" t="s">
        <v>108</v>
      </c>
      <c r="HNK71" s="4" t="s">
        <v>108</v>
      </c>
      <c r="HNL71" s="4" t="s">
        <v>108</v>
      </c>
      <c r="HNM71" s="4" t="s">
        <v>108</v>
      </c>
      <c r="HNN71" s="4" t="s">
        <v>108</v>
      </c>
      <c r="HNO71" s="4" t="s">
        <v>108</v>
      </c>
      <c r="HNP71" s="4" t="s">
        <v>108</v>
      </c>
      <c r="HNQ71" s="4" t="s">
        <v>108</v>
      </c>
      <c r="HNR71" s="4" t="s">
        <v>108</v>
      </c>
      <c r="HNS71" s="4" t="s">
        <v>108</v>
      </c>
      <c r="HNT71" s="4" t="s">
        <v>109</v>
      </c>
      <c r="HNU71" s="3" t="s">
        <v>392</v>
      </c>
      <c r="HNV71" s="3"/>
      <c r="HNW71" s="3"/>
      <c r="HNX71" s="4" t="s">
        <v>108</v>
      </c>
      <c r="HNY71" s="4" t="s">
        <v>108</v>
      </c>
      <c r="HNZ71" s="4" t="s">
        <v>108</v>
      </c>
      <c r="HOA71" s="4" t="s">
        <v>108</v>
      </c>
      <c r="HOB71" s="4" t="s">
        <v>108</v>
      </c>
      <c r="HOC71" s="4" t="s">
        <v>108</v>
      </c>
      <c r="HOD71" s="4" t="s">
        <v>108</v>
      </c>
      <c r="HOE71" s="4" t="s">
        <v>108</v>
      </c>
      <c r="HOF71" s="4" t="s">
        <v>108</v>
      </c>
      <c r="HOG71" s="4" t="s">
        <v>108</v>
      </c>
      <c r="HOH71" s="4" t="s">
        <v>108</v>
      </c>
      <c r="HOI71" s="4" t="s">
        <v>108</v>
      </c>
      <c r="HOJ71" s="4" t="s">
        <v>109</v>
      </c>
      <c r="HOK71" s="3" t="s">
        <v>392</v>
      </c>
      <c r="HOL71" s="3"/>
      <c r="HOM71" s="3"/>
      <c r="HON71" s="4" t="s">
        <v>108</v>
      </c>
      <c r="HOO71" s="4" t="s">
        <v>108</v>
      </c>
      <c r="HOP71" s="4" t="s">
        <v>108</v>
      </c>
      <c r="HOQ71" s="4" t="s">
        <v>108</v>
      </c>
      <c r="HOR71" s="4" t="s">
        <v>108</v>
      </c>
      <c r="HOS71" s="4" t="s">
        <v>108</v>
      </c>
      <c r="HOT71" s="4" t="s">
        <v>108</v>
      </c>
      <c r="HOU71" s="4" t="s">
        <v>108</v>
      </c>
      <c r="HOV71" s="4" t="s">
        <v>108</v>
      </c>
      <c r="HOW71" s="4" t="s">
        <v>108</v>
      </c>
      <c r="HOX71" s="4" t="s">
        <v>108</v>
      </c>
      <c r="HOY71" s="4" t="s">
        <v>108</v>
      </c>
      <c r="HOZ71" s="4" t="s">
        <v>109</v>
      </c>
      <c r="HPA71" s="3" t="s">
        <v>392</v>
      </c>
      <c r="HPB71" s="3"/>
      <c r="HPC71" s="3"/>
      <c r="HPD71" s="4" t="s">
        <v>108</v>
      </c>
      <c r="HPE71" s="4" t="s">
        <v>108</v>
      </c>
      <c r="HPF71" s="4" t="s">
        <v>108</v>
      </c>
      <c r="HPG71" s="4" t="s">
        <v>108</v>
      </c>
      <c r="HPH71" s="4" t="s">
        <v>108</v>
      </c>
      <c r="HPI71" s="4" t="s">
        <v>108</v>
      </c>
      <c r="HPJ71" s="4" t="s">
        <v>108</v>
      </c>
      <c r="HPK71" s="4" t="s">
        <v>108</v>
      </c>
      <c r="HPL71" s="4" t="s">
        <v>108</v>
      </c>
      <c r="HPM71" s="4" t="s">
        <v>108</v>
      </c>
      <c r="HPN71" s="4" t="s">
        <v>108</v>
      </c>
      <c r="HPO71" s="4" t="s">
        <v>108</v>
      </c>
      <c r="HPP71" s="4" t="s">
        <v>109</v>
      </c>
      <c r="HPQ71" s="3" t="s">
        <v>392</v>
      </c>
      <c r="HPR71" s="3"/>
      <c r="HPS71" s="3"/>
      <c r="HPT71" s="4" t="s">
        <v>108</v>
      </c>
      <c r="HPU71" s="4" t="s">
        <v>108</v>
      </c>
      <c r="HPV71" s="4" t="s">
        <v>108</v>
      </c>
      <c r="HPW71" s="4" t="s">
        <v>108</v>
      </c>
      <c r="HPX71" s="4" t="s">
        <v>108</v>
      </c>
      <c r="HPY71" s="4" t="s">
        <v>108</v>
      </c>
      <c r="HPZ71" s="4" t="s">
        <v>108</v>
      </c>
      <c r="HQA71" s="4" t="s">
        <v>108</v>
      </c>
      <c r="HQB71" s="4" t="s">
        <v>108</v>
      </c>
      <c r="HQC71" s="4" t="s">
        <v>108</v>
      </c>
      <c r="HQD71" s="4" t="s">
        <v>108</v>
      </c>
      <c r="HQE71" s="4" t="s">
        <v>108</v>
      </c>
      <c r="HQF71" s="4" t="s">
        <v>109</v>
      </c>
      <c r="HQG71" s="3" t="s">
        <v>392</v>
      </c>
      <c r="HQH71" s="3"/>
      <c r="HQI71" s="3"/>
      <c r="HQJ71" s="4" t="s">
        <v>108</v>
      </c>
      <c r="HQK71" s="4" t="s">
        <v>108</v>
      </c>
      <c r="HQL71" s="4" t="s">
        <v>108</v>
      </c>
      <c r="HQM71" s="4" t="s">
        <v>108</v>
      </c>
      <c r="HQN71" s="4" t="s">
        <v>108</v>
      </c>
      <c r="HQO71" s="4" t="s">
        <v>108</v>
      </c>
      <c r="HQP71" s="4" t="s">
        <v>108</v>
      </c>
      <c r="HQQ71" s="4" t="s">
        <v>108</v>
      </c>
      <c r="HQR71" s="4" t="s">
        <v>108</v>
      </c>
      <c r="HQS71" s="4" t="s">
        <v>108</v>
      </c>
      <c r="HQT71" s="4" t="s">
        <v>108</v>
      </c>
      <c r="HQU71" s="4" t="s">
        <v>108</v>
      </c>
      <c r="HQV71" s="4" t="s">
        <v>109</v>
      </c>
      <c r="HQW71" s="3" t="s">
        <v>392</v>
      </c>
      <c r="HQX71" s="3"/>
      <c r="HQY71" s="3"/>
      <c r="HQZ71" s="4" t="s">
        <v>108</v>
      </c>
      <c r="HRA71" s="4" t="s">
        <v>108</v>
      </c>
      <c r="HRB71" s="4" t="s">
        <v>108</v>
      </c>
      <c r="HRC71" s="4" t="s">
        <v>108</v>
      </c>
      <c r="HRD71" s="4" t="s">
        <v>108</v>
      </c>
      <c r="HRE71" s="4" t="s">
        <v>108</v>
      </c>
      <c r="HRF71" s="4" t="s">
        <v>108</v>
      </c>
      <c r="HRG71" s="4" t="s">
        <v>108</v>
      </c>
      <c r="HRH71" s="4" t="s">
        <v>108</v>
      </c>
      <c r="HRI71" s="4" t="s">
        <v>108</v>
      </c>
      <c r="HRJ71" s="4" t="s">
        <v>108</v>
      </c>
      <c r="HRK71" s="4" t="s">
        <v>108</v>
      </c>
      <c r="HRL71" s="4" t="s">
        <v>109</v>
      </c>
      <c r="HRM71" s="3" t="s">
        <v>392</v>
      </c>
      <c r="HRN71" s="3"/>
      <c r="HRO71" s="3"/>
      <c r="HRP71" s="4" t="s">
        <v>108</v>
      </c>
      <c r="HRQ71" s="4" t="s">
        <v>108</v>
      </c>
      <c r="HRR71" s="4" t="s">
        <v>108</v>
      </c>
      <c r="HRS71" s="4" t="s">
        <v>108</v>
      </c>
      <c r="HRT71" s="4" t="s">
        <v>108</v>
      </c>
      <c r="HRU71" s="4" t="s">
        <v>108</v>
      </c>
      <c r="HRV71" s="4" t="s">
        <v>108</v>
      </c>
      <c r="HRW71" s="4" t="s">
        <v>108</v>
      </c>
      <c r="HRX71" s="4" t="s">
        <v>108</v>
      </c>
      <c r="HRY71" s="4" t="s">
        <v>108</v>
      </c>
      <c r="HRZ71" s="4" t="s">
        <v>108</v>
      </c>
      <c r="HSA71" s="4" t="s">
        <v>108</v>
      </c>
      <c r="HSB71" s="4" t="s">
        <v>109</v>
      </c>
      <c r="HSC71" s="3" t="s">
        <v>392</v>
      </c>
      <c r="HSD71" s="3"/>
      <c r="HSE71" s="3"/>
      <c r="HSF71" s="4" t="s">
        <v>108</v>
      </c>
      <c r="HSG71" s="4" t="s">
        <v>108</v>
      </c>
      <c r="HSH71" s="4" t="s">
        <v>108</v>
      </c>
      <c r="HSI71" s="4" t="s">
        <v>108</v>
      </c>
      <c r="HSJ71" s="4" t="s">
        <v>108</v>
      </c>
      <c r="HSK71" s="4" t="s">
        <v>108</v>
      </c>
      <c r="HSL71" s="4" t="s">
        <v>108</v>
      </c>
      <c r="HSM71" s="4" t="s">
        <v>108</v>
      </c>
      <c r="HSN71" s="4" t="s">
        <v>108</v>
      </c>
      <c r="HSO71" s="4" t="s">
        <v>108</v>
      </c>
      <c r="HSP71" s="4" t="s">
        <v>108</v>
      </c>
      <c r="HSQ71" s="4" t="s">
        <v>108</v>
      </c>
      <c r="HSR71" s="4" t="s">
        <v>109</v>
      </c>
      <c r="HSS71" s="3" t="s">
        <v>392</v>
      </c>
      <c r="HST71" s="3"/>
      <c r="HSU71" s="3"/>
      <c r="HSV71" s="4" t="s">
        <v>108</v>
      </c>
      <c r="HSW71" s="4" t="s">
        <v>108</v>
      </c>
      <c r="HSX71" s="4" t="s">
        <v>108</v>
      </c>
      <c r="HSY71" s="4" t="s">
        <v>108</v>
      </c>
      <c r="HSZ71" s="4" t="s">
        <v>108</v>
      </c>
      <c r="HTA71" s="4" t="s">
        <v>108</v>
      </c>
      <c r="HTB71" s="4" t="s">
        <v>108</v>
      </c>
      <c r="HTC71" s="4" t="s">
        <v>108</v>
      </c>
      <c r="HTD71" s="4" t="s">
        <v>108</v>
      </c>
      <c r="HTE71" s="4" t="s">
        <v>108</v>
      </c>
      <c r="HTF71" s="4" t="s">
        <v>108</v>
      </c>
      <c r="HTG71" s="4" t="s">
        <v>108</v>
      </c>
      <c r="HTH71" s="4" t="s">
        <v>109</v>
      </c>
      <c r="HTI71" s="3" t="s">
        <v>392</v>
      </c>
      <c r="HTJ71" s="3"/>
      <c r="HTK71" s="3"/>
      <c r="HTL71" s="4" t="s">
        <v>108</v>
      </c>
      <c r="HTM71" s="4" t="s">
        <v>108</v>
      </c>
      <c r="HTN71" s="4" t="s">
        <v>108</v>
      </c>
      <c r="HTO71" s="4" t="s">
        <v>108</v>
      </c>
      <c r="HTP71" s="4" t="s">
        <v>108</v>
      </c>
      <c r="HTQ71" s="4" t="s">
        <v>108</v>
      </c>
      <c r="HTR71" s="4" t="s">
        <v>108</v>
      </c>
      <c r="HTS71" s="4" t="s">
        <v>108</v>
      </c>
      <c r="HTT71" s="4" t="s">
        <v>108</v>
      </c>
      <c r="HTU71" s="4" t="s">
        <v>108</v>
      </c>
      <c r="HTV71" s="4" t="s">
        <v>108</v>
      </c>
      <c r="HTW71" s="4" t="s">
        <v>108</v>
      </c>
      <c r="HTX71" s="4" t="s">
        <v>109</v>
      </c>
      <c r="HTY71" s="3" t="s">
        <v>392</v>
      </c>
      <c r="HTZ71" s="3"/>
      <c r="HUA71" s="3"/>
      <c r="HUB71" s="4" t="s">
        <v>108</v>
      </c>
      <c r="HUC71" s="4" t="s">
        <v>108</v>
      </c>
      <c r="HUD71" s="4" t="s">
        <v>108</v>
      </c>
      <c r="HUE71" s="4" t="s">
        <v>108</v>
      </c>
      <c r="HUF71" s="4" t="s">
        <v>108</v>
      </c>
      <c r="HUG71" s="4" t="s">
        <v>108</v>
      </c>
      <c r="HUH71" s="4" t="s">
        <v>108</v>
      </c>
      <c r="HUI71" s="4" t="s">
        <v>108</v>
      </c>
      <c r="HUJ71" s="4" t="s">
        <v>108</v>
      </c>
      <c r="HUK71" s="4" t="s">
        <v>108</v>
      </c>
      <c r="HUL71" s="4" t="s">
        <v>108</v>
      </c>
      <c r="HUM71" s="4" t="s">
        <v>108</v>
      </c>
      <c r="HUN71" s="4" t="s">
        <v>109</v>
      </c>
      <c r="HUO71" s="3" t="s">
        <v>392</v>
      </c>
      <c r="HUP71" s="3"/>
      <c r="HUQ71" s="3"/>
      <c r="HUR71" s="4" t="s">
        <v>108</v>
      </c>
      <c r="HUS71" s="4" t="s">
        <v>108</v>
      </c>
      <c r="HUT71" s="4" t="s">
        <v>108</v>
      </c>
      <c r="HUU71" s="4" t="s">
        <v>108</v>
      </c>
      <c r="HUV71" s="4" t="s">
        <v>108</v>
      </c>
      <c r="HUW71" s="4" t="s">
        <v>108</v>
      </c>
      <c r="HUX71" s="4" t="s">
        <v>108</v>
      </c>
      <c r="HUY71" s="4" t="s">
        <v>108</v>
      </c>
      <c r="HUZ71" s="4" t="s">
        <v>108</v>
      </c>
      <c r="HVA71" s="4" t="s">
        <v>108</v>
      </c>
      <c r="HVB71" s="4" t="s">
        <v>108</v>
      </c>
      <c r="HVC71" s="4" t="s">
        <v>108</v>
      </c>
      <c r="HVD71" s="4" t="s">
        <v>109</v>
      </c>
      <c r="HVE71" s="3" t="s">
        <v>392</v>
      </c>
      <c r="HVF71" s="3"/>
      <c r="HVG71" s="3"/>
      <c r="HVH71" s="4" t="s">
        <v>108</v>
      </c>
      <c r="HVI71" s="4" t="s">
        <v>108</v>
      </c>
      <c r="HVJ71" s="4" t="s">
        <v>108</v>
      </c>
      <c r="HVK71" s="4" t="s">
        <v>108</v>
      </c>
      <c r="HVL71" s="4" t="s">
        <v>108</v>
      </c>
      <c r="HVM71" s="4" t="s">
        <v>108</v>
      </c>
      <c r="HVN71" s="4" t="s">
        <v>108</v>
      </c>
      <c r="HVO71" s="4" t="s">
        <v>108</v>
      </c>
      <c r="HVP71" s="4" t="s">
        <v>108</v>
      </c>
      <c r="HVQ71" s="4" t="s">
        <v>108</v>
      </c>
      <c r="HVR71" s="4" t="s">
        <v>108</v>
      </c>
      <c r="HVS71" s="4" t="s">
        <v>108</v>
      </c>
      <c r="HVT71" s="4" t="s">
        <v>109</v>
      </c>
      <c r="HVU71" s="3" t="s">
        <v>392</v>
      </c>
      <c r="HVV71" s="3"/>
      <c r="HVW71" s="3"/>
      <c r="HVX71" s="4" t="s">
        <v>108</v>
      </c>
      <c r="HVY71" s="4" t="s">
        <v>108</v>
      </c>
      <c r="HVZ71" s="4" t="s">
        <v>108</v>
      </c>
      <c r="HWA71" s="4" t="s">
        <v>108</v>
      </c>
      <c r="HWB71" s="4" t="s">
        <v>108</v>
      </c>
      <c r="HWC71" s="4" t="s">
        <v>108</v>
      </c>
      <c r="HWD71" s="4" t="s">
        <v>108</v>
      </c>
      <c r="HWE71" s="4" t="s">
        <v>108</v>
      </c>
      <c r="HWF71" s="4" t="s">
        <v>108</v>
      </c>
      <c r="HWG71" s="4" t="s">
        <v>108</v>
      </c>
      <c r="HWH71" s="4" t="s">
        <v>108</v>
      </c>
      <c r="HWI71" s="4" t="s">
        <v>108</v>
      </c>
      <c r="HWJ71" s="4" t="s">
        <v>109</v>
      </c>
      <c r="HWK71" s="3" t="s">
        <v>392</v>
      </c>
      <c r="HWL71" s="3"/>
      <c r="HWM71" s="3"/>
      <c r="HWN71" s="4" t="s">
        <v>108</v>
      </c>
      <c r="HWO71" s="4" t="s">
        <v>108</v>
      </c>
      <c r="HWP71" s="4" t="s">
        <v>108</v>
      </c>
      <c r="HWQ71" s="4" t="s">
        <v>108</v>
      </c>
      <c r="HWR71" s="4" t="s">
        <v>108</v>
      </c>
      <c r="HWS71" s="4" t="s">
        <v>108</v>
      </c>
      <c r="HWT71" s="4" t="s">
        <v>108</v>
      </c>
      <c r="HWU71" s="4" t="s">
        <v>108</v>
      </c>
      <c r="HWV71" s="4" t="s">
        <v>108</v>
      </c>
      <c r="HWW71" s="4" t="s">
        <v>108</v>
      </c>
      <c r="HWX71" s="4" t="s">
        <v>108</v>
      </c>
      <c r="HWY71" s="4" t="s">
        <v>108</v>
      </c>
      <c r="HWZ71" s="4" t="s">
        <v>109</v>
      </c>
      <c r="HXA71" s="3" t="s">
        <v>392</v>
      </c>
      <c r="HXB71" s="3"/>
      <c r="HXC71" s="3"/>
      <c r="HXD71" s="4" t="s">
        <v>108</v>
      </c>
      <c r="HXE71" s="4" t="s">
        <v>108</v>
      </c>
      <c r="HXF71" s="4" t="s">
        <v>108</v>
      </c>
      <c r="HXG71" s="4" t="s">
        <v>108</v>
      </c>
      <c r="HXH71" s="4" t="s">
        <v>108</v>
      </c>
      <c r="HXI71" s="4" t="s">
        <v>108</v>
      </c>
      <c r="HXJ71" s="4" t="s">
        <v>108</v>
      </c>
      <c r="HXK71" s="4" t="s">
        <v>108</v>
      </c>
      <c r="HXL71" s="4" t="s">
        <v>108</v>
      </c>
      <c r="HXM71" s="4" t="s">
        <v>108</v>
      </c>
      <c r="HXN71" s="4" t="s">
        <v>108</v>
      </c>
      <c r="HXO71" s="4" t="s">
        <v>108</v>
      </c>
      <c r="HXP71" s="4" t="s">
        <v>109</v>
      </c>
      <c r="HXQ71" s="3" t="s">
        <v>392</v>
      </c>
      <c r="HXR71" s="3"/>
      <c r="HXS71" s="3"/>
      <c r="HXT71" s="4" t="s">
        <v>108</v>
      </c>
      <c r="HXU71" s="4" t="s">
        <v>108</v>
      </c>
      <c r="HXV71" s="4" t="s">
        <v>108</v>
      </c>
      <c r="HXW71" s="4" t="s">
        <v>108</v>
      </c>
      <c r="HXX71" s="4" t="s">
        <v>108</v>
      </c>
      <c r="HXY71" s="4" t="s">
        <v>108</v>
      </c>
      <c r="HXZ71" s="4" t="s">
        <v>108</v>
      </c>
      <c r="HYA71" s="4" t="s">
        <v>108</v>
      </c>
      <c r="HYB71" s="4" t="s">
        <v>108</v>
      </c>
      <c r="HYC71" s="4" t="s">
        <v>108</v>
      </c>
      <c r="HYD71" s="4" t="s">
        <v>108</v>
      </c>
      <c r="HYE71" s="4" t="s">
        <v>108</v>
      </c>
      <c r="HYF71" s="4" t="s">
        <v>109</v>
      </c>
      <c r="HYG71" s="3" t="s">
        <v>392</v>
      </c>
      <c r="HYH71" s="3"/>
      <c r="HYI71" s="3"/>
      <c r="HYJ71" s="4" t="s">
        <v>108</v>
      </c>
      <c r="HYK71" s="4" t="s">
        <v>108</v>
      </c>
      <c r="HYL71" s="4" t="s">
        <v>108</v>
      </c>
      <c r="HYM71" s="4" t="s">
        <v>108</v>
      </c>
      <c r="HYN71" s="4" t="s">
        <v>108</v>
      </c>
      <c r="HYO71" s="4" t="s">
        <v>108</v>
      </c>
      <c r="HYP71" s="4" t="s">
        <v>108</v>
      </c>
      <c r="HYQ71" s="4" t="s">
        <v>108</v>
      </c>
      <c r="HYR71" s="4" t="s">
        <v>108</v>
      </c>
      <c r="HYS71" s="4" t="s">
        <v>108</v>
      </c>
      <c r="HYT71" s="4" t="s">
        <v>108</v>
      </c>
      <c r="HYU71" s="4" t="s">
        <v>108</v>
      </c>
      <c r="HYV71" s="4" t="s">
        <v>109</v>
      </c>
      <c r="HYW71" s="3" t="s">
        <v>392</v>
      </c>
      <c r="HYX71" s="3"/>
      <c r="HYY71" s="3"/>
      <c r="HYZ71" s="4" t="s">
        <v>108</v>
      </c>
      <c r="HZA71" s="4" t="s">
        <v>108</v>
      </c>
      <c r="HZB71" s="4" t="s">
        <v>108</v>
      </c>
      <c r="HZC71" s="4" t="s">
        <v>108</v>
      </c>
      <c r="HZD71" s="4" t="s">
        <v>108</v>
      </c>
      <c r="HZE71" s="4" t="s">
        <v>108</v>
      </c>
      <c r="HZF71" s="4" t="s">
        <v>108</v>
      </c>
      <c r="HZG71" s="4" t="s">
        <v>108</v>
      </c>
      <c r="HZH71" s="4" t="s">
        <v>108</v>
      </c>
      <c r="HZI71" s="4" t="s">
        <v>108</v>
      </c>
      <c r="HZJ71" s="4" t="s">
        <v>108</v>
      </c>
      <c r="HZK71" s="4" t="s">
        <v>108</v>
      </c>
      <c r="HZL71" s="4" t="s">
        <v>109</v>
      </c>
      <c r="HZM71" s="3" t="s">
        <v>392</v>
      </c>
      <c r="HZN71" s="3"/>
      <c r="HZO71" s="3"/>
      <c r="HZP71" s="4" t="s">
        <v>108</v>
      </c>
      <c r="HZQ71" s="4" t="s">
        <v>108</v>
      </c>
      <c r="HZR71" s="4" t="s">
        <v>108</v>
      </c>
      <c r="HZS71" s="4" t="s">
        <v>108</v>
      </c>
      <c r="HZT71" s="4" t="s">
        <v>108</v>
      </c>
      <c r="HZU71" s="4" t="s">
        <v>108</v>
      </c>
      <c r="HZV71" s="4" t="s">
        <v>108</v>
      </c>
      <c r="HZW71" s="4" t="s">
        <v>108</v>
      </c>
      <c r="HZX71" s="4" t="s">
        <v>108</v>
      </c>
      <c r="HZY71" s="4" t="s">
        <v>108</v>
      </c>
      <c r="HZZ71" s="4" t="s">
        <v>108</v>
      </c>
      <c r="IAA71" s="4" t="s">
        <v>108</v>
      </c>
      <c r="IAB71" s="4" t="s">
        <v>109</v>
      </c>
      <c r="IAC71" s="3" t="s">
        <v>392</v>
      </c>
      <c r="IAD71" s="3"/>
      <c r="IAE71" s="3"/>
      <c r="IAF71" s="4" t="s">
        <v>108</v>
      </c>
      <c r="IAG71" s="4" t="s">
        <v>108</v>
      </c>
      <c r="IAH71" s="4" t="s">
        <v>108</v>
      </c>
      <c r="IAI71" s="4" t="s">
        <v>108</v>
      </c>
      <c r="IAJ71" s="4" t="s">
        <v>108</v>
      </c>
      <c r="IAK71" s="4" t="s">
        <v>108</v>
      </c>
      <c r="IAL71" s="4" t="s">
        <v>108</v>
      </c>
      <c r="IAM71" s="4" t="s">
        <v>108</v>
      </c>
      <c r="IAN71" s="4" t="s">
        <v>108</v>
      </c>
      <c r="IAO71" s="4" t="s">
        <v>108</v>
      </c>
      <c r="IAP71" s="4" t="s">
        <v>108</v>
      </c>
      <c r="IAQ71" s="4" t="s">
        <v>108</v>
      </c>
      <c r="IAR71" s="4" t="s">
        <v>109</v>
      </c>
      <c r="IAS71" s="3" t="s">
        <v>392</v>
      </c>
      <c r="IAT71" s="3"/>
      <c r="IAU71" s="3"/>
      <c r="IAV71" s="4" t="s">
        <v>108</v>
      </c>
      <c r="IAW71" s="4" t="s">
        <v>108</v>
      </c>
      <c r="IAX71" s="4" t="s">
        <v>108</v>
      </c>
      <c r="IAY71" s="4" t="s">
        <v>108</v>
      </c>
      <c r="IAZ71" s="4" t="s">
        <v>108</v>
      </c>
      <c r="IBA71" s="4" t="s">
        <v>108</v>
      </c>
      <c r="IBB71" s="4" t="s">
        <v>108</v>
      </c>
      <c r="IBC71" s="4" t="s">
        <v>108</v>
      </c>
      <c r="IBD71" s="4" t="s">
        <v>108</v>
      </c>
      <c r="IBE71" s="4" t="s">
        <v>108</v>
      </c>
      <c r="IBF71" s="4" t="s">
        <v>108</v>
      </c>
      <c r="IBG71" s="4" t="s">
        <v>108</v>
      </c>
      <c r="IBH71" s="4" t="s">
        <v>109</v>
      </c>
      <c r="IBI71" s="3" t="s">
        <v>392</v>
      </c>
      <c r="IBJ71" s="3"/>
      <c r="IBK71" s="3"/>
      <c r="IBL71" s="4" t="s">
        <v>108</v>
      </c>
      <c r="IBM71" s="4" t="s">
        <v>108</v>
      </c>
      <c r="IBN71" s="4" t="s">
        <v>108</v>
      </c>
      <c r="IBO71" s="4" t="s">
        <v>108</v>
      </c>
      <c r="IBP71" s="4" t="s">
        <v>108</v>
      </c>
      <c r="IBQ71" s="4" t="s">
        <v>108</v>
      </c>
      <c r="IBR71" s="4" t="s">
        <v>108</v>
      </c>
      <c r="IBS71" s="4" t="s">
        <v>108</v>
      </c>
      <c r="IBT71" s="4" t="s">
        <v>108</v>
      </c>
      <c r="IBU71" s="4" t="s">
        <v>108</v>
      </c>
      <c r="IBV71" s="4" t="s">
        <v>108</v>
      </c>
      <c r="IBW71" s="4" t="s">
        <v>108</v>
      </c>
      <c r="IBX71" s="4" t="s">
        <v>109</v>
      </c>
      <c r="IBY71" s="3" t="s">
        <v>392</v>
      </c>
      <c r="IBZ71" s="3"/>
      <c r="ICA71" s="3"/>
      <c r="ICB71" s="4" t="s">
        <v>108</v>
      </c>
      <c r="ICC71" s="4" t="s">
        <v>108</v>
      </c>
      <c r="ICD71" s="4" t="s">
        <v>108</v>
      </c>
      <c r="ICE71" s="4" t="s">
        <v>108</v>
      </c>
      <c r="ICF71" s="4" t="s">
        <v>108</v>
      </c>
      <c r="ICG71" s="4" t="s">
        <v>108</v>
      </c>
      <c r="ICH71" s="4" t="s">
        <v>108</v>
      </c>
      <c r="ICI71" s="4" t="s">
        <v>108</v>
      </c>
      <c r="ICJ71" s="4" t="s">
        <v>108</v>
      </c>
      <c r="ICK71" s="4" t="s">
        <v>108</v>
      </c>
      <c r="ICL71" s="4" t="s">
        <v>108</v>
      </c>
      <c r="ICM71" s="4" t="s">
        <v>108</v>
      </c>
      <c r="ICN71" s="4" t="s">
        <v>109</v>
      </c>
      <c r="ICO71" s="3" t="s">
        <v>392</v>
      </c>
      <c r="ICP71" s="3"/>
      <c r="ICQ71" s="3"/>
      <c r="ICR71" s="4" t="s">
        <v>108</v>
      </c>
      <c r="ICS71" s="4" t="s">
        <v>108</v>
      </c>
      <c r="ICT71" s="4" t="s">
        <v>108</v>
      </c>
      <c r="ICU71" s="4" t="s">
        <v>108</v>
      </c>
      <c r="ICV71" s="4" t="s">
        <v>108</v>
      </c>
      <c r="ICW71" s="4" t="s">
        <v>108</v>
      </c>
      <c r="ICX71" s="4" t="s">
        <v>108</v>
      </c>
      <c r="ICY71" s="4" t="s">
        <v>108</v>
      </c>
      <c r="ICZ71" s="4" t="s">
        <v>108</v>
      </c>
      <c r="IDA71" s="4" t="s">
        <v>108</v>
      </c>
      <c r="IDB71" s="4" t="s">
        <v>108</v>
      </c>
      <c r="IDC71" s="4" t="s">
        <v>108</v>
      </c>
      <c r="IDD71" s="4" t="s">
        <v>109</v>
      </c>
      <c r="IDE71" s="3" t="s">
        <v>392</v>
      </c>
      <c r="IDF71" s="3"/>
      <c r="IDG71" s="3"/>
      <c r="IDH71" s="4" t="s">
        <v>108</v>
      </c>
      <c r="IDI71" s="4" t="s">
        <v>108</v>
      </c>
      <c r="IDJ71" s="4" t="s">
        <v>108</v>
      </c>
      <c r="IDK71" s="4" t="s">
        <v>108</v>
      </c>
      <c r="IDL71" s="4" t="s">
        <v>108</v>
      </c>
      <c r="IDM71" s="4" t="s">
        <v>108</v>
      </c>
      <c r="IDN71" s="4" t="s">
        <v>108</v>
      </c>
      <c r="IDO71" s="4" t="s">
        <v>108</v>
      </c>
      <c r="IDP71" s="4" t="s">
        <v>108</v>
      </c>
      <c r="IDQ71" s="4" t="s">
        <v>108</v>
      </c>
      <c r="IDR71" s="4" t="s">
        <v>108</v>
      </c>
      <c r="IDS71" s="4" t="s">
        <v>108</v>
      </c>
      <c r="IDT71" s="4" t="s">
        <v>109</v>
      </c>
      <c r="IDU71" s="3" t="s">
        <v>392</v>
      </c>
      <c r="IDV71" s="3"/>
      <c r="IDW71" s="3"/>
      <c r="IDX71" s="4" t="s">
        <v>108</v>
      </c>
      <c r="IDY71" s="4" t="s">
        <v>108</v>
      </c>
      <c r="IDZ71" s="4" t="s">
        <v>108</v>
      </c>
      <c r="IEA71" s="4" t="s">
        <v>108</v>
      </c>
      <c r="IEB71" s="4" t="s">
        <v>108</v>
      </c>
      <c r="IEC71" s="4" t="s">
        <v>108</v>
      </c>
      <c r="IED71" s="4" t="s">
        <v>108</v>
      </c>
      <c r="IEE71" s="4" t="s">
        <v>108</v>
      </c>
      <c r="IEF71" s="4" t="s">
        <v>108</v>
      </c>
      <c r="IEG71" s="4" t="s">
        <v>108</v>
      </c>
      <c r="IEH71" s="4" t="s">
        <v>108</v>
      </c>
      <c r="IEI71" s="4" t="s">
        <v>108</v>
      </c>
      <c r="IEJ71" s="4" t="s">
        <v>109</v>
      </c>
      <c r="IEK71" s="3" t="s">
        <v>392</v>
      </c>
      <c r="IEL71" s="3"/>
      <c r="IEM71" s="3"/>
      <c r="IEN71" s="4" t="s">
        <v>108</v>
      </c>
      <c r="IEO71" s="4" t="s">
        <v>108</v>
      </c>
      <c r="IEP71" s="4" t="s">
        <v>108</v>
      </c>
      <c r="IEQ71" s="4" t="s">
        <v>108</v>
      </c>
      <c r="IER71" s="4" t="s">
        <v>108</v>
      </c>
      <c r="IES71" s="4" t="s">
        <v>108</v>
      </c>
      <c r="IET71" s="4" t="s">
        <v>108</v>
      </c>
      <c r="IEU71" s="4" t="s">
        <v>108</v>
      </c>
      <c r="IEV71" s="4" t="s">
        <v>108</v>
      </c>
      <c r="IEW71" s="4" t="s">
        <v>108</v>
      </c>
      <c r="IEX71" s="4" t="s">
        <v>108</v>
      </c>
      <c r="IEY71" s="4" t="s">
        <v>108</v>
      </c>
      <c r="IEZ71" s="4" t="s">
        <v>109</v>
      </c>
      <c r="IFA71" s="3" t="s">
        <v>392</v>
      </c>
      <c r="IFB71" s="3"/>
      <c r="IFC71" s="3"/>
      <c r="IFD71" s="4" t="s">
        <v>108</v>
      </c>
      <c r="IFE71" s="4" t="s">
        <v>108</v>
      </c>
      <c r="IFF71" s="4" t="s">
        <v>108</v>
      </c>
      <c r="IFG71" s="4" t="s">
        <v>108</v>
      </c>
      <c r="IFH71" s="4" t="s">
        <v>108</v>
      </c>
      <c r="IFI71" s="4" t="s">
        <v>108</v>
      </c>
      <c r="IFJ71" s="4" t="s">
        <v>108</v>
      </c>
      <c r="IFK71" s="4" t="s">
        <v>108</v>
      </c>
      <c r="IFL71" s="4" t="s">
        <v>108</v>
      </c>
      <c r="IFM71" s="4" t="s">
        <v>108</v>
      </c>
      <c r="IFN71" s="4" t="s">
        <v>108</v>
      </c>
      <c r="IFO71" s="4" t="s">
        <v>108</v>
      </c>
      <c r="IFP71" s="4" t="s">
        <v>109</v>
      </c>
      <c r="IFQ71" s="3" t="s">
        <v>392</v>
      </c>
      <c r="IFR71" s="3"/>
      <c r="IFS71" s="3"/>
      <c r="IFT71" s="4" t="s">
        <v>108</v>
      </c>
      <c r="IFU71" s="4" t="s">
        <v>108</v>
      </c>
      <c r="IFV71" s="4" t="s">
        <v>108</v>
      </c>
      <c r="IFW71" s="4" t="s">
        <v>108</v>
      </c>
      <c r="IFX71" s="4" t="s">
        <v>108</v>
      </c>
      <c r="IFY71" s="4" t="s">
        <v>108</v>
      </c>
      <c r="IFZ71" s="4" t="s">
        <v>108</v>
      </c>
      <c r="IGA71" s="4" t="s">
        <v>108</v>
      </c>
      <c r="IGB71" s="4" t="s">
        <v>108</v>
      </c>
      <c r="IGC71" s="4" t="s">
        <v>108</v>
      </c>
      <c r="IGD71" s="4" t="s">
        <v>108</v>
      </c>
      <c r="IGE71" s="4" t="s">
        <v>108</v>
      </c>
      <c r="IGF71" s="4" t="s">
        <v>109</v>
      </c>
      <c r="IGG71" s="3" t="s">
        <v>392</v>
      </c>
      <c r="IGH71" s="3"/>
      <c r="IGI71" s="3"/>
      <c r="IGJ71" s="4" t="s">
        <v>108</v>
      </c>
      <c r="IGK71" s="4" t="s">
        <v>108</v>
      </c>
      <c r="IGL71" s="4" t="s">
        <v>108</v>
      </c>
      <c r="IGM71" s="4" t="s">
        <v>108</v>
      </c>
      <c r="IGN71" s="4" t="s">
        <v>108</v>
      </c>
      <c r="IGO71" s="4" t="s">
        <v>108</v>
      </c>
      <c r="IGP71" s="4" t="s">
        <v>108</v>
      </c>
      <c r="IGQ71" s="4" t="s">
        <v>108</v>
      </c>
      <c r="IGR71" s="4" t="s">
        <v>108</v>
      </c>
      <c r="IGS71" s="4" t="s">
        <v>108</v>
      </c>
      <c r="IGT71" s="4" t="s">
        <v>108</v>
      </c>
      <c r="IGU71" s="4" t="s">
        <v>108</v>
      </c>
      <c r="IGV71" s="4" t="s">
        <v>109</v>
      </c>
      <c r="IGW71" s="3" t="s">
        <v>392</v>
      </c>
      <c r="IGX71" s="3"/>
      <c r="IGY71" s="3"/>
      <c r="IGZ71" s="4" t="s">
        <v>108</v>
      </c>
      <c r="IHA71" s="4" t="s">
        <v>108</v>
      </c>
      <c r="IHB71" s="4" t="s">
        <v>108</v>
      </c>
      <c r="IHC71" s="4" t="s">
        <v>108</v>
      </c>
      <c r="IHD71" s="4" t="s">
        <v>108</v>
      </c>
      <c r="IHE71" s="4" t="s">
        <v>108</v>
      </c>
      <c r="IHF71" s="4" t="s">
        <v>108</v>
      </c>
      <c r="IHG71" s="4" t="s">
        <v>108</v>
      </c>
      <c r="IHH71" s="4" t="s">
        <v>108</v>
      </c>
      <c r="IHI71" s="4" t="s">
        <v>108</v>
      </c>
      <c r="IHJ71" s="4" t="s">
        <v>108</v>
      </c>
      <c r="IHK71" s="4" t="s">
        <v>108</v>
      </c>
      <c r="IHL71" s="4" t="s">
        <v>109</v>
      </c>
      <c r="IHM71" s="3" t="s">
        <v>392</v>
      </c>
      <c r="IHN71" s="3"/>
      <c r="IHO71" s="3"/>
      <c r="IHP71" s="4" t="s">
        <v>108</v>
      </c>
      <c r="IHQ71" s="4" t="s">
        <v>108</v>
      </c>
      <c r="IHR71" s="4" t="s">
        <v>108</v>
      </c>
      <c r="IHS71" s="4" t="s">
        <v>108</v>
      </c>
      <c r="IHT71" s="4" t="s">
        <v>108</v>
      </c>
      <c r="IHU71" s="4" t="s">
        <v>108</v>
      </c>
      <c r="IHV71" s="4" t="s">
        <v>108</v>
      </c>
      <c r="IHW71" s="4" t="s">
        <v>108</v>
      </c>
      <c r="IHX71" s="4" t="s">
        <v>108</v>
      </c>
      <c r="IHY71" s="4" t="s">
        <v>108</v>
      </c>
      <c r="IHZ71" s="4" t="s">
        <v>108</v>
      </c>
      <c r="IIA71" s="4" t="s">
        <v>108</v>
      </c>
      <c r="IIB71" s="4" t="s">
        <v>109</v>
      </c>
      <c r="IIC71" s="3" t="s">
        <v>392</v>
      </c>
      <c r="IID71" s="3"/>
      <c r="IIE71" s="3"/>
      <c r="IIF71" s="4" t="s">
        <v>108</v>
      </c>
      <c r="IIG71" s="4" t="s">
        <v>108</v>
      </c>
      <c r="IIH71" s="4" t="s">
        <v>108</v>
      </c>
      <c r="III71" s="4" t="s">
        <v>108</v>
      </c>
      <c r="IIJ71" s="4" t="s">
        <v>108</v>
      </c>
      <c r="IIK71" s="4" t="s">
        <v>108</v>
      </c>
      <c r="IIL71" s="4" t="s">
        <v>108</v>
      </c>
      <c r="IIM71" s="4" t="s">
        <v>108</v>
      </c>
      <c r="IIN71" s="4" t="s">
        <v>108</v>
      </c>
      <c r="IIO71" s="4" t="s">
        <v>108</v>
      </c>
      <c r="IIP71" s="4" t="s">
        <v>108</v>
      </c>
      <c r="IIQ71" s="4" t="s">
        <v>108</v>
      </c>
      <c r="IIR71" s="4" t="s">
        <v>109</v>
      </c>
      <c r="IIS71" s="3" t="s">
        <v>392</v>
      </c>
      <c r="IIT71" s="3"/>
      <c r="IIU71" s="3"/>
      <c r="IIV71" s="4" t="s">
        <v>108</v>
      </c>
      <c r="IIW71" s="4" t="s">
        <v>108</v>
      </c>
      <c r="IIX71" s="4" t="s">
        <v>108</v>
      </c>
      <c r="IIY71" s="4" t="s">
        <v>108</v>
      </c>
      <c r="IIZ71" s="4" t="s">
        <v>108</v>
      </c>
      <c r="IJA71" s="4" t="s">
        <v>108</v>
      </c>
      <c r="IJB71" s="4" t="s">
        <v>108</v>
      </c>
      <c r="IJC71" s="4" t="s">
        <v>108</v>
      </c>
      <c r="IJD71" s="4" t="s">
        <v>108</v>
      </c>
      <c r="IJE71" s="4" t="s">
        <v>108</v>
      </c>
      <c r="IJF71" s="4" t="s">
        <v>108</v>
      </c>
      <c r="IJG71" s="4" t="s">
        <v>108</v>
      </c>
      <c r="IJH71" s="4" t="s">
        <v>109</v>
      </c>
      <c r="IJI71" s="3" t="s">
        <v>392</v>
      </c>
      <c r="IJJ71" s="3"/>
      <c r="IJK71" s="3"/>
      <c r="IJL71" s="4" t="s">
        <v>108</v>
      </c>
      <c r="IJM71" s="4" t="s">
        <v>108</v>
      </c>
      <c r="IJN71" s="4" t="s">
        <v>108</v>
      </c>
      <c r="IJO71" s="4" t="s">
        <v>108</v>
      </c>
      <c r="IJP71" s="4" t="s">
        <v>108</v>
      </c>
      <c r="IJQ71" s="4" t="s">
        <v>108</v>
      </c>
      <c r="IJR71" s="4" t="s">
        <v>108</v>
      </c>
      <c r="IJS71" s="4" t="s">
        <v>108</v>
      </c>
      <c r="IJT71" s="4" t="s">
        <v>108</v>
      </c>
      <c r="IJU71" s="4" t="s">
        <v>108</v>
      </c>
      <c r="IJV71" s="4" t="s">
        <v>108</v>
      </c>
      <c r="IJW71" s="4" t="s">
        <v>108</v>
      </c>
      <c r="IJX71" s="4" t="s">
        <v>109</v>
      </c>
      <c r="IJY71" s="3" t="s">
        <v>392</v>
      </c>
      <c r="IJZ71" s="3"/>
      <c r="IKA71" s="3"/>
      <c r="IKB71" s="4" t="s">
        <v>108</v>
      </c>
      <c r="IKC71" s="4" t="s">
        <v>108</v>
      </c>
      <c r="IKD71" s="4" t="s">
        <v>108</v>
      </c>
      <c r="IKE71" s="4" t="s">
        <v>108</v>
      </c>
      <c r="IKF71" s="4" t="s">
        <v>108</v>
      </c>
      <c r="IKG71" s="4" t="s">
        <v>108</v>
      </c>
      <c r="IKH71" s="4" t="s">
        <v>108</v>
      </c>
      <c r="IKI71" s="4" t="s">
        <v>108</v>
      </c>
      <c r="IKJ71" s="4" t="s">
        <v>108</v>
      </c>
      <c r="IKK71" s="4" t="s">
        <v>108</v>
      </c>
      <c r="IKL71" s="4" t="s">
        <v>108</v>
      </c>
      <c r="IKM71" s="4" t="s">
        <v>108</v>
      </c>
      <c r="IKN71" s="4" t="s">
        <v>109</v>
      </c>
      <c r="IKO71" s="3" t="s">
        <v>392</v>
      </c>
      <c r="IKP71" s="3"/>
      <c r="IKQ71" s="3"/>
      <c r="IKR71" s="4" t="s">
        <v>108</v>
      </c>
      <c r="IKS71" s="4" t="s">
        <v>108</v>
      </c>
      <c r="IKT71" s="4" t="s">
        <v>108</v>
      </c>
      <c r="IKU71" s="4" t="s">
        <v>108</v>
      </c>
      <c r="IKV71" s="4" t="s">
        <v>108</v>
      </c>
      <c r="IKW71" s="4" t="s">
        <v>108</v>
      </c>
      <c r="IKX71" s="4" t="s">
        <v>108</v>
      </c>
      <c r="IKY71" s="4" t="s">
        <v>108</v>
      </c>
      <c r="IKZ71" s="4" t="s">
        <v>108</v>
      </c>
      <c r="ILA71" s="4" t="s">
        <v>108</v>
      </c>
      <c r="ILB71" s="4" t="s">
        <v>108</v>
      </c>
      <c r="ILC71" s="4" t="s">
        <v>108</v>
      </c>
      <c r="ILD71" s="4" t="s">
        <v>109</v>
      </c>
      <c r="ILE71" s="3" t="s">
        <v>392</v>
      </c>
      <c r="ILF71" s="3"/>
      <c r="ILG71" s="3"/>
      <c r="ILH71" s="4" t="s">
        <v>108</v>
      </c>
      <c r="ILI71" s="4" t="s">
        <v>108</v>
      </c>
      <c r="ILJ71" s="4" t="s">
        <v>108</v>
      </c>
      <c r="ILK71" s="4" t="s">
        <v>108</v>
      </c>
      <c r="ILL71" s="4" t="s">
        <v>108</v>
      </c>
      <c r="ILM71" s="4" t="s">
        <v>108</v>
      </c>
      <c r="ILN71" s="4" t="s">
        <v>108</v>
      </c>
      <c r="ILO71" s="4" t="s">
        <v>108</v>
      </c>
      <c r="ILP71" s="4" t="s">
        <v>108</v>
      </c>
      <c r="ILQ71" s="4" t="s">
        <v>108</v>
      </c>
      <c r="ILR71" s="4" t="s">
        <v>108</v>
      </c>
      <c r="ILS71" s="4" t="s">
        <v>108</v>
      </c>
      <c r="ILT71" s="4" t="s">
        <v>109</v>
      </c>
      <c r="ILU71" s="3" t="s">
        <v>392</v>
      </c>
      <c r="ILV71" s="3"/>
      <c r="ILW71" s="3"/>
      <c r="ILX71" s="4" t="s">
        <v>108</v>
      </c>
      <c r="ILY71" s="4" t="s">
        <v>108</v>
      </c>
      <c r="ILZ71" s="4" t="s">
        <v>108</v>
      </c>
      <c r="IMA71" s="4" t="s">
        <v>108</v>
      </c>
      <c r="IMB71" s="4" t="s">
        <v>108</v>
      </c>
      <c r="IMC71" s="4" t="s">
        <v>108</v>
      </c>
      <c r="IMD71" s="4" t="s">
        <v>108</v>
      </c>
      <c r="IME71" s="4" t="s">
        <v>108</v>
      </c>
      <c r="IMF71" s="4" t="s">
        <v>108</v>
      </c>
      <c r="IMG71" s="4" t="s">
        <v>108</v>
      </c>
      <c r="IMH71" s="4" t="s">
        <v>108</v>
      </c>
      <c r="IMI71" s="4" t="s">
        <v>108</v>
      </c>
      <c r="IMJ71" s="4" t="s">
        <v>109</v>
      </c>
      <c r="IMK71" s="3" t="s">
        <v>392</v>
      </c>
      <c r="IML71" s="3"/>
      <c r="IMM71" s="3"/>
      <c r="IMN71" s="4" t="s">
        <v>108</v>
      </c>
      <c r="IMO71" s="4" t="s">
        <v>108</v>
      </c>
      <c r="IMP71" s="4" t="s">
        <v>108</v>
      </c>
      <c r="IMQ71" s="4" t="s">
        <v>108</v>
      </c>
      <c r="IMR71" s="4" t="s">
        <v>108</v>
      </c>
      <c r="IMS71" s="4" t="s">
        <v>108</v>
      </c>
      <c r="IMT71" s="4" t="s">
        <v>108</v>
      </c>
      <c r="IMU71" s="4" t="s">
        <v>108</v>
      </c>
      <c r="IMV71" s="4" t="s">
        <v>108</v>
      </c>
      <c r="IMW71" s="4" t="s">
        <v>108</v>
      </c>
      <c r="IMX71" s="4" t="s">
        <v>108</v>
      </c>
      <c r="IMY71" s="4" t="s">
        <v>108</v>
      </c>
      <c r="IMZ71" s="4" t="s">
        <v>109</v>
      </c>
      <c r="INA71" s="3" t="s">
        <v>392</v>
      </c>
      <c r="INB71" s="3"/>
      <c r="INC71" s="3"/>
      <c r="IND71" s="4" t="s">
        <v>108</v>
      </c>
      <c r="INE71" s="4" t="s">
        <v>108</v>
      </c>
      <c r="INF71" s="4" t="s">
        <v>108</v>
      </c>
      <c r="ING71" s="4" t="s">
        <v>108</v>
      </c>
      <c r="INH71" s="4" t="s">
        <v>108</v>
      </c>
      <c r="INI71" s="4" t="s">
        <v>108</v>
      </c>
      <c r="INJ71" s="4" t="s">
        <v>108</v>
      </c>
      <c r="INK71" s="4" t="s">
        <v>108</v>
      </c>
      <c r="INL71" s="4" t="s">
        <v>108</v>
      </c>
      <c r="INM71" s="4" t="s">
        <v>108</v>
      </c>
      <c r="INN71" s="4" t="s">
        <v>108</v>
      </c>
      <c r="INO71" s="4" t="s">
        <v>108</v>
      </c>
      <c r="INP71" s="4" t="s">
        <v>109</v>
      </c>
      <c r="INQ71" s="3" t="s">
        <v>392</v>
      </c>
      <c r="INR71" s="3"/>
      <c r="INS71" s="3"/>
      <c r="INT71" s="4" t="s">
        <v>108</v>
      </c>
      <c r="INU71" s="4" t="s">
        <v>108</v>
      </c>
      <c r="INV71" s="4" t="s">
        <v>108</v>
      </c>
      <c r="INW71" s="4" t="s">
        <v>108</v>
      </c>
      <c r="INX71" s="4" t="s">
        <v>108</v>
      </c>
      <c r="INY71" s="4" t="s">
        <v>108</v>
      </c>
      <c r="INZ71" s="4" t="s">
        <v>108</v>
      </c>
      <c r="IOA71" s="4" t="s">
        <v>108</v>
      </c>
      <c r="IOB71" s="4" t="s">
        <v>108</v>
      </c>
      <c r="IOC71" s="4" t="s">
        <v>108</v>
      </c>
      <c r="IOD71" s="4" t="s">
        <v>108</v>
      </c>
      <c r="IOE71" s="4" t="s">
        <v>108</v>
      </c>
      <c r="IOF71" s="4" t="s">
        <v>109</v>
      </c>
      <c r="IOG71" s="3" t="s">
        <v>392</v>
      </c>
      <c r="IOH71" s="3"/>
      <c r="IOI71" s="3"/>
      <c r="IOJ71" s="4" t="s">
        <v>108</v>
      </c>
      <c r="IOK71" s="4" t="s">
        <v>108</v>
      </c>
      <c r="IOL71" s="4" t="s">
        <v>108</v>
      </c>
      <c r="IOM71" s="4" t="s">
        <v>108</v>
      </c>
      <c r="ION71" s="4" t="s">
        <v>108</v>
      </c>
      <c r="IOO71" s="4" t="s">
        <v>108</v>
      </c>
      <c r="IOP71" s="4" t="s">
        <v>108</v>
      </c>
      <c r="IOQ71" s="4" t="s">
        <v>108</v>
      </c>
      <c r="IOR71" s="4" t="s">
        <v>108</v>
      </c>
      <c r="IOS71" s="4" t="s">
        <v>108</v>
      </c>
      <c r="IOT71" s="4" t="s">
        <v>108</v>
      </c>
      <c r="IOU71" s="4" t="s">
        <v>108</v>
      </c>
      <c r="IOV71" s="4" t="s">
        <v>109</v>
      </c>
      <c r="IOW71" s="3" t="s">
        <v>392</v>
      </c>
      <c r="IOX71" s="3"/>
      <c r="IOY71" s="3"/>
      <c r="IOZ71" s="4" t="s">
        <v>108</v>
      </c>
      <c r="IPA71" s="4" t="s">
        <v>108</v>
      </c>
      <c r="IPB71" s="4" t="s">
        <v>108</v>
      </c>
      <c r="IPC71" s="4" t="s">
        <v>108</v>
      </c>
      <c r="IPD71" s="4" t="s">
        <v>108</v>
      </c>
      <c r="IPE71" s="4" t="s">
        <v>108</v>
      </c>
      <c r="IPF71" s="4" t="s">
        <v>108</v>
      </c>
      <c r="IPG71" s="4" t="s">
        <v>108</v>
      </c>
      <c r="IPH71" s="4" t="s">
        <v>108</v>
      </c>
      <c r="IPI71" s="4" t="s">
        <v>108</v>
      </c>
      <c r="IPJ71" s="4" t="s">
        <v>108</v>
      </c>
      <c r="IPK71" s="4" t="s">
        <v>108</v>
      </c>
      <c r="IPL71" s="4" t="s">
        <v>109</v>
      </c>
      <c r="IPM71" s="3" t="s">
        <v>392</v>
      </c>
      <c r="IPN71" s="3"/>
      <c r="IPO71" s="3"/>
      <c r="IPP71" s="4" t="s">
        <v>108</v>
      </c>
      <c r="IPQ71" s="4" t="s">
        <v>108</v>
      </c>
      <c r="IPR71" s="4" t="s">
        <v>108</v>
      </c>
      <c r="IPS71" s="4" t="s">
        <v>108</v>
      </c>
      <c r="IPT71" s="4" t="s">
        <v>108</v>
      </c>
      <c r="IPU71" s="4" t="s">
        <v>108</v>
      </c>
      <c r="IPV71" s="4" t="s">
        <v>108</v>
      </c>
      <c r="IPW71" s="4" t="s">
        <v>108</v>
      </c>
      <c r="IPX71" s="4" t="s">
        <v>108</v>
      </c>
      <c r="IPY71" s="4" t="s">
        <v>108</v>
      </c>
      <c r="IPZ71" s="4" t="s">
        <v>108</v>
      </c>
      <c r="IQA71" s="4" t="s">
        <v>108</v>
      </c>
      <c r="IQB71" s="4" t="s">
        <v>109</v>
      </c>
      <c r="IQC71" s="3" t="s">
        <v>392</v>
      </c>
      <c r="IQD71" s="3"/>
      <c r="IQE71" s="3"/>
      <c r="IQF71" s="4" t="s">
        <v>108</v>
      </c>
      <c r="IQG71" s="4" t="s">
        <v>108</v>
      </c>
      <c r="IQH71" s="4" t="s">
        <v>108</v>
      </c>
      <c r="IQI71" s="4" t="s">
        <v>108</v>
      </c>
      <c r="IQJ71" s="4" t="s">
        <v>108</v>
      </c>
      <c r="IQK71" s="4" t="s">
        <v>108</v>
      </c>
      <c r="IQL71" s="4" t="s">
        <v>108</v>
      </c>
      <c r="IQM71" s="4" t="s">
        <v>108</v>
      </c>
      <c r="IQN71" s="4" t="s">
        <v>108</v>
      </c>
      <c r="IQO71" s="4" t="s">
        <v>108</v>
      </c>
      <c r="IQP71" s="4" t="s">
        <v>108</v>
      </c>
      <c r="IQQ71" s="4" t="s">
        <v>108</v>
      </c>
      <c r="IQR71" s="4" t="s">
        <v>109</v>
      </c>
      <c r="IQS71" s="3" t="s">
        <v>392</v>
      </c>
      <c r="IQT71" s="3"/>
      <c r="IQU71" s="3"/>
      <c r="IQV71" s="4" t="s">
        <v>108</v>
      </c>
      <c r="IQW71" s="4" t="s">
        <v>108</v>
      </c>
      <c r="IQX71" s="4" t="s">
        <v>108</v>
      </c>
      <c r="IQY71" s="4" t="s">
        <v>108</v>
      </c>
      <c r="IQZ71" s="4" t="s">
        <v>108</v>
      </c>
      <c r="IRA71" s="4" t="s">
        <v>108</v>
      </c>
      <c r="IRB71" s="4" t="s">
        <v>108</v>
      </c>
      <c r="IRC71" s="4" t="s">
        <v>108</v>
      </c>
      <c r="IRD71" s="4" t="s">
        <v>108</v>
      </c>
      <c r="IRE71" s="4" t="s">
        <v>108</v>
      </c>
      <c r="IRF71" s="4" t="s">
        <v>108</v>
      </c>
      <c r="IRG71" s="4" t="s">
        <v>108</v>
      </c>
      <c r="IRH71" s="4" t="s">
        <v>109</v>
      </c>
      <c r="IRI71" s="3" t="s">
        <v>392</v>
      </c>
      <c r="IRJ71" s="3"/>
      <c r="IRK71" s="3"/>
      <c r="IRL71" s="4" t="s">
        <v>108</v>
      </c>
      <c r="IRM71" s="4" t="s">
        <v>108</v>
      </c>
      <c r="IRN71" s="4" t="s">
        <v>108</v>
      </c>
      <c r="IRO71" s="4" t="s">
        <v>108</v>
      </c>
      <c r="IRP71" s="4" t="s">
        <v>108</v>
      </c>
      <c r="IRQ71" s="4" t="s">
        <v>108</v>
      </c>
      <c r="IRR71" s="4" t="s">
        <v>108</v>
      </c>
      <c r="IRS71" s="4" t="s">
        <v>108</v>
      </c>
      <c r="IRT71" s="4" t="s">
        <v>108</v>
      </c>
      <c r="IRU71" s="4" t="s">
        <v>108</v>
      </c>
      <c r="IRV71" s="4" t="s">
        <v>108</v>
      </c>
      <c r="IRW71" s="4" t="s">
        <v>108</v>
      </c>
      <c r="IRX71" s="4" t="s">
        <v>109</v>
      </c>
      <c r="IRY71" s="3" t="s">
        <v>392</v>
      </c>
      <c r="IRZ71" s="3"/>
      <c r="ISA71" s="3"/>
      <c r="ISB71" s="4" t="s">
        <v>108</v>
      </c>
      <c r="ISC71" s="4" t="s">
        <v>108</v>
      </c>
      <c r="ISD71" s="4" t="s">
        <v>108</v>
      </c>
      <c r="ISE71" s="4" t="s">
        <v>108</v>
      </c>
      <c r="ISF71" s="4" t="s">
        <v>108</v>
      </c>
      <c r="ISG71" s="4" t="s">
        <v>108</v>
      </c>
      <c r="ISH71" s="4" t="s">
        <v>108</v>
      </c>
      <c r="ISI71" s="4" t="s">
        <v>108</v>
      </c>
      <c r="ISJ71" s="4" t="s">
        <v>108</v>
      </c>
      <c r="ISK71" s="4" t="s">
        <v>108</v>
      </c>
      <c r="ISL71" s="4" t="s">
        <v>108</v>
      </c>
      <c r="ISM71" s="4" t="s">
        <v>108</v>
      </c>
      <c r="ISN71" s="4" t="s">
        <v>109</v>
      </c>
      <c r="ISO71" s="3" t="s">
        <v>392</v>
      </c>
      <c r="ISP71" s="3"/>
      <c r="ISQ71" s="3"/>
      <c r="ISR71" s="4" t="s">
        <v>108</v>
      </c>
      <c r="ISS71" s="4" t="s">
        <v>108</v>
      </c>
      <c r="IST71" s="4" t="s">
        <v>108</v>
      </c>
      <c r="ISU71" s="4" t="s">
        <v>108</v>
      </c>
      <c r="ISV71" s="4" t="s">
        <v>108</v>
      </c>
      <c r="ISW71" s="4" t="s">
        <v>108</v>
      </c>
      <c r="ISX71" s="4" t="s">
        <v>108</v>
      </c>
      <c r="ISY71" s="4" t="s">
        <v>108</v>
      </c>
      <c r="ISZ71" s="4" t="s">
        <v>108</v>
      </c>
      <c r="ITA71" s="4" t="s">
        <v>108</v>
      </c>
      <c r="ITB71" s="4" t="s">
        <v>108</v>
      </c>
      <c r="ITC71" s="4" t="s">
        <v>108</v>
      </c>
      <c r="ITD71" s="4" t="s">
        <v>109</v>
      </c>
      <c r="ITE71" s="3" t="s">
        <v>392</v>
      </c>
      <c r="ITF71" s="3"/>
      <c r="ITG71" s="3"/>
      <c r="ITH71" s="4" t="s">
        <v>108</v>
      </c>
      <c r="ITI71" s="4" t="s">
        <v>108</v>
      </c>
      <c r="ITJ71" s="4" t="s">
        <v>108</v>
      </c>
      <c r="ITK71" s="4" t="s">
        <v>108</v>
      </c>
      <c r="ITL71" s="4" t="s">
        <v>108</v>
      </c>
      <c r="ITM71" s="4" t="s">
        <v>108</v>
      </c>
      <c r="ITN71" s="4" t="s">
        <v>108</v>
      </c>
      <c r="ITO71" s="4" t="s">
        <v>108</v>
      </c>
      <c r="ITP71" s="4" t="s">
        <v>108</v>
      </c>
      <c r="ITQ71" s="4" t="s">
        <v>108</v>
      </c>
      <c r="ITR71" s="4" t="s">
        <v>108</v>
      </c>
      <c r="ITS71" s="4" t="s">
        <v>108</v>
      </c>
      <c r="ITT71" s="4" t="s">
        <v>109</v>
      </c>
      <c r="ITU71" s="3" t="s">
        <v>392</v>
      </c>
      <c r="ITV71" s="3"/>
      <c r="ITW71" s="3"/>
      <c r="ITX71" s="4" t="s">
        <v>108</v>
      </c>
      <c r="ITY71" s="4" t="s">
        <v>108</v>
      </c>
      <c r="ITZ71" s="4" t="s">
        <v>108</v>
      </c>
      <c r="IUA71" s="4" t="s">
        <v>108</v>
      </c>
      <c r="IUB71" s="4" t="s">
        <v>108</v>
      </c>
      <c r="IUC71" s="4" t="s">
        <v>108</v>
      </c>
      <c r="IUD71" s="4" t="s">
        <v>108</v>
      </c>
      <c r="IUE71" s="4" t="s">
        <v>108</v>
      </c>
      <c r="IUF71" s="4" t="s">
        <v>108</v>
      </c>
      <c r="IUG71" s="4" t="s">
        <v>108</v>
      </c>
      <c r="IUH71" s="4" t="s">
        <v>108</v>
      </c>
      <c r="IUI71" s="4" t="s">
        <v>108</v>
      </c>
      <c r="IUJ71" s="4" t="s">
        <v>109</v>
      </c>
      <c r="IUK71" s="3" t="s">
        <v>392</v>
      </c>
      <c r="IUL71" s="3"/>
      <c r="IUM71" s="3"/>
      <c r="IUN71" s="4" t="s">
        <v>108</v>
      </c>
      <c r="IUO71" s="4" t="s">
        <v>108</v>
      </c>
      <c r="IUP71" s="4" t="s">
        <v>108</v>
      </c>
      <c r="IUQ71" s="4" t="s">
        <v>108</v>
      </c>
      <c r="IUR71" s="4" t="s">
        <v>108</v>
      </c>
      <c r="IUS71" s="4" t="s">
        <v>108</v>
      </c>
      <c r="IUT71" s="4" t="s">
        <v>108</v>
      </c>
      <c r="IUU71" s="4" t="s">
        <v>108</v>
      </c>
      <c r="IUV71" s="4" t="s">
        <v>108</v>
      </c>
      <c r="IUW71" s="4" t="s">
        <v>108</v>
      </c>
      <c r="IUX71" s="4" t="s">
        <v>108</v>
      </c>
      <c r="IUY71" s="4" t="s">
        <v>108</v>
      </c>
      <c r="IUZ71" s="4" t="s">
        <v>109</v>
      </c>
      <c r="IVA71" s="3" t="s">
        <v>392</v>
      </c>
      <c r="IVB71" s="3"/>
      <c r="IVC71" s="3"/>
      <c r="IVD71" s="4" t="s">
        <v>108</v>
      </c>
      <c r="IVE71" s="4" t="s">
        <v>108</v>
      </c>
      <c r="IVF71" s="4" t="s">
        <v>108</v>
      </c>
      <c r="IVG71" s="4" t="s">
        <v>108</v>
      </c>
      <c r="IVH71" s="4" t="s">
        <v>108</v>
      </c>
      <c r="IVI71" s="4" t="s">
        <v>108</v>
      </c>
      <c r="IVJ71" s="4" t="s">
        <v>108</v>
      </c>
      <c r="IVK71" s="4" t="s">
        <v>108</v>
      </c>
      <c r="IVL71" s="4" t="s">
        <v>108</v>
      </c>
      <c r="IVM71" s="4" t="s">
        <v>108</v>
      </c>
      <c r="IVN71" s="4" t="s">
        <v>108</v>
      </c>
      <c r="IVO71" s="4" t="s">
        <v>108</v>
      </c>
      <c r="IVP71" s="4" t="s">
        <v>109</v>
      </c>
      <c r="IVQ71" s="3" t="s">
        <v>392</v>
      </c>
      <c r="IVR71" s="3"/>
      <c r="IVS71" s="3"/>
      <c r="IVT71" s="4" t="s">
        <v>108</v>
      </c>
      <c r="IVU71" s="4" t="s">
        <v>108</v>
      </c>
      <c r="IVV71" s="4" t="s">
        <v>108</v>
      </c>
      <c r="IVW71" s="4" t="s">
        <v>108</v>
      </c>
      <c r="IVX71" s="4" t="s">
        <v>108</v>
      </c>
      <c r="IVY71" s="4" t="s">
        <v>108</v>
      </c>
      <c r="IVZ71" s="4" t="s">
        <v>108</v>
      </c>
      <c r="IWA71" s="4" t="s">
        <v>108</v>
      </c>
      <c r="IWB71" s="4" t="s">
        <v>108</v>
      </c>
      <c r="IWC71" s="4" t="s">
        <v>108</v>
      </c>
      <c r="IWD71" s="4" t="s">
        <v>108</v>
      </c>
      <c r="IWE71" s="4" t="s">
        <v>108</v>
      </c>
      <c r="IWF71" s="4" t="s">
        <v>109</v>
      </c>
      <c r="IWG71" s="3" t="s">
        <v>392</v>
      </c>
      <c r="IWH71" s="3"/>
      <c r="IWI71" s="3"/>
      <c r="IWJ71" s="4" t="s">
        <v>108</v>
      </c>
      <c r="IWK71" s="4" t="s">
        <v>108</v>
      </c>
      <c r="IWL71" s="4" t="s">
        <v>108</v>
      </c>
      <c r="IWM71" s="4" t="s">
        <v>108</v>
      </c>
      <c r="IWN71" s="4" t="s">
        <v>108</v>
      </c>
      <c r="IWO71" s="4" t="s">
        <v>108</v>
      </c>
      <c r="IWP71" s="4" t="s">
        <v>108</v>
      </c>
      <c r="IWQ71" s="4" t="s">
        <v>108</v>
      </c>
      <c r="IWR71" s="4" t="s">
        <v>108</v>
      </c>
      <c r="IWS71" s="4" t="s">
        <v>108</v>
      </c>
      <c r="IWT71" s="4" t="s">
        <v>108</v>
      </c>
      <c r="IWU71" s="4" t="s">
        <v>108</v>
      </c>
      <c r="IWV71" s="4" t="s">
        <v>109</v>
      </c>
      <c r="IWW71" s="3" t="s">
        <v>392</v>
      </c>
      <c r="IWX71" s="3"/>
      <c r="IWY71" s="3"/>
      <c r="IWZ71" s="4" t="s">
        <v>108</v>
      </c>
      <c r="IXA71" s="4" t="s">
        <v>108</v>
      </c>
      <c r="IXB71" s="4" t="s">
        <v>108</v>
      </c>
      <c r="IXC71" s="4" t="s">
        <v>108</v>
      </c>
      <c r="IXD71" s="4" t="s">
        <v>108</v>
      </c>
      <c r="IXE71" s="4" t="s">
        <v>108</v>
      </c>
      <c r="IXF71" s="4" t="s">
        <v>108</v>
      </c>
      <c r="IXG71" s="4" t="s">
        <v>108</v>
      </c>
      <c r="IXH71" s="4" t="s">
        <v>108</v>
      </c>
      <c r="IXI71" s="4" t="s">
        <v>108</v>
      </c>
      <c r="IXJ71" s="4" t="s">
        <v>108</v>
      </c>
      <c r="IXK71" s="4" t="s">
        <v>108</v>
      </c>
      <c r="IXL71" s="4" t="s">
        <v>109</v>
      </c>
      <c r="IXM71" s="3" t="s">
        <v>392</v>
      </c>
      <c r="IXN71" s="3"/>
      <c r="IXO71" s="3"/>
      <c r="IXP71" s="4" t="s">
        <v>108</v>
      </c>
      <c r="IXQ71" s="4" t="s">
        <v>108</v>
      </c>
      <c r="IXR71" s="4" t="s">
        <v>108</v>
      </c>
      <c r="IXS71" s="4" t="s">
        <v>108</v>
      </c>
      <c r="IXT71" s="4" t="s">
        <v>108</v>
      </c>
      <c r="IXU71" s="4" t="s">
        <v>108</v>
      </c>
      <c r="IXV71" s="4" t="s">
        <v>108</v>
      </c>
      <c r="IXW71" s="4" t="s">
        <v>108</v>
      </c>
      <c r="IXX71" s="4" t="s">
        <v>108</v>
      </c>
      <c r="IXY71" s="4" t="s">
        <v>108</v>
      </c>
      <c r="IXZ71" s="4" t="s">
        <v>108</v>
      </c>
      <c r="IYA71" s="4" t="s">
        <v>108</v>
      </c>
      <c r="IYB71" s="4" t="s">
        <v>109</v>
      </c>
      <c r="IYC71" s="3" t="s">
        <v>392</v>
      </c>
      <c r="IYD71" s="3"/>
      <c r="IYE71" s="3"/>
      <c r="IYF71" s="4" t="s">
        <v>108</v>
      </c>
      <c r="IYG71" s="4" t="s">
        <v>108</v>
      </c>
      <c r="IYH71" s="4" t="s">
        <v>108</v>
      </c>
      <c r="IYI71" s="4" t="s">
        <v>108</v>
      </c>
      <c r="IYJ71" s="4" t="s">
        <v>108</v>
      </c>
      <c r="IYK71" s="4" t="s">
        <v>108</v>
      </c>
      <c r="IYL71" s="4" t="s">
        <v>108</v>
      </c>
      <c r="IYM71" s="4" t="s">
        <v>108</v>
      </c>
      <c r="IYN71" s="4" t="s">
        <v>108</v>
      </c>
      <c r="IYO71" s="4" t="s">
        <v>108</v>
      </c>
      <c r="IYP71" s="4" t="s">
        <v>108</v>
      </c>
      <c r="IYQ71" s="4" t="s">
        <v>108</v>
      </c>
      <c r="IYR71" s="4" t="s">
        <v>109</v>
      </c>
      <c r="IYS71" s="3" t="s">
        <v>392</v>
      </c>
      <c r="IYT71" s="3"/>
      <c r="IYU71" s="3"/>
      <c r="IYV71" s="4" t="s">
        <v>108</v>
      </c>
      <c r="IYW71" s="4" t="s">
        <v>108</v>
      </c>
      <c r="IYX71" s="4" t="s">
        <v>108</v>
      </c>
      <c r="IYY71" s="4" t="s">
        <v>108</v>
      </c>
      <c r="IYZ71" s="4" t="s">
        <v>108</v>
      </c>
      <c r="IZA71" s="4" t="s">
        <v>108</v>
      </c>
      <c r="IZB71" s="4" t="s">
        <v>108</v>
      </c>
      <c r="IZC71" s="4" t="s">
        <v>108</v>
      </c>
      <c r="IZD71" s="4" t="s">
        <v>108</v>
      </c>
      <c r="IZE71" s="4" t="s">
        <v>108</v>
      </c>
      <c r="IZF71" s="4" t="s">
        <v>108</v>
      </c>
      <c r="IZG71" s="4" t="s">
        <v>108</v>
      </c>
      <c r="IZH71" s="4" t="s">
        <v>109</v>
      </c>
      <c r="IZI71" s="3" t="s">
        <v>392</v>
      </c>
      <c r="IZJ71" s="3"/>
      <c r="IZK71" s="3"/>
      <c r="IZL71" s="4" t="s">
        <v>108</v>
      </c>
      <c r="IZM71" s="4" t="s">
        <v>108</v>
      </c>
      <c r="IZN71" s="4" t="s">
        <v>108</v>
      </c>
      <c r="IZO71" s="4" t="s">
        <v>108</v>
      </c>
      <c r="IZP71" s="4" t="s">
        <v>108</v>
      </c>
      <c r="IZQ71" s="4" t="s">
        <v>108</v>
      </c>
      <c r="IZR71" s="4" t="s">
        <v>108</v>
      </c>
      <c r="IZS71" s="4" t="s">
        <v>108</v>
      </c>
      <c r="IZT71" s="4" t="s">
        <v>108</v>
      </c>
      <c r="IZU71" s="4" t="s">
        <v>108</v>
      </c>
      <c r="IZV71" s="4" t="s">
        <v>108</v>
      </c>
      <c r="IZW71" s="4" t="s">
        <v>108</v>
      </c>
      <c r="IZX71" s="4" t="s">
        <v>109</v>
      </c>
      <c r="IZY71" s="3" t="s">
        <v>392</v>
      </c>
      <c r="IZZ71" s="3"/>
      <c r="JAA71" s="3"/>
      <c r="JAB71" s="4" t="s">
        <v>108</v>
      </c>
      <c r="JAC71" s="4" t="s">
        <v>108</v>
      </c>
      <c r="JAD71" s="4" t="s">
        <v>108</v>
      </c>
      <c r="JAE71" s="4" t="s">
        <v>108</v>
      </c>
      <c r="JAF71" s="4" t="s">
        <v>108</v>
      </c>
      <c r="JAG71" s="4" t="s">
        <v>108</v>
      </c>
      <c r="JAH71" s="4" t="s">
        <v>108</v>
      </c>
      <c r="JAI71" s="4" t="s">
        <v>108</v>
      </c>
      <c r="JAJ71" s="4" t="s">
        <v>108</v>
      </c>
      <c r="JAK71" s="4" t="s">
        <v>108</v>
      </c>
      <c r="JAL71" s="4" t="s">
        <v>108</v>
      </c>
      <c r="JAM71" s="4" t="s">
        <v>108</v>
      </c>
      <c r="JAN71" s="4" t="s">
        <v>109</v>
      </c>
      <c r="JAO71" s="3" t="s">
        <v>392</v>
      </c>
      <c r="JAP71" s="3"/>
      <c r="JAQ71" s="3"/>
      <c r="JAR71" s="4" t="s">
        <v>108</v>
      </c>
      <c r="JAS71" s="4" t="s">
        <v>108</v>
      </c>
      <c r="JAT71" s="4" t="s">
        <v>108</v>
      </c>
      <c r="JAU71" s="4" t="s">
        <v>108</v>
      </c>
      <c r="JAV71" s="4" t="s">
        <v>108</v>
      </c>
      <c r="JAW71" s="4" t="s">
        <v>108</v>
      </c>
      <c r="JAX71" s="4" t="s">
        <v>108</v>
      </c>
      <c r="JAY71" s="4" t="s">
        <v>108</v>
      </c>
      <c r="JAZ71" s="4" t="s">
        <v>108</v>
      </c>
      <c r="JBA71" s="4" t="s">
        <v>108</v>
      </c>
      <c r="JBB71" s="4" t="s">
        <v>108</v>
      </c>
      <c r="JBC71" s="4" t="s">
        <v>108</v>
      </c>
      <c r="JBD71" s="4" t="s">
        <v>109</v>
      </c>
      <c r="JBE71" s="3" t="s">
        <v>392</v>
      </c>
      <c r="JBF71" s="3"/>
      <c r="JBG71" s="3"/>
      <c r="JBH71" s="4" t="s">
        <v>108</v>
      </c>
      <c r="JBI71" s="4" t="s">
        <v>108</v>
      </c>
      <c r="JBJ71" s="4" t="s">
        <v>108</v>
      </c>
      <c r="JBK71" s="4" t="s">
        <v>108</v>
      </c>
      <c r="JBL71" s="4" t="s">
        <v>108</v>
      </c>
      <c r="JBM71" s="4" t="s">
        <v>108</v>
      </c>
      <c r="JBN71" s="4" t="s">
        <v>108</v>
      </c>
      <c r="JBO71" s="4" t="s">
        <v>108</v>
      </c>
      <c r="JBP71" s="4" t="s">
        <v>108</v>
      </c>
      <c r="JBQ71" s="4" t="s">
        <v>108</v>
      </c>
      <c r="JBR71" s="4" t="s">
        <v>108</v>
      </c>
      <c r="JBS71" s="4" t="s">
        <v>108</v>
      </c>
      <c r="JBT71" s="4" t="s">
        <v>109</v>
      </c>
      <c r="JBU71" s="3" t="s">
        <v>392</v>
      </c>
      <c r="JBV71" s="3"/>
      <c r="JBW71" s="3"/>
      <c r="JBX71" s="4" t="s">
        <v>108</v>
      </c>
      <c r="JBY71" s="4" t="s">
        <v>108</v>
      </c>
      <c r="JBZ71" s="4" t="s">
        <v>108</v>
      </c>
      <c r="JCA71" s="4" t="s">
        <v>108</v>
      </c>
      <c r="JCB71" s="4" t="s">
        <v>108</v>
      </c>
      <c r="JCC71" s="4" t="s">
        <v>108</v>
      </c>
      <c r="JCD71" s="4" t="s">
        <v>108</v>
      </c>
      <c r="JCE71" s="4" t="s">
        <v>108</v>
      </c>
      <c r="JCF71" s="4" t="s">
        <v>108</v>
      </c>
      <c r="JCG71" s="4" t="s">
        <v>108</v>
      </c>
      <c r="JCH71" s="4" t="s">
        <v>108</v>
      </c>
      <c r="JCI71" s="4" t="s">
        <v>108</v>
      </c>
      <c r="JCJ71" s="4" t="s">
        <v>109</v>
      </c>
      <c r="JCK71" s="3" t="s">
        <v>392</v>
      </c>
      <c r="JCL71" s="3"/>
      <c r="JCM71" s="3"/>
      <c r="JCN71" s="4" t="s">
        <v>108</v>
      </c>
      <c r="JCO71" s="4" t="s">
        <v>108</v>
      </c>
      <c r="JCP71" s="4" t="s">
        <v>108</v>
      </c>
      <c r="JCQ71" s="4" t="s">
        <v>108</v>
      </c>
      <c r="JCR71" s="4" t="s">
        <v>108</v>
      </c>
      <c r="JCS71" s="4" t="s">
        <v>108</v>
      </c>
      <c r="JCT71" s="4" t="s">
        <v>108</v>
      </c>
      <c r="JCU71" s="4" t="s">
        <v>108</v>
      </c>
      <c r="JCV71" s="4" t="s">
        <v>108</v>
      </c>
      <c r="JCW71" s="4" t="s">
        <v>108</v>
      </c>
      <c r="JCX71" s="4" t="s">
        <v>108</v>
      </c>
      <c r="JCY71" s="4" t="s">
        <v>108</v>
      </c>
      <c r="JCZ71" s="4" t="s">
        <v>109</v>
      </c>
      <c r="JDA71" s="3" t="s">
        <v>392</v>
      </c>
      <c r="JDB71" s="3"/>
      <c r="JDC71" s="3"/>
      <c r="JDD71" s="4" t="s">
        <v>108</v>
      </c>
      <c r="JDE71" s="4" t="s">
        <v>108</v>
      </c>
      <c r="JDF71" s="4" t="s">
        <v>108</v>
      </c>
      <c r="JDG71" s="4" t="s">
        <v>108</v>
      </c>
      <c r="JDH71" s="4" t="s">
        <v>108</v>
      </c>
      <c r="JDI71" s="4" t="s">
        <v>108</v>
      </c>
      <c r="JDJ71" s="4" t="s">
        <v>108</v>
      </c>
      <c r="JDK71" s="4" t="s">
        <v>108</v>
      </c>
      <c r="JDL71" s="4" t="s">
        <v>108</v>
      </c>
      <c r="JDM71" s="4" t="s">
        <v>108</v>
      </c>
      <c r="JDN71" s="4" t="s">
        <v>108</v>
      </c>
      <c r="JDO71" s="4" t="s">
        <v>108</v>
      </c>
      <c r="JDP71" s="4" t="s">
        <v>109</v>
      </c>
      <c r="JDQ71" s="3" t="s">
        <v>392</v>
      </c>
      <c r="JDR71" s="3"/>
      <c r="JDS71" s="3"/>
      <c r="JDT71" s="4" t="s">
        <v>108</v>
      </c>
      <c r="JDU71" s="4" t="s">
        <v>108</v>
      </c>
      <c r="JDV71" s="4" t="s">
        <v>108</v>
      </c>
      <c r="JDW71" s="4" t="s">
        <v>108</v>
      </c>
      <c r="JDX71" s="4" t="s">
        <v>108</v>
      </c>
      <c r="JDY71" s="4" t="s">
        <v>108</v>
      </c>
      <c r="JDZ71" s="4" t="s">
        <v>108</v>
      </c>
      <c r="JEA71" s="4" t="s">
        <v>108</v>
      </c>
      <c r="JEB71" s="4" t="s">
        <v>108</v>
      </c>
      <c r="JEC71" s="4" t="s">
        <v>108</v>
      </c>
      <c r="JED71" s="4" t="s">
        <v>108</v>
      </c>
      <c r="JEE71" s="4" t="s">
        <v>108</v>
      </c>
      <c r="JEF71" s="4" t="s">
        <v>109</v>
      </c>
      <c r="JEG71" s="3" t="s">
        <v>392</v>
      </c>
      <c r="JEH71" s="3"/>
      <c r="JEI71" s="3"/>
      <c r="JEJ71" s="4" t="s">
        <v>108</v>
      </c>
      <c r="JEK71" s="4" t="s">
        <v>108</v>
      </c>
      <c r="JEL71" s="4" t="s">
        <v>108</v>
      </c>
      <c r="JEM71" s="4" t="s">
        <v>108</v>
      </c>
      <c r="JEN71" s="4" t="s">
        <v>108</v>
      </c>
      <c r="JEO71" s="4" t="s">
        <v>108</v>
      </c>
      <c r="JEP71" s="4" t="s">
        <v>108</v>
      </c>
      <c r="JEQ71" s="4" t="s">
        <v>108</v>
      </c>
      <c r="JER71" s="4" t="s">
        <v>108</v>
      </c>
      <c r="JES71" s="4" t="s">
        <v>108</v>
      </c>
      <c r="JET71" s="4" t="s">
        <v>108</v>
      </c>
      <c r="JEU71" s="4" t="s">
        <v>108</v>
      </c>
      <c r="JEV71" s="4" t="s">
        <v>109</v>
      </c>
      <c r="JEW71" s="3" t="s">
        <v>392</v>
      </c>
      <c r="JEX71" s="3"/>
      <c r="JEY71" s="3"/>
      <c r="JEZ71" s="4" t="s">
        <v>108</v>
      </c>
      <c r="JFA71" s="4" t="s">
        <v>108</v>
      </c>
      <c r="JFB71" s="4" t="s">
        <v>108</v>
      </c>
      <c r="JFC71" s="4" t="s">
        <v>108</v>
      </c>
      <c r="JFD71" s="4" t="s">
        <v>108</v>
      </c>
      <c r="JFE71" s="4" t="s">
        <v>108</v>
      </c>
      <c r="JFF71" s="4" t="s">
        <v>108</v>
      </c>
      <c r="JFG71" s="4" t="s">
        <v>108</v>
      </c>
      <c r="JFH71" s="4" t="s">
        <v>108</v>
      </c>
      <c r="JFI71" s="4" t="s">
        <v>108</v>
      </c>
      <c r="JFJ71" s="4" t="s">
        <v>108</v>
      </c>
      <c r="JFK71" s="4" t="s">
        <v>108</v>
      </c>
      <c r="JFL71" s="4" t="s">
        <v>109</v>
      </c>
      <c r="JFM71" s="3" t="s">
        <v>392</v>
      </c>
      <c r="JFN71" s="3"/>
      <c r="JFO71" s="3"/>
      <c r="JFP71" s="4" t="s">
        <v>108</v>
      </c>
      <c r="JFQ71" s="4" t="s">
        <v>108</v>
      </c>
      <c r="JFR71" s="4" t="s">
        <v>108</v>
      </c>
      <c r="JFS71" s="4" t="s">
        <v>108</v>
      </c>
      <c r="JFT71" s="4" t="s">
        <v>108</v>
      </c>
      <c r="JFU71" s="4" t="s">
        <v>108</v>
      </c>
      <c r="JFV71" s="4" t="s">
        <v>108</v>
      </c>
      <c r="JFW71" s="4" t="s">
        <v>108</v>
      </c>
      <c r="JFX71" s="4" t="s">
        <v>108</v>
      </c>
      <c r="JFY71" s="4" t="s">
        <v>108</v>
      </c>
      <c r="JFZ71" s="4" t="s">
        <v>108</v>
      </c>
      <c r="JGA71" s="4" t="s">
        <v>108</v>
      </c>
      <c r="JGB71" s="4" t="s">
        <v>109</v>
      </c>
      <c r="JGC71" s="3" t="s">
        <v>392</v>
      </c>
      <c r="JGD71" s="3"/>
      <c r="JGE71" s="3"/>
      <c r="JGF71" s="4" t="s">
        <v>108</v>
      </c>
      <c r="JGG71" s="4" t="s">
        <v>108</v>
      </c>
      <c r="JGH71" s="4" t="s">
        <v>108</v>
      </c>
      <c r="JGI71" s="4" t="s">
        <v>108</v>
      </c>
      <c r="JGJ71" s="4" t="s">
        <v>108</v>
      </c>
      <c r="JGK71" s="4" t="s">
        <v>108</v>
      </c>
      <c r="JGL71" s="4" t="s">
        <v>108</v>
      </c>
      <c r="JGM71" s="4" t="s">
        <v>108</v>
      </c>
      <c r="JGN71" s="4" t="s">
        <v>108</v>
      </c>
      <c r="JGO71" s="4" t="s">
        <v>108</v>
      </c>
      <c r="JGP71" s="4" t="s">
        <v>108</v>
      </c>
      <c r="JGQ71" s="4" t="s">
        <v>108</v>
      </c>
      <c r="JGR71" s="4" t="s">
        <v>109</v>
      </c>
      <c r="JGS71" s="3" t="s">
        <v>392</v>
      </c>
      <c r="JGT71" s="3"/>
      <c r="JGU71" s="3"/>
      <c r="JGV71" s="4" t="s">
        <v>108</v>
      </c>
      <c r="JGW71" s="4" t="s">
        <v>108</v>
      </c>
      <c r="JGX71" s="4" t="s">
        <v>108</v>
      </c>
      <c r="JGY71" s="4" t="s">
        <v>108</v>
      </c>
      <c r="JGZ71" s="4" t="s">
        <v>108</v>
      </c>
      <c r="JHA71" s="4" t="s">
        <v>108</v>
      </c>
      <c r="JHB71" s="4" t="s">
        <v>108</v>
      </c>
      <c r="JHC71" s="4" t="s">
        <v>108</v>
      </c>
      <c r="JHD71" s="4" t="s">
        <v>108</v>
      </c>
      <c r="JHE71" s="4" t="s">
        <v>108</v>
      </c>
      <c r="JHF71" s="4" t="s">
        <v>108</v>
      </c>
      <c r="JHG71" s="4" t="s">
        <v>108</v>
      </c>
      <c r="JHH71" s="4" t="s">
        <v>109</v>
      </c>
      <c r="JHI71" s="3" t="s">
        <v>392</v>
      </c>
      <c r="JHJ71" s="3"/>
      <c r="JHK71" s="3"/>
      <c r="JHL71" s="4" t="s">
        <v>108</v>
      </c>
      <c r="JHM71" s="4" t="s">
        <v>108</v>
      </c>
      <c r="JHN71" s="4" t="s">
        <v>108</v>
      </c>
      <c r="JHO71" s="4" t="s">
        <v>108</v>
      </c>
      <c r="JHP71" s="4" t="s">
        <v>108</v>
      </c>
      <c r="JHQ71" s="4" t="s">
        <v>108</v>
      </c>
      <c r="JHR71" s="4" t="s">
        <v>108</v>
      </c>
      <c r="JHS71" s="4" t="s">
        <v>108</v>
      </c>
      <c r="JHT71" s="4" t="s">
        <v>108</v>
      </c>
      <c r="JHU71" s="4" t="s">
        <v>108</v>
      </c>
      <c r="JHV71" s="4" t="s">
        <v>108</v>
      </c>
      <c r="JHW71" s="4" t="s">
        <v>108</v>
      </c>
      <c r="JHX71" s="4" t="s">
        <v>109</v>
      </c>
      <c r="JHY71" s="3" t="s">
        <v>392</v>
      </c>
      <c r="JHZ71" s="3"/>
      <c r="JIA71" s="3"/>
      <c r="JIB71" s="4" t="s">
        <v>108</v>
      </c>
      <c r="JIC71" s="4" t="s">
        <v>108</v>
      </c>
      <c r="JID71" s="4" t="s">
        <v>108</v>
      </c>
      <c r="JIE71" s="4" t="s">
        <v>108</v>
      </c>
      <c r="JIF71" s="4" t="s">
        <v>108</v>
      </c>
      <c r="JIG71" s="4" t="s">
        <v>108</v>
      </c>
      <c r="JIH71" s="4" t="s">
        <v>108</v>
      </c>
      <c r="JII71" s="4" t="s">
        <v>108</v>
      </c>
      <c r="JIJ71" s="4" t="s">
        <v>108</v>
      </c>
      <c r="JIK71" s="4" t="s">
        <v>108</v>
      </c>
      <c r="JIL71" s="4" t="s">
        <v>108</v>
      </c>
      <c r="JIM71" s="4" t="s">
        <v>108</v>
      </c>
      <c r="JIN71" s="4" t="s">
        <v>109</v>
      </c>
      <c r="JIO71" s="3" t="s">
        <v>392</v>
      </c>
      <c r="JIP71" s="3"/>
      <c r="JIQ71" s="3"/>
      <c r="JIR71" s="4" t="s">
        <v>108</v>
      </c>
      <c r="JIS71" s="4" t="s">
        <v>108</v>
      </c>
      <c r="JIT71" s="4" t="s">
        <v>108</v>
      </c>
      <c r="JIU71" s="4" t="s">
        <v>108</v>
      </c>
      <c r="JIV71" s="4" t="s">
        <v>108</v>
      </c>
      <c r="JIW71" s="4" t="s">
        <v>108</v>
      </c>
      <c r="JIX71" s="4" t="s">
        <v>108</v>
      </c>
      <c r="JIY71" s="4" t="s">
        <v>108</v>
      </c>
      <c r="JIZ71" s="4" t="s">
        <v>108</v>
      </c>
      <c r="JJA71" s="4" t="s">
        <v>108</v>
      </c>
      <c r="JJB71" s="4" t="s">
        <v>108</v>
      </c>
      <c r="JJC71" s="4" t="s">
        <v>108</v>
      </c>
      <c r="JJD71" s="4" t="s">
        <v>109</v>
      </c>
      <c r="JJE71" s="3" t="s">
        <v>392</v>
      </c>
      <c r="JJF71" s="3"/>
      <c r="JJG71" s="3"/>
      <c r="JJH71" s="4" t="s">
        <v>108</v>
      </c>
      <c r="JJI71" s="4" t="s">
        <v>108</v>
      </c>
      <c r="JJJ71" s="4" t="s">
        <v>108</v>
      </c>
      <c r="JJK71" s="4" t="s">
        <v>108</v>
      </c>
      <c r="JJL71" s="4" t="s">
        <v>108</v>
      </c>
      <c r="JJM71" s="4" t="s">
        <v>108</v>
      </c>
      <c r="JJN71" s="4" t="s">
        <v>108</v>
      </c>
      <c r="JJO71" s="4" t="s">
        <v>108</v>
      </c>
      <c r="JJP71" s="4" t="s">
        <v>108</v>
      </c>
      <c r="JJQ71" s="4" t="s">
        <v>108</v>
      </c>
      <c r="JJR71" s="4" t="s">
        <v>108</v>
      </c>
      <c r="JJS71" s="4" t="s">
        <v>108</v>
      </c>
      <c r="JJT71" s="4" t="s">
        <v>109</v>
      </c>
      <c r="JJU71" s="3" t="s">
        <v>392</v>
      </c>
      <c r="JJV71" s="3"/>
      <c r="JJW71" s="3"/>
      <c r="JJX71" s="4" t="s">
        <v>108</v>
      </c>
      <c r="JJY71" s="4" t="s">
        <v>108</v>
      </c>
      <c r="JJZ71" s="4" t="s">
        <v>108</v>
      </c>
      <c r="JKA71" s="4" t="s">
        <v>108</v>
      </c>
      <c r="JKB71" s="4" t="s">
        <v>108</v>
      </c>
      <c r="JKC71" s="4" t="s">
        <v>108</v>
      </c>
      <c r="JKD71" s="4" t="s">
        <v>108</v>
      </c>
      <c r="JKE71" s="4" t="s">
        <v>108</v>
      </c>
      <c r="JKF71" s="4" t="s">
        <v>108</v>
      </c>
      <c r="JKG71" s="4" t="s">
        <v>108</v>
      </c>
      <c r="JKH71" s="4" t="s">
        <v>108</v>
      </c>
      <c r="JKI71" s="4" t="s">
        <v>108</v>
      </c>
      <c r="JKJ71" s="4" t="s">
        <v>109</v>
      </c>
      <c r="JKK71" s="3" t="s">
        <v>392</v>
      </c>
      <c r="JKL71" s="3"/>
      <c r="JKM71" s="3"/>
      <c r="JKN71" s="4" t="s">
        <v>108</v>
      </c>
      <c r="JKO71" s="4" t="s">
        <v>108</v>
      </c>
      <c r="JKP71" s="4" t="s">
        <v>108</v>
      </c>
      <c r="JKQ71" s="4" t="s">
        <v>108</v>
      </c>
      <c r="JKR71" s="4" t="s">
        <v>108</v>
      </c>
      <c r="JKS71" s="4" t="s">
        <v>108</v>
      </c>
      <c r="JKT71" s="4" t="s">
        <v>108</v>
      </c>
      <c r="JKU71" s="4" t="s">
        <v>108</v>
      </c>
      <c r="JKV71" s="4" t="s">
        <v>108</v>
      </c>
      <c r="JKW71" s="4" t="s">
        <v>108</v>
      </c>
      <c r="JKX71" s="4" t="s">
        <v>108</v>
      </c>
      <c r="JKY71" s="4" t="s">
        <v>108</v>
      </c>
      <c r="JKZ71" s="4" t="s">
        <v>109</v>
      </c>
      <c r="JLA71" s="3" t="s">
        <v>392</v>
      </c>
      <c r="JLB71" s="3"/>
      <c r="JLC71" s="3"/>
      <c r="JLD71" s="4" t="s">
        <v>108</v>
      </c>
      <c r="JLE71" s="4" t="s">
        <v>108</v>
      </c>
      <c r="JLF71" s="4" t="s">
        <v>108</v>
      </c>
      <c r="JLG71" s="4" t="s">
        <v>108</v>
      </c>
      <c r="JLH71" s="4" t="s">
        <v>108</v>
      </c>
      <c r="JLI71" s="4" t="s">
        <v>108</v>
      </c>
      <c r="JLJ71" s="4" t="s">
        <v>108</v>
      </c>
      <c r="JLK71" s="4" t="s">
        <v>108</v>
      </c>
      <c r="JLL71" s="4" t="s">
        <v>108</v>
      </c>
      <c r="JLM71" s="4" t="s">
        <v>108</v>
      </c>
      <c r="JLN71" s="4" t="s">
        <v>108</v>
      </c>
      <c r="JLO71" s="4" t="s">
        <v>108</v>
      </c>
      <c r="JLP71" s="4" t="s">
        <v>109</v>
      </c>
      <c r="JLQ71" s="3" t="s">
        <v>392</v>
      </c>
      <c r="JLR71" s="3"/>
      <c r="JLS71" s="3"/>
      <c r="JLT71" s="4" t="s">
        <v>108</v>
      </c>
      <c r="JLU71" s="4" t="s">
        <v>108</v>
      </c>
      <c r="JLV71" s="4" t="s">
        <v>108</v>
      </c>
      <c r="JLW71" s="4" t="s">
        <v>108</v>
      </c>
      <c r="JLX71" s="4" t="s">
        <v>108</v>
      </c>
      <c r="JLY71" s="4" t="s">
        <v>108</v>
      </c>
      <c r="JLZ71" s="4" t="s">
        <v>108</v>
      </c>
      <c r="JMA71" s="4" t="s">
        <v>108</v>
      </c>
      <c r="JMB71" s="4" t="s">
        <v>108</v>
      </c>
      <c r="JMC71" s="4" t="s">
        <v>108</v>
      </c>
      <c r="JMD71" s="4" t="s">
        <v>108</v>
      </c>
      <c r="JME71" s="4" t="s">
        <v>108</v>
      </c>
      <c r="JMF71" s="4" t="s">
        <v>109</v>
      </c>
      <c r="JMG71" s="3" t="s">
        <v>392</v>
      </c>
      <c r="JMH71" s="3"/>
      <c r="JMI71" s="3"/>
      <c r="JMJ71" s="4" t="s">
        <v>108</v>
      </c>
      <c r="JMK71" s="4" t="s">
        <v>108</v>
      </c>
      <c r="JML71" s="4" t="s">
        <v>108</v>
      </c>
      <c r="JMM71" s="4" t="s">
        <v>108</v>
      </c>
      <c r="JMN71" s="4" t="s">
        <v>108</v>
      </c>
      <c r="JMO71" s="4" t="s">
        <v>108</v>
      </c>
      <c r="JMP71" s="4" t="s">
        <v>108</v>
      </c>
      <c r="JMQ71" s="4" t="s">
        <v>108</v>
      </c>
      <c r="JMR71" s="4" t="s">
        <v>108</v>
      </c>
      <c r="JMS71" s="4" t="s">
        <v>108</v>
      </c>
      <c r="JMT71" s="4" t="s">
        <v>108</v>
      </c>
      <c r="JMU71" s="4" t="s">
        <v>108</v>
      </c>
      <c r="JMV71" s="4" t="s">
        <v>109</v>
      </c>
      <c r="JMW71" s="3" t="s">
        <v>392</v>
      </c>
      <c r="JMX71" s="3"/>
      <c r="JMY71" s="3"/>
      <c r="JMZ71" s="4" t="s">
        <v>108</v>
      </c>
      <c r="JNA71" s="4" t="s">
        <v>108</v>
      </c>
      <c r="JNB71" s="4" t="s">
        <v>108</v>
      </c>
      <c r="JNC71" s="4" t="s">
        <v>108</v>
      </c>
      <c r="JND71" s="4" t="s">
        <v>108</v>
      </c>
      <c r="JNE71" s="4" t="s">
        <v>108</v>
      </c>
      <c r="JNF71" s="4" t="s">
        <v>108</v>
      </c>
      <c r="JNG71" s="4" t="s">
        <v>108</v>
      </c>
      <c r="JNH71" s="4" t="s">
        <v>108</v>
      </c>
      <c r="JNI71" s="4" t="s">
        <v>108</v>
      </c>
      <c r="JNJ71" s="4" t="s">
        <v>108</v>
      </c>
      <c r="JNK71" s="4" t="s">
        <v>108</v>
      </c>
      <c r="JNL71" s="4" t="s">
        <v>109</v>
      </c>
      <c r="JNM71" s="3" t="s">
        <v>392</v>
      </c>
      <c r="JNN71" s="3"/>
      <c r="JNO71" s="3"/>
      <c r="JNP71" s="4" t="s">
        <v>108</v>
      </c>
      <c r="JNQ71" s="4" t="s">
        <v>108</v>
      </c>
      <c r="JNR71" s="4" t="s">
        <v>108</v>
      </c>
      <c r="JNS71" s="4" t="s">
        <v>108</v>
      </c>
      <c r="JNT71" s="4" t="s">
        <v>108</v>
      </c>
      <c r="JNU71" s="4" t="s">
        <v>108</v>
      </c>
      <c r="JNV71" s="4" t="s">
        <v>108</v>
      </c>
      <c r="JNW71" s="4" t="s">
        <v>108</v>
      </c>
      <c r="JNX71" s="4" t="s">
        <v>108</v>
      </c>
      <c r="JNY71" s="4" t="s">
        <v>108</v>
      </c>
      <c r="JNZ71" s="4" t="s">
        <v>108</v>
      </c>
      <c r="JOA71" s="4" t="s">
        <v>108</v>
      </c>
      <c r="JOB71" s="4" t="s">
        <v>109</v>
      </c>
      <c r="JOC71" s="3" t="s">
        <v>392</v>
      </c>
      <c r="JOD71" s="3"/>
      <c r="JOE71" s="3"/>
      <c r="JOF71" s="4" t="s">
        <v>108</v>
      </c>
      <c r="JOG71" s="4" t="s">
        <v>108</v>
      </c>
      <c r="JOH71" s="4" t="s">
        <v>108</v>
      </c>
      <c r="JOI71" s="4" t="s">
        <v>108</v>
      </c>
      <c r="JOJ71" s="4" t="s">
        <v>108</v>
      </c>
      <c r="JOK71" s="4" t="s">
        <v>108</v>
      </c>
      <c r="JOL71" s="4" t="s">
        <v>108</v>
      </c>
      <c r="JOM71" s="4" t="s">
        <v>108</v>
      </c>
      <c r="JON71" s="4" t="s">
        <v>108</v>
      </c>
      <c r="JOO71" s="4" t="s">
        <v>108</v>
      </c>
      <c r="JOP71" s="4" t="s">
        <v>108</v>
      </c>
      <c r="JOQ71" s="4" t="s">
        <v>108</v>
      </c>
      <c r="JOR71" s="4" t="s">
        <v>109</v>
      </c>
      <c r="JOS71" s="3" t="s">
        <v>392</v>
      </c>
      <c r="JOT71" s="3"/>
      <c r="JOU71" s="3"/>
      <c r="JOV71" s="4" t="s">
        <v>108</v>
      </c>
      <c r="JOW71" s="4" t="s">
        <v>108</v>
      </c>
      <c r="JOX71" s="4" t="s">
        <v>108</v>
      </c>
      <c r="JOY71" s="4" t="s">
        <v>108</v>
      </c>
      <c r="JOZ71" s="4" t="s">
        <v>108</v>
      </c>
      <c r="JPA71" s="4" t="s">
        <v>108</v>
      </c>
      <c r="JPB71" s="4" t="s">
        <v>108</v>
      </c>
      <c r="JPC71" s="4" t="s">
        <v>108</v>
      </c>
      <c r="JPD71" s="4" t="s">
        <v>108</v>
      </c>
      <c r="JPE71" s="4" t="s">
        <v>108</v>
      </c>
      <c r="JPF71" s="4" t="s">
        <v>108</v>
      </c>
      <c r="JPG71" s="4" t="s">
        <v>108</v>
      </c>
      <c r="JPH71" s="4" t="s">
        <v>109</v>
      </c>
      <c r="JPI71" s="3" t="s">
        <v>392</v>
      </c>
      <c r="JPJ71" s="3"/>
      <c r="JPK71" s="3"/>
      <c r="JPL71" s="4" t="s">
        <v>108</v>
      </c>
      <c r="JPM71" s="4" t="s">
        <v>108</v>
      </c>
      <c r="JPN71" s="4" t="s">
        <v>108</v>
      </c>
      <c r="JPO71" s="4" t="s">
        <v>108</v>
      </c>
      <c r="JPP71" s="4" t="s">
        <v>108</v>
      </c>
      <c r="JPQ71" s="4" t="s">
        <v>108</v>
      </c>
      <c r="JPR71" s="4" t="s">
        <v>108</v>
      </c>
      <c r="JPS71" s="4" t="s">
        <v>108</v>
      </c>
      <c r="JPT71" s="4" t="s">
        <v>108</v>
      </c>
      <c r="JPU71" s="4" t="s">
        <v>108</v>
      </c>
      <c r="JPV71" s="4" t="s">
        <v>108</v>
      </c>
      <c r="JPW71" s="4" t="s">
        <v>108</v>
      </c>
      <c r="JPX71" s="4" t="s">
        <v>109</v>
      </c>
      <c r="JPY71" s="3" t="s">
        <v>392</v>
      </c>
      <c r="JPZ71" s="3"/>
      <c r="JQA71" s="3"/>
      <c r="JQB71" s="4" t="s">
        <v>108</v>
      </c>
      <c r="JQC71" s="4" t="s">
        <v>108</v>
      </c>
      <c r="JQD71" s="4" t="s">
        <v>108</v>
      </c>
      <c r="JQE71" s="4" t="s">
        <v>108</v>
      </c>
      <c r="JQF71" s="4" t="s">
        <v>108</v>
      </c>
      <c r="JQG71" s="4" t="s">
        <v>108</v>
      </c>
      <c r="JQH71" s="4" t="s">
        <v>108</v>
      </c>
      <c r="JQI71" s="4" t="s">
        <v>108</v>
      </c>
      <c r="JQJ71" s="4" t="s">
        <v>108</v>
      </c>
      <c r="JQK71" s="4" t="s">
        <v>108</v>
      </c>
      <c r="JQL71" s="4" t="s">
        <v>108</v>
      </c>
      <c r="JQM71" s="4" t="s">
        <v>108</v>
      </c>
      <c r="JQN71" s="4" t="s">
        <v>109</v>
      </c>
      <c r="JQO71" s="3" t="s">
        <v>392</v>
      </c>
      <c r="JQP71" s="3"/>
      <c r="JQQ71" s="3"/>
      <c r="JQR71" s="4" t="s">
        <v>108</v>
      </c>
      <c r="JQS71" s="4" t="s">
        <v>108</v>
      </c>
      <c r="JQT71" s="4" t="s">
        <v>108</v>
      </c>
      <c r="JQU71" s="4" t="s">
        <v>108</v>
      </c>
      <c r="JQV71" s="4" t="s">
        <v>108</v>
      </c>
      <c r="JQW71" s="4" t="s">
        <v>108</v>
      </c>
      <c r="JQX71" s="4" t="s">
        <v>108</v>
      </c>
      <c r="JQY71" s="4" t="s">
        <v>108</v>
      </c>
      <c r="JQZ71" s="4" t="s">
        <v>108</v>
      </c>
      <c r="JRA71" s="4" t="s">
        <v>108</v>
      </c>
      <c r="JRB71" s="4" t="s">
        <v>108</v>
      </c>
      <c r="JRC71" s="4" t="s">
        <v>108</v>
      </c>
      <c r="JRD71" s="4" t="s">
        <v>109</v>
      </c>
      <c r="JRE71" s="3" t="s">
        <v>392</v>
      </c>
      <c r="JRF71" s="3"/>
      <c r="JRG71" s="3"/>
      <c r="JRH71" s="4" t="s">
        <v>108</v>
      </c>
      <c r="JRI71" s="4" t="s">
        <v>108</v>
      </c>
      <c r="JRJ71" s="4" t="s">
        <v>108</v>
      </c>
      <c r="JRK71" s="4" t="s">
        <v>108</v>
      </c>
      <c r="JRL71" s="4" t="s">
        <v>108</v>
      </c>
      <c r="JRM71" s="4" t="s">
        <v>108</v>
      </c>
      <c r="JRN71" s="4" t="s">
        <v>108</v>
      </c>
      <c r="JRO71" s="4" t="s">
        <v>108</v>
      </c>
      <c r="JRP71" s="4" t="s">
        <v>108</v>
      </c>
      <c r="JRQ71" s="4" t="s">
        <v>108</v>
      </c>
      <c r="JRR71" s="4" t="s">
        <v>108</v>
      </c>
      <c r="JRS71" s="4" t="s">
        <v>108</v>
      </c>
      <c r="JRT71" s="4" t="s">
        <v>109</v>
      </c>
      <c r="JRU71" s="3" t="s">
        <v>392</v>
      </c>
      <c r="JRV71" s="3"/>
      <c r="JRW71" s="3"/>
      <c r="JRX71" s="4" t="s">
        <v>108</v>
      </c>
      <c r="JRY71" s="4" t="s">
        <v>108</v>
      </c>
      <c r="JRZ71" s="4" t="s">
        <v>108</v>
      </c>
      <c r="JSA71" s="4" t="s">
        <v>108</v>
      </c>
      <c r="JSB71" s="4" t="s">
        <v>108</v>
      </c>
      <c r="JSC71" s="4" t="s">
        <v>108</v>
      </c>
      <c r="JSD71" s="4" t="s">
        <v>108</v>
      </c>
      <c r="JSE71" s="4" t="s">
        <v>108</v>
      </c>
      <c r="JSF71" s="4" t="s">
        <v>108</v>
      </c>
      <c r="JSG71" s="4" t="s">
        <v>108</v>
      </c>
      <c r="JSH71" s="4" t="s">
        <v>108</v>
      </c>
      <c r="JSI71" s="4" t="s">
        <v>108</v>
      </c>
      <c r="JSJ71" s="4" t="s">
        <v>109</v>
      </c>
      <c r="JSK71" s="3" t="s">
        <v>392</v>
      </c>
      <c r="JSL71" s="3"/>
      <c r="JSM71" s="3"/>
      <c r="JSN71" s="4" t="s">
        <v>108</v>
      </c>
      <c r="JSO71" s="4" t="s">
        <v>108</v>
      </c>
      <c r="JSP71" s="4" t="s">
        <v>108</v>
      </c>
      <c r="JSQ71" s="4" t="s">
        <v>108</v>
      </c>
      <c r="JSR71" s="4" t="s">
        <v>108</v>
      </c>
      <c r="JSS71" s="4" t="s">
        <v>108</v>
      </c>
      <c r="JST71" s="4" t="s">
        <v>108</v>
      </c>
      <c r="JSU71" s="4" t="s">
        <v>108</v>
      </c>
      <c r="JSV71" s="4" t="s">
        <v>108</v>
      </c>
      <c r="JSW71" s="4" t="s">
        <v>108</v>
      </c>
      <c r="JSX71" s="4" t="s">
        <v>108</v>
      </c>
      <c r="JSY71" s="4" t="s">
        <v>108</v>
      </c>
      <c r="JSZ71" s="4" t="s">
        <v>109</v>
      </c>
      <c r="JTA71" s="3" t="s">
        <v>392</v>
      </c>
      <c r="JTB71" s="3"/>
      <c r="JTC71" s="3"/>
      <c r="JTD71" s="4" t="s">
        <v>108</v>
      </c>
      <c r="JTE71" s="4" t="s">
        <v>108</v>
      </c>
      <c r="JTF71" s="4" t="s">
        <v>108</v>
      </c>
      <c r="JTG71" s="4" t="s">
        <v>108</v>
      </c>
      <c r="JTH71" s="4" t="s">
        <v>108</v>
      </c>
      <c r="JTI71" s="4" t="s">
        <v>108</v>
      </c>
      <c r="JTJ71" s="4" t="s">
        <v>108</v>
      </c>
      <c r="JTK71" s="4" t="s">
        <v>108</v>
      </c>
      <c r="JTL71" s="4" t="s">
        <v>108</v>
      </c>
      <c r="JTM71" s="4" t="s">
        <v>108</v>
      </c>
      <c r="JTN71" s="4" t="s">
        <v>108</v>
      </c>
      <c r="JTO71" s="4" t="s">
        <v>108</v>
      </c>
      <c r="JTP71" s="4" t="s">
        <v>109</v>
      </c>
      <c r="JTQ71" s="3" t="s">
        <v>392</v>
      </c>
      <c r="JTR71" s="3"/>
      <c r="JTS71" s="3"/>
      <c r="JTT71" s="4" t="s">
        <v>108</v>
      </c>
      <c r="JTU71" s="4" t="s">
        <v>108</v>
      </c>
      <c r="JTV71" s="4" t="s">
        <v>108</v>
      </c>
      <c r="JTW71" s="4" t="s">
        <v>108</v>
      </c>
      <c r="JTX71" s="4" t="s">
        <v>108</v>
      </c>
      <c r="JTY71" s="4" t="s">
        <v>108</v>
      </c>
      <c r="JTZ71" s="4" t="s">
        <v>108</v>
      </c>
      <c r="JUA71" s="4" t="s">
        <v>108</v>
      </c>
      <c r="JUB71" s="4" t="s">
        <v>108</v>
      </c>
      <c r="JUC71" s="4" t="s">
        <v>108</v>
      </c>
      <c r="JUD71" s="4" t="s">
        <v>108</v>
      </c>
      <c r="JUE71" s="4" t="s">
        <v>108</v>
      </c>
      <c r="JUF71" s="4" t="s">
        <v>109</v>
      </c>
      <c r="JUG71" s="3" t="s">
        <v>392</v>
      </c>
      <c r="JUH71" s="3"/>
      <c r="JUI71" s="3"/>
      <c r="JUJ71" s="4" t="s">
        <v>108</v>
      </c>
      <c r="JUK71" s="4" t="s">
        <v>108</v>
      </c>
      <c r="JUL71" s="4" t="s">
        <v>108</v>
      </c>
      <c r="JUM71" s="4" t="s">
        <v>108</v>
      </c>
      <c r="JUN71" s="4" t="s">
        <v>108</v>
      </c>
      <c r="JUO71" s="4" t="s">
        <v>108</v>
      </c>
      <c r="JUP71" s="4" t="s">
        <v>108</v>
      </c>
      <c r="JUQ71" s="4" t="s">
        <v>108</v>
      </c>
      <c r="JUR71" s="4" t="s">
        <v>108</v>
      </c>
      <c r="JUS71" s="4" t="s">
        <v>108</v>
      </c>
      <c r="JUT71" s="4" t="s">
        <v>108</v>
      </c>
      <c r="JUU71" s="4" t="s">
        <v>108</v>
      </c>
      <c r="JUV71" s="4" t="s">
        <v>109</v>
      </c>
      <c r="JUW71" s="3" t="s">
        <v>392</v>
      </c>
      <c r="JUX71" s="3"/>
      <c r="JUY71" s="3"/>
      <c r="JUZ71" s="4" t="s">
        <v>108</v>
      </c>
      <c r="JVA71" s="4" t="s">
        <v>108</v>
      </c>
      <c r="JVB71" s="4" t="s">
        <v>108</v>
      </c>
      <c r="JVC71" s="4" t="s">
        <v>108</v>
      </c>
      <c r="JVD71" s="4" t="s">
        <v>108</v>
      </c>
      <c r="JVE71" s="4" t="s">
        <v>108</v>
      </c>
      <c r="JVF71" s="4" t="s">
        <v>108</v>
      </c>
      <c r="JVG71" s="4" t="s">
        <v>108</v>
      </c>
      <c r="JVH71" s="4" t="s">
        <v>108</v>
      </c>
      <c r="JVI71" s="4" t="s">
        <v>108</v>
      </c>
      <c r="JVJ71" s="4" t="s">
        <v>108</v>
      </c>
      <c r="JVK71" s="4" t="s">
        <v>108</v>
      </c>
      <c r="JVL71" s="4" t="s">
        <v>109</v>
      </c>
      <c r="JVM71" s="3" t="s">
        <v>392</v>
      </c>
      <c r="JVN71" s="3"/>
      <c r="JVO71" s="3"/>
      <c r="JVP71" s="4" t="s">
        <v>108</v>
      </c>
      <c r="JVQ71" s="4" t="s">
        <v>108</v>
      </c>
      <c r="JVR71" s="4" t="s">
        <v>108</v>
      </c>
      <c r="JVS71" s="4" t="s">
        <v>108</v>
      </c>
      <c r="JVT71" s="4" t="s">
        <v>108</v>
      </c>
      <c r="JVU71" s="4" t="s">
        <v>108</v>
      </c>
      <c r="JVV71" s="4" t="s">
        <v>108</v>
      </c>
      <c r="JVW71" s="4" t="s">
        <v>108</v>
      </c>
      <c r="JVX71" s="4" t="s">
        <v>108</v>
      </c>
      <c r="JVY71" s="4" t="s">
        <v>108</v>
      </c>
      <c r="JVZ71" s="4" t="s">
        <v>108</v>
      </c>
      <c r="JWA71" s="4" t="s">
        <v>108</v>
      </c>
      <c r="JWB71" s="4" t="s">
        <v>109</v>
      </c>
      <c r="JWC71" s="3" t="s">
        <v>392</v>
      </c>
      <c r="JWD71" s="3"/>
      <c r="JWE71" s="3"/>
      <c r="JWF71" s="4" t="s">
        <v>108</v>
      </c>
      <c r="JWG71" s="4" t="s">
        <v>108</v>
      </c>
      <c r="JWH71" s="4" t="s">
        <v>108</v>
      </c>
      <c r="JWI71" s="4" t="s">
        <v>108</v>
      </c>
      <c r="JWJ71" s="4" t="s">
        <v>108</v>
      </c>
      <c r="JWK71" s="4" t="s">
        <v>108</v>
      </c>
      <c r="JWL71" s="4" t="s">
        <v>108</v>
      </c>
      <c r="JWM71" s="4" t="s">
        <v>108</v>
      </c>
      <c r="JWN71" s="4" t="s">
        <v>108</v>
      </c>
      <c r="JWO71" s="4" t="s">
        <v>108</v>
      </c>
      <c r="JWP71" s="4" t="s">
        <v>108</v>
      </c>
      <c r="JWQ71" s="4" t="s">
        <v>108</v>
      </c>
      <c r="JWR71" s="4" t="s">
        <v>109</v>
      </c>
      <c r="JWS71" s="3" t="s">
        <v>392</v>
      </c>
      <c r="JWT71" s="3"/>
      <c r="JWU71" s="3"/>
      <c r="JWV71" s="4" t="s">
        <v>108</v>
      </c>
      <c r="JWW71" s="4" t="s">
        <v>108</v>
      </c>
      <c r="JWX71" s="4" t="s">
        <v>108</v>
      </c>
      <c r="JWY71" s="4" t="s">
        <v>108</v>
      </c>
      <c r="JWZ71" s="4" t="s">
        <v>108</v>
      </c>
      <c r="JXA71" s="4" t="s">
        <v>108</v>
      </c>
      <c r="JXB71" s="4" t="s">
        <v>108</v>
      </c>
      <c r="JXC71" s="4" t="s">
        <v>108</v>
      </c>
      <c r="JXD71" s="4" t="s">
        <v>108</v>
      </c>
      <c r="JXE71" s="4" t="s">
        <v>108</v>
      </c>
      <c r="JXF71" s="4" t="s">
        <v>108</v>
      </c>
      <c r="JXG71" s="4" t="s">
        <v>108</v>
      </c>
      <c r="JXH71" s="4" t="s">
        <v>109</v>
      </c>
      <c r="JXI71" s="3" t="s">
        <v>392</v>
      </c>
      <c r="JXJ71" s="3"/>
      <c r="JXK71" s="3"/>
      <c r="JXL71" s="4" t="s">
        <v>108</v>
      </c>
      <c r="JXM71" s="4" t="s">
        <v>108</v>
      </c>
      <c r="JXN71" s="4" t="s">
        <v>108</v>
      </c>
      <c r="JXO71" s="4" t="s">
        <v>108</v>
      </c>
      <c r="JXP71" s="4" t="s">
        <v>108</v>
      </c>
      <c r="JXQ71" s="4" t="s">
        <v>108</v>
      </c>
      <c r="JXR71" s="4" t="s">
        <v>108</v>
      </c>
      <c r="JXS71" s="4" t="s">
        <v>108</v>
      </c>
      <c r="JXT71" s="4" t="s">
        <v>108</v>
      </c>
      <c r="JXU71" s="4" t="s">
        <v>108</v>
      </c>
      <c r="JXV71" s="4" t="s">
        <v>108</v>
      </c>
      <c r="JXW71" s="4" t="s">
        <v>108</v>
      </c>
      <c r="JXX71" s="4" t="s">
        <v>109</v>
      </c>
      <c r="JXY71" s="3" t="s">
        <v>392</v>
      </c>
      <c r="JXZ71" s="3"/>
      <c r="JYA71" s="3"/>
      <c r="JYB71" s="4" t="s">
        <v>108</v>
      </c>
      <c r="JYC71" s="4" t="s">
        <v>108</v>
      </c>
      <c r="JYD71" s="4" t="s">
        <v>108</v>
      </c>
      <c r="JYE71" s="4" t="s">
        <v>108</v>
      </c>
      <c r="JYF71" s="4" t="s">
        <v>108</v>
      </c>
      <c r="JYG71" s="4" t="s">
        <v>108</v>
      </c>
      <c r="JYH71" s="4" t="s">
        <v>108</v>
      </c>
      <c r="JYI71" s="4" t="s">
        <v>108</v>
      </c>
      <c r="JYJ71" s="4" t="s">
        <v>108</v>
      </c>
      <c r="JYK71" s="4" t="s">
        <v>108</v>
      </c>
      <c r="JYL71" s="4" t="s">
        <v>108</v>
      </c>
      <c r="JYM71" s="4" t="s">
        <v>108</v>
      </c>
      <c r="JYN71" s="4" t="s">
        <v>109</v>
      </c>
      <c r="JYO71" s="3" t="s">
        <v>392</v>
      </c>
      <c r="JYP71" s="3"/>
      <c r="JYQ71" s="3"/>
      <c r="JYR71" s="4" t="s">
        <v>108</v>
      </c>
      <c r="JYS71" s="4" t="s">
        <v>108</v>
      </c>
      <c r="JYT71" s="4" t="s">
        <v>108</v>
      </c>
      <c r="JYU71" s="4" t="s">
        <v>108</v>
      </c>
      <c r="JYV71" s="4" t="s">
        <v>108</v>
      </c>
      <c r="JYW71" s="4" t="s">
        <v>108</v>
      </c>
      <c r="JYX71" s="4" t="s">
        <v>108</v>
      </c>
      <c r="JYY71" s="4" t="s">
        <v>108</v>
      </c>
      <c r="JYZ71" s="4" t="s">
        <v>108</v>
      </c>
      <c r="JZA71" s="4" t="s">
        <v>108</v>
      </c>
      <c r="JZB71" s="4" t="s">
        <v>108</v>
      </c>
      <c r="JZC71" s="4" t="s">
        <v>108</v>
      </c>
      <c r="JZD71" s="4" t="s">
        <v>109</v>
      </c>
      <c r="JZE71" s="3" t="s">
        <v>392</v>
      </c>
      <c r="JZF71" s="3"/>
      <c r="JZG71" s="3"/>
      <c r="JZH71" s="4" t="s">
        <v>108</v>
      </c>
      <c r="JZI71" s="4" t="s">
        <v>108</v>
      </c>
      <c r="JZJ71" s="4" t="s">
        <v>108</v>
      </c>
      <c r="JZK71" s="4" t="s">
        <v>108</v>
      </c>
      <c r="JZL71" s="4" t="s">
        <v>108</v>
      </c>
      <c r="JZM71" s="4" t="s">
        <v>108</v>
      </c>
      <c r="JZN71" s="4" t="s">
        <v>108</v>
      </c>
      <c r="JZO71" s="4" t="s">
        <v>108</v>
      </c>
      <c r="JZP71" s="4" t="s">
        <v>108</v>
      </c>
      <c r="JZQ71" s="4" t="s">
        <v>108</v>
      </c>
      <c r="JZR71" s="4" t="s">
        <v>108</v>
      </c>
      <c r="JZS71" s="4" t="s">
        <v>108</v>
      </c>
      <c r="JZT71" s="4" t="s">
        <v>109</v>
      </c>
      <c r="JZU71" s="3" t="s">
        <v>392</v>
      </c>
      <c r="JZV71" s="3"/>
      <c r="JZW71" s="3"/>
      <c r="JZX71" s="4" t="s">
        <v>108</v>
      </c>
      <c r="JZY71" s="4" t="s">
        <v>108</v>
      </c>
      <c r="JZZ71" s="4" t="s">
        <v>108</v>
      </c>
      <c r="KAA71" s="4" t="s">
        <v>108</v>
      </c>
      <c r="KAB71" s="4" t="s">
        <v>108</v>
      </c>
      <c r="KAC71" s="4" t="s">
        <v>108</v>
      </c>
      <c r="KAD71" s="4" t="s">
        <v>108</v>
      </c>
      <c r="KAE71" s="4" t="s">
        <v>108</v>
      </c>
      <c r="KAF71" s="4" t="s">
        <v>108</v>
      </c>
      <c r="KAG71" s="4" t="s">
        <v>108</v>
      </c>
      <c r="KAH71" s="4" t="s">
        <v>108</v>
      </c>
      <c r="KAI71" s="4" t="s">
        <v>108</v>
      </c>
      <c r="KAJ71" s="4" t="s">
        <v>109</v>
      </c>
      <c r="KAK71" s="3" t="s">
        <v>392</v>
      </c>
      <c r="KAL71" s="3"/>
      <c r="KAM71" s="3"/>
      <c r="KAN71" s="4" t="s">
        <v>108</v>
      </c>
      <c r="KAO71" s="4" t="s">
        <v>108</v>
      </c>
      <c r="KAP71" s="4" t="s">
        <v>108</v>
      </c>
      <c r="KAQ71" s="4" t="s">
        <v>108</v>
      </c>
      <c r="KAR71" s="4" t="s">
        <v>108</v>
      </c>
      <c r="KAS71" s="4" t="s">
        <v>108</v>
      </c>
      <c r="KAT71" s="4" t="s">
        <v>108</v>
      </c>
      <c r="KAU71" s="4" t="s">
        <v>108</v>
      </c>
      <c r="KAV71" s="4" t="s">
        <v>108</v>
      </c>
      <c r="KAW71" s="4" t="s">
        <v>108</v>
      </c>
      <c r="KAX71" s="4" t="s">
        <v>108</v>
      </c>
      <c r="KAY71" s="4" t="s">
        <v>108</v>
      </c>
      <c r="KAZ71" s="4" t="s">
        <v>109</v>
      </c>
      <c r="KBA71" s="3" t="s">
        <v>392</v>
      </c>
      <c r="KBB71" s="3"/>
      <c r="KBC71" s="3"/>
      <c r="KBD71" s="4" t="s">
        <v>108</v>
      </c>
      <c r="KBE71" s="4" t="s">
        <v>108</v>
      </c>
      <c r="KBF71" s="4" t="s">
        <v>108</v>
      </c>
      <c r="KBG71" s="4" t="s">
        <v>108</v>
      </c>
      <c r="KBH71" s="4" t="s">
        <v>108</v>
      </c>
      <c r="KBI71" s="4" t="s">
        <v>108</v>
      </c>
      <c r="KBJ71" s="4" t="s">
        <v>108</v>
      </c>
      <c r="KBK71" s="4" t="s">
        <v>108</v>
      </c>
      <c r="KBL71" s="4" t="s">
        <v>108</v>
      </c>
      <c r="KBM71" s="4" t="s">
        <v>108</v>
      </c>
      <c r="KBN71" s="4" t="s">
        <v>108</v>
      </c>
      <c r="KBO71" s="4" t="s">
        <v>108</v>
      </c>
      <c r="KBP71" s="4" t="s">
        <v>109</v>
      </c>
      <c r="KBQ71" s="3" t="s">
        <v>392</v>
      </c>
      <c r="KBR71" s="3"/>
      <c r="KBS71" s="3"/>
      <c r="KBT71" s="4" t="s">
        <v>108</v>
      </c>
      <c r="KBU71" s="4" t="s">
        <v>108</v>
      </c>
      <c r="KBV71" s="4" t="s">
        <v>108</v>
      </c>
      <c r="KBW71" s="4" t="s">
        <v>108</v>
      </c>
      <c r="KBX71" s="4" t="s">
        <v>108</v>
      </c>
      <c r="KBY71" s="4" t="s">
        <v>108</v>
      </c>
      <c r="KBZ71" s="4" t="s">
        <v>108</v>
      </c>
      <c r="KCA71" s="4" t="s">
        <v>108</v>
      </c>
      <c r="KCB71" s="4" t="s">
        <v>108</v>
      </c>
      <c r="KCC71" s="4" t="s">
        <v>108</v>
      </c>
      <c r="KCD71" s="4" t="s">
        <v>108</v>
      </c>
      <c r="KCE71" s="4" t="s">
        <v>108</v>
      </c>
      <c r="KCF71" s="4" t="s">
        <v>109</v>
      </c>
      <c r="KCG71" s="3" t="s">
        <v>392</v>
      </c>
      <c r="KCH71" s="3"/>
      <c r="KCI71" s="3"/>
      <c r="KCJ71" s="4" t="s">
        <v>108</v>
      </c>
      <c r="KCK71" s="4" t="s">
        <v>108</v>
      </c>
      <c r="KCL71" s="4" t="s">
        <v>108</v>
      </c>
      <c r="KCM71" s="4" t="s">
        <v>108</v>
      </c>
      <c r="KCN71" s="4" t="s">
        <v>108</v>
      </c>
      <c r="KCO71" s="4" t="s">
        <v>108</v>
      </c>
      <c r="KCP71" s="4" t="s">
        <v>108</v>
      </c>
      <c r="KCQ71" s="4" t="s">
        <v>108</v>
      </c>
      <c r="KCR71" s="4" t="s">
        <v>108</v>
      </c>
      <c r="KCS71" s="4" t="s">
        <v>108</v>
      </c>
      <c r="KCT71" s="4" t="s">
        <v>108</v>
      </c>
      <c r="KCU71" s="4" t="s">
        <v>108</v>
      </c>
      <c r="KCV71" s="4" t="s">
        <v>109</v>
      </c>
      <c r="KCW71" s="3" t="s">
        <v>392</v>
      </c>
      <c r="KCX71" s="3"/>
      <c r="KCY71" s="3"/>
      <c r="KCZ71" s="4" t="s">
        <v>108</v>
      </c>
      <c r="KDA71" s="4" t="s">
        <v>108</v>
      </c>
      <c r="KDB71" s="4" t="s">
        <v>108</v>
      </c>
      <c r="KDC71" s="4" t="s">
        <v>108</v>
      </c>
      <c r="KDD71" s="4" t="s">
        <v>108</v>
      </c>
      <c r="KDE71" s="4" t="s">
        <v>108</v>
      </c>
      <c r="KDF71" s="4" t="s">
        <v>108</v>
      </c>
      <c r="KDG71" s="4" t="s">
        <v>108</v>
      </c>
      <c r="KDH71" s="4" t="s">
        <v>108</v>
      </c>
      <c r="KDI71" s="4" t="s">
        <v>108</v>
      </c>
      <c r="KDJ71" s="4" t="s">
        <v>108</v>
      </c>
      <c r="KDK71" s="4" t="s">
        <v>108</v>
      </c>
      <c r="KDL71" s="4" t="s">
        <v>109</v>
      </c>
      <c r="KDM71" s="3" t="s">
        <v>392</v>
      </c>
      <c r="KDN71" s="3"/>
      <c r="KDO71" s="3"/>
      <c r="KDP71" s="4" t="s">
        <v>108</v>
      </c>
      <c r="KDQ71" s="4" t="s">
        <v>108</v>
      </c>
      <c r="KDR71" s="4" t="s">
        <v>108</v>
      </c>
      <c r="KDS71" s="4" t="s">
        <v>108</v>
      </c>
      <c r="KDT71" s="4" t="s">
        <v>108</v>
      </c>
      <c r="KDU71" s="4" t="s">
        <v>108</v>
      </c>
      <c r="KDV71" s="4" t="s">
        <v>108</v>
      </c>
      <c r="KDW71" s="4" t="s">
        <v>108</v>
      </c>
      <c r="KDX71" s="4" t="s">
        <v>108</v>
      </c>
      <c r="KDY71" s="4" t="s">
        <v>108</v>
      </c>
      <c r="KDZ71" s="4" t="s">
        <v>108</v>
      </c>
      <c r="KEA71" s="4" t="s">
        <v>108</v>
      </c>
      <c r="KEB71" s="4" t="s">
        <v>109</v>
      </c>
      <c r="KEC71" s="3" t="s">
        <v>392</v>
      </c>
      <c r="KED71" s="3"/>
      <c r="KEE71" s="3"/>
      <c r="KEF71" s="4" t="s">
        <v>108</v>
      </c>
      <c r="KEG71" s="4" t="s">
        <v>108</v>
      </c>
      <c r="KEH71" s="4" t="s">
        <v>108</v>
      </c>
      <c r="KEI71" s="4" t="s">
        <v>108</v>
      </c>
      <c r="KEJ71" s="4" t="s">
        <v>108</v>
      </c>
      <c r="KEK71" s="4" t="s">
        <v>108</v>
      </c>
      <c r="KEL71" s="4" t="s">
        <v>108</v>
      </c>
      <c r="KEM71" s="4" t="s">
        <v>108</v>
      </c>
      <c r="KEN71" s="4" t="s">
        <v>108</v>
      </c>
      <c r="KEO71" s="4" t="s">
        <v>108</v>
      </c>
      <c r="KEP71" s="4" t="s">
        <v>108</v>
      </c>
      <c r="KEQ71" s="4" t="s">
        <v>108</v>
      </c>
      <c r="KER71" s="4" t="s">
        <v>109</v>
      </c>
      <c r="KES71" s="3" t="s">
        <v>392</v>
      </c>
      <c r="KET71" s="3"/>
      <c r="KEU71" s="3"/>
      <c r="KEV71" s="4" t="s">
        <v>108</v>
      </c>
      <c r="KEW71" s="4" t="s">
        <v>108</v>
      </c>
      <c r="KEX71" s="4" t="s">
        <v>108</v>
      </c>
      <c r="KEY71" s="4" t="s">
        <v>108</v>
      </c>
      <c r="KEZ71" s="4" t="s">
        <v>108</v>
      </c>
      <c r="KFA71" s="4" t="s">
        <v>108</v>
      </c>
      <c r="KFB71" s="4" t="s">
        <v>108</v>
      </c>
      <c r="KFC71" s="4" t="s">
        <v>108</v>
      </c>
      <c r="KFD71" s="4" t="s">
        <v>108</v>
      </c>
      <c r="KFE71" s="4" t="s">
        <v>108</v>
      </c>
      <c r="KFF71" s="4" t="s">
        <v>108</v>
      </c>
      <c r="KFG71" s="4" t="s">
        <v>108</v>
      </c>
      <c r="KFH71" s="4" t="s">
        <v>109</v>
      </c>
      <c r="KFI71" s="3" t="s">
        <v>392</v>
      </c>
      <c r="KFJ71" s="3"/>
      <c r="KFK71" s="3"/>
      <c r="KFL71" s="4" t="s">
        <v>108</v>
      </c>
      <c r="KFM71" s="4" t="s">
        <v>108</v>
      </c>
      <c r="KFN71" s="4" t="s">
        <v>108</v>
      </c>
      <c r="KFO71" s="4" t="s">
        <v>108</v>
      </c>
      <c r="KFP71" s="4" t="s">
        <v>108</v>
      </c>
      <c r="KFQ71" s="4" t="s">
        <v>108</v>
      </c>
      <c r="KFR71" s="4" t="s">
        <v>108</v>
      </c>
      <c r="KFS71" s="4" t="s">
        <v>108</v>
      </c>
      <c r="KFT71" s="4" t="s">
        <v>108</v>
      </c>
      <c r="KFU71" s="4" t="s">
        <v>108</v>
      </c>
      <c r="KFV71" s="4" t="s">
        <v>108</v>
      </c>
      <c r="KFW71" s="4" t="s">
        <v>108</v>
      </c>
      <c r="KFX71" s="4" t="s">
        <v>109</v>
      </c>
      <c r="KFY71" s="3" t="s">
        <v>392</v>
      </c>
      <c r="KFZ71" s="3"/>
      <c r="KGA71" s="3"/>
      <c r="KGB71" s="4" t="s">
        <v>108</v>
      </c>
      <c r="KGC71" s="4" t="s">
        <v>108</v>
      </c>
      <c r="KGD71" s="4" t="s">
        <v>108</v>
      </c>
      <c r="KGE71" s="4" t="s">
        <v>108</v>
      </c>
      <c r="KGF71" s="4" t="s">
        <v>108</v>
      </c>
      <c r="KGG71" s="4" t="s">
        <v>108</v>
      </c>
      <c r="KGH71" s="4" t="s">
        <v>108</v>
      </c>
      <c r="KGI71" s="4" t="s">
        <v>108</v>
      </c>
      <c r="KGJ71" s="4" t="s">
        <v>108</v>
      </c>
      <c r="KGK71" s="4" t="s">
        <v>108</v>
      </c>
      <c r="KGL71" s="4" t="s">
        <v>108</v>
      </c>
      <c r="KGM71" s="4" t="s">
        <v>108</v>
      </c>
      <c r="KGN71" s="4" t="s">
        <v>109</v>
      </c>
      <c r="KGO71" s="3" t="s">
        <v>392</v>
      </c>
      <c r="KGP71" s="3"/>
      <c r="KGQ71" s="3"/>
      <c r="KGR71" s="4" t="s">
        <v>108</v>
      </c>
      <c r="KGS71" s="4" t="s">
        <v>108</v>
      </c>
      <c r="KGT71" s="4" t="s">
        <v>108</v>
      </c>
      <c r="KGU71" s="4" t="s">
        <v>108</v>
      </c>
      <c r="KGV71" s="4" t="s">
        <v>108</v>
      </c>
      <c r="KGW71" s="4" t="s">
        <v>108</v>
      </c>
      <c r="KGX71" s="4" t="s">
        <v>108</v>
      </c>
      <c r="KGY71" s="4" t="s">
        <v>108</v>
      </c>
      <c r="KGZ71" s="4" t="s">
        <v>108</v>
      </c>
      <c r="KHA71" s="4" t="s">
        <v>108</v>
      </c>
      <c r="KHB71" s="4" t="s">
        <v>108</v>
      </c>
      <c r="KHC71" s="4" t="s">
        <v>108</v>
      </c>
      <c r="KHD71" s="4" t="s">
        <v>109</v>
      </c>
      <c r="KHE71" s="3" t="s">
        <v>392</v>
      </c>
      <c r="KHF71" s="3"/>
      <c r="KHG71" s="3"/>
      <c r="KHH71" s="4" t="s">
        <v>108</v>
      </c>
      <c r="KHI71" s="4" t="s">
        <v>108</v>
      </c>
      <c r="KHJ71" s="4" t="s">
        <v>108</v>
      </c>
      <c r="KHK71" s="4" t="s">
        <v>108</v>
      </c>
      <c r="KHL71" s="4" t="s">
        <v>108</v>
      </c>
      <c r="KHM71" s="4" t="s">
        <v>108</v>
      </c>
      <c r="KHN71" s="4" t="s">
        <v>108</v>
      </c>
      <c r="KHO71" s="4" t="s">
        <v>108</v>
      </c>
      <c r="KHP71" s="4" t="s">
        <v>108</v>
      </c>
      <c r="KHQ71" s="4" t="s">
        <v>108</v>
      </c>
      <c r="KHR71" s="4" t="s">
        <v>108</v>
      </c>
      <c r="KHS71" s="4" t="s">
        <v>108</v>
      </c>
      <c r="KHT71" s="4" t="s">
        <v>109</v>
      </c>
      <c r="KHU71" s="3" t="s">
        <v>392</v>
      </c>
      <c r="KHV71" s="3"/>
      <c r="KHW71" s="3"/>
      <c r="KHX71" s="4" t="s">
        <v>108</v>
      </c>
      <c r="KHY71" s="4" t="s">
        <v>108</v>
      </c>
      <c r="KHZ71" s="4" t="s">
        <v>108</v>
      </c>
      <c r="KIA71" s="4" t="s">
        <v>108</v>
      </c>
      <c r="KIB71" s="4" t="s">
        <v>108</v>
      </c>
      <c r="KIC71" s="4" t="s">
        <v>108</v>
      </c>
      <c r="KID71" s="4" t="s">
        <v>108</v>
      </c>
      <c r="KIE71" s="4" t="s">
        <v>108</v>
      </c>
      <c r="KIF71" s="4" t="s">
        <v>108</v>
      </c>
      <c r="KIG71" s="4" t="s">
        <v>108</v>
      </c>
      <c r="KIH71" s="4" t="s">
        <v>108</v>
      </c>
      <c r="KII71" s="4" t="s">
        <v>108</v>
      </c>
      <c r="KIJ71" s="4" t="s">
        <v>109</v>
      </c>
      <c r="KIK71" s="3" t="s">
        <v>392</v>
      </c>
      <c r="KIL71" s="3"/>
      <c r="KIM71" s="3"/>
      <c r="KIN71" s="4" t="s">
        <v>108</v>
      </c>
      <c r="KIO71" s="4" t="s">
        <v>108</v>
      </c>
      <c r="KIP71" s="4" t="s">
        <v>108</v>
      </c>
      <c r="KIQ71" s="4" t="s">
        <v>108</v>
      </c>
      <c r="KIR71" s="4" t="s">
        <v>108</v>
      </c>
      <c r="KIS71" s="4" t="s">
        <v>108</v>
      </c>
      <c r="KIT71" s="4" t="s">
        <v>108</v>
      </c>
      <c r="KIU71" s="4" t="s">
        <v>108</v>
      </c>
      <c r="KIV71" s="4" t="s">
        <v>108</v>
      </c>
      <c r="KIW71" s="4" t="s">
        <v>108</v>
      </c>
      <c r="KIX71" s="4" t="s">
        <v>108</v>
      </c>
      <c r="KIY71" s="4" t="s">
        <v>108</v>
      </c>
      <c r="KIZ71" s="4" t="s">
        <v>109</v>
      </c>
      <c r="KJA71" s="3" t="s">
        <v>392</v>
      </c>
      <c r="KJB71" s="3"/>
      <c r="KJC71" s="3"/>
      <c r="KJD71" s="4" t="s">
        <v>108</v>
      </c>
      <c r="KJE71" s="4" t="s">
        <v>108</v>
      </c>
      <c r="KJF71" s="4" t="s">
        <v>108</v>
      </c>
      <c r="KJG71" s="4" t="s">
        <v>108</v>
      </c>
      <c r="KJH71" s="4" t="s">
        <v>108</v>
      </c>
      <c r="KJI71" s="4" t="s">
        <v>108</v>
      </c>
      <c r="KJJ71" s="4" t="s">
        <v>108</v>
      </c>
      <c r="KJK71" s="4" t="s">
        <v>108</v>
      </c>
      <c r="KJL71" s="4" t="s">
        <v>108</v>
      </c>
      <c r="KJM71" s="4" t="s">
        <v>108</v>
      </c>
      <c r="KJN71" s="4" t="s">
        <v>108</v>
      </c>
      <c r="KJO71" s="4" t="s">
        <v>108</v>
      </c>
      <c r="KJP71" s="4" t="s">
        <v>109</v>
      </c>
      <c r="KJQ71" s="3" t="s">
        <v>392</v>
      </c>
      <c r="KJR71" s="3"/>
      <c r="KJS71" s="3"/>
      <c r="KJT71" s="4" t="s">
        <v>108</v>
      </c>
      <c r="KJU71" s="4" t="s">
        <v>108</v>
      </c>
      <c r="KJV71" s="4" t="s">
        <v>108</v>
      </c>
      <c r="KJW71" s="4" t="s">
        <v>108</v>
      </c>
      <c r="KJX71" s="4" t="s">
        <v>108</v>
      </c>
      <c r="KJY71" s="4" t="s">
        <v>108</v>
      </c>
      <c r="KJZ71" s="4" t="s">
        <v>108</v>
      </c>
      <c r="KKA71" s="4" t="s">
        <v>108</v>
      </c>
      <c r="KKB71" s="4" t="s">
        <v>108</v>
      </c>
      <c r="KKC71" s="4" t="s">
        <v>108</v>
      </c>
      <c r="KKD71" s="4" t="s">
        <v>108</v>
      </c>
      <c r="KKE71" s="4" t="s">
        <v>108</v>
      </c>
      <c r="KKF71" s="4" t="s">
        <v>109</v>
      </c>
      <c r="KKG71" s="3" t="s">
        <v>392</v>
      </c>
      <c r="KKH71" s="3"/>
      <c r="KKI71" s="3"/>
      <c r="KKJ71" s="4" t="s">
        <v>108</v>
      </c>
      <c r="KKK71" s="4" t="s">
        <v>108</v>
      </c>
      <c r="KKL71" s="4" t="s">
        <v>108</v>
      </c>
      <c r="KKM71" s="4" t="s">
        <v>108</v>
      </c>
      <c r="KKN71" s="4" t="s">
        <v>108</v>
      </c>
      <c r="KKO71" s="4" t="s">
        <v>108</v>
      </c>
      <c r="KKP71" s="4" t="s">
        <v>108</v>
      </c>
      <c r="KKQ71" s="4" t="s">
        <v>108</v>
      </c>
      <c r="KKR71" s="4" t="s">
        <v>108</v>
      </c>
      <c r="KKS71" s="4" t="s">
        <v>108</v>
      </c>
      <c r="KKT71" s="4" t="s">
        <v>108</v>
      </c>
      <c r="KKU71" s="4" t="s">
        <v>108</v>
      </c>
      <c r="KKV71" s="4" t="s">
        <v>109</v>
      </c>
      <c r="KKW71" s="3" t="s">
        <v>392</v>
      </c>
      <c r="KKX71" s="3"/>
      <c r="KKY71" s="3"/>
      <c r="KKZ71" s="4" t="s">
        <v>108</v>
      </c>
      <c r="KLA71" s="4" t="s">
        <v>108</v>
      </c>
      <c r="KLB71" s="4" t="s">
        <v>108</v>
      </c>
      <c r="KLC71" s="4" t="s">
        <v>108</v>
      </c>
      <c r="KLD71" s="4" t="s">
        <v>108</v>
      </c>
      <c r="KLE71" s="4" t="s">
        <v>108</v>
      </c>
      <c r="KLF71" s="4" t="s">
        <v>108</v>
      </c>
      <c r="KLG71" s="4" t="s">
        <v>108</v>
      </c>
      <c r="KLH71" s="4" t="s">
        <v>108</v>
      </c>
      <c r="KLI71" s="4" t="s">
        <v>108</v>
      </c>
      <c r="KLJ71" s="4" t="s">
        <v>108</v>
      </c>
      <c r="KLK71" s="4" t="s">
        <v>108</v>
      </c>
      <c r="KLL71" s="4" t="s">
        <v>109</v>
      </c>
      <c r="KLM71" s="3" t="s">
        <v>392</v>
      </c>
      <c r="KLN71" s="3"/>
      <c r="KLO71" s="3"/>
      <c r="KLP71" s="4" t="s">
        <v>108</v>
      </c>
      <c r="KLQ71" s="4" t="s">
        <v>108</v>
      </c>
      <c r="KLR71" s="4" t="s">
        <v>108</v>
      </c>
      <c r="KLS71" s="4" t="s">
        <v>108</v>
      </c>
      <c r="KLT71" s="4" t="s">
        <v>108</v>
      </c>
      <c r="KLU71" s="4" t="s">
        <v>108</v>
      </c>
      <c r="KLV71" s="4" t="s">
        <v>108</v>
      </c>
      <c r="KLW71" s="4" t="s">
        <v>108</v>
      </c>
      <c r="KLX71" s="4" t="s">
        <v>108</v>
      </c>
      <c r="KLY71" s="4" t="s">
        <v>108</v>
      </c>
      <c r="KLZ71" s="4" t="s">
        <v>108</v>
      </c>
      <c r="KMA71" s="4" t="s">
        <v>108</v>
      </c>
      <c r="KMB71" s="4" t="s">
        <v>109</v>
      </c>
      <c r="KMC71" s="3" t="s">
        <v>392</v>
      </c>
      <c r="KMD71" s="3"/>
      <c r="KME71" s="3"/>
      <c r="KMF71" s="4" t="s">
        <v>108</v>
      </c>
      <c r="KMG71" s="4" t="s">
        <v>108</v>
      </c>
      <c r="KMH71" s="4" t="s">
        <v>108</v>
      </c>
      <c r="KMI71" s="4" t="s">
        <v>108</v>
      </c>
      <c r="KMJ71" s="4" t="s">
        <v>108</v>
      </c>
      <c r="KMK71" s="4" t="s">
        <v>108</v>
      </c>
      <c r="KML71" s="4" t="s">
        <v>108</v>
      </c>
      <c r="KMM71" s="4" t="s">
        <v>108</v>
      </c>
      <c r="KMN71" s="4" t="s">
        <v>108</v>
      </c>
      <c r="KMO71" s="4" t="s">
        <v>108</v>
      </c>
      <c r="KMP71" s="4" t="s">
        <v>108</v>
      </c>
      <c r="KMQ71" s="4" t="s">
        <v>108</v>
      </c>
      <c r="KMR71" s="4" t="s">
        <v>109</v>
      </c>
      <c r="KMS71" s="3" t="s">
        <v>392</v>
      </c>
      <c r="KMT71" s="3"/>
      <c r="KMU71" s="3"/>
      <c r="KMV71" s="4" t="s">
        <v>108</v>
      </c>
      <c r="KMW71" s="4" t="s">
        <v>108</v>
      </c>
      <c r="KMX71" s="4" t="s">
        <v>108</v>
      </c>
      <c r="KMY71" s="4" t="s">
        <v>108</v>
      </c>
      <c r="KMZ71" s="4" t="s">
        <v>108</v>
      </c>
      <c r="KNA71" s="4" t="s">
        <v>108</v>
      </c>
      <c r="KNB71" s="4" t="s">
        <v>108</v>
      </c>
      <c r="KNC71" s="4" t="s">
        <v>108</v>
      </c>
      <c r="KND71" s="4" t="s">
        <v>108</v>
      </c>
      <c r="KNE71" s="4" t="s">
        <v>108</v>
      </c>
      <c r="KNF71" s="4" t="s">
        <v>108</v>
      </c>
      <c r="KNG71" s="4" t="s">
        <v>108</v>
      </c>
      <c r="KNH71" s="4" t="s">
        <v>109</v>
      </c>
      <c r="KNI71" s="3" t="s">
        <v>392</v>
      </c>
      <c r="KNJ71" s="3"/>
      <c r="KNK71" s="3"/>
      <c r="KNL71" s="4" t="s">
        <v>108</v>
      </c>
      <c r="KNM71" s="4" t="s">
        <v>108</v>
      </c>
      <c r="KNN71" s="4" t="s">
        <v>108</v>
      </c>
      <c r="KNO71" s="4" t="s">
        <v>108</v>
      </c>
      <c r="KNP71" s="4" t="s">
        <v>108</v>
      </c>
      <c r="KNQ71" s="4" t="s">
        <v>108</v>
      </c>
      <c r="KNR71" s="4" t="s">
        <v>108</v>
      </c>
      <c r="KNS71" s="4" t="s">
        <v>108</v>
      </c>
      <c r="KNT71" s="4" t="s">
        <v>108</v>
      </c>
      <c r="KNU71" s="4" t="s">
        <v>108</v>
      </c>
      <c r="KNV71" s="4" t="s">
        <v>108</v>
      </c>
      <c r="KNW71" s="4" t="s">
        <v>108</v>
      </c>
      <c r="KNX71" s="4" t="s">
        <v>109</v>
      </c>
      <c r="KNY71" s="3" t="s">
        <v>392</v>
      </c>
      <c r="KNZ71" s="3"/>
      <c r="KOA71" s="3"/>
      <c r="KOB71" s="4" t="s">
        <v>108</v>
      </c>
      <c r="KOC71" s="4" t="s">
        <v>108</v>
      </c>
      <c r="KOD71" s="4" t="s">
        <v>108</v>
      </c>
      <c r="KOE71" s="4" t="s">
        <v>108</v>
      </c>
      <c r="KOF71" s="4" t="s">
        <v>108</v>
      </c>
      <c r="KOG71" s="4" t="s">
        <v>108</v>
      </c>
      <c r="KOH71" s="4" t="s">
        <v>108</v>
      </c>
      <c r="KOI71" s="4" t="s">
        <v>108</v>
      </c>
      <c r="KOJ71" s="4" t="s">
        <v>108</v>
      </c>
      <c r="KOK71" s="4" t="s">
        <v>108</v>
      </c>
      <c r="KOL71" s="4" t="s">
        <v>108</v>
      </c>
      <c r="KOM71" s="4" t="s">
        <v>108</v>
      </c>
      <c r="KON71" s="4" t="s">
        <v>109</v>
      </c>
      <c r="KOO71" s="3" t="s">
        <v>392</v>
      </c>
      <c r="KOP71" s="3"/>
      <c r="KOQ71" s="3"/>
      <c r="KOR71" s="4" t="s">
        <v>108</v>
      </c>
      <c r="KOS71" s="4" t="s">
        <v>108</v>
      </c>
      <c r="KOT71" s="4" t="s">
        <v>108</v>
      </c>
      <c r="KOU71" s="4" t="s">
        <v>108</v>
      </c>
      <c r="KOV71" s="4" t="s">
        <v>108</v>
      </c>
      <c r="KOW71" s="4" t="s">
        <v>108</v>
      </c>
      <c r="KOX71" s="4" t="s">
        <v>108</v>
      </c>
      <c r="KOY71" s="4" t="s">
        <v>108</v>
      </c>
      <c r="KOZ71" s="4" t="s">
        <v>108</v>
      </c>
      <c r="KPA71" s="4" t="s">
        <v>108</v>
      </c>
      <c r="KPB71" s="4" t="s">
        <v>108</v>
      </c>
      <c r="KPC71" s="4" t="s">
        <v>108</v>
      </c>
      <c r="KPD71" s="4" t="s">
        <v>109</v>
      </c>
      <c r="KPE71" s="3" t="s">
        <v>392</v>
      </c>
      <c r="KPF71" s="3"/>
      <c r="KPG71" s="3"/>
      <c r="KPH71" s="4" t="s">
        <v>108</v>
      </c>
      <c r="KPI71" s="4" t="s">
        <v>108</v>
      </c>
      <c r="KPJ71" s="4" t="s">
        <v>108</v>
      </c>
      <c r="KPK71" s="4" t="s">
        <v>108</v>
      </c>
      <c r="KPL71" s="4" t="s">
        <v>108</v>
      </c>
      <c r="KPM71" s="4" t="s">
        <v>108</v>
      </c>
      <c r="KPN71" s="4" t="s">
        <v>108</v>
      </c>
      <c r="KPO71" s="4" t="s">
        <v>108</v>
      </c>
      <c r="KPP71" s="4" t="s">
        <v>108</v>
      </c>
      <c r="KPQ71" s="4" t="s">
        <v>108</v>
      </c>
      <c r="KPR71" s="4" t="s">
        <v>108</v>
      </c>
      <c r="KPS71" s="4" t="s">
        <v>108</v>
      </c>
      <c r="KPT71" s="4" t="s">
        <v>109</v>
      </c>
      <c r="KPU71" s="3" t="s">
        <v>392</v>
      </c>
      <c r="KPV71" s="3"/>
      <c r="KPW71" s="3"/>
      <c r="KPX71" s="4" t="s">
        <v>108</v>
      </c>
      <c r="KPY71" s="4" t="s">
        <v>108</v>
      </c>
      <c r="KPZ71" s="4" t="s">
        <v>108</v>
      </c>
      <c r="KQA71" s="4" t="s">
        <v>108</v>
      </c>
      <c r="KQB71" s="4" t="s">
        <v>108</v>
      </c>
      <c r="KQC71" s="4" t="s">
        <v>108</v>
      </c>
      <c r="KQD71" s="4" t="s">
        <v>108</v>
      </c>
      <c r="KQE71" s="4" t="s">
        <v>108</v>
      </c>
      <c r="KQF71" s="4" t="s">
        <v>108</v>
      </c>
      <c r="KQG71" s="4" t="s">
        <v>108</v>
      </c>
      <c r="KQH71" s="4" t="s">
        <v>108</v>
      </c>
      <c r="KQI71" s="4" t="s">
        <v>108</v>
      </c>
      <c r="KQJ71" s="4" t="s">
        <v>109</v>
      </c>
      <c r="KQK71" s="3" t="s">
        <v>392</v>
      </c>
      <c r="KQL71" s="3"/>
      <c r="KQM71" s="3"/>
      <c r="KQN71" s="4" t="s">
        <v>108</v>
      </c>
      <c r="KQO71" s="4" t="s">
        <v>108</v>
      </c>
      <c r="KQP71" s="4" t="s">
        <v>108</v>
      </c>
      <c r="KQQ71" s="4" t="s">
        <v>108</v>
      </c>
      <c r="KQR71" s="4" t="s">
        <v>108</v>
      </c>
      <c r="KQS71" s="4" t="s">
        <v>108</v>
      </c>
      <c r="KQT71" s="4" t="s">
        <v>108</v>
      </c>
      <c r="KQU71" s="4" t="s">
        <v>108</v>
      </c>
      <c r="KQV71" s="4" t="s">
        <v>108</v>
      </c>
      <c r="KQW71" s="4" t="s">
        <v>108</v>
      </c>
      <c r="KQX71" s="4" t="s">
        <v>108</v>
      </c>
      <c r="KQY71" s="4" t="s">
        <v>108</v>
      </c>
      <c r="KQZ71" s="4" t="s">
        <v>109</v>
      </c>
      <c r="KRA71" s="3" t="s">
        <v>392</v>
      </c>
      <c r="KRB71" s="3"/>
      <c r="KRC71" s="3"/>
      <c r="KRD71" s="4" t="s">
        <v>108</v>
      </c>
      <c r="KRE71" s="4" t="s">
        <v>108</v>
      </c>
      <c r="KRF71" s="4" t="s">
        <v>108</v>
      </c>
      <c r="KRG71" s="4" t="s">
        <v>108</v>
      </c>
      <c r="KRH71" s="4" t="s">
        <v>108</v>
      </c>
      <c r="KRI71" s="4" t="s">
        <v>108</v>
      </c>
      <c r="KRJ71" s="4" t="s">
        <v>108</v>
      </c>
      <c r="KRK71" s="4" t="s">
        <v>108</v>
      </c>
      <c r="KRL71" s="4" t="s">
        <v>108</v>
      </c>
      <c r="KRM71" s="4" t="s">
        <v>108</v>
      </c>
      <c r="KRN71" s="4" t="s">
        <v>108</v>
      </c>
      <c r="KRO71" s="4" t="s">
        <v>108</v>
      </c>
      <c r="KRP71" s="4" t="s">
        <v>109</v>
      </c>
      <c r="KRQ71" s="3" t="s">
        <v>392</v>
      </c>
      <c r="KRR71" s="3"/>
      <c r="KRS71" s="3"/>
      <c r="KRT71" s="4" t="s">
        <v>108</v>
      </c>
      <c r="KRU71" s="4" t="s">
        <v>108</v>
      </c>
      <c r="KRV71" s="4" t="s">
        <v>108</v>
      </c>
      <c r="KRW71" s="4" t="s">
        <v>108</v>
      </c>
      <c r="KRX71" s="4" t="s">
        <v>108</v>
      </c>
      <c r="KRY71" s="4" t="s">
        <v>108</v>
      </c>
      <c r="KRZ71" s="4" t="s">
        <v>108</v>
      </c>
      <c r="KSA71" s="4" t="s">
        <v>108</v>
      </c>
      <c r="KSB71" s="4" t="s">
        <v>108</v>
      </c>
      <c r="KSC71" s="4" t="s">
        <v>108</v>
      </c>
      <c r="KSD71" s="4" t="s">
        <v>108</v>
      </c>
      <c r="KSE71" s="4" t="s">
        <v>108</v>
      </c>
      <c r="KSF71" s="4" t="s">
        <v>109</v>
      </c>
      <c r="KSG71" s="3" t="s">
        <v>392</v>
      </c>
      <c r="KSH71" s="3"/>
      <c r="KSI71" s="3"/>
      <c r="KSJ71" s="4" t="s">
        <v>108</v>
      </c>
      <c r="KSK71" s="4" t="s">
        <v>108</v>
      </c>
      <c r="KSL71" s="4" t="s">
        <v>108</v>
      </c>
      <c r="KSM71" s="4" t="s">
        <v>108</v>
      </c>
      <c r="KSN71" s="4" t="s">
        <v>108</v>
      </c>
      <c r="KSO71" s="4" t="s">
        <v>108</v>
      </c>
      <c r="KSP71" s="4" t="s">
        <v>108</v>
      </c>
      <c r="KSQ71" s="4" t="s">
        <v>108</v>
      </c>
      <c r="KSR71" s="4" t="s">
        <v>108</v>
      </c>
      <c r="KSS71" s="4" t="s">
        <v>108</v>
      </c>
      <c r="KST71" s="4" t="s">
        <v>108</v>
      </c>
      <c r="KSU71" s="4" t="s">
        <v>108</v>
      </c>
      <c r="KSV71" s="4" t="s">
        <v>109</v>
      </c>
      <c r="KSW71" s="3" t="s">
        <v>392</v>
      </c>
      <c r="KSX71" s="3"/>
      <c r="KSY71" s="3"/>
      <c r="KSZ71" s="4" t="s">
        <v>108</v>
      </c>
      <c r="KTA71" s="4" t="s">
        <v>108</v>
      </c>
      <c r="KTB71" s="4" t="s">
        <v>108</v>
      </c>
      <c r="KTC71" s="4" t="s">
        <v>108</v>
      </c>
      <c r="KTD71" s="4" t="s">
        <v>108</v>
      </c>
      <c r="KTE71" s="4" t="s">
        <v>108</v>
      </c>
      <c r="KTF71" s="4" t="s">
        <v>108</v>
      </c>
      <c r="KTG71" s="4" t="s">
        <v>108</v>
      </c>
      <c r="KTH71" s="4" t="s">
        <v>108</v>
      </c>
      <c r="KTI71" s="4" t="s">
        <v>108</v>
      </c>
      <c r="KTJ71" s="4" t="s">
        <v>108</v>
      </c>
      <c r="KTK71" s="4" t="s">
        <v>108</v>
      </c>
      <c r="KTL71" s="4" t="s">
        <v>109</v>
      </c>
      <c r="KTM71" s="3" t="s">
        <v>392</v>
      </c>
      <c r="KTN71" s="3"/>
      <c r="KTO71" s="3"/>
      <c r="KTP71" s="4" t="s">
        <v>108</v>
      </c>
      <c r="KTQ71" s="4" t="s">
        <v>108</v>
      </c>
      <c r="KTR71" s="4" t="s">
        <v>108</v>
      </c>
      <c r="KTS71" s="4" t="s">
        <v>108</v>
      </c>
      <c r="KTT71" s="4" t="s">
        <v>108</v>
      </c>
      <c r="KTU71" s="4" t="s">
        <v>108</v>
      </c>
      <c r="KTV71" s="4" t="s">
        <v>108</v>
      </c>
      <c r="KTW71" s="4" t="s">
        <v>108</v>
      </c>
      <c r="KTX71" s="4" t="s">
        <v>108</v>
      </c>
      <c r="KTY71" s="4" t="s">
        <v>108</v>
      </c>
      <c r="KTZ71" s="4" t="s">
        <v>108</v>
      </c>
      <c r="KUA71" s="4" t="s">
        <v>108</v>
      </c>
      <c r="KUB71" s="4" t="s">
        <v>109</v>
      </c>
      <c r="KUC71" s="3" t="s">
        <v>392</v>
      </c>
      <c r="KUD71" s="3"/>
      <c r="KUE71" s="3"/>
      <c r="KUF71" s="4" t="s">
        <v>108</v>
      </c>
      <c r="KUG71" s="4" t="s">
        <v>108</v>
      </c>
      <c r="KUH71" s="4" t="s">
        <v>108</v>
      </c>
      <c r="KUI71" s="4" t="s">
        <v>108</v>
      </c>
      <c r="KUJ71" s="4" t="s">
        <v>108</v>
      </c>
      <c r="KUK71" s="4" t="s">
        <v>108</v>
      </c>
      <c r="KUL71" s="4" t="s">
        <v>108</v>
      </c>
      <c r="KUM71" s="4" t="s">
        <v>108</v>
      </c>
      <c r="KUN71" s="4" t="s">
        <v>108</v>
      </c>
      <c r="KUO71" s="4" t="s">
        <v>108</v>
      </c>
      <c r="KUP71" s="4" t="s">
        <v>108</v>
      </c>
      <c r="KUQ71" s="4" t="s">
        <v>108</v>
      </c>
      <c r="KUR71" s="4" t="s">
        <v>109</v>
      </c>
      <c r="KUS71" s="3" t="s">
        <v>392</v>
      </c>
      <c r="KUT71" s="3"/>
      <c r="KUU71" s="3"/>
      <c r="KUV71" s="4" t="s">
        <v>108</v>
      </c>
      <c r="KUW71" s="4" t="s">
        <v>108</v>
      </c>
      <c r="KUX71" s="4" t="s">
        <v>108</v>
      </c>
      <c r="KUY71" s="4" t="s">
        <v>108</v>
      </c>
      <c r="KUZ71" s="4" t="s">
        <v>108</v>
      </c>
      <c r="KVA71" s="4" t="s">
        <v>108</v>
      </c>
      <c r="KVB71" s="4" t="s">
        <v>108</v>
      </c>
      <c r="KVC71" s="4" t="s">
        <v>108</v>
      </c>
      <c r="KVD71" s="4" t="s">
        <v>108</v>
      </c>
      <c r="KVE71" s="4" t="s">
        <v>108</v>
      </c>
      <c r="KVF71" s="4" t="s">
        <v>108</v>
      </c>
      <c r="KVG71" s="4" t="s">
        <v>108</v>
      </c>
      <c r="KVH71" s="4" t="s">
        <v>109</v>
      </c>
      <c r="KVI71" s="3" t="s">
        <v>392</v>
      </c>
      <c r="KVJ71" s="3"/>
      <c r="KVK71" s="3"/>
      <c r="KVL71" s="4" t="s">
        <v>108</v>
      </c>
      <c r="KVM71" s="4" t="s">
        <v>108</v>
      </c>
      <c r="KVN71" s="4" t="s">
        <v>108</v>
      </c>
      <c r="KVO71" s="4" t="s">
        <v>108</v>
      </c>
      <c r="KVP71" s="4" t="s">
        <v>108</v>
      </c>
      <c r="KVQ71" s="4" t="s">
        <v>108</v>
      </c>
      <c r="KVR71" s="4" t="s">
        <v>108</v>
      </c>
      <c r="KVS71" s="4" t="s">
        <v>108</v>
      </c>
      <c r="KVT71" s="4" t="s">
        <v>108</v>
      </c>
      <c r="KVU71" s="4" t="s">
        <v>108</v>
      </c>
      <c r="KVV71" s="4" t="s">
        <v>108</v>
      </c>
      <c r="KVW71" s="4" t="s">
        <v>108</v>
      </c>
      <c r="KVX71" s="4" t="s">
        <v>109</v>
      </c>
      <c r="KVY71" s="3" t="s">
        <v>392</v>
      </c>
      <c r="KVZ71" s="3"/>
      <c r="KWA71" s="3"/>
      <c r="KWB71" s="4" t="s">
        <v>108</v>
      </c>
      <c r="KWC71" s="4" t="s">
        <v>108</v>
      </c>
      <c r="KWD71" s="4" t="s">
        <v>108</v>
      </c>
      <c r="KWE71" s="4" t="s">
        <v>108</v>
      </c>
      <c r="KWF71" s="4" t="s">
        <v>108</v>
      </c>
      <c r="KWG71" s="4" t="s">
        <v>108</v>
      </c>
      <c r="KWH71" s="4" t="s">
        <v>108</v>
      </c>
      <c r="KWI71" s="4" t="s">
        <v>108</v>
      </c>
      <c r="KWJ71" s="4" t="s">
        <v>108</v>
      </c>
      <c r="KWK71" s="4" t="s">
        <v>108</v>
      </c>
      <c r="KWL71" s="4" t="s">
        <v>108</v>
      </c>
      <c r="KWM71" s="4" t="s">
        <v>108</v>
      </c>
      <c r="KWN71" s="4" t="s">
        <v>109</v>
      </c>
      <c r="KWO71" s="3" t="s">
        <v>392</v>
      </c>
      <c r="KWP71" s="3"/>
      <c r="KWQ71" s="3"/>
      <c r="KWR71" s="4" t="s">
        <v>108</v>
      </c>
      <c r="KWS71" s="4" t="s">
        <v>108</v>
      </c>
      <c r="KWT71" s="4" t="s">
        <v>108</v>
      </c>
      <c r="KWU71" s="4" t="s">
        <v>108</v>
      </c>
      <c r="KWV71" s="4" t="s">
        <v>108</v>
      </c>
      <c r="KWW71" s="4" t="s">
        <v>108</v>
      </c>
      <c r="KWX71" s="4" t="s">
        <v>108</v>
      </c>
      <c r="KWY71" s="4" t="s">
        <v>108</v>
      </c>
      <c r="KWZ71" s="4" t="s">
        <v>108</v>
      </c>
      <c r="KXA71" s="4" t="s">
        <v>108</v>
      </c>
      <c r="KXB71" s="4" t="s">
        <v>108</v>
      </c>
      <c r="KXC71" s="4" t="s">
        <v>108</v>
      </c>
      <c r="KXD71" s="4" t="s">
        <v>109</v>
      </c>
      <c r="KXE71" s="3" t="s">
        <v>392</v>
      </c>
      <c r="KXF71" s="3"/>
      <c r="KXG71" s="3"/>
      <c r="KXH71" s="4" t="s">
        <v>108</v>
      </c>
      <c r="KXI71" s="4" t="s">
        <v>108</v>
      </c>
      <c r="KXJ71" s="4" t="s">
        <v>108</v>
      </c>
      <c r="KXK71" s="4" t="s">
        <v>108</v>
      </c>
      <c r="KXL71" s="4" t="s">
        <v>108</v>
      </c>
      <c r="KXM71" s="4" t="s">
        <v>108</v>
      </c>
      <c r="KXN71" s="4" t="s">
        <v>108</v>
      </c>
      <c r="KXO71" s="4" t="s">
        <v>108</v>
      </c>
      <c r="KXP71" s="4" t="s">
        <v>108</v>
      </c>
      <c r="KXQ71" s="4" t="s">
        <v>108</v>
      </c>
      <c r="KXR71" s="4" t="s">
        <v>108</v>
      </c>
      <c r="KXS71" s="4" t="s">
        <v>108</v>
      </c>
      <c r="KXT71" s="4" t="s">
        <v>109</v>
      </c>
      <c r="KXU71" s="3" t="s">
        <v>392</v>
      </c>
      <c r="KXV71" s="3"/>
      <c r="KXW71" s="3"/>
      <c r="KXX71" s="4" t="s">
        <v>108</v>
      </c>
      <c r="KXY71" s="4" t="s">
        <v>108</v>
      </c>
      <c r="KXZ71" s="4" t="s">
        <v>108</v>
      </c>
      <c r="KYA71" s="4" t="s">
        <v>108</v>
      </c>
      <c r="KYB71" s="4" t="s">
        <v>108</v>
      </c>
      <c r="KYC71" s="4" t="s">
        <v>108</v>
      </c>
      <c r="KYD71" s="4" t="s">
        <v>108</v>
      </c>
      <c r="KYE71" s="4" t="s">
        <v>108</v>
      </c>
      <c r="KYF71" s="4" t="s">
        <v>108</v>
      </c>
      <c r="KYG71" s="4" t="s">
        <v>108</v>
      </c>
      <c r="KYH71" s="4" t="s">
        <v>108</v>
      </c>
      <c r="KYI71" s="4" t="s">
        <v>108</v>
      </c>
      <c r="KYJ71" s="4" t="s">
        <v>109</v>
      </c>
      <c r="KYK71" s="3" t="s">
        <v>392</v>
      </c>
      <c r="KYL71" s="3"/>
      <c r="KYM71" s="3"/>
      <c r="KYN71" s="4" t="s">
        <v>108</v>
      </c>
      <c r="KYO71" s="4" t="s">
        <v>108</v>
      </c>
      <c r="KYP71" s="4" t="s">
        <v>108</v>
      </c>
      <c r="KYQ71" s="4" t="s">
        <v>108</v>
      </c>
      <c r="KYR71" s="4" t="s">
        <v>108</v>
      </c>
      <c r="KYS71" s="4" t="s">
        <v>108</v>
      </c>
      <c r="KYT71" s="4" t="s">
        <v>108</v>
      </c>
      <c r="KYU71" s="4" t="s">
        <v>108</v>
      </c>
      <c r="KYV71" s="4" t="s">
        <v>108</v>
      </c>
      <c r="KYW71" s="4" t="s">
        <v>108</v>
      </c>
      <c r="KYX71" s="4" t="s">
        <v>108</v>
      </c>
      <c r="KYY71" s="4" t="s">
        <v>108</v>
      </c>
      <c r="KYZ71" s="4" t="s">
        <v>109</v>
      </c>
      <c r="KZA71" s="3" t="s">
        <v>392</v>
      </c>
      <c r="KZB71" s="3"/>
      <c r="KZC71" s="3"/>
      <c r="KZD71" s="4" t="s">
        <v>108</v>
      </c>
      <c r="KZE71" s="4" t="s">
        <v>108</v>
      </c>
      <c r="KZF71" s="4" t="s">
        <v>108</v>
      </c>
      <c r="KZG71" s="4" t="s">
        <v>108</v>
      </c>
      <c r="KZH71" s="4" t="s">
        <v>108</v>
      </c>
      <c r="KZI71" s="4" t="s">
        <v>108</v>
      </c>
      <c r="KZJ71" s="4" t="s">
        <v>108</v>
      </c>
      <c r="KZK71" s="4" t="s">
        <v>108</v>
      </c>
      <c r="KZL71" s="4" t="s">
        <v>108</v>
      </c>
      <c r="KZM71" s="4" t="s">
        <v>108</v>
      </c>
      <c r="KZN71" s="4" t="s">
        <v>108</v>
      </c>
      <c r="KZO71" s="4" t="s">
        <v>108</v>
      </c>
      <c r="KZP71" s="4" t="s">
        <v>109</v>
      </c>
      <c r="KZQ71" s="3" t="s">
        <v>392</v>
      </c>
      <c r="KZR71" s="3"/>
      <c r="KZS71" s="3"/>
      <c r="KZT71" s="4" t="s">
        <v>108</v>
      </c>
      <c r="KZU71" s="4" t="s">
        <v>108</v>
      </c>
      <c r="KZV71" s="4" t="s">
        <v>108</v>
      </c>
      <c r="KZW71" s="4" t="s">
        <v>108</v>
      </c>
      <c r="KZX71" s="4" t="s">
        <v>108</v>
      </c>
      <c r="KZY71" s="4" t="s">
        <v>108</v>
      </c>
      <c r="KZZ71" s="4" t="s">
        <v>108</v>
      </c>
      <c r="LAA71" s="4" t="s">
        <v>108</v>
      </c>
      <c r="LAB71" s="4" t="s">
        <v>108</v>
      </c>
      <c r="LAC71" s="4" t="s">
        <v>108</v>
      </c>
      <c r="LAD71" s="4" t="s">
        <v>108</v>
      </c>
      <c r="LAE71" s="4" t="s">
        <v>108</v>
      </c>
      <c r="LAF71" s="4" t="s">
        <v>109</v>
      </c>
      <c r="LAG71" s="3" t="s">
        <v>392</v>
      </c>
      <c r="LAH71" s="3"/>
      <c r="LAI71" s="3"/>
      <c r="LAJ71" s="4" t="s">
        <v>108</v>
      </c>
      <c r="LAK71" s="4" t="s">
        <v>108</v>
      </c>
      <c r="LAL71" s="4" t="s">
        <v>108</v>
      </c>
      <c r="LAM71" s="4" t="s">
        <v>108</v>
      </c>
      <c r="LAN71" s="4" t="s">
        <v>108</v>
      </c>
      <c r="LAO71" s="4" t="s">
        <v>108</v>
      </c>
      <c r="LAP71" s="4" t="s">
        <v>108</v>
      </c>
      <c r="LAQ71" s="4" t="s">
        <v>108</v>
      </c>
      <c r="LAR71" s="4" t="s">
        <v>108</v>
      </c>
      <c r="LAS71" s="4" t="s">
        <v>108</v>
      </c>
      <c r="LAT71" s="4" t="s">
        <v>108</v>
      </c>
      <c r="LAU71" s="4" t="s">
        <v>108</v>
      </c>
      <c r="LAV71" s="4" t="s">
        <v>109</v>
      </c>
      <c r="LAW71" s="3" t="s">
        <v>392</v>
      </c>
      <c r="LAX71" s="3"/>
      <c r="LAY71" s="3"/>
      <c r="LAZ71" s="4" t="s">
        <v>108</v>
      </c>
      <c r="LBA71" s="4" t="s">
        <v>108</v>
      </c>
      <c r="LBB71" s="4" t="s">
        <v>108</v>
      </c>
      <c r="LBC71" s="4" t="s">
        <v>108</v>
      </c>
      <c r="LBD71" s="4" t="s">
        <v>108</v>
      </c>
      <c r="LBE71" s="4" t="s">
        <v>108</v>
      </c>
      <c r="LBF71" s="4" t="s">
        <v>108</v>
      </c>
      <c r="LBG71" s="4" t="s">
        <v>108</v>
      </c>
      <c r="LBH71" s="4" t="s">
        <v>108</v>
      </c>
      <c r="LBI71" s="4" t="s">
        <v>108</v>
      </c>
      <c r="LBJ71" s="4" t="s">
        <v>108</v>
      </c>
      <c r="LBK71" s="4" t="s">
        <v>108</v>
      </c>
      <c r="LBL71" s="4" t="s">
        <v>109</v>
      </c>
      <c r="LBM71" s="3" t="s">
        <v>392</v>
      </c>
      <c r="LBN71" s="3"/>
      <c r="LBO71" s="3"/>
      <c r="LBP71" s="4" t="s">
        <v>108</v>
      </c>
      <c r="LBQ71" s="4" t="s">
        <v>108</v>
      </c>
      <c r="LBR71" s="4" t="s">
        <v>108</v>
      </c>
      <c r="LBS71" s="4" t="s">
        <v>108</v>
      </c>
      <c r="LBT71" s="4" t="s">
        <v>108</v>
      </c>
      <c r="LBU71" s="4" t="s">
        <v>108</v>
      </c>
      <c r="LBV71" s="4" t="s">
        <v>108</v>
      </c>
      <c r="LBW71" s="4" t="s">
        <v>108</v>
      </c>
      <c r="LBX71" s="4" t="s">
        <v>108</v>
      </c>
      <c r="LBY71" s="4" t="s">
        <v>108</v>
      </c>
      <c r="LBZ71" s="4" t="s">
        <v>108</v>
      </c>
      <c r="LCA71" s="4" t="s">
        <v>108</v>
      </c>
      <c r="LCB71" s="4" t="s">
        <v>109</v>
      </c>
      <c r="LCC71" s="3" t="s">
        <v>392</v>
      </c>
      <c r="LCD71" s="3"/>
      <c r="LCE71" s="3"/>
      <c r="LCF71" s="4" t="s">
        <v>108</v>
      </c>
      <c r="LCG71" s="4" t="s">
        <v>108</v>
      </c>
      <c r="LCH71" s="4" t="s">
        <v>108</v>
      </c>
      <c r="LCI71" s="4" t="s">
        <v>108</v>
      </c>
      <c r="LCJ71" s="4" t="s">
        <v>108</v>
      </c>
      <c r="LCK71" s="4" t="s">
        <v>108</v>
      </c>
      <c r="LCL71" s="4" t="s">
        <v>108</v>
      </c>
      <c r="LCM71" s="4" t="s">
        <v>108</v>
      </c>
      <c r="LCN71" s="4" t="s">
        <v>108</v>
      </c>
      <c r="LCO71" s="4" t="s">
        <v>108</v>
      </c>
      <c r="LCP71" s="4" t="s">
        <v>108</v>
      </c>
      <c r="LCQ71" s="4" t="s">
        <v>108</v>
      </c>
      <c r="LCR71" s="4" t="s">
        <v>109</v>
      </c>
      <c r="LCS71" s="3" t="s">
        <v>392</v>
      </c>
      <c r="LCT71" s="3"/>
      <c r="LCU71" s="3"/>
      <c r="LCV71" s="4" t="s">
        <v>108</v>
      </c>
      <c r="LCW71" s="4" t="s">
        <v>108</v>
      </c>
      <c r="LCX71" s="4" t="s">
        <v>108</v>
      </c>
      <c r="LCY71" s="4" t="s">
        <v>108</v>
      </c>
      <c r="LCZ71" s="4" t="s">
        <v>108</v>
      </c>
      <c r="LDA71" s="4" t="s">
        <v>108</v>
      </c>
      <c r="LDB71" s="4" t="s">
        <v>108</v>
      </c>
      <c r="LDC71" s="4" t="s">
        <v>108</v>
      </c>
      <c r="LDD71" s="4" t="s">
        <v>108</v>
      </c>
      <c r="LDE71" s="4" t="s">
        <v>108</v>
      </c>
      <c r="LDF71" s="4" t="s">
        <v>108</v>
      </c>
      <c r="LDG71" s="4" t="s">
        <v>108</v>
      </c>
      <c r="LDH71" s="4" t="s">
        <v>109</v>
      </c>
      <c r="LDI71" s="3" t="s">
        <v>392</v>
      </c>
      <c r="LDJ71" s="3"/>
      <c r="LDK71" s="3"/>
      <c r="LDL71" s="4" t="s">
        <v>108</v>
      </c>
      <c r="LDM71" s="4" t="s">
        <v>108</v>
      </c>
      <c r="LDN71" s="4" t="s">
        <v>108</v>
      </c>
      <c r="LDO71" s="4" t="s">
        <v>108</v>
      </c>
      <c r="LDP71" s="4" t="s">
        <v>108</v>
      </c>
      <c r="LDQ71" s="4" t="s">
        <v>108</v>
      </c>
      <c r="LDR71" s="4" t="s">
        <v>108</v>
      </c>
      <c r="LDS71" s="4" t="s">
        <v>108</v>
      </c>
      <c r="LDT71" s="4" t="s">
        <v>108</v>
      </c>
      <c r="LDU71" s="4" t="s">
        <v>108</v>
      </c>
      <c r="LDV71" s="4" t="s">
        <v>108</v>
      </c>
      <c r="LDW71" s="4" t="s">
        <v>108</v>
      </c>
      <c r="LDX71" s="4" t="s">
        <v>109</v>
      </c>
      <c r="LDY71" s="3" t="s">
        <v>392</v>
      </c>
      <c r="LDZ71" s="3"/>
      <c r="LEA71" s="3"/>
      <c r="LEB71" s="4" t="s">
        <v>108</v>
      </c>
      <c r="LEC71" s="4" t="s">
        <v>108</v>
      </c>
      <c r="LED71" s="4" t="s">
        <v>108</v>
      </c>
      <c r="LEE71" s="4" t="s">
        <v>108</v>
      </c>
      <c r="LEF71" s="4" t="s">
        <v>108</v>
      </c>
      <c r="LEG71" s="4" t="s">
        <v>108</v>
      </c>
      <c r="LEH71" s="4" t="s">
        <v>108</v>
      </c>
      <c r="LEI71" s="4" t="s">
        <v>108</v>
      </c>
      <c r="LEJ71" s="4" t="s">
        <v>108</v>
      </c>
      <c r="LEK71" s="4" t="s">
        <v>108</v>
      </c>
      <c r="LEL71" s="4" t="s">
        <v>108</v>
      </c>
      <c r="LEM71" s="4" t="s">
        <v>108</v>
      </c>
      <c r="LEN71" s="4" t="s">
        <v>109</v>
      </c>
      <c r="LEO71" s="3" t="s">
        <v>392</v>
      </c>
      <c r="LEP71" s="3"/>
      <c r="LEQ71" s="3"/>
      <c r="LER71" s="4" t="s">
        <v>108</v>
      </c>
      <c r="LES71" s="4" t="s">
        <v>108</v>
      </c>
      <c r="LET71" s="4" t="s">
        <v>108</v>
      </c>
      <c r="LEU71" s="4" t="s">
        <v>108</v>
      </c>
      <c r="LEV71" s="4" t="s">
        <v>108</v>
      </c>
      <c r="LEW71" s="4" t="s">
        <v>108</v>
      </c>
      <c r="LEX71" s="4" t="s">
        <v>108</v>
      </c>
      <c r="LEY71" s="4" t="s">
        <v>108</v>
      </c>
      <c r="LEZ71" s="4" t="s">
        <v>108</v>
      </c>
      <c r="LFA71" s="4" t="s">
        <v>108</v>
      </c>
      <c r="LFB71" s="4" t="s">
        <v>108</v>
      </c>
      <c r="LFC71" s="4" t="s">
        <v>108</v>
      </c>
      <c r="LFD71" s="4" t="s">
        <v>109</v>
      </c>
      <c r="LFE71" s="3" t="s">
        <v>392</v>
      </c>
      <c r="LFF71" s="3"/>
      <c r="LFG71" s="3"/>
      <c r="LFH71" s="4" t="s">
        <v>108</v>
      </c>
      <c r="LFI71" s="4" t="s">
        <v>108</v>
      </c>
      <c r="LFJ71" s="4" t="s">
        <v>108</v>
      </c>
      <c r="LFK71" s="4" t="s">
        <v>108</v>
      </c>
      <c r="LFL71" s="4" t="s">
        <v>108</v>
      </c>
      <c r="LFM71" s="4" t="s">
        <v>108</v>
      </c>
      <c r="LFN71" s="4" t="s">
        <v>108</v>
      </c>
      <c r="LFO71" s="4" t="s">
        <v>108</v>
      </c>
      <c r="LFP71" s="4" t="s">
        <v>108</v>
      </c>
      <c r="LFQ71" s="4" t="s">
        <v>108</v>
      </c>
      <c r="LFR71" s="4" t="s">
        <v>108</v>
      </c>
      <c r="LFS71" s="4" t="s">
        <v>108</v>
      </c>
      <c r="LFT71" s="4" t="s">
        <v>109</v>
      </c>
      <c r="LFU71" s="3" t="s">
        <v>392</v>
      </c>
      <c r="LFV71" s="3"/>
      <c r="LFW71" s="3"/>
      <c r="LFX71" s="4" t="s">
        <v>108</v>
      </c>
      <c r="LFY71" s="4" t="s">
        <v>108</v>
      </c>
      <c r="LFZ71" s="4" t="s">
        <v>108</v>
      </c>
      <c r="LGA71" s="4" t="s">
        <v>108</v>
      </c>
      <c r="LGB71" s="4" t="s">
        <v>108</v>
      </c>
      <c r="LGC71" s="4" t="s">
        <v>108</v>
      </c>
      <c r="LGD71" s="4" t="s">
        <v>108</v>
      </c>
      <c r="LGE71" s="4" t="s">
        <v>108</v>
      </c>
      <c r="LGF71" s="4" t="s">
        <v>108</v>
      </c>
      <c r="LGG71" s="4" t="s">
        <v>108</v>
      </c>
      <c r="LGH71" s="4" t="s">
        <v>108</v>
      </c>
      <c r="LGI71" s="4" t="s">
        <v>108</v>
      </c>
      <c r="LGJ71" s="4" t="s">
        <v>109</v>
      </c>
      <c r="LGK71" s="3" t="s">
        <v>392</v>
      </c>
      <c r="LGL71" s="3"/>
      <c r="LGM71" s="3"/>
      <c r="LGN71" s="4" t="s">
        <v>108</v>
      </c>
      <c r="LGO71" s="4" t="s">
        <v>108</v>
      </c>
      <c r="LGP71" s="4" t="s">
        <v>108</v>
      </c>
      <c r="LGQ71" s="4" t="s">
        <v>108</v>
      </c>
      <c r="LGR71" s="4" t="s">
        <v>108</v>
      </c>
      <c r="LGS71" s="4" t="s">
        <v>108</v>
      </c>
      <c r="LGT71" s="4" t="s">
        <v>108</v>
      </c>
      <c r="LGU71" s="4" t="s">
        <v>108</v>
      </c>
      <c r="LGV71" s="4" t="s">
        <v>108</v>
      </c>
      <c r="LGW71" s="4" t="s">
        <v>108</v>
      </c>
      <c r="LGX71" s="4" t="s">
        <v>108</v>
      </c>
      <c r="LGY71" s="4" t="s">
        <v>108</v>
      </c>
      <c r="LGZ71" s="4" t="s">
        <v>109</v>
      </c>
      <c r="LHA71" s="3" t="s">
        <v>392</v>
      </c>
      <c r="LHB71" s="3"/>
      <c r="LHC71" s="3"/>
      <c r="LHD71" s="4" t="s">
        <v>108</v>
      </c>
      <c r="LHE71" s="4" t="s">
        <v>108</v>
      </c>
      <c r="LHF71" s="4" t="s">
        <v>108</v>
      </c>
      <c r="LHG71" s="4" t="s">
        <v>108</v>
      </c>
      <c r="LHH71" s="4" t="s">
        <v>108</v>
      </c>
      <c r="LHI71" s="4" t="s">
        <v>108</v>
      </c>
      <c r="LHJ71" s="4" t="s">
        <v>108</v>
      </c>
      <c r="LHK71" s="4" t="s">
        <v>108</v>
      </c>
      <c r="LHL71" s="4" t="s">
        <v>108</v>
      </c>
      <c r="LHM71" s="4" t="s">
        <v>108</v>
      </c>
      <c r="LHN71" s="4" t="s">
        <v>108</v>
      </c>
      <c r="LHO71" s="4" t="s">
        <v>108</v>
      </c>
      <c r="LHP71" s="4" t="s">
        <v>109</v>
      </c>
      <c r="LHQ71" s="3" t="s">
        <v>392</v>
      </c>
      <c r="LHR71" s="3"/>
      <c r="LHS71" s="3"/>
      <c r="LHT71" s="4" t="s">
        <v>108</v>
      </c>
      <c r="LHU71" s="4" t="s">
        <v>108</v>
      </c>
      <c r="LHV71" s="4" t="s">
        <v>108</v>
      </c>
      <c r="LHW71" s="4" t="s">
        <v>108</v>
      </c>
      <c r="LHX71" s="4" t="s">
        <v>108</v>
      </c>
      <c r="LHY71" s="4" t="s">
        <v>108</v>
      </c>
      <c r="LHZ71" s="4" t="s">
        <v>108</v>
      </c>
      <c r="LIA71" s="4" t="s">
        <v>108</v>
      </c>
      <c r="LIB71" s="4" t="s">
        <v>108</v>
      </c>
      <c r="LIC71" s="4" t="s">
        <v>108</v>
      </c>
      <c r="LID71" s="4" t="s">
        <v>108</v>
      </c>
      <c r="LIE71" s="4" t="s">
        <v>108</v>
      </c>
      <c r="LIF71" s="4" t="s">
        <v>109</v>
      </c>
      <c r="LIG71" s="3" t="s">
        <v>392</v>
      </c>
      <c r="LIH71" s="3"/>
      <c r="LII71" s="3"/>
      <c r="LIJ71" s="4" t="s">
        <v>108</v>
      </c>
      <c r="LIK71" s="4" t="s">
        <v>108</v>
      </c>
      <c r="LIL71" s="4" t="s">
        <v>108</v>
      </c>
      <c r="LIM71" s="4" t="s">
        <v>108</v>
      </c>
      <c r="LIN71" s="4" t="s">
        <v>108</v>
      </c>
      <c r="LIO71" s="4" t="s">
        <v>108</v>
      </c>
      <c r="LIP71" s="4" t="s">
        <v>108</v>
      </c>
      <c r="LIQ71" s="4" t="s">
        <v>108</v>
      </c>
      <c r="LIR71" s="4" t="s">
        <v>108</v>
      </c>
      <c r="LIS71" s="4" t="s">
        <v>108</v>
      </c>
      <c r="LIT71" s="4" t="s">
        <v>108</v>
      </c>
      <c r="LIU71" s="4" t="s">
        <v>108</v>
      </c>
      <c r="LIV71" s="4" t="s">
        <v>109</v>
      </c>
      <c r="LIW71" s="3" t="s">
        <v>392</v>
      </c>
      <c r="LIX71" s="3"/>
      <c r="LIY71" s="3"/>
      <c r="LIZ71" s="4" t="s">
        <v>108</v>
      </c>
      <c r="LJA71" s="4" t="s">
        <v>108</v>
      </c>
      <c r="LJB71" s="4" t="s">
        <v>108</v>
      </c>
      <c r="LJC71" s="4" t="s">
        <v>108</v>
      </c>
      <c r="LJD71" s="4" t="s">
        <v>108</v>
      </c>
      <c r="LJE71" s="4" t="s">
        <v>108</v>
      </c>
      <c r="LJF71" s="4" t="s">
        <v>108</v>
      </c>
      <c r="LJG71" s="4" t="s">
        <v>108</v>
      </c>
      <c r="LJH71" s="4" t="s">
        <v>108</v>
      </c>
      <c r="LJI71" s="4" t="s">
        <v>108</v>
      </c>
      <c r="LJJ71" s="4" t="s">
        <v>108</v>
      </c>
      <c r="LJK71" s="4" t="s">
        <v>108</v>
      </c>
      <c r="LJL71" s="4" t="s">
        <v>109</v>
      </c>
      <c r="LJM71" s="3" t="s">
        <v>392</v>
      </c>
      <c r="LJN71" s="3"/>
      <c r="LJO71" s="3"/>
      <c r="LJP71" s="4" t="s">
        <v>108</v>
      </c>
      <c r="LJQ71" s="4" t="s">
        <v>108</v>
      </c>
      <c r="LJR71" s="4" t="s">
        <v>108</v>
      </c>
      <c r="LJS71" s="4" t="s">
        <v>108</v>
      </c>
      <c r="LJT71" s="4" t="s">
        <v>108</v>
      </c>
      <c r="LJU71" s="4" t="s">
        <v>108</v>
      </c>
      <c r="LJV71" s="4" t="s">
        <v>108</v>
      </c>
      <c r="LJW71" s="4" t="s">
        <v>108</v>
      </c>
      <c r="LJX71" s="4" t="s">
        <v>108</v>
      </c>
      <c r="LJY71" s="4" t="s">
        <v>108</v>
      </c>
      <c r="LJZ71" s="4" t="s">
        <v>108</v>
      </c>
      <c r="LKA71" s="4" t="s">
        <v>108</v>
      </c>
      <c r="LKB71" s="4" t="s">
        <v>109</v>
      </c>
      <c r="LKC71" s="3" t="s">
        <v>392</v>
      </c>
      <c r="LKD71" s="3"/>
      <c r="LKE71" s="3"/>
      <c r="LKF71" s="4" t="s">
        <v>108</v>
      </c>
      <c r="LKG71" s="4" t="s">
        <v>108</v>
      </c>
      <c r="LKH71" s="4" t="s">
        <v>108</v>
      </c>
      <c r="LKI71" s="4" t="s">
        <v>108</v>
      </c>
      <c r="LKJ71" s="4" t="s">
        <v>108</v>
      </c>
      <c r="LKK71" s="4" t="s">
        <v>108</v>
      </c>
      <c r="LKL71" s="4" t="s">
        <v>108</v>
      </c>
      <c r="LKM71" s="4" t="s">
        <v>108</v>
      </c>
      <c r="LKN71" s="4" t="s">
        <v>108</v>
      </c>
      <c r="LKO71" s="4" t="s">
        <v>108</v>
      </c>
      <c r="LKP71" s="4" t="s">
        <v>108</v>
      </c>
      <c r="LKQ71" s="4" t="s">
        <v>108</v>
      </c>
      <c r="LKR71" s="4" t="s">
        <v>109</v>
      </c>
      <c r="LKS71" s="3" t="s">
        <v>392</v>
      </c>
      <c r="LKT71" s="3"/>
      <c r="LKU71" s="3"/>
      <c r="LKV71" s="4" t="s">
        <v>108</v>
      </c>
      <c r="LKW71" s="4" t="s">
        <v>108</v>
      </c>
      <c r="LKX71" s="4" t="s">
        <v>108</v>
      </c>
      <c r="LKY71" s="4" t="s">
        <v>108</v>
      </c>
      <c r="LKZ71" s="4" t="s">
        <v>108</v>
      </c>
      <c r="LLA71" s="4" t="s">
        <v>108</v>
      </c>
      <c r="LLB71" s="4" t="s">
        <v>108</v>
      </c>
      <c r="LLC71" s="4" t="s">
        <v>108</v>
      </c>
      <c r="LLD71" s="4" t="s">
        <v>108</v>
      </c>
      <c r="LLE71" s="4" t="s">
        <v>108</v>
      </c>
      <c r="LLF71" s="4" t="s">
        <v>108</v>
      </c>
      <c r="LLG71" s="4" t="s">
        <v>108</v>
      </c>
      <c r="LLH71" s="4" t="s">
        <v>109</v>
      </c>
      <c r="LLI71" s="3" t="s">
        <v>392</v>
      </c>
      <c r="LLJ71" s="3"/>
      <c r="LLK71" s="3"/>
      <c r="LLL71" s="4" t="s">
        <v>108</v>
      </c>
      <c r="LLM71" s="4" t="s">
        <v>108</v>
      </c>
      <c r="LLN71" s="4" t="s">
        <v>108</v>
      </c>
      <c r="LLO71" s="4" t="s">
        <v>108</v>
      </c>
      <c r="LLP71" s="4" t="s">
        <v>108</v>
      </c>
      <c r="LLQ71" s="4" t="s">
        <v>108</v>
      </c>
      <c r="LLR71" s="4" t="s">
        <v>108</v>
      </c>
      <c r="LLS71" s="4" t="s">
        <v>108</v>
      </c>
      <c r="LLT71" s="4" t="s">
        <v>108</v>
      </c>
      <c r="LLU71" s="4" t="s">
        <v>108</v>
      </c>
      <c r="LLV71" s="4" t="s">
        <v>108</v>
      </c>
      <c r="LLW71" s="4" t="s">
        <v>108</v>
      </c>
      <c r="LLX71" s="4" t="s">
        <v>109</v>
      </c>
      <c r="LLY71" s="3" t="s">
        <v>392</v>
      </c>
      <c r="LLZ71" s="3"/>
      <c r="LMA71" s="3"/>
      <c r="LMB71" s="4" t="s">
        <v>108</v>
      </c>
      <c r="LMC71" s="4" t="s">
        <v>108</v>
      </c>
      <c r="LMD71" s="4" t="s">
        <v>108</v>
      </c>
      <c r="LME71" s="4" t="s">
        <v>108</v>
      </c>
      <c r="LMF71" s="4" t="s">
        <v>108</v>
      </c>
      <c r="LMG71" s="4" t="s">
        <v>108</v>
      </c>
      <c r="LMH71" s="4" t="s">
        <v>108</v>
      </c>
      <c r="LMI71" s="4" t="s">
        <v>108</v>
      </c>
      <c r="LMJ71" s="4" t="s">
        <v>108</v>
      </c>
      <c r="LMK71" s="4" t="s">
        <v>108</v>
      </c>
      <c r="LML71" s="4" t="s">
        <v>108</v>
      </c>
      <c r="LMM71" s="4" t="s">
        <v>108</v>
      </c>
      <c r="LMN71" s="4" t="s">
        <v>109</v>
      </c>
      <c r="LMO71" s="3" t="s">
        <v>392</v>
      </c>
      <c r="LMP71" s="3"/>
      <c r="LMQ71" s="3"/>
      <c r="LMR71" s="4" t="s">
        <v>108</v>
      </c>
      <c r="LMS71" s="4" t="s">
        <v>108</v>
      </c>
      <c r="LMT71" s="4" t="s">
        <v>108</v>
      </c>
      <c r="LMU71" s="4" t="s">
        <v>108</v>
      </c>
      <c r="LMV71" s="4" t="s">
        <v>108</v>
      </c>
      <c r="LMW71" s="4" t="s">
        <v>108</v>
      </c>
      <c r="LMX71" s="4" t="s">
        <v>108</v>
      </c>
      <c r="LMY71" s="4" t="s">
        <v>108</v>
      </c>
      <c r="LMZ71" s="4" t="s">
        <v>108</v>
      </c>
      <c r="LNA71" s="4" t="s">
        <v>108</v>
      </c>
      <c r="LNB71" s="4" t="s">
        <v>108</v>
      </c>
      <c r="LNC71" s="4" t="s">
        <v>108</v>
      </c>
      <c r="LND71" s="4" t="s">
        <v>109</v>
      </c>
      <c r="LNE71" s="3" t="s">
        <v>392</v>
      </c>
      <c r="LNF71" s="3"/>
      <c r="LNG71" s="3"/>
      <c r="LNH71" s="4" t="s">
        <v>108</v>
      </c>
      <c r="LNI71" s="4" t="s">
        <v>108</v>
      </c>
      <c r="LNJ71" s="4" t="s">
        <v>108</v>
      </c>
      <c r="LNK71" s="4" t="s">
        <v>108</v>
      </c>
      <c r="LNL71" s="4" t="s">
        <v>108</v>
      </c>
      <c r="LNM71" s="4" t="s">
        <v>108</v>
      </c>
      <c r="LNN71" s="4" t="s">
        <v>108</v>
      </c>
      <c r="LNO71" s="4" t="s">
        <v>108</v>
      </c>
      <c r="LNP71" s="4" t="s">
        <v>108</v>
      </c>
      <c r="LNQ71" s="4" t="s">
        <v>108</v>
      </c>
      <c r="LNR71" s="4" t="s">
        <v>108</v>
      </c>
      <c r="LNS71" s="4" t="s">
        <v>108</v>
      </c>
      <c r="LNT71" s="4" t="s">
        <v>109</v>
      </c>
      <c r="LNU71" s="3" t="s">
        <v>392</v>
      </c>
      <c r="LNV71" s="3"/>
      <c r="LNW71" s="3"/>
      <c r="LNX71" s="4" t="s">
        <v>108</v>
      </c>
      <c r="LNY71" s="4" t="s">
        <v>108</v>
      </c>
      <c r="LNZ71" s="4" t="s">
        <v>108</v>
      </c>
      <c r="LOA71" s="4" t="s">
        <v>108</v>
      </c>
      <c r="LOB71" s="4" t="s">
        <v>108</v>
      </c>
      <c r="LOC71" s="4" t="s">
        <v>108</v>
      </c>
      <c r="LOD71" s="4" t="s">
        <v>108</v>
      </c>
      <c r="LOE71" s="4" t="s">
        <v>108</v>
      </c>
      <c r="LOF71" s="4" t="s">
        <v>108</v>
      </c>
      <c r="LOG71" s="4" t="s">
        <v>108</v>
      </c>
      <c r="LOH71" s="4" t="s">
        <v>108</v>
      </c>
      <c r="LOI71" s="4" t="s">
        <v>108</v>
      </c>
      <c r="LOJ71" s="4" t="s">
        <v>109</v>
      </c>
      <c r="LOK71" s="3" t="s">
        <v>392</v>
      </c>
      <c r="LOL71" s="3"/>
      <c r="LOM71" s="3"/>
      <c r="LON71" s="4" t="s">
        <v>108</v>
      </c>
      <c r="LOO71" s="4" t="s">
        <v>108</v>
      </c>
      <c r="LOP71" s="4" t="s">
        <v>108</v>
      </c>
      <c r="LOQ71" s="4" t="s">
        <v>108</v>
      </c>
      <c r="LOR71" s="4" t="s">
        <v>108</v>
      </c>
      <c r="LOS71" s="4" t="s">
        <v>108</v>
      </c>
      <c r="LOT71" s="4" t="s">
        <v>108</v>
      </c>
      <c r="LOU71" s="4" t="s">
        <v>108</v>
      </c>
      <c r="LOV71" s="4" t="s">
        <v>108</v>
      </c>
      <c r="LOW71" s="4" t="s">
        <v>108</v>
      </c>
      <c r="LOX71" s="4" t="s">
        <v>108</v>
      </c>
      <c r="LOY71" s="4" t="s">
        <v>108</v>
      </c>
      <c r="LOZ71" s="4" t="s">
        <v>109</v>
      </c>
      <c r="LPA71" s="3" t="s">
        <v>392</v>
      </c>
      <c r="LPB71" s="3"/>
      <c r="LPC71" s="3"/>
      <c r="LPD71" s="4" t="s">
        <v>108</v>
      </c>
      <c r="LPE71" s="4" t="s">
        <v>108</v>
      </c>
      <c r="LPF71" s="4" t="s">
        <v>108</v>
      </c>
      <c r="LPG71" s="4" t="s">
        <v>108</v>
      </c>
      <c r="LPH71" s="4" t="s">
        <v>108</v>
      </c>
      <c r="LPI71" s="4" t="s">
        <v>108</v>
      </c>
      <c r="LPJ71" s="4" t="s">
        <v>108</v>
      </c>
      <c r="LPK71" s="4" t="s">
        <v>108</v>
      </c>
      <c r="LPL71" s="4" t="s">
        <v>108</v>
      </c>
      <c r="LPM71" s="4" t="s">
        <v>108</v>
      </c>
      <c r="LPN71" s="4" t="s">
        <v>108</v>
      </c>
      <c r="LPO71" s="4" t="s">
        <v>108</v>
      </c>
      <c r="LPP71" s="4" t="s">
        <v>109</v>
      </c>
      <c r="LPQ71" s="3" t="s">
        <v>392</v>
      </c>
      <c r="LPR71" s="3"/>
      <c r="LPS71" s="3"/>
      <c r="LPT71" s="4" t="s">
        <v>108</v>
      </c>
      <c r="LPU71" s="4" t="s">
        <v>108</v>
      </c>
      <c r="LPV71" s="4" t="s">
        <v>108</v>
      </c>
      <c r="LPW71" s="4" t="s">
        <v>108</v>
      </c>
      <c r="LPX71" s="4" t="s">
        <v>108</v>
      </c>
      <c r="LPY71" s="4" t="s">
        <v>108</v>
      </c>
      <c r="LPZ71" s="4" t="s">
        <v>108</v>
      </c>
      <c r="LQA71" s="4" t="s">
        <v>108</v>
      </c>
      <c r="LQB71" s="4" t="s">
        <v>108</v>
      </c>
      <c r="LQC71" s="4" t="s">
        <v>108</v>
      </c>
      <c r="LQD71" s="4" t="s">
        <v>108</v>
      </c>
      <c r="LQE71" s="4" t="s">
        <v>108</v>
      </c>
      <c r="LQF71" s="4" t="s">
        <v>109</v>
      </c>
      <c r="LQG71" s="3" t="s">
        <v>392</v>
      </c>
      <c r="LQH71" s="3"/>
      <c r="LQI71" s="3"/>
      <c r="LQJ71" s="4" t="s">
        <v>108</v>
      </c>
      <c r="LQK71" s="4" t="s">
        <v>108</v>
      </c>
      <c r="LQL71" s="4" t="s">
        <v>108</v>
      </c>
      <c r="LQM71" s="4" t="s">
        <v>108</v>
      </c>
      <c r="LQN71" s="4" t="s">
        <v>108</v>
      </c>
      <c r="LQO71" s="4" t="s">
        <v>108</v>
      </c>
      <c r="LQP71" s="4" t="s">
        <v>108</v>
      </c>
      <c r="LQQ71" s="4" t="s">
        <v>108</v>
      </c>
      <c r="LQR71" s="4" t="s">
        <v>108</v>
      </c>
      <c r="LQS71" s="4" t="s">
        <v>108</v>
      </c>
      <c r="LQT71" s="4" t="s">
        <v>108</v>
      </c>
      <c r="LQU71" s="4" t="s">
        <v>108</v>
      </c>
      <c r="LQV71" s="4" t="s">
        <v>109</v>
      </c>
      <c r="LQW71" s="3" t="s">
        <v>392</v>
      </c>
      <c r="LQX71" s="3"/>
      <c r="LQY71" s="3"/>
      <c r="LQZ71" s="4" t="s">
        <v>108</v>
      </c>
      <c r="LRA71" s="4" t="s">
        <v>108</v>
      </c>
      <c r="LRB71" s="4" t="s">
        <v>108</v>
      </c>
      <c r="LRC71" s="4" t="s">
        <v>108</v>
      </c>
      <c r="LRD71" s="4" t="s">
        <v>108</v>
      </c>
      <c r="LRE71" s="4" t="s">
        <v>108</v>
      </c>
      <c r="LRF71" s="4" t="s">
        <v>108</v>
      </c>
      <c r="LRG71" s="4" t="s">
        <v>108</v>
      </c>
      <c r="LRH71" s="4" t="s">
        <v>108</v>
      </c>
      <c r="LRI71" s="4" t="s">
        <v>108</v>
      </c>
      <c r="LRJ71" s="4" t="s">
        <v>108</v>
      </c>
      <c r="LRK71" s="4" t="s">
        <v>108</v>
      </c>
      <c r="LRL71" s="4" t="s">
        <v>109</v>
      </c>
      <c r="LRM71" s="3" t="s">
        <v>392</v>
      </c>
      <c r="LRN71" s="3"/>
      <c r="LRO71" s="3"/>
      <c r="LRP71" s="4" t="s">
        <v>108</v>
      </c>
      <c r="LRQ71" s="4" t="s">
        <v>108</v>
      </c>
      <c r="LRR71" s="4" t="s">
        <v>108</v>
      </c>
      <c r="LRS71" s="4" t="s">
        <v>108</v>
      </c>
      <c r="LRT71" s="4" t="s">
        <v>108</v>
      </c>
      <c r="LRU71" s="4" t="s">
        <v>108</v>
      </c>
      <c r="LRV71" s="4" t="s">
        <v>108</v>
      </c>
      <c r="LRW71" s="4" t="s">
        <v>108</v>
      </c>
      <c r="LRX71" s="4" t="s">
        <v>108</v>
      </c>
      <c r="LRY71" s="4" t="s">
        <v>108</v>
      </c>
      <c r="LRZ71" s="4" t="s">
        <v>108</v>
      </c>
      <c r="LSA71" s="4" t="s">
        <v>108</v>
      </c>
      <c r="LSB71" s="4" t="s">
        <v>109</v>
      </c>
      <c r="LSC71" s="3" t="s">
        <v>392</v>
      </c>
      <c r="LSD71" s="3"/>
      <c r="LSE71" s="3"/>
      <c r="LSF71" s="4" t="s">
        <v>108</v>
      </c>
      <c r="LSG71" s="4" t="s">
        <v>108</v>
      </c>
      <c r="LSH71" s="4" t="s">
        <v>108</v>
      </c>
      <c r="LSI71" s="4" t="s">
        <v>108</v>
      </c>
      <c r="LSJ71" s="4" t="s">
        <v>108</v>
      </c>
      <c r="LSK71" s="4" t="s">
        <v>108</v>
      </c>
      <c r="LSL71" s="4" t="s">
        <v>108</v>
      </c>
      <c r="LSM71" s="4" t="s">
        <v>108</v>
      </c>
      <c r="LSN71" s="4" t="s">
        <v>108</v>
      </c>
      <c r="LSO71" s="4" t="s">
        <v>108</v>
      </c>
      <c r="LSP71" s="4" t="s">
        <v>108</v>
      </c>
      <c r="LSQ71" s="4" t="s">
        <v>108</v>
      </c>
      <c r="LSR71" s="4" t="s">
        <v>109</v>
      </c>
      <c r="LSS71" s="3" t="s">
        <v>392</v>
      </c>
      <c r="LST71" s="3"/>
      <c r="LSU71" s="3"/>
      <c r="LSV71" s="4" t="s">
        <v>108</v>
      </c>
      <c r="LSW71" s="4" t="s">
        <v>108</v>
      </c>
      <c r="LSX71" s="4" t="s">
        <v>108</v>
      </c>
      <c r="LSY71" s="4" t="s">
        <v>108</v>
      </c>
      <c r="LSZ71" s="4" t="s">
        <v>108</v>
      </c>
      <c r="LTA71" s="4" t="s">
        <v>108</v>
      </c>
      <c r="LTB71" s="4" t="s">
        <v>108</v>
      </c>
      <c r="LTC71" s="4" t="s">
        <v>108</v>
      </c>
      <c r="LTD71" s="4" t="s">
        <v>108</v>
      </c>
      <c r="LTE71" s="4" t="s">
        <v>108</v>
      </c>
      <c r="LTF71" s="4" t="s">
        <v>108</v>
      </c>
      <c r="LTG71" s="4" t="s">
        <v>108</v>
      </c>
      <c r="LTH71" s="4" t="s">
        <v>109</v>
      </c>
      <c r="LTI71" s="3" t="s">
        <v>392</v>
      </c>
      <c r="LTJ71" s="3"/>
      <c r="LTK71" s="3"/>
      <c r="LTL71" s="4" t="s">
        <v>108</v>
      </c>
      <c r="LTM71" s="4" t="s">
        <v>108</v>
      </c>
      <c r="LTN71" s="4" t="s">
        <v>108</v>
      </c>
      <c r="LTO71" s="4" t="s">
        <v>108</v>
      </c>
      <c r="LTP71" s="4" t="s">
        <v>108</v>
      </c>
      <c r="LTQ71" s="4" t="s">
        <v>108</v>
      </c>
      <c r="LTR71" s="4" t="s">
        <v>108</v>
      </c>
      <c r="LTS71" s="4" t="s">
        <v>108</v>
      </c>
      <c r="LTT71" s="4" t="s">
        <v>108</v>
      </c>
      <c r="LTU71" s="4" t="s">
        <v>108</v>
      </c>
      <c r="LTV71" s="4" t="s">
        <v>108</v>
      </c>
      <c r="LTW71" s="4" t="s">
        <v>108</v>
      </c>
      <c r="LTX71" s="4" t="s">
        <v>109</v>
      </c>
      <c r="LTY71" s="3" t="s">
        <v>392</v>
      </c>
      <c r="LTZ71" s="3"/>
      <c r="LUA71" s="3"/>
      <c r="LUB71" s="4" t="s">
        <v>108</v>
      </c>
      <c r="LUC71" s="4" t="s">
        <v>108</v>
      </c>
      <c r="LUD71" s="4" t="s">
        <v>108</v>
      </c>
      <c r="LUE71" s="4" t="s">
        <v>108</v>
      </c>
      <c r="LUF71" s="4" t="s">
        <v>108</v>
      </c>
      <c r="LUG71" s="4" t="s">
        <v>108</v>
      </c>
      <c r="LUH71" s="4" t="s">
        <v>108</v>
      </c>
      <c r="LUI71" s="4" t="s">
        <v>108</v>
      </c>
      <c r="LUJ71" s="4" t="s">
        <v>108</v>
      </c>
      <c r="LUK71" s="4" t="s">
        <v>108</v>
      </c>
      <c r="LUL71" s="4" t="s">
        <v>108</v>
      </c>
      <c r="LUM71" s="4" t="s">
        <v>108</v>
      </c>
      <c r="LUN71" s="4" t="s">
        <v>109</v>
      </c>
      <c r="LUO71" s="3" t="s">
        <v>392</v>
      </c>
      <c r="LUP71" s="3"/>
      <c r="LUQ71" s="3"/>
      <c r="LUR71" s="4" t="s">
        <v>108</v>
      </c>
      <c r="LUS71" s="4" t="s">
        <v>108</v>
      </c>
      <c r="LUT71" s="4" t="s">
        <v>108</v>
      </c>
      <c r="LUU71" s="4" t="s">
        <v>108</v>
      </c>
      <c r="LUV71" s="4" t="s">
        <v>108</v>
      </c>
      <c r="LUW71" s="4" t="s">
        <v>108</v>
      </c>
      <c r="LUX71" s="4" t="s">
        <v>108</v>
      </c>
      <c r="LUY71" s="4" t="s">
        <v>108</v>
      </c>
      <c r="LUZ71" s="4" t="s">
        <v>108</v>
      </c>
      <c r="LVA71" s="4" t="s">
        <v>108</v>
      </c>
      <c r="LVB71" s="4" t="s">
        <v>108</v>
      </c>
      <c r="LVC71" s="4" t="s">
        <v>108</v>
      </c>
      <c r="LVD71" s="4" t="s">
        <v>109</v>
      </c>
      <c r="LVE71" s="3" t="s">
        <v>392</v>
      </c>
      <c r="LVF71" s="3"/>
      <c r="LVG71" s="3"/>
      <c r="LVH71" s="4" t="s">
        <v>108</v>
      </c>
      <c r="LVI71" s="4" t="s">
        <v>108</v>
      </c>
      <c r="LVJ71" s="4" t="s">
        <v>108</v>
      </c>
      <c r="LVK71" s="4" t="s">
        <v>108</v>
      </c>
      <c r="LVL71" s="4" t="s">
        <v>108</v>
      </c>
      <c r="LVM71" s="4" t="s">
        <v>108</v>
      </c>
      <c r="LVN71" s="4" t="s">
        <v>108</v>
      </c>
      <c r="LVO71" s="4" t="s">
        <v>108</v>
      </c>
      <c r="LVP71" s="4" t="s">
        <v>108</v>
      </c>
      <c r="LVQ71" s="4" t="s">
        <v>108</v>
      </c>
      <c r="LVR71" s="4" t="s">
        <v>108</v>
      </c>
      <c r="LVS71" s="4" t="s">
        <v>108</v>
      </c>
      <c r="LVT71" s="4" t="s">
        <v>109</v>
      </c>
      <c r="LVU71" s="3" t="s">
        <v>392</v>
      </c>
      <c r="LVV71" s="3"/>
      <c r="LVW71" s="3"/>
      <c r="LVX71" s="4" t="s">
        <v>108</v>
      </c>
      <c r="LVY71" s="4" t="s">
        <v>108</v>
      </c>
      <c r="LVZ71" s="4" t="s">
        <v>108</v>
      </c>
      <c r="LWA71" s="4" t="s">
        <v>108</v>
      </c>
      <c r="LWB71" s="4" t="s">
        <v>108</v>
      </c>
      <c r="LWC71" s="4" t="s">
        <v>108</v>
      </c>
      <c r="LWD71" s="4" t="s">
        <v>108</v>
      </c>
      <c r="LWE71" s="4" t="s">
        <v>108</v>
      </c>
      <c r="LWF71" s="4" t="s">
        <v>108</v>
      </c>
      <c r="LWG71" s="4" t="s">
        <v>108</v>
      </c>
      <c r="LWH71" s="4" t="s">
        <v>108</v>
      </c>
      <c r="LWI71" s="4" t="s">
        <v>108</v>
      </c>
      <c r="LWJ71" s="4" t="s">
        <v>109</v>
      </c>
      <c r="LWK71" s="3" t="s">
        <v>392</v>
      </c>
      <c r="LWL71" s="3"/>
      <c r="LWM71" s="3"/>
      <c r="LWN71" s="4" t="s">
        <v>108</v>
      </c>
      <c r="LWO71" s="4" t="s">
        <v>108</v>
      </c>
      <c r="LWP71" s="4" t="s">
        <v>108</v>
      </c>
      <c r="LWQ71" s="4" t="s">
        <v>108</v>
      </c>
      <c r="LWR71" s="4" t="s">
        <v>108</v>
      </c>
      <c r="LWS71" s="4" t="s">
        <v>108</v>
      </c>
      <c r="LWT71" s="4" t="s">
        <v>108</v>
      </c>
      <c r="LWU71" s="4" t="s">
        <v>108</v>
      </c>
      <c r="LWV71" s="4" t="s">
        <v>108</v>
      </c>
      <c r="LWW71" s="4" t="s">
        <v>108</v>
      </c>
      <c r="LWX71" s="4" t="s">
        <v>108</v>
      </c>
      <c r="LWY71" s="4" t="s">
        <v>108</v>
      </c>
      <c r="LWZ71" s="4" t="s">
        <v>109</v>
      </c>
      <c r="LXA71" s="3" t="s">
        <v>392</v>
      </c>
      <c r="LXB71" s="3"/>
      <c r="LXC71" s="3"/>
      <c r="LXD71" s="4" t="s">
        <v>108</v>
      </c>
      <c r="LXE71" s="4" t="s">
        <v>108</v>
      </c>
      <c r="LXF71" s="4" t="s">
        <v>108</v>
      </c>
      <c r="LXG71" s="4" t="s">
        <v>108</v>
      </c>
      <c r="LXH71" s="4" t="s">
        <v>108</v>
      </c>
      <c r="LXI71" s="4" t="s">
        <v>108</v>
      </c>
      <c r="LXJ71" s="4" t="s">
        <v>108</v>
      </c>
      <c r="LXK71" s="4" t="s">
        <v>108</v>
      </c>
      <c r="LXL71" s="4" t="s">
        <v>108</v>
      </c>
      <c r="LXM71" s="4" t="s">
        <v>108</v>
      </c>
      <c r="LXN71" s="4" t="s">
        <v>108</v>
      </c>
      <c r="LXO71" s="4" t="s">
        <v>108</v>
      </c>
      <c r="LXP71" s="4" t="s">
        <v>109</v>
      </c>
      <c r="LXQ71" s="3" t="s">
        <v>392</v>
      </c>
      <c r="LXR71" s="3"/>
      <c r="LXS71" s="3"/>
      <c r="LXT71" s="4" t="s">
        <v>108</v>
      </c>
      <c r="LXU71" s="4" t="s">
        <v>108</v>
      </c>
      <c r="LXV71" s="4" t="s">
        <v>108</v>
      </c>
      <c r="LXW71" s="4" t="s">
        <v>108</v>
      </c>
      <c r="LXX71" s="4" t="s">
        <v>108</v>
      </c>
      <c r="LXY71" s="4" t="s">
        <v>108</v>
      </c>
      <c r="LXZ71" s="4" t="s">
        <v>108</v>
      </c>
      <c r="LYA71" s="4" t="s">
        <v>108</v>
      </c>
      <c r="LYB71" s="4" t="s">
        <v>108</v>
      </c>
      <c r="LYC71" s="4" t="s">
        <v>108</v>
      </c>
      <c r="LYD71" s="4" t="s">
        <v>108</v>
      </c>
      <c r="LYE71" s="4" t="s">
        <v>108</v>
      </c>
      <c r="LYF71" s="4" t="s">
        <v>109</v>
      </c>
      <c r="LYG71" s="3" t="s">
        <v>392</v>
      </c>
      <c r="LYH71" s="3"/>
      <c r="LYI71" s="3"/>
      <c r="LYJ71" s="4" t="s">
        <v>108</v>
      </c>
      <c r="LYK71" s="4" t="s">
        <v>108</v>
      </c>
      <c r="LYL71" s="4" t="s">
        <v>108</v>
      </c>
      <c r="LYM71" s="4" t="s">
        <v>108</v>
      </c>
      <c r="LYN71" s="4" t="s">
        <v>108</v>
      </c>
      <c r="LYO71" s="4" t="s">
        <v>108</v>
      </c>
      <c r="LYP71" s="4" t="s">
        <v>108</v>
      </c>
      <c r="LYQ71" s="4" t="s">
        <v>108</v>
      </c>
      <c r="LYR71" s="4" t="s">
        <v>108</v>
      </c>
      <c r="LYS71" s="4" t="s">
        <v>108</v>
      </c>
      <c r="LYT71" s="4" t="s">
        <v>108</v>
      </c>
      <c r="LYU71" s="4" t="s">
        <v>108</v>
      </c>
      <c r="LYV71" s="4" t="s">
        <v>109</v>
      </c>
      <c r="LYW71" s="3" t="s">
        <v>392</v>
      </c>
      <c r="LYX71" s="3"/>
      <c r="LYY71" s="3"/>
      <c r="LYZ71" s="4" t="s">
        <v>108</v>
      </c>
      <c r="LZA71" s="4" t="s">
        <v>108</v>
      </c>
      <c r="LZB71" s="4" t="s">
        <v>108</v>
      </c>
      <c r="LZC71" s="4" t="s">
        <v>108</v>
      </c>
      <c r="LZD71" s="4" t="s">
        <v>108</v>
      </c>
      <c r="LZE71" s="4" t="s">
        <v>108</v>
      </c>
      <c r="LZF71" s="4" t="s">
        <v>108</v>
      </c>
      <c r="LZG71" s="4" t="s">
        <v>108</v>
      </c>
      <c r="LZH71" s="4" t="s">
        <v>108</v>
      </c>
      <c r="LZI71" s="4" t="s">
        <v>108</v>
      </c>
      <c r="LZJ71" s="4" t="s">
        <v>108</v>
      </c>
      <c r="LZK71" s="4" t="s">
        <v>108</v>
      </c>
      <c r="LZL71" s="4" t="s">
        <v>109</v>
      </c>
      <c r="LZM71" s="3" t="s">
        <v>392</v>
      </c>
      <c r="LZN71" s="3"/>
      <c r="LZO71" s="3"/>
      <c r="LZP71" s="4" t="s">
        <v>108</v>
      </c>
      <c r="LZQ71" s="4" t="s">
        <v>108</v>
      </c>
      <c r="LZR71" s="4" t="s">
        <v>108</v>
      </c>
      <c r="LZS71" s="4" t="s">
        <v>108</v>
      </c>
      <c r="LZT71" s="4" t="s">
        <v>108</v>
      </c>
      <c r="LZU71" s="4" t="s">
        <v>108</v>
      </c>
      <c r="LZV71" s="4" t="s">
        <v>108</v>
      </c>
      <c r="LZW71" s="4" t="s">
        <v>108</v>
      </c>
      <c r="LZX71" s="4" t="s">
        <v>108</v>
      </c>
      <c r="LZY71" s="4" t="s">
        <v>108</v>
      </c>
      <c r="LZZ71" s="4" t="s">
        <v>108</v>
      </c>
      <c r="MAA71" s="4" t="s">
        <v>108</v>
      </c>
      <c r="MAB71" s="4" t="s">
        <v>109</v>
      </c>
      <c r="MAC71" s="3" t="s">
        <v>392</v>
      </c>
      <c r="MAD71" s="3"/>
      <c r="MAE71" s="3"/>
      <c r="MAF71" s="4" t="s">
        <v>108</v>
      </c>
      <c r="MAG71" s="4" t="s">
        <v>108</v>
      </c>
      <c r="MAH71" s="4" t="s">
        <v>108</v>
      </c>
      <c r="MAI71" s="4" t="s">
        <v>108</v>
      </c>
      <c r="MAJ71" s="4" t="s">
        <v>108</v>
      </c>
      <c r="MAK71" s="4" t="s">
        <v>108</v>
      </c>
      <c r="MAL71" s="4" t="s">
        <v>108</v>
      </c>
      <c r="MAM71" s="4" t="s">
        <v>108</v>
      </c>
      <c r="MAN71" s="4" t="s">
        <v>108</v>
      </c>
      <c r="MAO71" s="4" t="s">
        <v>108</v>
      </c>
      <c r="MAP71" s="4" t="s">
        <v>108</v>
      </c>
      <c r="MAQ71" s="4" t="s">
        <v>108</v>
      </c>
      <c r="MAR71" s="4" t="s">
        <v>109</v>
      </c>
      <c r="MAS71" s="3" t="s">
        <v>392</v>
      </c>
      <c r="MAT71" s="3"/>
      <c r="MAU71" s="3"/>
      <c r="MAV71" s="4" t="s">
        <v>108</v>
      </c>
      <c r="MAW71" s="4" t="s">
        <v>108</v>
      </c>
      <c r="MAX71" s="4" t="s">
        <v>108</v>
      </c>
      <c r="MAY71" s="4" t="s">
        <v>108</v>
      </c>
      <c r="MAZ71" s="4" t="s">
        <v>108</v>
      </c>
      <c r="MBA71" s="4" t="s">
        <v>108</v>
      </c>
      <c r="MBB71" s="4" t="s">
        <v>108</v>
      </c>
      <c r="MBC71" s="4" t="s">
        <v>108</v>
      </c>
      <c r="MBD71" s="4" t="s">
        <v>108</v>
      </c>
      <c r="MBE71" s="4" t="s">
        <v>108</v>
      </c>
      <c r="MBF71" s="4" t="s">
        <v>108</v>
      </c>
      <c r="MBG71" s="4" t="s">
        <v>108</v>
      </c>
      <c r="MBH71" s="4" t="s">
        <v>109</v>
      </c>
      <c r="MBI71" s="3" t="s">
        <v>392</v>
      </c>
      <c r="MBJ71" s="3"/>
      <c r="MBK71" s="3"/>
      <c r="MBL71" s="4" t="s">
        <v>108</v>
      </c>
      <c r="MBM71" s="4" t="s">
        <v>108</v>
      </c>
      <c r="MBN71" s="4" t="s">
        <v>108</v>
      </c>
      <c r="MBO71" s="4" t="s">
        <v>108</v>
      </c>
      <c r="MBP71" s="4" t="s">
        <v>108</v>
      </c>
      <c r="MBQ71" s="4" t="s">
        <v>108</v>
      </c>
      <c r="MBR71" s="4" t="s">
        <v>108</v>
      </c>
      <c r="MBS71" s="4" t="s">
        <v>108</v>
      </c>
      <c r="MBT71" s="4" t="s">
        <v>108</v>
      </c>
      <c r="MBU71" s="4" t="s">
        <v>108</v>
      </c>
      <c r="MBV71" s="4" t="s">
        <v>108</v>
      </c>
      <c r="MBW71" s="4" t="s">
        <v>108</v>
      </c>
      <c r="MBX71" s="4" t="s">
        <v>109</v>
      </c>
      <c r="MBY71" s="3" t="s">
        <v>392</v>
      </c>
      <c r="MBZ71" s="3"/>
      <c r="MCA71" s="3"/>
      <c r="MCB71" s="4" t="s">
        <v>108</v>
      </c>
      <c r="MCC71" s="4" t="s">
        <v>108</v>
      </c>
      <c r="MCD71" s="4" t="s">
        <v>108</v>
      </c>
      <c r="MCE71" s="4" t="s">
        <v>108</v>
      </c>
      <c r="MCF71" s="4" t="s">
        <v>108</v>
      </c>
      <c r="MCG71" s="4" t="s">
        <v>108</v>
      </c>
      <c r="MCH71" s="4" t="s">
        <v>108</v>
      </c>
      <c r="MCI71" s="4" t="s">
        <v>108</v>
      </c>
      <c r="MCJ71" s="4" t="s">
        <v>108</v>
      </c>
      <c r="MCK71" s="4" t="s">
        <v>108</v>
      </c>
      <c r="MCL71" s="4" t="s">
        <v>108</v>
      </c>
      <c r="MCM71" s="4" t="s">
        <v>108</v>
      </c>
      <c r="MCN71" s="4" t="s">
        <v>109</v>
      </c>
      <c r="MCO71" s="3" t="s">
        <v>392</v>
      </c>
      <c r="MCP71" s="3"/>
      <c r="MCQ71" s="3"/>
      <c r="MCR71" s="4" t="s">
        <v>108</v>
      </c>
      <c r="MCS71" s="4" t="s">
        <v>108</v>
      </c>
      <c r="MCT71" s="4" t="s">
        <v>108</v>
      </c>
      <c r="MCU71" s="4" t="s">
        <v>108</v>
      </c>
      <c r="MCV71" s="4" t="s">
        <v>108</v>
      </c>
      <c r="MCW71" s="4" t="s">
        <v>108</v>
      </c>
      <c r="MCX71" s="4" t="s">
        <v>108</v>
      </c>
      <c r="MCY71" s="4" t="s">
        <v>108</v>
      </c>
      <c r="MCZ71" s="4" t="s">
        <v>108</v>
      </c>
      <c r="MDA71" s="4" t="s">
        <v>108</v>
      </c>
      <c r="MDB71" s="4" t="s">
        <v>108</v>
      </c>
      <c r="MDC71" s="4" t="s">
        <v>108</v>
      </c>
      <c r="MDD71" s="4" t="s">
        <v>109</v>
      </c>
      <c r="MDE71" s="3" t="s">
        <v>392</v>
      </c>
      <c r="MDF71" s="3"/>
      <c r="MDG71" s="3"/>
      <c r="MDH71" s="4" t="s">
        <v>108</v>
      </c>
      <c r="MDI71" s="4" t="s">
        <v>108</v>
      </c>
      <c r="MDJ71" s="4" t="s">
        <v>108</v>
      </c>
      <c r="MDK71" s="4" t="s">
        <v>108</v>
      </c>
      <c r="MDL71" s="4" t="s">
        <v>108</v>
      </c>
      <c r="MDM71" s="4" t="s">
        <v>108</v>
      </c>
      <c r="MDN71" s="4" t="s">
        <v>108</v>
      </c>
      <c r="MDO71" s="4" t="s">
        <v>108</v>
      </c>
      <c r="MDP71" s="4" t="s">
        <v>108</v>
      </c>
      <c r="MDQ71" s="4" t="s">
        <v>108</v>
      </c>
      <c r="MDR71" s="4" t="s">
        <v>108</v>
      </c>
      <c r="MDS71" s="4" t="s">
        <v>108</v>
      </c>
      <c r="MDT71" s="4" t="s">
        <v>109</v>
      </c>
      <c r="MDU71" s="3" t="s">
        <v>392</v>
      </c>
      <c r="MDV71" s="3"/>
      <c r="MDW71" s="3"/>
      <c r="MDX71" s="4" t="s">
        <v>108</v>
      </c>
      <c r="MDY71" s="4" t="s">
        <v>108</v>
      </c>
      <c r="MDZ71" s="4" t="s">
        <v>108</v>
      </c>
      <c r="MEA71" s="4" t="s">
        <v>108</v>
      </c>
      <c r="MEB71" s="4" t="s">
        <v>108</v>
      </c>
      <c r="MEC71" s="4" t="s">
        <v>108</v>
      </c>
      <c r="MED71" s="4" t="s">
        <v>108</v>
      </c>
      <c r="MEE71" s="4" t="s">
        <v>108</v>
      </c>
      <c r="MEF71" s="4" t="s">
        <v>108</v>
      </c>
      <c r="MEG71" s="4" t="s">
        <v>108</v>
      </c>
      <c r="MEH71" s="4" t="s">
        <v>108</v>
      </c>
      <c r="MEI71" s="4" t="s">
        <v>108</v>
      </c>
      <c r="MEJ71" s="4" t="s">
        <v>109</v>
      </c>
      <c r="MEK71" s="3" t="s">
        <v>392</v>
      </c>
      <c r="MEL71" s="3"/>
      <c r="MEM71" s="3"/>
      <c r="MEN71" s="4" t="s">
        <v>108</v>
      </c>
      <c r="MEO71" s="4" t="s">
        <v>108</v>
      </c>
      <c r="MEP71" s="4" t="s">
        <v>108</v>
      </c>
      <c r="MEQ71" s="4" t="s">
        <v>108</v>
      </c>
      <c r="MER71" s="4" t="s">
        <v>108</v>
      </c>
      <c r="MES71" s="4" t="s">
        <v>108</v>
      </c>
      <c r="MET71" s="4" t="s">
        <v>108</v>
      </c>
      <c r="MEU71" s="4" t="s">
        <v>108</v>
      </c>
      <c r="MEV71" s="4" t="s">
        <v>108</v>
      </c>
      <c r="MEW71" s="4" t="s">
        <v>108</v>
      </c>
      <c r="MEX71" s="4" t="s">
        <v>108</v>
      </c>
      <c r="MEY71" s="4" t="s">
        <v>108</v>
      </c>
      <c r="MEZ71" s="4" t="s">
        <v>109</v>
      </c>
      <c r="MFA71" s="3" t="s">
        <v>392</v>
      </c>
      <c r="MFB71" s="3"/>
      <c r="MFC71" s="3"/>
      <c r="MFD71" s="4" t="s">
        <v>108</v>
      </c>
      <c r="MFE71" s="4" t="s">
        <v>108</v>
      </c>
      <c r="MFF71" s="4" t="s">
        <v>108</v>
      </c>
      <c r="MFG71" s="4" t="s">
        <v>108</v>
      </c>
      <c r="MFH71" s="4" t="s">
        <v>108</v>
      </c>
      <c r="MFI71" s="4" t="s">
        <v>108</v>
      </c>
      <c r="MFJ71" s="4" t="s">
        <v>108</v>
      </c>
      <c r="MFK71" s="4" t="s">
        <v>108</v>
      </c>
      <c r="MFL71" s="4" t="s">
        <v>108</v>
      </c>
      <c r="MFM71" s="4" t="s">
        <v>108</v>
      </c>
      <c r="MFN71" s="4" t="s">
        <v>108</v>
      </c>
      <c r="MFO71" s="4" t="s">
        <v>108</v>
      </c>
      <c r="MFP71" s="4" t="s">
        <v>109</v>
      </c>
      <c r="MFQ71" s="3" t="s">
        <v>392</v>
      </c>
      <c r="MFR71" s="3"/>
      <c r="MFS71" s="3"/>
      <c r="MFT71" s="4" t="s">
        <v>108</v>
      </c>
      <c r="MFU71" s="4" t="s">
        <v>108</v>
      </c>
      <c r="MFV71" s="4" t="s">
        <v>108</v>
      </c>
      <c r="MFW71" s="4" t="s">
        <v>108</v>
      </c>
      <c r="MFX71" s="4" t="s">
        <v>108</v>
      </c>
      <c r="MFY71" s="4" t="s">
        <v>108</v>
      </c>
      <c r="MFZ71" s="4" t="s">
        <v>108</v>
      </c>
      <c r="MGA71" s="4" t="s">
        <v>108</v>
      </c>
      <c r="MGB71" s="4" t="s">
        <v>108</v>
      </c>
      <c r="MGC71" s="4" t="s">
        <v>108</v>
      </c>
      <c r="MGD71" s="4" t="s">
        <v>108</v>
      </c>
      <c r="MGE71" s="4" t="s">
        <v>108</v>
      </c>
      <c r="MGF71" s="4" t="s">
        <v>109</v>
      </c>
      <c r="MGG71" s="3" t="s">
        <v>392</v>
      </c>
      <c r="MGH71" s="3"/>
      <c r="MGI71" s="3"/>
      <c r="MGJ71" s="4" t="s">
        <v>108</v>
      </c>
      <c r="MGK71" s="4" t="s">
        <v>108</v>
      </c>
      <c r="MGL71" s="4" t="s">
        <v>108</v>
      </c>
      <c r="MGM71" s="4" t="s">
        <v>108</v>
      </c>
      <c r="MGN71" s="4" t="s">
        <v>108</v>
      </c>
      <c r="MGO71" s="4" t="s">
        <v>108</v>
      </c>
      <c r="MGP71" s="4" t="s">
        <v>108</v>
      </c>
      <c r="MGQ71" s="4" t="s">
        <v>108</v>
      </c>
      <c r="MGR71" s="4" t="s">
        <v>108</v>
      </c>
      <c r="MGS71" s="4" t="s">
        <v>108</v>
      </c>
      <c r="MGT71" s="4" t="s">
        <v>108</v>
      </c>
      <c r="MGU71" s="4" t="s">
        <v>108</v>
      </c>
      <c r="MGV71" s="4" t="s">
        <v>109</v>
      </c>
      <c r="MGW71" s="3" t="s">
        <v>392</v>
      </c>
      <c r="MGX71" s="3"/>
      <c r="MGY71" s="3"/>
      <c r="MGZ71" s="4" t="s">
        <v>108</v>
      </c>
      <c r="MHA71" s="4" t="s">
        <v>108</v>
      </c>
      <c r="MHB71" s="4" t="s">
        <v>108</v>
      </c>
      <c r="MHC71" s="4" t="s">
        <v>108</v>
      </c>
      <c r="MHD71" s="4" t="s">
        <v>108</v>
      </c>
      <c r="MHE71" s="4" t="s">
        <v>108</v>
      </c>
      <c r="MHF71" s="4" t="s">
        <v>108</v>
      </c>
      <c r="MHG71" s="4" t="s">
        <v>108</v>
      </c>
      <c r="MHH71" s="4" t="s">
        <v>108</v>
      </c>
      <c r="MHI71" s="4" t="s">
        <v>108</v>
      </c>
      <c r="MHJ71" s="4" t="s">
        <v>108</v>
      </c>
      <c r="MHK71" s="4" t="s">
        <v>108</v>
      </c>
      <c r="MHL71" s="4" t="s">
        <v>109</v>
      </c>
      <c r="MHM71" s="3" t="s">
        <v>392</v>
      </c>
      <c r="MHN71" s="3"/>
      <c r="MHO71" s="3"/>
      <c r="MHP71" s="4" t="s">
        <v>108</v>
      </c>
      <c r="MHQ71" s="4" t="s">
        <v>108</v>
      </c>
      <c r="MHR71" s="4" t="s">
        <v>108</v>
      </c>
      <c r="MHS71" s="4" t="s">
        <v>108</v>
      </c>
      <c r="MHT71" s="4" t="s">
        <v>108</v>
      </c>
      <c r="MHU71" s="4" t="s">
        <v>108</v>
      </c>
      <c r="MHV71" s="4" t="s">
        <v>108</v>
      </c>
      <c r="MHW71" s="4" t="s">
        <v>108</v>
      </c>
      <c r="MHX71" s="4" t="s">
        <v>108</v>
      </c>
      <c r="MHY71" s="4" t="s">
        <v>108</v>
      </c>
      <c r="MHZ71" s="4" t="s">
        <v>108</v>
      </c>
      <c r="MIA71" s="4" t="s">
        <v>108</v>
      </c>
      <c r="MIB71" s="4" t="s">
        <v>109</v>
      </c>
      <c r="MIC71" s="3" t="s">
        <v>392</v>
      </c>
      <c r="MID71" s="3"/>
      <c r="MIE71" s="3"/>
      <c r="MIF71" s="4" t="s">
        <v>108</v>
      </c>
      <c r="MIG71" s="4" t="s">
        <v>108</v>
      </c>
      <c r="MIH71" s="4" t="s">
        <v>108</v>
      </c>
      <c r="MII71" s="4" t="s">
        <v>108</v>
      </c>
      <c r="MIJ71" s="4" t="s">
        <v>108</v>
      </c>
      <c r="MIK71" s="4" t="s">
        <v>108</v>
      </c>
      <c r="MIL71" s="4" t="s">
        <v>108</v>
      </c>
      <c r="MIM71" s="4" t="s">
        <v>108</v>
      </c>
      <c r="MIN71" s="4" t="s">
        <v>108</v>
      </c>
      <c r="MIO71" s="4" t="s">
        <v>108</v>
      </c>
      <c r="MIP71" s="4" t="s">
        <v>108</v>
      </c>
      <c r="MIQ71" s="4" t="s">
        <v>108</v>
      </c>
      <c r="MIR71" s="4" t="s">
        <v>109</v>
      </c>
      <c r="MIS71" s="3" t="s">
        <v>392</v>
      </c>
      <c r="MIT71" s="3"/>
      <c r="MIU71" s="3"/>
      <c r="MIV71" s="4" t="s">
        <v>108</v>
      </c>
      <c r="MIW71" s="4" t="s">
        <v>108</v>
      </c>
      <c r="MIX71" s="4" t="s">
        <v>108</v>
      </c>
      <c r="MIY71" s="4" t="s">
        <v>108</v>
      </c>
      <c r="MIZ71" s="4" t="s">
        <v>108</v>
      </c>
      <c r="MJA71" s="4" t="s">
        <v>108</v>
      </c>
      <c r="MJB71" s="4" t="s">
        <v>108</v>
      </c>
      <c r="MJC71" s="4" t="s">
        <v>108</v>
      </c>
      <c r="MJD71" s="4" t="s">
        <v>108</v>
      </c>
      <c r="MJE71" s="4" t="s">
        <v>108</v>
      </c>
      <c r="MJF71" s="4" t="s">
        <v>108</v>
      </c>
      <c r="MJG71" s="4" t="s">
        <v>108</v>
      </c>
      <c r="MJH71" s="4" t="s">
        <v>109</v>
      </c>
      <c r="MJI71" s="3" t="s">
        <v>392</v>
      </c>
      <c r="MJJ71" s="3"/>
      <c r="MJK71" s="3"/>
      <c r="MJL71" s="4" t="s">
        <v>108</v>
      </c>
      <c r="MJM71" s="4" t="s">
        <v>108</v>
      </c>
      <c r="MJN71" s="4" t="s">
        <v>108</v>
      </c>
      <c r="MJO71" s="4" t="s">
        <v>108</v>
      </c>
      <c r="MJP71" s="4" t="s">
        <v>108</v>
      </c>
      <c r="MJQ71" s="4" t="s">
        <v>108</v>
      </c>
      <c r="MJR71" s="4" t="s">
        <v>108</v>
      </c>
      <c r="MJS71" s="4" t="s">
        <v>108</v>
      </c>
      <c r="MJT71" s="4" t="s">
        <v>108</v>
      </c>
      <c r="MJU71" s="4" t="s">
        <v>108</v>
      </c>
      <c r="MJV71" s="4" t="s">
        <v>108</v>
      </c>
      <c r="MJW71" s="4" t="s">
        <v>108</v>
      </c>
      <c r="MJX71" s="4" t="s">
        <v>109</v>
      </c>
      <c r="MJY71" s="3" t="s">
        <v>392</v>
      </c>
      <c r="MJZ71" s="3"/>
      <c r="MKA71" s="3"/>
      <c r="MKB71" s="4" t="s">
        <v>108</v>
      </c>
      <c r="MKC71" s="4" t="s">
        <v>108</v>
      </c>
      <c r="MKD71" s="4" t="s">
        <v>108</v>
      </c>
      <c r="MKE71" s="4" t="s">
        <v>108</v>
      </c>
      <c r="MKF71" s="4" t="s">
        <v>108</v>
      </c>
      <c r="MKG71" s="4" t="s">
        <v>108</v>
      </c>
      <c r="MKH71" s="4" t="s">
        <v>108</v>
      </c>
      <c r="MKI71" s="4" t="s">
        <v>108</v>
      </c>
      <c r="MKJ71" s="4" t="s">
        <v>108</v>
      </c>
      <c r="MKK71" s="4" t="s">
        <v>108</v>
      </c>
      <c r="MKL71" s="4" t="s">
        <v>108</v>
      </c>
      <c r="MKM71" s="4" t="s">
        <v>108</v>
      </c>
      <c r="MKN71" s="4" t="s">
        <v>109</v>
      </c>
      <c r="MKO71" s="3" t="s">
        <v>392</v>
      </c>
      <c r="MKP71" s="3"/>
      <c r="MKQ71" s="3"/>
      <c r="MKR71" s="4" t="s">
        <v>108</v>
      </c>
      <c r="MKS71" s="4" t="s">
        <v>108</v>
      </c>
      <c r="MKT71" s="4" t="s">
        <v>108</v>
      </c>
      <c r="MKU71" s="4" t="s">
        <v>108</v>
      </c>
      <c r="MKV71" s="4" t="s">
        <v>108</v>
      </c>
      <c r="MKW71" s="4" t="s">
        <v>108</v>
      </c>
      <c r="MKX71" s="4" t="s">
        <v>108</v>
      </c>
      <c r="MKY71" s="4" t="s">
        <v>108</v>
      </c>
      <c r="MKZ71" s="4" t="s">
        <v>108</v>
      </c>
      <c r="MLA71" s="4" t="s">
        <v>108</v>
      </c>
      <c r="MLB71" s="4" t="s">
        <v>108</v>
      </c>
      <c r="MLC71" s="4" t="s">
        <v>108</v>
      </c>
      <c r="MLD71" s="4" t="s">
        <v>109</v>
      </c>
      <c r="MLE71" s="3" t="s">
        <v>392</v>
      </c>
      <c r="MLF71" s="3"/>
      <c r="MLG71" s="3"/>
      <c r="MLH71" s="4" t="s">
        <v>108</v>
      </c>
      <c r="MLI71" s="4" t="s">
        <v>108</v>
      </c>
      <c r="MLJ71" s="4" t="s">
        <v>108</v>
      </c>
      <c r="MLK71" s="4" t="s">
        <v>108</v>
      </c>
      <c r="MLL71" s="4" t="s">
        <v>108</v>
      </c>
      <c r="MLM71" s="4" t="s">
        <v>108</v>
      </c>
      <c r="MLN71" s="4" t="s">
        <v>108</v>
      </c>
      <c r="MLO71" s="4" t="s">
        <v>108</v>
      </c>
      <c r="MLP71" s="4" t="s">
        <v>108</v>
      </c>
      <c r="MLQ71" s="4" t="s">
        <v>108</v>
      </c>
      <c r="MLR71" s="4" t="s">
        <v>108</v>
      </c>
      <c r="MLS71" s="4" t="s">
        <v>108</v>
      </c>
      <c r="MLT71" s="4" t="s">
        <v>109</v>
      </c>
      <c r="MLU71" s="3" t="s">
        <v>392</v>
      </c>
      <c r="MLV71" s="3"/>
      <c r="MLW71" s="3"/>
      <c r="MLX71" s="4" t="s">
        <v>108</v>
      </c>
      <c r="MLY71" s="4" t="s">
        <v>108</v>
      </c>
      <c r="MLZ71" s="4" t="s">
        <v>108</v>
      </c>
      <c r="MMA71" s="4" t="s">
        <v>108</v>
      </c>
      <c r="MMB71" s="4" t="s">
        <v>108</v>
      </c>
      <c r="MMC71" s="4" t="s">
        <v>108</v>
      </c>
      <c r="MMD71" s="4" t="s">
        <v>108</v>
      </c>
      <c r="MME71" s="4" t="s">
        <v>108</v>
      </c>
      <c r="MMF71" s="4" t="s">
        <v>108</v>
      </c>
      <c r="MMG71" s="4" t="s">
        <v>108</v>
      </c>
      <c r="MMH71" s="4" t="s">
        <v>108</v>
      </c>
      <c r="MMI71" s="4" t="s">
        <v>108</v>
      </c>
      <c r="MMJ71" s="4" t="s">
        <v>109</v>
      </c>
      <c r="MMK71" s="3" t="s">
        <v>392</v>
      </c>
      <c r="MML71" s="3"/>
      <c r="MMM71" s="3"/>
      <c r="MMN71" s="4" t="s">
        <v>108</v>
      </c>
      <c r="MMO71" s="4" t="s">
        <v>108</v>
      </c>
      <c r="MMP71" s="4" t="s">
        <v>108</v>
      </c>
      <c r="MMQ71" s="4" t="s">
        <v>108</v>
      </c>
      <c r="MMR71" s="4" t="s">
        <v>108</v>
      </c>
      <c r="MMS71" s="4" t="s">
        <v>108</v>
      </c>
      <c r="MMT71" s="4" t="s">
        <v>108</v>
      </c>
      <c r="MMU71" s="4" t="s">
        <v>108</v>
      </c>
      <c r="MMV71" s="4" t="s">
        <v>108</v>
      </c>
      <c r="MMW71" s="4" t="s">
        <v>108</v>
      </c>
      <c r="MMX71" s="4" t="s">
        <v>108</v>
      </c>
      <c r="MMY71" s="4" t="s">
        <v>108</v>
      </c>
      <c r="MMZ71" s="4" t="s">
        <v>109</v>
      </c>
      <c r="MNA71" s="3" t="s">
        <v>392</v>
      </c>
      <c r="MNB71" s="3"/>
      <c r="MNC71" s="3"/>
      <c r="MND71" s="4" t="s">
        <v>108</v>
      </c>
      <c r="MNE71" s="4" t="s">
        <v>108</v>
      </c>
      <c r="MNF71" s="4" t="s">
        <v>108</v>
      </c>
      <c r="MNG71" s="4" t="s">
        <v>108</v>
      </c>
      <c r="MNH71" s="4" t="s">
        <v>108</v>
      </c>
      <c r="MNI71" s="4" t="s">
        <v>108</v>
      </c>
      <c r="MNJ71" s="4" t="s">
        <v>108</v>
      </c>
      <c r="MNK71" s="4" t="s">
        <v>108</v>
      </c>
      <c r="MNL71" s="4" t="s">
        <v>108</v>
      </c>
      <c r="MNM71" s="4" t="s">
        <v>108</v>
      </c>
      <c r="MNN71" s="4" t="s">
        <v>108</v>
      </c>
      <c r="MNO71" s="4" t="s">
        <v>108</v>
      </c>
      <c r="MNP71" s="4" t="s">
        <v>109</v>
      </c>
      <c r="MNQ71" s="3" t="s">
        <v>392</v>
      </c>
      <c r="MNR71" s="3"/>
      <c r="MNS71" s="3"/>
      <c r="MNT71" s="4" t="s">
        <v>108</v>
      </c>
      <c r="MNU71" s="4" t="s">
        <v>108</v>
      </c>
      <c r="MNV71" s="4" t="s">
        <v>108</v>
      </c>
      <c r="MNW71" s="4" t="s">
        <v>108</v>
      </c>
      <c r="MNX71" s="4" t="s">
        <v>108</v>
      </c>
      <c r="MNY71" s="4" t="s">
        <v>108</v>
      </c>
      <c r="MNZ71" s="4" t="s">
        <v>108</v>
      </c>
      <c r="MOA71" s="4" t="s">
        <v>108</v>
      </c>
      <c r="MOB71" s="4" t="s">
        <v>108</v>
      </c>
      <c r="MOC71" s="4" t="s">
        <v>108</v>
      </c>
      <c r="MOD71" s="4" t="s">
        <v>108</v>
      </c>
      <c r="MOE71" s="4" t="s">
        <v>108</v>
      </c>
      <c r="MOF71" s="4" t="s">
        <v>109</v>
      </c>
      <c r="MOG71" s="3" t="s">
        <v>392</v>
      </c>
      <c r="MOH71" s="3"/>
      <c r="MOI71" s="3"/>
      <c r="MOJ71" s="4" t="s">
        <v>108</v>
      </c>
      <c r="MOK71" s="4" t="s">
        <v>108</v>
      </c>
      <c r="MOL71" s="4" t="s">
        <v>108</v>
      </c>
      <c r="MOM71" s="4" t="s">
        <v>108</v>
      </c>
      <c r="MON71" s="4" t="s">
        <v>108</v>
      </c>
      <c r="MOO71" s="4" t="s">
        <v>108</v>
      </c>
      <c r="MOP71" s="4" t="s">
        <v>108</v>
      </c>
      <c r="MOQ71" s="4" t="s">
        <v>108</v>
      </c>
      <c r="MOR71" s="4" t="s">
        <v>108</v>
      </c>
      <c r="MOS71" s="4" t="s">
        <v>108</v>
      </c>
      <c r="MOT71" s="4" t="s">
        <v>108</v>
      </c>
      <c r="MOU71" s="4" t="s">
        <v>108</v>
      </c>
      <c r="MOV71" s="4" t="s">
        <v>109</v>
      </c>
      <c r="MOW71" s="3" t="s">
        <v>392</v>
      </c>
      <c r="MOX71" s="3"/>
      <c r="MOY71" s="3"/>
      <c r="MOZ71" s="4" t="s">
        <v>108</v>
      </c>
      <c r="MPA71" s="4" t="s">
        <v>108</v>
      </c>
      <c r="MPB71" s="4" t="s">
        <v>108</v>
      </c>
      <c r="MPC71" s="4" t="s">
        <v>108</v>
      </c>
      <c r="MPD71" s="4" t="s">
        <v>108</v>
      </c>
      <c r="MPE71" s="4" t="s">
        <v>108</v>
      </c>
      <c r="MPF71" s="4" t="s">
        <v>108</v>
      </c>
      <c r="MPG71" s="4" t="s">
        <v>108</v>
      </c>
      <c r="MPH71" s="4" t="s">
        <v>108</v>
      </c>
      <c r="MPI71" s="4" t="s">
        <v>108</v>
      </c>
      <c r="MPJ71" s="4" t="s">
        <v>108</v>
      </c>
      <c r="MPK71" s="4" t="s">
        <v>108</v>
      </c>
      <c r="MPL71" s="4" t="s">
        <v>109</v>
      </c>
      <c r="MPM71" s="3" t="s">
        <v>392</v>
      </c>
      <c r="MPN71" s="3"/>
      <c r="MPO71" s="3"/>
      <c r="MPP71" s="4" t="s">
        <v>108</v>
      </c>
      <c r="MPQ71" s="4" t="s">
        <v>108</v>
      </c>
      <c r="MPR71" s="4" t="s">
        <v>108</v>
      </c>
      <c r="MPS71" s="4" t="s">
        <v>108</v>
      </c>
      <c r="MPT71" s="4" t="s">
        <v>108</v>
      </c>
      <c r="MPU71" s="4" t="s">
        <v>108</v>
      </c>
      <c r="MPV71" s="4" t="s">
        <v>108</v>
      </c>
      <c r="MPW71" s="4" t="s">
        <v>108</v>
      </c>
      <c r="MPX71" s="4" t="s">
        <v>108</v>
      </c>
      <c r="MPY71" s="4" t="s">
        <v>108</v>
      </c>
      <c r="MPZ71" s="4" t="s">
        <v>108</v>
      </c>
      <c r="MQA71" s="4" t="s">
        <v>108</v>
      </c>
      <c r="MQB71" s="4" t="s">
        <v>109</v>
      </c>
      <c r="MQC71" s="3" t="s">
        <v>392</v>
      </c>
      <c r="MQD71" s="3"/>
      <c r="MQE71" s="3"/>
      <c r="MQF71" s="4" t="s">
        <v>108</v>
      </c>
      <c r="MQG71" s="4" t="s">
        <v>108</v>
      </c>
      <c r="MQH71" s="4" t="s">
        <v>108</v>
      </c>
      <c r="MQI71" s="4" t="s">
        <v>108</v>
      </c>
      <c r="MQJ71" s="4" t="s">
        <v>108</v>
      </c>
      <c r="MQK71" s="4" t="s">
        <v>108</v>
      </c>
      <c r="MQL71" s="4" t="s">
        <v>108</v>
      </c>
      <c r="MQM71" s="4" t="s">
        <v>108</v>
      </c>
      <c r="MQN71" s="4" t="s">
        <v>108</v>
      </c>
      <c r="MQO71" s="4" t="s">
        <v>108</v>
      </c>
      <c r="MQP71" s="4" t="s">
        <v>108</v>
      </c>
      <c r="MQQ71" s="4" t="s">
        <v>108</v>
      </c>
      <c r="MQR71" s="4" t="s">
        <v>109</v>
      </c>
      <c r="MQS71" s="3" t="s">
        <v>392</v>
      </c>
      <c r="MQT71" s="3"/>
      <c r="MQU71" s="3"/>
      <c r="MQV71" s="4" t="s">
        <v>108</v>
      </c>
      <c r="MQW71" s="4" t="s">
        <v>108</v>
      </c>
      <c r="MQX71" s="4" t="s">
        <v>108</v>
      </c>
      <c r="MQY71" s="4" t="s">
        <v>108</v>
      </c>
      <c r="MQZ71" s="4" t="s">
        <v>108</v>
      </c>
      <c r="MRA71" s="4" t="s">
        <v>108</v>
      </c>
      <c r="MRB71" s="4" t="s">
        <v>108</v>
      </c>
      <c r="MRC71" s="4" t="s">
        <v>108</v>
      </c>
      <c r="MRD71" s="4" t="s">
        <v>108</v>
      </c>
      <c r="MRE71" s="4" t="s">
        <v>108</v>
      </c>
      <c r="MRF71" s="4" t="s">
        <v>108</v>
      </c>
      <c r="MRG71" s="4" t="s">
        <v>108</v>
      </c>
      <c r="MRH71" s="4" t="s">
        <v>109</v>
      </c>
      <c r="MRI71" s="3" t="s">
        <v>392</v>
      </c>
      <c r="MRJ71" s="3"/>
      <c r="MRK71" s="3"/>
      <c r="MRL71" s="4" t="s">
        <v>108</v>
      </c>
      <c r="MRM71" s="4" t="s">
        <v>108</v>
      </c>
      <c r="MRN71" s="4" t="s">
        <v>108</v>
      </c>
      <c r="MRO71" s="4" t="s">
        <v>108</v>
      </c>
      <c r="MRP71" s="4" t="s">
        <v>108</v>
      </c>
      <c r="MRQ71" s="4" t="s">
        <v>108</v>
      </c>
      <c r="MRR71" s="4" t="s">
        <v>108</v>
      </c>
      <c r="MRS71" s="4" t="s">
        <v>108</v>
      </c>
      <c r="MRT71" s="4" t="s">
        <v>108</v>
      </c>
      <c r="MRU71" s="4" t="s">
        <v>108</v>
      </c>
      <c r="MRV71" s="4" t="s">
        <v>108</v>
      </c>
      <c r="MRW71" s="4" t="s">
        <v>108</v>
      </c>
      <c r="MRX71" s="4" t="s">
        <v>109</v>
      </c>
      <c r="MRY71" s="3" t="s">
        <v>392</v>
      </c>
      <c r="MRZ71" s="3"/>
      <c r="MSA71" s="3"/>
      <c r="MSB71" s="4" t="s">
        <v>108</v>
      </c>
      <c r="MSC71" s="4" t="s">
        <v>108</v>
      </c>
      <c r="MSD71" s="4" t="s">
        <v>108</v>
      </c>
      <c r="MSE71" s="4" t="s">
        <v>108</v>
      </c>
      <c r="MSF71" s="4" t="s">
        <v>108</v>
      </c>
      <c r="MSG71" s="4" t="s">
        <v>108</v>
      </c>
      <c r="MSH71" s="4" t="s">
        <v>108</v>
      </c>
      <c r="MSI71" s="4" t="s">
        <v>108</v>
      </c>
      <c r="MSJ71" s="4" t="s">
        <v>108</v>
      </c>
      <c r="MSK71" s="4" t="s">
        <v>108</v>
      </c>
      <c r="MSL71" s="4" t="s">
        <v>108</v>
      </c>
      <c r="MSM71" s="4" t="s">
        <v>108</v>
      </c>
      <c r="MSN71" s="4" t="s">
        <v>109</v>
      </c>
      <c r="MSO71" s="3" t="s">
        <v>392</v>
      </c>
      <c r="MSP71" s="3"/>
      <c r="MSQ71" s="3"/>
      <c r="MSR71" s="4" t="s">
        <v>108</v>
      </c>
      <c r="MSS71" s="4" t="s">
        <v>108</v>
      </c>
      <c r="MST71" s="4" t="s">
        <v>108</v>
      </c>
      <c r="MSU71" s="4" t="s">
        <v>108</v>
      </c>
      <c r="MSV71" s="4" t="s">
        <v>108</v>
      </c>
      <c r="MSW71" s="4" t="s">
        <v>108</v>
      </c>
      <c r="MSX71" s="4" t="s">
        <v>108</v>
      </c>
      <c r="MSY71" s="4" t="s">
        <v>108</v>
      </c>
      <c r="MSZ71" s="4" t="s">
        <v>108</v>
      </c>
      <c r="MTA71" s="4" t="s">
        <v>108</v>
      </c>
      <c r="MTB71" s="4" t="s">
        <v>108</v>
      </c>
      <c r="MTC71" s="4" t="s">
        <v>108</v>
      </c>
      <c r="MTD71" s="4" t="s">
        <v>109</v>
      </c>
      <c r="MTE71" s="3" t="s">
        <v>392</v>
      </c>
      <c r="MTF71" s="3"/>
      <c r="MTG71" s="3"/>
      <c r="MTH71" s="4" t="s">
        <v>108</v>
      </c>
      <c r="MTI71" s="4" t="s">
        <v>108</v>
      </c>
      <c r="MTJ71" s="4" t="s">
        <v>108</v>
      </c>
      <c r="MTK71" s="4" t="s">
        <v>108</v>
      </c>
      <c r="MTL71" s="4" t="s">
        <v>108</v>
      </c>
      <c r="MTM71" s="4" t="s">
        <v>108</v>
      </c>
      <c r="MTN71" s="4" t="s">
        <v>108</v>
      </c>
      <c r="MTO71" s="4" t="s">
        <v>108</v>
      </c>
      <c r="MTP71" s="4" t="s">
        <v>108</v>
      </c>
      <c r="MTQ71" s="4" t="s">
        <v>108</v>
      </c>
      <c r="MTR71" s="4" t="s">
        <v>108</v>
      </c>
      <c r="MTS71" s="4" t="s">
        <v>108</v>
      </c>
      <c r="MTT71" s="4" t="s">
        <v>109</v>
      </c>
      <c r="MTU71" s="3" t="s">
        <v>392</v>
      </c>
      <c r="MTV71" s="3"/>
      <c r="MTW71" s="3"/>
      <c r="MTX71" s="4" t="s">
        <v>108</v>
      </c>
      <c r="MTY71" s="4" t="s">
        <v>108</v>
      </c>
      <c r="MTZ71" s="4" t="s">
        <v>108</v>
      </c>
      <c r="MUA71" s="4" t="s">
        <v>108</v>
      </c>
      <c r="MUB71" s="4" t="s">
        <v>108</v>
      </c>
      <c r="MUC71" s="4" t="s">
        <v>108</v>
      </c>
      <c r="MUD71" s="4" t="s">
        <v>108</v>
      </c>
      <c r="MUE71" s="4" t="s">
        <v>108</v>
      </c>
      <c r="MUF71" s="4" t="s">
        <v>108</v>
      </c>
      <c r="MUG71" s="4" t="s">
        <v>108</v>
      </c>
      <c r="MUH71" s="4" t="s">
        <v>108</v>
      </c>
      <c r="MUI71" s="4" t="s">
        <v>108</v>
      </c>
      <c r="MUJ71" s="4" t="s">
        <v>109</v>
      </c>
      <c r="MUK71" s="3" t="s">
        <v>392</v>
      </c>
      <c r="MUL71" s="3"/>
      <c r="MUM71" s="3"/>
      <c r="MUN71" s="4" t="s">
        <v>108</v>
      </c>
      <c r="MUO71" s="4" t="s">
        <v>108</v>
      </c>
      <c r="MUP71" s="4" t="s">
        <v>108</v>
      </c>
      <c r="MUQ71" s="4" t="s">
        <v>108</v>
      </c>
      <c r="MUR71" s="4" t="s">
        <v>108</v>
      </c>
      <c r="MUS71" s="4" t="s">
        <v>108</v>
      </c>
      <c r="MUT71" s="4" t="s">
        <v>108</v>
      </c>
      <c r="MUU71" s="4" t="s">
        <v>108</v>
      </c>
      <c r="MUV71" s="4" t="s">
        <v>108</v>
      </c>
      <c r="MUW71" s="4" t="s">
        <v>108</v>
      </c>
      <c r="MUX71" s="4" t="s">
        <v>108</v>
      </c>
      <c r="MUY71" s="4" t="s">
        <v>108</v>
      </c>
      <c r="MUZ71" s="4" t="s">
        <v>109</v>
      </c>
      <c r="MVA71" s="3" t="s">
        <v>392</v>
      </c>
      <c r="MVB71" s="3"/>
      <c r="MVC71" s="3"/>
      <c r="MVD71" s="4" t="s">
        <v>108</v>
      </c>
      <c r="MVE71" s="4" t="s">
        <v>108</v>
      </c>
      <c r="MVF71" s="4" t="s">
        <v>108</v>
      </c>
      <c r="MVG71" s="4" t="s">
        <v>108</v>
      </c>
      <c r="MVH71" s="4" t="s">
        <v>108</v>
      </c>
      <c r="MVI71" s="4" t="s">
        <v>108</v>
      </c>
      <c r="MVJ71" s="4" t="s">
        <v>108</v>
      </c>
      <c r="MVK71" s="4" t="s">
        <v>108</v>
      </c>
      <c r="MVL71" s="4" t="s">
        <v>108</v>
      </c>
      <c r="MVM71" s="4" t="s">
        <v>108</v>
      </c>
      <c r="MVN71" s="4" t="s">
        <v>108</v>
      </c>
      <c r="MVO71" s="4" t="s">
        <v>108</v>
      </c>
      <c r="MVP71" s="4" t="s">
        <v>109</v>
      </c>
      <c r="MVQ71" s="3" t="s">
        <v>392</v>
      </c>
      <c r="MVR71" s="3"/>
      <c r="MVS71" s="3"/>
      <c r="MVT71" s="4" t="s">
        <v>108</v>
      </c>
      <c r="MVU71" s="4" t="s">
        <v>108</v>
      </c>
      <c r="MVV71" s="4" t="s">
        <v>108</v>
      </c>
      <c r="MVW71" s="4" t="s">
        <v>108</v>
      </c>
      <c r="MVX71" s="4" t="s">
        <v>108</v>
      </c>
      <c r="MVY71" s="4" t="s">
        <v>108</v>
      </c>
      <c r="MVZ71" s="4" t="s">
        <v>108</v>
      </c>
      <c r="MWA71" s="4" t="s">
        <v>108</v>
      </c>
      <c r="MWB71" s="4" t="s">
        <v>108</v>
      </c>
      <c r="MWC71" s="4" t="s">
        <v>108</v>
      </c>
      <c r="MWD71" s="4" t="s">
        <v>108</v>
      </c>
      <c r="MWE71" s="4" t="s">
        <v>108</v>
      </c>
      <c r="MWF71" s="4" t="s">
        <v>109</v>
      </c>
      <c r="MWG71" s="3" t="s">
        <v>392</v>
      </c>
      <c r="MWH71" s="3"/>
      <c r="MWI71" s="3"/>
      <c r="MWJ71" s="4" t="s">
        <v>108</v>
      </c>
      <c r="MWK71" s="4" t="s">
        <v>108</v>
      </c>
      <c r="MWL71" s="4" t="s">
        <v>108</v>
      </c>
      <c r="MWM71" s="4" t="s">
        <v>108</v>
      </c>
      <c r="MWN71" s="4" t="s">
        <v>108</v>
      </c>
      <c r="MWO71" s="4" t="s">
        <v>108</v>
      </c>
      <c r="MWP71" s="4" t="s">
        <v>108</v>
      </c>
      <c r="MWQ71" s="4" t="s">
        <v>108</v>
      </c>
      <c r="MWR71" s="4" t="s">
        <v>108</v>
      </c>
      <c r="MWS71" s="4" t="s">
        <v>108</v>
      </c>
      <c r="MWT71" s="4" t="s">
        <v>108</v>
      </c>
      <c r="MWU71" s="4" t="s">
        <v>108</v>
      </c>
      <c r="MWV71" s="4" t="s">
        <v>109</v>
      </c>
      <c r="MWW71" s="3" t="s">
        <v>392</v>
      </c>
      <c r="MWX71" s="3"/>
      <c r="MWY71" s="3"/>
      <c r="MWZ71" s="4" t="s">
        <v>108</v>
      </c>
      <c r="MXA71" s="4" t="s">
        <v>108</v>
      </c>
      <c r="MXB71" s="4" t="s">
        <v>108</v>
      </c>
      <c r="MXC71" s="4" t="s">
        <v>108</v>
      </c>
      <c r="MXD71" s="4" t="s">
        <v>108</v>
      </c>
      <c r="MXE71" s="4" t="s">
        <v>108</v>
      </c>
      <c r="MXF71" s="4" t="s">
        <v>108</v>
      </c>
      <c r="MXG71" s="4" t="s">
        <v>108</v>
      </c>
      <c r="MXH71" s="4" t="s">
        <v>108</v>
      </c>
      <c r="MXI71" s="4" t="s">
        <v>108</v>
      </c>
      <c r="MXJ71" s="4" t="s">
        <v>108</v>
      </c>
      <c r="MXK71" s="4" t="s">
        <v>108</v>
      </c>
      <c r="MXL71" s="4" t="s">
        <v>109</v>
      </c>
      <c r="MXM71" s="3" t="s">
        <v>392</v>
      </c>
      <c r="MXN71" s="3"/>
      <c r="MXO71" s="3"/>
      <c r="MXP71" s="4" t="s">
        <v>108</v>
      </c>
      <c r="MXQ71" s="4" t="s">
        <v>108</v>
      </c>
      <c r="MXR71" s="4" t="s">
        <v>108</v>
      </c>
      <c r="MXS71" s="4" t="s">
        <v>108</v>
      </c>
      <c r="MXT71" s="4" t="s">
        <v>108</v>
      </c>
      <c r="MXU71" s="4" t="s">
        <v>108</v>
      </c>
      <c r="MXV71" s="4" t="s">
        <v>108</v>
      </c>
      <c r="MXW71" s="4" t="s">
        <v>108</v>
      </c>
      <c r="MXX71" s="4" t="s">
        <v>108</v>
      </c>
      <c r="MXY71" s="4" t="s">
        <v>108</v>
      </c>
      <c r="MXZ71" s="4" t="s">
        <v>108</v>
      </c>
      <c r="MYA71" s="4" t="s">
        <v>108</v>
      </c>
      <c r="MYB71" s="4" t="s">
        <v>109</v>
      </c>
      <c r="MYC71" s="3" t="s">
        <v>392</v>
      </c>
      <c r="MYD71" s="3"/>
      <c r="MYE71" s="3"/>
      <c r="MYF71" s="4" t="s">
        <v>108</v>
      </c>
      <c r="MYG71" s="4" t="s">
        <v>108</v>
      </c>
      <c r="MYH71" s="4" t="s">
        <v>108</v>
      </c>
      <c r="MYI71" s="4" t="s">
        <v>108</v>
      </c>
      <c r="MYJ71" s="4" t="s">
        <v>108</v>
      </c>
      <c r="MYK71" s="4" t="s">
        <v>108</v>
      </c>
      <c r="MYL71" s="4" t="s">
        <v>108</v>
      </c>
      <c r="MYM71" s="4" t="s">
        <v>108</v>
      </c>
      <c r="MYN71" s="4" t="s">
        <v>108</v>
      </c>
      <c r="MYO71" s="4" t="s">
        <v>108</v>
      </c>
      <c r="MYP71" s="4" t="s">
        <v>108</v>
      </c>
      <c r="MYQ71" s="4" t="s">
        <v>108</v>
      </c>
      <c r="MYR71" s="4" t="s">
        <v>109</v>
      </c>
      <c r="MYS71" s="3" t="s">
        <v>392</v>
      </c>
      <c r="MYT71" s="3"/>
      <c r="MYU71" s="3"/>
      <c r="MYV71" s="4" t="s">
        <v>108</v>
      </c>
      <c r="MYW71" s="4" t="s">
        <v>108</v>
      </c>
      <c r="MYX71" s="4" t="s">
        <v>108</v>
      </c>
      <c r="MYY71" s="4" t="s">
        <v>108</v>
      </c>
      <c r="MYZ71" s="4" t="s">
        <v>108</v>
      </c>
      <c r="MZA71" s="4" t="s">
        <v>108</v>
      </c>
      <c r="MZB71" s="4" t="s">
        <v>108</v>
      </c>
      <c r="MZC71" s="4" t="s">
        <v>108</v>
      </c>
      <c r="MZD71" s="4" t="s">
        <v>108</v>
      </c>
      <c r="MZE71" s="4" t="s">
        <v>108</v>
      </c>
      <c r="MZF71" s="4" t="s">
        <v>108</v>
      </c>
      <c r="MZG71" s="4" t="s">
        <v>108</v>
      </c>
      <c r="MZH71" s="4" t="s">
        <v>109</v>
      </c>
      <c r="MZI71" s="3" t="s">
        <v>392</v>
      </c>
      <c r="MZJ71" s="3"/>
      <c r="MZK71" s="3"/>
      <c r="MZL71" s="4" t="s">
        <v>108</v>
      </c>
      <c r="MZM71" s="4" t="s">
        <v>108</v>
      </c>
      <c r="MZN71" s="4" t="s">
        <v>108</v>
      </c>
      <c r="MZO71" s="4" t="s">
        <v>108</v>
      </c>
      <c r="MZP71" s="4" t="s">
        <v>108</v>
      </c>
      <c r="MZQ71" s="4" t="s">
        <v>108</v>
      </c>
      <c r="MZR71" s="4" t="s">
        <v>108</v>
      </c>
      <c r="MZS71" s="4" t="s">
        <v>108</v>
      </c>
      <c r="MZT71" s="4" t="s">
        <v>108</v>
      </c>
      <c r="MZU71" s="4" t="s">
        <v>108</v>
      </c>
      <c r="MZV71" s="4" t="s">
        <v>108</v>
      </c>
      <c r="MZW71" s="4" t="s">
        <v>108</v>
      </c>
      <c r="MZX71" s="4" t="s">
        <v>109</v>
      </c>
      <c r="MZY71" s="3" t="s">
        <v>392</v>
      </c>
      <c r="MZZ71" s="3"/>
      <c r="NAA71" s="3"/>
      <c r="NAB71" s="4" t="s">
        <v>108</v>
      </c>
      <c r="NAC71" s="4" t="s">
        <v>108</v>
      </c>
      <c r="NAD71" s="4" t="s">
        <v>108</v>
      </c>
      <c r="NAE71" s="4" t="s">
        <v>108</v>
      </c>
      <c r="NAF71" s="4" t="s">
        <v>108</v>
      </c>
      <c r="NAG71" s="4" t="s">
        <v>108</v>
      </c>
      <c r="NAH71" s="4" t="s">
        <v>108</v>
      </c>
      <c r="NAI71" s="4" t="s">
        <v>108</v>
      </c>
      <c r="NAJ71" s="4" t="s">
        <v>108</v>
      </c>
      <c r="NAK71" s="4" t="s">
        <v>108</v>
      </c>
      <c r="NAL71" s="4" t="s">
        <v>108</v>
      </c>
      <c r="NAM71" s="4" t="s">
        <v>108</v>
      </c>
      <c r="NAN71" s="4" t="s">
        <v>109</v>
      </c>
      <c r="NAO71" s="3" t="s">
        <v>392</v>
      </c>
      <c r="NAP71" s="3"/>
      <c r="NAQ71" s="3"/>
      <c r="NAR71" s="4" t="s">
        <v>108</v>
      </c>
      <c r="NAS71" s="4" t="s">
        <v>108</v>
      </c>
      <c r="NAT71" s="4" t="s">
        <v>108</v>
      </c>
      <c r="NAU71" s="4" t="s">
        <v>108</v>
      </c>
      <c r="NAV71" s="4" t="s">
        <v>108</v>
      </c>
      <c r="NAW71" s="4" t="s">
        <v>108</v>
      </c>
      <c r="NAX71" s="4" t="s">
        <v>108</v>
      </c>
      <c r="NAY71" s="4" t="s">
        <v>108</v>
      </c>
      <c r="NAZ71" s="4" t="s">
        <v>108</v>
      </c>
      <c r="NBA71" s="4" t="s">
        <v>108</v>
      </c>
      <c r="NBB71" s="4" t="s">
        <v>108</v>
      </c>
      <c r="NBC71" s="4" t="s">
        <v>108</v>
      </c>
      <c r="NBD71" s="4" t="s">
        <v>109</v>
      </c>
      <c r="NBE71" s="3" t="s">
        <v>392</v>
      </c>
      <c r="NBF71" s="3"/>
      <c r="NBG71" s="3"/>
      <c r="NBH71" s="4" t="s">
        <v>108</v>
      </c>
      <c r="NBI71" s="4" t="s">
        <v>108</v>
      </c>
      <c r="NBJ71" s="4" t="s">
        <v>108</v>
      </c>
      <c r="NBK71" s="4" t="s">
        <v>108</v>
      </c>
      <c r="NBL71" s="4" t="s">
        <v>108</v>
      </c>
      <c r="NBM71" s="4" t="s">
        <v>108</v>
      </c>
      <c r="NBN71" s="4" t="s">
        <v>108</v>
      </c>
      <c r="NBO71" s="4" t="s">
        <v>108</v>
      </c>
      <c r="NBP71" s="4" t="s">
        <v>108</v>
      </c>
      <c r="NBQ71" s="4" t="s">
        <v>108</v>
      </c>
      <c r="NBR71" s="4" t="s">
        <v>108</v>
      </c>
      <c r="NBS71" s="4" t="s">
        <v>108</v>
      </c>
      <c r="NBT71" s="4" t="s">
        <v>109</v>
      </c>
      <c r="NBU71" s="3" t="s">
        <v>392</v>
      </c>
      <c r="NBV71" s="3"/>
      <c r="NBW71" s="3"/>
      <c r="NBX71" s="4" t="s">
        <v>108</v>
      </c>
      <c r="NBY71" s="4" t="s">
        <v>108</v>
      </c>
      <c r="NBZ71" s="4" t="s">
        <v>108</v>
      </c>
      <c r="NCA71" s="4" t="s">
        <v>108</v>
      </c>
      <c r="NCB71" s="4" t="s">
        <v>108</v>
      </c>
      <c r="NCC71" s="4" t="s">
        <v>108</v>
      </c>
      <c r="NCD71" s="4" t="s">
        <v>108</v>
      </c>
      <c r="NCE71" s="4" t="s">
        <v>108</v>
      </c>
      <c r="NCF71" s="4" t="s">
        <v>108</v>
      </c>
      <c r="NCG71" s="4" t="s">
        <v>108</v>
      </c>
      <c r="NCH71" s="4" t="s">
        <v>108</v>
      </c>
      <c r="NCI71" s="4" t="s">
        <v>108</v>
      </c>
      <c r="NCJ71" s="4" t="s">
        <v>109</v>
      </c>
      <c r="NCK71" s="3" t="s">
        <v>392</v>
      </c>
      <c r="NCL71" s="3"/>
      <c r="NCM71" s="3"/>
      <c r="NCN71" s="4" t="s">
        <v>108</v>
      </c>
      <c r="NCO71" s="4" t="s">
        <v>108</v>
      </c>
      <c r="NCP71" s="4" t="s">
        <v>108</v>
      </c>
      <c r="NCQ71" s="4" t="s">
        <v>108</v>
      </c>
      <c r="NCR71" s="4" t="s">
        <v>108</v>
      </c>
      <c r="NCS71" s="4" t="s">
        <v>108</v>
      </c>
      <c r="NCT71" s="4" t="s">
        <v>108</v>
      </c>
      <c r="NCU71" s="4" t="s">
        <v>108</v>
      </c>
      <c r="NCV71" s="4" t="s">
        <v>108</v>
      </c>
      <c r="NCW71" s="4" t="s">
        <v>108</v>
      </c>
      <c r="NCX71" s="4" t="s">
        <v>108</v>
      </c>
      <c r="NCY71" s="4" t="s">
        <v>108</v>
      </c>
      <c r="NCZ71" s="4" t="s">
        <v>109</v>
      </c>
      <c r="NDA71" s="3" t="s">
        <v>392</v>
      </c>
      <c r="NDB71" s="3"/>
      <c r="NDC71" s="3"/>
      <c r="NDD71" s="4" t="s">
        <v>108</v>
      </c>
      <c r="NDE71" s="4" t="s">
        <v>108</v>
      </c>
      <c r="NDF71" s="4" t="s">
        <v>108</v>
      </c>
      <c r="NDG71" s="4" t="s">
        <v>108</v>
      </c>
      <c r="NDH71" s="4" t="s">
        <v>108</v>
      </c>
      <c r="NDI71" s="4" t="s">
        <v>108</v>
      </c>
      <c r="NDJ71" s="4" t="s">
        <v>108</v>
      </c>
      <c r="NDK71" s="4" t="s">
        <v>108</v>
      </c>
      <c r="NDL71" s="4" t="s">
        <v>108</v>
      </c>
      <c r="NDM71" s="4" t="s">
        <v>108</v>
      </c>
      <c r="NDN71" s="4" t="s">
        <v>108</v>
      </c>
      <c r="NDO71" s="4" t="s">
        <v>108</v>
      </c>
      <c r="NDP71" s="4" t="s">
        <v>109</v>
      </c>
      <c r="NDQ71" s="3" t="s">
        <v>392</v>
      </c>
      <c r="NDR71" s="3"/>
      <c r="NDS71" s="3"/>
      <c r="NDT71" s="4" t="s">
        <v>108</v>
      </c>
      <c r="NDU71" s="4" t="s">
        <v>108</v>
      </c>
      <c r="NDV71" s="4" t="s">
        <v>108</v>
      </c>
      <c r="NDW71" s="4" t="s">
        <v>108</v>
      </c>
      <c r="NDX71" s="4" t="s">
        <v>108</v>
      </c>
      <c r="NDY71" s="4" t="s">
        <v>108</v>
      </c>
      <c r="NDZ71" s="4" t="s">
        <v>108</v>
      </c>
      <c r="NEA71" s="4" t="s">
        <v>108</v>
      </c>
      <c r="NEB71" s="4" t="s">
        <v>108</v>
      </c>
      <c r="NEC71" s="4" t="s">
        <v>108</v>
      </c>
      <c r="NED71" s="4" t="s">
        <v>108</v>
      </c>
      <c r="NEE71" s="4" t="s">
        <v>108</v>
      </c>
      <c r="NEF71" s="4" t="s">
        <v>109</v>
      </c>
      <c r="NEG71" s="3" t="s">
        <v>392</v>
      </c>
      <c r="NEH71" s="3"/>
      <c r="NEI71" s="3"/>
      <c r="NEJ71" s="4" t="s">
        <v>108</v>
      </c>
      <c r="NEK71" s="4" t="s">
        <v>108</v>
      </c>
      <c r="NEL71" s="4" t="s">
        <v>108</v>
      </c>
      <c r="NEM71" s="4" t="s">
        <v>108</v>
      </c>
      <c r="NEN71" s="4" t="s">
        <v>108</v>
      </c>
      <c r="NEO71" s="4" t="s">
        <v>108</v>
      </c>
      <c r="NEP71" s="4" t="s">
        <v>108</v>
      </c>
      <c r="NEQ71" s="4" t="s">
        <v>108</v>
      </c>
      <c r="NER71" s="4" t="s">
        <v>108</v>
      </c>
      <c r="NES71" s="4" t="s">
        <v>108</v>
      </c>
      <c r="NET71" s="4" t="s">
        <v>108</v>
      </c>
      <c r="NEU71" s="4" t="s">
        <v>108</v>
      </c>
      <c r="NEV71" s="4" t="s">
        <v>109</v>
      </c>
      <c r="NEW71" s="3" t="s">
        <v>392</v>
      </c>
      <c r="NEX71" s="3"/>
      <c r="NEY71" s="3"/>
      <c r="NEZ71" s="4" t="s">
        <v>108</v>
      </c>
      <c r="NFA71" s="4" t="s">
        <v>108</v>
      </c>
      <c r="NFB71" s="4" t="s">
        <v>108</v>
      </c>
      <c r="NFC71" s="4" t="s">
        <v>108</v>
      </c>
      <c r="NFD71" s="4" t="s">
        <v>108</v>
      </c>
      <c r="NFE71" s="4" t="s">
        <v>108</v>
      </c>
      <c r="NFF71" s="4" t="s">
        <v>108</v>
      </c>
      <c r="NFG71" s="4" t="s">
        <v>108</v>
      </c>
      <c r="NFH71" s="4" t="s">
        <v>108</v>
      </c>
      <c r="NFI71" s="4" t="s">
        <v>108</v>
      </c>
      <c r="NFJ71" s="4" t="s">
        <v>108</v>
      </c>
      <c r="NFK71" s="4" t="s">
        <v>108</v>
      </c>
      <c r="NFL71" s="4" t="s">
        <v>109</v>
      </c>
      <c r="NFM71" s="3" t="s">
        <v>392</v>
      </c>
      <c r="NFN71" s="3"/>
      <c r="NFO71" s="3"/>
      <c r="NFP71" s="4" t="s">
        <v>108</v>
      </c>
      <c r="NFQ71" s="4" t="s">
        <v>108</v>
      </c>
      <c r="NFR71" s="4" t="s">
        <v>108</v>
      </c>
      <c r="NFS71" s="4" t="s">
        <v>108</v>
      </c>
      <c r="NFT71" s="4" t="s">
        <v>108</v>
      </c>
      <c r="NFU71" s="4" t="s">
        <v>108</v>
      </c>
      <c r="NFV71" s="4" t="s">
        <v>108</v>
      </c>
      <c r="NFW71" s="4" t="s">
        <v>108</v>
      </c>
      <c r="NFX71" s="4" t="s">
        <v>108</v>
      </c>
      <c r="NFY71" s="4" t="s">
        <v>108</v>
      </c>
      <c r="NFZ71" s="4" t="s">
        <v>108</v>
      </c>
      <c r="NGA71" s="4" t="s">
        <v>108</v>
      </c>
      <c r="NGB71" s="4" t="s">
        <v>109</v>
      </c>
      <c r="NGC71" s="3" t="s">
        <v>392</v>
      </c>
      <c r="NGD71" s="3"/>
      <c r="NGE71" s="3"/>
      <c r="NGF71" s="4" t="s">
        <v>108</v>
      </c>
      <c r="NGG71" s="4" t="s">
        <v>108</v>
      </c>
      <c r="NGH71" s="4" t="s">
        <v>108</v>
      </c>
      <c r="NGI71" s="4" t="s">
        <v>108</v>
      </c>
      <c r="NGJ71" s="4" t="s">
        <v>108</v>
      </c>
      <c r="NGK71" s="4" t="s">
        <v>108</v>
      </c>
      <c r="NGL71" s="4" t="s">
        <v>108</v>
      </c>
      <c r="NGM71" s="4" t="s">
        <v>108</v>
      </c>
      <c r="NGN71" s="4" t="s">
        <v>108</v>
      </c>
      <c r="NGO71" s="4" t="s">
        <v>108</v>
      </c>
      <c r="NGP71" s="4" t="s">
        <v>108</v>
      </c>
      <c r="NGQ71" s="4" t="s">
        <v>108</v>
      </c>
      <c r="NGR71" s="4" t="s">
        <v>109</v>
      </c>
      <c r="NGS71" s="3" t="s">
        <v>392</v>
      </c>
      <c r="NGT71" s="3"/>
      <c r="NGU71" s="3"/>
      <c r="NGV71" s="4" t="s">
        <v>108</v>
      </c>
      <c r="NGW71" s="4" t="s">
        <v>108</v>
      </c>
      <c r="NGX71" s="4" t="s">
        <v>108</v>
      </c>
      <c r="NGY71" s="4" t="s">
        <v>108</v>
      </c>
      <c r="NGZ71" s="4" t="s">
        <v>108</v>
      </c>
      <c r="NHA71" s="4" t="s">
        <v>108</v>
      </c>
      <c r="NHB71" s="4" t="s">
        <v>108</v>
      </c>
      <c r="NHC71" s="4" t="s">
        <v>108</v>
      </c>
      <c r="NHD71" s="4" t="s">
        <v>108</v>
      </c>
      <c r="NHE71" s="4" t="s">
        <v>108</v>
      </c>
      <c r="NHF71" s="4" t="s">
        <v>108</v>
      </c>
      <c r="NHG71" s="4" t="s">
        <v>108</v>
      </c>
      <c r="NHH71" s="4" t="s">
        <v>109</v>
      </c>
      <c r="NHI71" s="3" t="s">
        <v>392</v>
      </c>
      <c r="NHJ71" s="3"/>
      <c r="NHK71" s="3"/>
      <c r="NHL71" s="4" t="s">
        <v>108</v>
      </c>
      <c r="NHM71" s="4" t="s">
        <v>108</v>
      </c>
      <c r="NHN71" s="4" t="s">
        <v>108</v>
      </c>
      <c r="NHO71" s="4" t="s">
        <v>108</v>
      </c>
      <c r="NHP71" s="4" t="s">
        <v>108</v>
      </c>
      <c r="NHQ71" s="4" t="s">
        <v>108</v>
      </c>
      <c r="NHR71" s="4" t="s">
        <v>108</v>
      </c>
      <c r="NHS71" s="4" t="s">
        <v>108</v>
      </c>
      <c r="NHT71" s="4" t="s">
        <v>108</v>
      </c>
      <c r="NHU71" s="4" t="s">
        <v>108</v>
      </c>
      <c r="NHV71" s="4" t="s">
        <v>108</v>
      </c>
      <c r="NHW71" s="4" t="s">
        <v>108</v>
      </c>
      <c r="NHX71" s="4" t="s">
        <v>109</v>
      </c>
      <c r="NHY71" s="3" t="s">
        <v>392</v>
      </c>
      <c r="NHZ71" s="3"/>
      <c r="NIA71" s="3"/>
      <c r="NIB71" s="4" t="s">
        <v>108</v>
      </c>
      <c r="NIC71" s="4" t="s">
        <v>108</v>
      </c>
      <c r="NID71" s="4" t="s">
        <v>108</v>
      </c>
      <c r="NIE71" s="4" t="s">
        <v>108</v>
      </c>
      <c r="NIF71" s="4" t="s">
        <v>108</v>
      </c>
      <c r="NIG71" s="4" t="s">
        <v>108</v>
      </c>
      <c r="NIH71" s="4" t="s">
        <v>108</v>
      </c>
      <c r="NII71" s="4" t="s">
        <v>108</v>
      </c>
      <c r="NIJ71" s="4" t="s">
        <v>108</v>
      </c>
      <c r="NIK71" s="4" t="s">
        <v>108</v>
      </c>
      <c r="NIL71" s="4" t="s">
        <v>108</v>
      </c>
      <c r="NIM71" s="4" t="s">
        <v>108</v>
      </c>
      <c r="NIN71" s="4" t="s">
        <v>109</v>
      </c>
      <c r="NIO71" s="3" t="s">
        <v>392</v>
      </c>
      <c r="NIP71" s="3"/>
      <c r="NIQ71" s="3"/>
      <c r="NIR71" s="4" t="s">
        <v>108</v>
      </c>
      <c r="NIS71" s="4" t="s">
        <v>108</v>
      </c>
      <c r="NIT71" s="4" t="s">
        <v>108</v>
      </c>
      <c r="NIU71" s="4" t="s">
        <v>108</v>
      </c>
      <c r="NIV71" s="4" t="s">
        <v>108</v>
      </c>
      <c r="NIW71" s="4" t="s">
        <v>108</v>
      </c>
      <c r="NIX71" s="4" t="s">
        <v>108</v>
      </c>
      <c r="NIY71" s="4" t="s">
        <v>108</v>
      </c>
      <c r="NIZ71" s="4" t="s">
        <v>108</v>
      </c>
      <c r="NJA71" s="4" t="s">
        <v>108</v>
      </c>
      <c r="NJB71" s="4" t="s">
        <v>108</v>
      </c>
      <c r="NJC71" s="4" t="s">
        <v>108</v>
      </c>
      <c r="NJD71" s="4" t="s">
        <v>109</v>
      </c>
      <c r="NJE71" s="3" t="s">
        <v>392</v>
      </c>
      <c r="NJF71" s="3"/>
      <c r="NJG71" s="3"/>
      <c r="NJH71" s="4" t="s">
        <v>108</v>
      </c>
      <c r="NJI71" s="4" t="s">
        <v>108</v>
      </c>
      <c r="NJJ71" s="4" t="s">
        <v>108</v>
      </c>
      <c r="NJK71" s="4" t="s">
        <v>108</v>
      </c>
      <c r="NJL71" s="4" t="s">
        <v>108</v>
      </c>
      <c r="NJM71" s="4" t="s">
        <v>108</v>
      </c>
      <c r="NJN71" s="4" t="s">
        <v>108</v>
      </c>
      <c r="NJO71" s="4" t="s">
        <v>108</v>
      </c>
      <c r="NJP71" s="4" t="s">
        <v>108</v>
      </c>
      <c r="NJQ71" s="4" t="s">
        <v>108</v>
      </c>
      <c r="NJR71" s="4" t="s">
        <v>108</v>
      </c>
      <c r="NJS71" s="4" t="s">
        <v>108</v>
      </c>
      <c r="NJT71" s="4" t="s">
        <v>109</v>
      </c>
      <c r="NJU71" s="3" t="s">
        <v>392</v>
      </c>
      <c r="NJV71" s="3"/>
      <c r="NJW71" s="3"/>
      <c r="NJX71" s="4" t="s">
        <v>108</v>
      </c>
      <c r="NJY71" s="4" t="s">
        <v>108</v>
      </c>
      <c r="NJZ71" s="4" t="s">
        <v>108</v>
      </c>
      <c r="NKA71" s="4" t="s">
        <v>108</v>
      </c>
      <c r="NKB71" s="4" t="s">
        <v>108</v>
      </c>
      <c r="NKC71" s="4" t="s">
        <v>108</v>
      </c>
      <c r="NKD71" s="4" t="s">
        <v>108</v>
      </c>
      <c r="NKE71" s="4" t="s">
        <v>108</v>
      </c>
      <c r="NKF71" s="4" t="s">
        <v>108</v>
      </c>
      <c r="NKG71" s="4" t="s">
        <v>108</v>
      </c>
      <c r="NKH71" s="4" t="s">
        <v>108</v>
      </c>
      <c r="NKI71" s="4" t="s">
        <v>108</v>
      </c>
      <c r="NKJ71" s="4" t="s">
        <v>109</v>
      </c>
      <c r="NKK71" s="3" t="s">
        <v>392</v>
      </c>
      <c r="NKL71" s="3"/>
      <c r="NKM71" s="3"/>
      <c r="NKN71" s="4" t="s">
        <v>108</v>
      </c>
      <c r="NKO71" s="4" t="s">
        <v>108</v>
      </c>
      <c r="NKP71" s="4" t="s">
        <v>108</v>
      </c>
      <c r="NKQ71" s="4" t="s">
        <v>108</v>
      </c>
      <c r="NKR71" s="4" t="s">
        <v>108</v>
      </c>
      <c r="NKS71" s="4" t="s">
        <v>108</v>
      </c>
      <c r="NKT71" s="4" t="s">
        <v>108</v>
      </c>
      <c r="NKU71" s="4" t="s">
        <v>108</v>
      </c>
      <c r="NKV71" s="4" t="s">
        <v>108</v>
      </c>
      <c r="NKW71" s="4" t="s">
        <v>108</v>
      </c>
      <c r="NKX71" s="4" t="s">
        <v>108</v>
      </c>
      <c r="NKY71" s="4" t="s">
        <v>108</v>
      </c>
      <c r="NKZ71" s="4" t="s">
        <v>109</v>
      </c>
      <c r="NLA71" s="3" t="s">
        <v>392</v>
      </c>
      <c r="NLB71" s="3"/>
      <c r="NLC71" s="3"/>
      <c r="NLD71" s="4" t="s">
        <v>108</v>
      </c>
      <c r="NLE71" s="4" t="s">
        <v>108</v>
      </c>
      <c r="NLF71" s="4" t="s">
        <v>108</v>
      </c>
      <c r="NLG71" s="4" t="s">
        <v>108</v>
      </c>
      <c r="NLH71" s="4" t="s">
        <v>108</v>
      </c>
      <c r="NLI71" s="4" t="s">
        <v>108</v>
      </c>
      <c r="NLJ71" s="4" t="s">
        <v>108</v>
      </c>
      <c r="NLK71" s="4" t="s">
        <v>108</v>
      </c>
      <c r="NLL71" s="4" t="s">
        <v>108</v>
      </c>
      <c r="NLM71" s="4" t="s">
        <v>108</v>
      </c>
      <c r="NLN71" s="4" t="s">
        <v>108</v>
      </c>
      <c r="NLO71" s="4" t="s">
        <v>108</v>
      </c>
      <c r="NLP71" s="4" t="s">
        <v>109</v>
      </c>
      <c r="NLQ71" s="3" t="s">
        <v>392</v>
      </c>
      <c r="NLR71" s="3"/>
      <c r="NLS71" s="3"/>
      <c r="NLT71" s="4" t="s">
        <v>108</v>
      </c>
      <c r="NLU71" s="4" t="s">
        <v>108</v>
      </c>
      <c r="NLV71" s="4" t="s">
        <v>108</v>
      </c>
      <c r="NLW71" s="4" t="s">
        <v>108</v>
      </c>
      <c r="NLX71" s="4" t="s">
        <v>108</v>
      </c>
      <c r="NLY71" s="4" t="s">
        <v>108</v>
      </c>
      <c r="NLZ71" s="4" t="s">
        <v>108</v>
      </c>
      <c r="NMA71" s="4" t="s">
        <v>108</v>
      </c>
      <c r="NMB71" s="4" t="s">
        <v>108</v>
      </c>
      <c r="NMC71" s="4" t="s">
        <v>108</v>
      </c>
      <c r="NMD71" s="4" t="s">
        <v>108</v>
      </c>
      <c r="NME71" s="4" t="s">
        <v>108</v>
      </c>
      <c r="NMF71" s="4" t="s">
        <v>109</v>
      </c>
      <c r="NMG71" s="3" t="s">
        <v>392</v>
      </c>
      <c r="NMH71" s="3"/>
      <c r="NMI71" s="3"/>
      <c r="NMJ71" s="4" t="s">
        <v>108</v>
      </c>
      <c r="NMK71" s="4" t="s">
        <v>108</v>
      </c>
      <c r="NML71" s="4" t="s">
        <v>108</v>
      </c>
      <c r="NMM71" s="4" t="s">
        <v>108</v>
      </c>
      <c r="NMN71" s="4" t="s">
        <v>108</v>
      </c>
      <c r="NMO71" s="4" t="s">
        <v>108</v>
      </c>
      <c r="NMP71" s="4" t="s">
        <v>108</v>
      </c>
      <c r="NMQ71" s="4" t="s">
        <v>108</v>
      </c>
      <c r="NMR71" s="4" t="s">
        <v>108</v>
      </c>
      <c r="NMS71" s="4" t="s">
        <v>108</v>
      </c>
      <c r="NMT71" s="4" t="s">
        <v>108</v>
      </c>
      <c r="NMU71" s="4" t="s">
        <v>108</v>
      </c>
      <c r="NMV71" s="4" t="s">
        <v>109</v>
      </c>
      <c r="NMW71" s="3" t="s">
        <v>392</v>
      </c>
      <c r="NMX71" s="3"/>
      <c r="NMY71" s="3"/>
      <c r="NMZ71" s="4" t="s">
        <v>108</v>
      </c>
      <c r="NNA71" s="4" t="s">
        <v>108</v>
      </c>
      <c r="NNB71" s="4" t="s">
        <v>108</v>
      </c>
      <c r="NNC71" s="4" t="s">
        <v>108</v>
      </c>
      <c r="NND71" s="4" t="s">
        <v>108</v>
      </c>
      <c r="NNE71" s="4" t="s">
        <v>108</v>
      </c>
      <c r="NNF71" s="4" t="s">
        <v>108</v>
      </c>
      <c r="NNG71" s="4" t="s">
        <v>108</v>
      </c>
      <c r="NNH71" s="4" t="s">
        <v>108</v>
      </c>
      <c r="NNI71" s="4" t="s">
        <v>108</v>
      </c>
      <c r="NNJ71" s="4" t="s">
        <v>108</v>
      </c>
      <c r="NNK71" s="4" t="s">
        <v>108</v>
      </c>
      <c r="NNL71" s="4" t="s">
        <v>109</v>
      </c>
      <c r="NNM71" s="3" t="s">
        <v>392</v>
      </c>
      <c r="NNN71" s="3"/>
      <c r="NNO71" s="3"/>
      <c r="NNP71" s="4" t="s">
        <v>108</v>
      </c>
      <c r="NNQ71" s="4" t="s">
        <v>108</v>
      </c>
      <c r="NNR71" s="4" t="s">
        <v>108</v>
      </c>
      <c r="NNS71" s="4" t="s">
        <v>108</v>
      </c>
      <c r="NNT71" s="4" t="s">
        <v>108</v>
      </c>
      <c r="NNU71" s="4" t="s">
        <v>108</v>
      </c>
      <c r="NNV71" s="4" t="s">
        <v>108</v>
      </c>
      <c r="NNW71" s="4" t="s">
        <v>108</v>
      </c>
      <c r="NNX71" s="4" t="s">
        <v>108</v>
      </c>
      <c r="NNY71" s="4" t="s">
        <v>108</v>
      </c>
      <c r="NNZ71" s="4" t="s">
        <v>108</v>
      </c>
      <c r="NOA71" s="4" t="s">
        <v>108</v>
      </c>
      <c r="NOB71" s="4" t="s">
        <v>109</v>
      </c>
      <c r="NOC71" s="3" t="s">
        <v>392</v>
      </c>
      <c r="NOD71" s="3"/>
      <c r="NOE71" s="3"/>
      <c r="NOF71" s="4" t="s">
        <v>108</v>
      </c>
      <c r="NOG71" s="4" t="s">
        <v>108</v>
      </c>
      <c r="NOH71" s="4" t="s">
        <v>108</v>
      </c>
      <c r="NOI71" s="4" t="s">
        <v>108</v>
      </c>
      <c r="NOJ71" s="4" t="s">
        <v>108</v>
      </c>
      <c r="NOK71" s="4" t="s">
        <v>108</v>
      </c>
      <c r="NOL71" s="4" t="s">
        <v>108</v>
      </c>
      <c r="NOM71" s="4" t="s">
        <v>108</v>
      </c>
      <c r="NON71" s="4" t="s">
        <v>108</v>
      </c>
      <c r="NOO71" s="4" t="s">
        <v>108</v>
      </c>
      <c r="NOP71" s="4" t="s">
        <v>108</v>
      </c>
      <c r="NOQ71" s="4" t="s">
        <v>108</v>
      </c>
      <c r="NOR71" s="4" t="s">
        <v>109</v>
      </c>
      <c r="NOS71" s="3" t="s">
        <v>392</v>
      </c>
      <c r="NOT71" s="3"/>
      <c r="NOU71" s="3"/>
      <c r="NOV71" s="4" t="s">
        <v>108</v>
      </c>
      <c r="NOW71" s="4" t="s">
        <v>108</v>
      </c>
      <c r="NOX71" s="4" t="s">
        <v>108</v>
      </c>
      <c r="NOY71" s="4" t="s">
        <v>108</v>
      </c>
      <c r="NOZ71" s="4" t="s">
        <v>108</v>
      </c>
      <c r="NPA71" s="4" t="s">
        <v>108</v>
      </c>
      <c r="NPB71" s="4" t="s">
        <v>108</v>
      </c>
      <c r="NPC71" s="4" t="s">
        <v>108</v>
      </c>
      <c r="NPD71" s="4" t="s">
        <v>108</v>
      </c>
      <c r="NPE71" s="4" t="s">
        <v>108</v>
      </c>
      <c r="NPF71" s="4" t="s">
        <v>108</v>
      </c>
      <c r="NPG71" s="4" t="s">
        <v>108</v>
      </c>
      <c r="NPH71" s="4" t="s">
        <v>109</v>
      </c>
      <c r="NPI71" s="3" t="s">
        <v>392</v>
      </c>
      <c r="NPJ71" s="3"/>
      <c r="NPK71" s="3"/>
      <c r="NPL71" s="4" t="s">
        <v>108</v>
      </c>
      <c r="NPM71" s="4" t="s">
        <v>108</v>
      </c>
      <c r="NPN71" s="4" t="s">
        <v>108</v>
      </c>
      <c r="NPO71" s="4" t="s">
        <v>108</v>
      </c>
      <c r="NPP71" s="4" t="s">
        <v>108</v>
      </c>
      <c r="NPQ71" s="4" t="s">
        <v>108</v>
      </c>
      <c r="NPR71" s="4" t="s">
        <v>108</v>
      </c>
      <c r="NPS71" s="4" t="s">
        <v>108</v>
      </c>
      <c r="NPT71" s="4" t="s">
        <v>108</v>
      </c>
      <c r="NPU71" s="4" t="s">
        <v>108</v>
      </c>
      <c r="NPV71" s="4" t="s">
        <v>108</v>
      </c>
      <c r="NPW71" s="4" t="s">
        <v>108</v>
      </c>
      <c r="NPX71" s="4" t="s">
        <v>109</v>
      </c>
      <c r="NPY71" s="3" t="s">
        <v>392</v>
      </c>
      <c r="NPZ71" s="3"/>
      <c r="NQA71" s="3"/>
      <c r="NQB71" s="4" t="s">
        <v>108</v>
      </c>
      <c r="NQC71" s="4" t="s">
        <v>108</v>
      </c>
      <c r="NQD71" s="4" t="s">
        <v>108</v>
      </c>
      <c r="NQE71" s="4" t="s">
        <v>108</v>
      </c>
      <c r="NQF71" s="4" t="s">
        <v>108</v>
      </c>
      <c r="NQG71" s="4" t="s">
        <v>108</v>
      </c>
      <c r="NQH71" s="4" t="s">
        <v>108</v>
      </c>
      <c r="NQI71" s="4" t="s">
        <v>108</v>
      </c>
      <c r="NQJ71" s="4" t="s">
        <v>108</v>
      </c>
      <c r="NQK71" s="4" t="s">
        <v>108</v>
      </c>
      <c r="NQL71" s="4" t="s">
        <v>108</v>
      </c>
      <c r="NQM71" s="4" t="s">
        <v>108</v>
      </c>
      <c r="NQN71" s="4" t="s">
        <v>109</v>
      </c>
      <c r="NQO71" s="3" t="s">
        <v>392</v>
      </c>
      <c r="NQP71" s="3"/>
      <c r="NQQ71" s="3"/>
      <c r="NQR71" s="4" t="s">
        <v>108</v>
      </c>
      <c r="NQS71" s="4" t="s">
        <v>108</v>
      </c>
      <c r="NQT71" s="4" t="s">
        <v>108</v>
      </c>
      <c r="NQU71" s="4" t="s">
        <v>108</v>
      </c>
      <c r="NQV71" s="4" t="s">
        <v>108</v>
      </c>
      <c r="NQW71" s="4" t="s">
        <v>108</v>
      </c>
      <c r="NQX71" s="4" t="s">
        <v>108</v>
      </c>
      <c r="NQY71" s="4" t="s">
        <v>108</v>
      </c>
      <c r="NQZ71" s="4" t="s">
        <v>108</v>
      </c>
      <c r="NRA71" s="4" t="s">
        <v>108</v>
      </c>
      <c r="NRB71" s="4" t="s">
        <v>108</v>
      </c>
      <c r="NRC71" s="4" t="s">
        <v>108</v>
      </c>
      <c r="NRD71" s="4" t="s">
        <v>109</v>
      </c>
      <c r="NRE71" s="3" t="s">
        <v>392</v>
      </c>
      <c r="NRF71" s="3"/>
      <c r="NRG71" s="3"/>
      <c r="NRH71" s="4" t="s">
        <v>108</v>
      </c>
      <c r="NRI71" s="4" t="s">
        <v>108</v>
      </c>
      <c r="NRJ71" s="4" t="s">
        <v>108</v>
      </c>
      <c r="NRK71" s="4" t="s">
        <v>108</v>
      </c>
      <c r="NRL71" s="4" t="s">
        <v>108</v>
      </c>
      <c r="NRM71" s="4" t="s">
        <v>108</v>
      </c>
      <c r="NRN71" s="4" t="s">
        <v>108</v>
      </c>
      <c r="NRO71" s="4" t="s">
        <v>108</v>
      </c>
      <c r="NRP71" s="4" t="s">
        <v>108</v>
      </c>
      <c r="NRQ71" s="4" t="s">
        <v>108</v>
      </c>
      <c r="NRR71" s="4" t="s">
        <v>108</v>
      </c>
      <c r="NRS71" s="4" t="s">
        <v>108</v>
      </c>
      <c r="NRT71" s="4" t="s">
        <v>109</v>
      </c>
      <c r="NRU71" s="3" t="s">
        <v>392</v>
      </c>
      <c r="NRV71" s="3"/>
      <c r="NRW71" s="3"/>
      <c r="NRX71" s="4" t="s">
        <v>108</v>
      </c>
      <c r="NRY71" s="4" t="s">
        <v>108</v>
      </c>
      <c r="NRZ71" s="4" t="s">
        <v>108</v>
      </c>
      <c r="NSA71" s="4" t="s">
        <v>108</v>
      </c>
      <c r="NSB71" s="4" t="s">
        <v>108</v>
      </c>
      <c r="NSC71" s="4" t="s">
        <v>108</v>
      </c>
      <c r="NSD71" s="4" t="s">
        <v>108</v>
      </c>
      <c r="NSE71" s="4" t="s">
        <v>108</v>
      </c>
      <c r="NSF71" s="4" t="s">
        <v>108</v>
      </c>
      <c r="NSG71" s="4" t="s">
        <v>108</v>
      </c>
      <c r="NSH71" s="4" t="s">
        <v>108</v>
      </c>
      <c r="NSI71" s="4" t="s">
        <v>108</v>
      </c>
      <c r="NSJ71" s="4" t="s">
        <v>109</v>
      </c>
      <c r="NSK71" s="3" t="s">
        <v>392</v>
      </c>
      <c r="NSL71" s="3"/>
      <c r="NSM71" s="3"/>
      <c r="NSN71" s="4" t="s">
        <v>108</v>
      </c>
      <c r="NSO71" s="4" t="s">
        <v>108</v>
      </c>
      <c r="NSP71" s="4" t="s">
        <v>108</v>
      </c>
      <c r="NSQ71" s="4" t="s">
        <v>108</v>
      </c>
      <c r="NSR71" s="4" t="s">
        <v>108</v>
      </c>
      <c r="NSS71" s="4" t="s">
        <v>108</v>
      </c>
      <c r="NST71" s="4" t="s">
        <v>108</v>
      </c>
      <c r="NSU71" s="4" t="s">
        <v>108</v>
      </c>
      <c r="NSV71" s="4" t="s">
        <v>108</v>
      </c>
      <c r="NSW71" s="4" t="s">
        <v>108</v>
      </c>
      <c r="NSX71" s="4" t="s">
        <v>108</v>
      </c>
      <c r="NSY71" s="4" t="s">
        <v>108</v>
      </c>
      <c r="NSZ71" s="4" t="s">
        <v>109</v>
      </c>
      <c r="NTA71" s="3" t="s">
        <v>392</v>
      </c>
      <c r="NTB71" s="3"/>
      <c r="NTC71" s="3"/>
      <c r="NTD71" s="4" t="s">
        <v>108</v>
      </c>
      <c r="NTE71" s="4" t="s">
        <v>108</v>
      </c>
      <c r="NTF71" s="4" t="s">
        <v>108</v>
      </c>
      <c r="NTG71" s="4" t="s">
        <v>108</v>
      </c>
      <c r="NTH71" s="4" t="s">
        <v>108</v>
      </c>
      <c r="NTI71" s="4" t="s">
        <v>108</v>
      </c>
      <c r="NTJ71" s="4" t="s">
        <v>108</v>
      </c>
      <c r="NTK71" s="4" t="s">
        <v>108</v>
      </c>
      <c r="NTL71" s="4" t="s">
        <v>108</v>
      </c>
      <c r="NTM71" s="4" t="s">
        <v>108</v>
      </c>
      <c r="NTN71" s="4" t="s">
        <v>108</v>
      </c>
      <c r="NTO71" s="4" t="s">
        <v>108</v>
      </c>
      <c r="NTP71" s="4" t="s">
        <v>109</v>
      </c>
      <c r="NTQ71" s="3" t="s">
        <v>392</v>
      </c>
      <c r="NTR71" s="3"/>
      <c r="NTS71" s="3"/>
      <c r="NTT71" s="4" t="s">
        <v>108</v>
      </c>
      <c r="NTU71" s="4" t="s">
        <v>108</v>
      </c>
      <c r="NTV71" s="4" t="s">
        <v>108</v>
      </c>
      <c r="NTW71" s="4" t="s">
        <v>108</v>
      </c>
      <c r="NTX71" s="4" t="s">
        <v>108</v>
      </c>
      <c r="NTY71" s="4" t="s">
        <v>108</v>
      </c>
      <c r="NTZ71" s="4" t="s">
        <v>108</v>
      </c>
      <c r="NUA71" s="4" t="s">
        <v>108</v>
      </c>
      <c r="NUB71" s="4" t="s">
        <v>108</v>
      </c>
      <c r="NUC71" s="4" t="s">
        <v>108</v>
      </c>
      <c r="NUD71" s="4" t="s">
        <v>108</v>
      </c>
      <c r="NUE71" s="4" t="s">
        <v>108</v>
      </c>
      <c r="NUF71" s="4" t="s">
        <v>109</v>
      </c>
      <c r="NUG71" s="3" t="s">
        <v>392</v>
      </c>
      <c r="NUH71" s="3"/>
      <c r="NUI71" s="3"/>
      <c r="NUJ71" s="4" t="s">
        <v>108</v>
      </c>
      <c r="NUK71" s="4" t="s">
        <v>108</v>
      </c>
      <c r="NUL71" s="4" t="s">
        <v>108</v>
      </c>
      <c r="NUM71" s="4" t="s">
        <v>108</v>
      </c>
      <c r="NUN71" s="4" t="s">
        <v>108</v>
      </c>
      <c r="NUO71" s="4" t="s">
        <v>108</v>
      </c>
      <c r="NUP71" s="4" t="s">
        <v>108</v>
      </c>
      <c r="NUQ71" s="4" t="s">
        <v>108</v>
      </c>
      <c r="NUR71" s="4" t="s">
        <v>108</v>
      </c>
      <c r="NUS71" s="4" t="s">
        <v>108</v>
      </c>
      <c r="NUT71" s="4" t="s">
        <v>108</v>
      </c>
      <c r="NUU71" s="4" t="s">
        <v>108</v>
      </c>
      <c r="NUV71" s="4" t="s">
        <v>109</v>
      </c>
      <c r="NUW71" s="3" t="s">
        <v>392</v>
      </c>
      <c r="NUX71" s="3"/>
      <c r="NUY71" s="3"/>
      <c r="NUZ71" s="4" t="s">
        <v>108</v>
      </c>
      <c r="NVA71" s="4" t="s">
        <v>108</v>
      </c>
      <c r="NVB71" s="4" t="s">
        <v>108</v>
      </c>
      <c r="NVC71" s="4" t="s">
        <v>108</v>
      </c>
      <c r="NVD71" s="4" t="s">
        <v>108</v>
      </c>
      <c r="NVE71" s="4" t="s">
        <v>108</v>
      </c>
      <c r="NVF71" s="4" t="s">
        <v>108</v>
      </c>
      <c r="NVG71" s="4" t="s">
        <v>108</v>
      </c>
      <c r="NVH71" s="4" t="s">
        <v>108</v>
      </c>
      <c r="NVI71" s="4" t="s">
        <v>108</v>
      </c>
      <c r="NVJ71" s="4" t="s">
        <v>108</v>
      </c>
      <c r="NVK71" s="4" t="s">
        <v>108</v>
      </c>
      <c r="NVL71" s="4" t="s">
        <v>109</v>
      </c>
      <c r="NVM71" s="3" t="s">
        <v>392</v>
      </c>
      <c r="NVN71" s="3"/>
      <c r="NVO71" s="3"/>
      <c r="NVP71" s="4" t="s">
        <v>108</v>
      </c>
      <c r="NVQ71" s="4" t="s">
        <v>108</v>
      </c>
      <c r="NVR71" s="4" t="s">
        <v>108</v>
      </c>
      <c r="NVS71" s="4" t="s">
        <v>108</v>
      </c>
      <c r="NVT71" s="4" t="s">
        <v>108</v>
      </c>
      <c r="NVU71" s="4" t="s">
        <v>108</v>
      </c>
      <c r="NVV71" s="4" t="s">
        <v>108</v>
      </c>
      <c r="NVW71" s="4" t="s">
        <v>108</v>
      </c>
      <c r="NVX71" s="4" t="s">
        <v>108</v>
      </c>
      <c r="NVY71" s="4" t="s">
        <v>108</v>
      </c>
      <c r="NVZ71" s="4" t="s">
        <v>108</v>
      </c>
      <c r="NWA71" s="4" t="s">
        <v>108</v>
      </c>
      <c r="NWB71" s="4" t="s">
        <v>109</v>
      </c>
      <c r="NWC71" s="3" t="s">
        <v>392</v>
      </c>
      <c r="NWD71" s="3"/>
      <c r="NWE71" s="3"/>
      <c r="NWF71" s="4" t="s">
        <v>108</v>
      </c>
      <c r="NWG71" s="4" t="s">
        <v>108</v>
      </c>
      <c r="NWH71" s="4" t="s">
        <v>108</v>
      </c>
      <c r="NWI71" s="4" t="s">
        <v>108</v>
      </c>
      <c r="NWJ71" s="4" t="s">
        <v>108</v>
      </c>
      <c r="NWK71" s="4" t="s">
        <v>108</v>
      </c>
      <c r="NWL71" s="4" t="s">
        <v>108</v>
      </c>
      <c r="NWM71" s="4" t="s">
        <v>108</v>
      </c>
      <c r="NWN71" s="4" t="s">
        <v>108</v>
      </c>
      <c r="NWO71" s="4" t="s">
        <v>108</v>
      </c>
      <c r="NWP71" s="4" t="s">
        <v>108</v>
      </c>
      <c r="NWQ71" s="4" t="s">
        <v>108</v>
      </c>
      <c r="NWR71" s="4" t="s">
        <v>109</v>
      </c>
      <c r="NWS71" s="3" t="s">
        <v>392</v>
      </c>
      <c r="NWT71" s="3"/>
      <c r="NWU71" s="3"/>
      <c r="NWV71" s="4" t="s">
        <v>108</v>
      </c>
      <c r="NWW71" s="4" t="s">
        <v>108</v>
      </c>
      <c r="NWX71" s="4" t="s">
        <v>108</v>
      </c>
      <c r="NWY71" s="4" t="s">
        <v>108</v>
      </c>
      <c r="NWZ71" s="4" t="s">
        <v>108</v>
      </c>
      <c r="NXA71" s="4" t="s">
        <v>108</v>
      </c>
      <c r="NXB71" s="4" t="s">
        <v>108</v>
      </c>
      <c r="NXC71" s="4" t="s">
        <v>108</v>
      </c>
      <c r="NXD71" s="4" t="s">
        <v>108</v>
      </c>
      <c r="NXE71" s="4" t="s">
        <v>108</v>
      </c>
      <c r="NXF71" s="4" t="s">
        <v>108</v>
      </c>
      <c r="NXG71" s="4" t="s">
        <v>108</v>
      </c>
      <c r="NXH71" s="4" t="s">
        <v>109</v>
      </c>
      <c r="NXI71" s="3" t="s">
        <v>392</v>
      </c>
      <c r="NXJ71" s="3"/>
      <c r="NXK71" s="3"/>
      <c r="NXL71" s="4" t="s">
        <v>108</v>
      </c>
      <c r="NXM71" s="4" t="s">
        <v>108</v>
      </c>
      <c r="NXN71" s="4" t="s">
        <v>108</v>
      </c>
      <c r="NXO71" s="4" t="s">
        <v>108</v>
      </c>
      <c r="NXP71" s="4" t="s">
        <v>108</v>
      </c>
      <c r="NXQ71" s="4" t="s">
        <v>108</v>
      </c>
      <c r="NXR71" s="4" t="s">
        <v>108</v>
      </c>
      <c r="NXS71" s="4" t="s">
        <v>108</v>
      </c>
      <c r="NXT71" s="4" t="s">
        <v>108</v>
      </c>
      <c r="NXU71" s="4" t="s">
        <v>108</v>
      </c>
      <c r="NXV71" s="4" t="s">
        <v>108</v>
      </c>
      <c r="NXW71" s="4" t="s">
        <v>108</v>
      </c>
      <c r="NXX71" s="4" t="s">
        <v>109</v>
      </c>
      <c r="NXY71" s="3" t="s">
        <v>392</v>
      </c>
      <c r="NXZ71" s="3"/>
      <c r="NYA71" s="3"/>
      <c r="NYB71" s="4" t="s">
        <v>108</v>
      </c>
      <c r="NYC71" s="4" t="s">
        <v>108</v>
      </c>
      <c r="NYD71" s="4" t="s">
        <v>108</v>
      </c>
      <c r="NYE71" s="4" t="s">
        <v>108</v>
      </c>
      <c r="NYF71" s="4" t="s">
        <v>108</v>
      </c>
      <c r="NYG71" s="4" t="s">
        <v>108</v>
      </c>
      <c r="NYH71" s="4" t="s">
        <v>108</v>
      </c>
      <c r="NYI71" s="4" t="s">
        <v>108</v>
      </c>
      <c r="NYJ71" s="4" t="s">
        <v>108</v>
      </c>
      <c r="NYK71" s="4" t="s">
        <v>108</v>
      </c>
      <c r="NYL71" s="4" t="s">
        <v>108</v>
      </c>
      <c r="NYM71" s="4" t="s">
        <v>108</v>
      </c>
      <c r="NYN71" s="4" t="s">
        <v>109</v>
      </c>
      <c r="NYO71" s="3" t="s">
        <v>392</v>
      </c>
      <c r="NYP71" s="3"/>
      <c r="NYQ71" s="3"/>
      <c r="NYR71" s="4" t="s">
        <v>108</v>
      </c>
      <c r="NYS71" s="4" t="s">
        <v>108</v>
      </c>
      <c r="NYT71" s="4" t="s">
        <v>108</v>
      </c>
      <c r="NYU71" s="4" t="s">
        <v>108</v>
      </c>
      <c r="NYV71" s="4" t="s">
        <v>108</v>
      </c>
      <c r="NYW71" s="4" t="s">
        <v>108</v>
      </c>
      <c r="NYX71" s="4" t="s">
        <v>108</v>
      </c>
      <c r="NYY71" s="4" t="s">
        <v>108</v>
      </c>
      <c r="NYZ71" s="4" t="s">
        <v>108</v>
      </c>
      <c r="NZA71" s="4" t="s">
        <v>108</v>
      </c>
      <c r="NZB71" s="4" t="s">
        <v>108</v>
      </c>
      <c r="NZC71" s="4" t="s">
        <v>108</v>
      </c>
      <c r="NZD71" s="4" t="s">
        <v>109</v>
      </c>
      <c r="NZE71" s="3" t="s">
        <v>392</v>
      </c>
      <c r="NZF71" s="3"/>
      <c r="NZG71" s="3"/>
      <c r="NZH71" s="4" t="s">
        <v>108</v>
      </c>
      <c r="NZI71" s="4" t="s">
        <v>108</v>
      </c>
      <c r="NZJ71" s="4" t="s">
        <v>108</v>
      </c>
      <c r="NZK71" s="4" t="s">
        <v>108</v>
      </c>
      <c r="NZL71" s="4" t="s">
        <v>108</v>
      </c>
      <c r="NZM71" s="4" t="s">
        <v>108</v>
      </c>
      <c r="NZN71" s="4" t="s">
        <v>108</v>
      </c>
      <c r="NZO71" s="4" t="s">
        <v>108</v>
      </c>
      <c r="NZP71" s="4" t="s">
        <v>108</v>
      </c>
      <c r="NZQ71" s="4" t="s">
        <v>108</v>
      </c>
      <c r="NZR71" s="4" t="s">
        <v>108</v>
      </c>
      <c r="NZS71" s="4" t="s">
        <v>108</v>
      </c>
      <c r="NZT71" s="4" t="s">
        <v>109</v>
      </c>
      <c r="NZU71" s="3" t="s">
        <v>392</v>
      </c>
      <c r="NZV71" s="3"/>
      <c r="NZW71" s="3"/>
      <c r="NZX71" s="4" t="s">
        <v>108</v>
      </c>
      <c r="NZY71" s="4" t="s">
        <v>108</v>
      </c>
      <c r="NZZ71" s="4" t="s">
        <v>108</v>
      </c>
      <c r="OAA71" s="4" t="s">
        <v>108</v>
      </c>
      <c r="OAB71" s="4" t="s">
        <v>108</v>
      </c>
      <c r="OAC71" s="4" t="s">
        <v>108</v>
      </c>
      <c r="OAD71" s="4" t="s">
        <v>108</v>
      </c>
      <c r="OAE71" s="4" t="s">
        <v>108</v>
      </c>
      <c r="OAF71" s="4" t="s">
        <v>108</v>
      </c>
      <c r="OAG71" s="4" t="s">
        <v>108</v>
      </c>
      <c r="OAH71" s="4" t="s">
        <v>108</v>
      </c>
      <c r="OAI71" s="4" t="s">
        <v>108</v>
      </c>
      <c r="OAJ71" s="4" t="s">
        <v>109</v>
      </c>
      <c r="OAK71" s="3" t="s">
        <v>392</v>
      </c>
      <c r="OAL71" s="3"/>
      <c r="OAM71" s="3"/>
      <c r="OAN71" s="4" t="s">
        <v>108</v>
      </c>
      <c r="OAO71" s="4" t="s">
        <v>108</v>
      </c>
      <c r="OAP71" s="4" t="s">
        <v>108</v>
      </c>
      <c r="OAQ71" s="4" t="s">
        <v>108</v>
      </c>
      <c r="OAR71" s="4" t="s">
        <v>108</v>
      </c>
      <c r="OAS71" s="4" t="s">
        <v>108</v>
      </c>
      <c r="OAT71" s="4" t="s">
        <v>108</v>
      </c>
      <c r="OAU71" s="4" t="s">
        <v>108</v>
      </c>
      <c r="OAV71" s="4" t="s">
        <v>108</v>
      </c>
      <c r="OAW71" s="4" t="s">
        <v>108</v>
      </c>
      <c r="OAX71" s="4" t="s">
        <v>108</v>
      </c>
      <c r="OAY71" s="4" t="s">
        <v>108</v>
      </c>
      <c r="OAZ71" s="4" t="s">
        <v>109</v>
      </c>
      <c r="OBA71" s="3" t="s">
        <v>392</v>
      </c>
      <c r="OBB71" s="3"/>
      <c r="OBC71" s="3"/>
      <c r="OBD71" s="4" t="s">
        <v>108</v>
      </c>
      <c r="OBE71" s="4" t="s">
        <v>108</v>
      </c>
      <c r="OBF71" s="4" t="s">
        <v>108</v>
      </c>
      <c r="OBG71" s="4" t="s">
        <v>108</v>
      </c>
      <c r="OBH71" s="4" t="s">
        <v>108</v>
      </c>
      <c r="OBI71" s="4" t="s">
        <v>108</v>
      </c>
      <c r="OBJ71" s="4" t="s">
        <v>108</v>
      </c>
      <c r="OBK71" s="4" t="s">
        <v>108</v>
      </c>
      <c r="OBL71" s="4" t="s">
        <v>108</v>
      </c>
      <c r="OBM71" s="4" t="s">
        <v>108</v>
      </c>
      <c r="OBN71" s="4" t="s">
        <v>108</v>
      </c>
      <c r="OBO71" s="4" t="s">
        <v>108</v>
      </c>
      <c r="OBP71" s="4" t="s">
        <v>109</v>
      </c>
      <c r="OBQ71" s="3" t="s">
        <v>392</v>
      </c>
      <c r="OBR71" s="3"/>
      <c r="OBS71" s="3"/>
      <c r="OBT71" s="4" t="s">
        <v>108</v>
      </c>
      <c r="OBU71" s="4" t="s">
        <v>108</v>
      </c>
      <c r="OBV71" s="4" t="s">
        <v>108</v>
      </c>
      <c r="OBW71" s="4" t="s">
        <v>108</v>
      </c>
      <c r="OBX71" s="4" t="s">
        <v>108</v>
      </c>
      <c r="OBY71" s="4" t="s">
        <v>108</v>
      </c>
      <c r="OBZ71" s="4" t="s">
        <v>108</v>
      </c>
      <c r="OCA71" s="4" t="s">
        <v>108</v>
      </c>
      <c r="OCB71" s="4" t="s">
        <v>108</v>
      </c>
      <c r="OCC71" s="4" t="s">
        <v>108</v>
      </c>
      <c r="OCD71" s="4" t="s">
        <v>108</v>
      </c>
      <c r="OCE71" s="4" t="s">
        <v>108</v>
      </c>
      <c r="OCF71" s="4" t="s">
        <v>109</v>
      </c>
      <c r="OCG71" s="3" t="s">
        <v>392</v>
      </c>
      <c r="OCH71" s="3"/>
      <c r="OCI71" s="3"/>
      <c r="OCJ71" s="4" t="s">
        <v>108</v>
      </c>
      <c r="OCK71" s="4" t="s">
        <v>108</v>
      </c>
      <c r="OCL71" s="4" t="s">
        <v>108</v>
      </c>
      <c r="OCM71" s="4" t="s">
        <v>108</v>
      </c>
      <c r="OCN71" s="4" t="s">
        <v>108</v>
      </c>
      <c r="OCO71" s="4" t="s">
        <v>108</v>
      </c>
      <c r="OCP71" s="4" t="s">
        <v>108</v>
      </c>
      <c r="OCQ71" s="4" t="s">
        <v>108</v>
      </c>
      <c r="OCR71" s="4" t="s">
        <v>108</v>
      </c>
      <c r="OCS71" s="4" t="s">
        <v>108</v>
      </c>
      <c r="OCT71" s="4" t="s">
        <v>108</v>
      </c>
      <c r="OCU71" s="4" t="s">
        <v>108</v>
      </c>
      <c r="OCV71" s="4" t="s">
        <v>109</v>
      </c>
      <c r="OCW71" s="3" t="s">
        <v>392</v>
      </c>
      <c r="OCX71" s="3"/>
      <c r="OCY71" s="3"/>
      <c r="OCZ71" s="4" t="s">
        <v>108</v>
      </c>
      <c r="ODA71" s="4" t="s">
        <v>108</v>
      </c>
      <c r="ODB71" s="4" t="s">
        <v>108</v>
      </c>
      <c r="ODC71" s="4" t="s">
        <v>108</v>
      </c>
      <c r="ODD71" s="4" t="s">
        <v>108</v>
      </c>
      <c r="ODE71" s="4" t="s">
        <v>108</v>
      </c>
      <c r="ODF71" s="4" t="s">
        <v>108</v>
      </c>
      <c r="ODG71" s="4" t="s">
        <v>108</v>
      </c>
      <c r="ODH71" s="4" t="s">
        <v>108</v>
      </c>
      <c r="ODI71" s="4" t="s">
        <v>108</v>
      </c>
      <c r="ODJ71" s="4" t="s">
        <v>108</v>
      </c>
      <c r="ODK71" s="4" t="s">
        <v>108</v>
      </c>
      <c r="ODL71" s="4" t="s">
        <v>109</v>
      </c>
      <c r="ODM71" s="3" t="s">
        <v>392</v>
      </c>
      <c r="ODN71" s="3"/>
      <c r="ODO71" s="3"/>
      <c r="ODP71" s="4" t="s">
        <v>108</v>
      </c>
      <c r="ODQ71" s="4" t="s">
        <v>108</v>
      </c>
      <c r="ODR71" s="4" t="s">
        <v>108</v>
      </c>
      <c r="ODS71" s="4" t="s">
        <v>108</v>
      </c>
      <c r="ODT71" s="4" t="s">
        <v>108</v>
      </c>
      <c r="ODU71" s="4" t="s">
        <v>108</v>
      </c>
      <c r="ODV71" s="4" t="s">
        <v>108</v>
      </c>
      <c r="ODW71" s="4" t="s">
        <v>108</v>
      </c>
      <c r="ODX71" s="4" t="s">
        <v>108</v>
      </c>
      <c r="ODY71" s="4" t="s">
        <v>108</v>
      </c>
      <c r="ODZ71" s="4" t="s">
        <v>108</v>
      </c>
      <c r="OEA71" s="4" t="s">
        <v>108</v>
      </c>
      <c r="OEB71" s="4" t="s">
        <v>109</v>
      </c>
      <c r="OEC71" s="3" t="s">
        <v>392</v>
      </c>
      <c r="OED71" s="3"/>
      <c r="OEE71" s="3"/>
      <c r="OEF71" s="4" t="s">
        <v>108</v>
      </c>
      <c r="OEG71" s="4" t="s">
        <v>108</v>
      </c>
      <c r="OEH71" s="4" t="s">
        <v>108</v>
      </c>
      <c r="OEI71" s="4" t="s">
        <v>108</v>
      </c>
      <c r="OEJ71" s="4" t="s">
        <v>108</v>
      </c>
      <c r="OEK71" s="4" t="s">
        <v>108</v>
      </c>
      <c r="OEL71" s="4" t="s">
        <v>108</v>
      </c>
      <c r="OEM71" s="4" t="s">
        <v>108</v>
      </c>
      <c r="OEN71" s="4" t="s">
        <v>108</v>
      </c>
      <c r="OEO71" s="4" t="s">
        <v>108</v>
      </c>
      <c r="OEP71" s="4" t="s">
        <v>108</v>
      </c>
      <c r="OEQ71" s="4" t="s">
        <v>108</v>
      </c>
      <c r="OER71" s="4" t="s">
        <v>109</v>
      </c>
      <c r="OES71" s="3" t="s">
        <v>392</v>
      </c>
      <c r="OET71" s="3"/>
      <c r="OEU71" s="3"/>
      <c r="OEV71" s="4" t="s">
        <v>108</v>
      </c>
      <c r="OEW71" s="4" t="s">
        <v>108</v>
      </c>
      <c r="OEX71" s="4" t="s">
        <v>108</v>
      </c>
      <c r="OEY71" s="4" t="s">
        <v>108</v>
      </c>
      <c r="OEZ71" s="4" t="s">
        <v>108</v>
      </c>
      <c r="OFA71" s="4" t="s">
        <v>108</v>
      </c>
      <c r="OFB71" s="4" t="s">
        <v>108</v>
      </c>
      <c r="OFC71" s="4" t="s">
        <v>108</v>
      </c>
      <c r="OFD71" s="4" t="s">
        <v>108</v>
      </c>
      <c r="OFE71" s="4" t="s">
        <v>108</v>
      </c>
      <c r="OFF71" s="4" t="s">
        <v>108</v>
      </c>
      <c r="OFG71" s="4" t="s">
        <v>108</v>
      </c>
      <c r="OFH71" s="4" t="s">
        <v>109</v>
      </c>
      <c r="OFI71" s="3" t="s">
        <v>392</v>
      </c>
      <c r="OFJ71" s="3"/>
      <c r="OFK71" s="3"/>
      <c r="OFL71" s="4" t="s">
        <v>108</v>
      </c>
      <c r="OFM71" s="4" t="s">
        <v>108</v>
      </c>
      <c r="OFN71" s="4" t="s">
        <v>108</v>
      </c>
      <c r="OFO71" s="4" t="s">
        <v>108</v>
      </c>
      <c r="OFP71" s="4" t="s">
        <v>108</v>
      </c>
      <c r="OFQ71" s="4" t="s">
        <v>108</v>
      </c>
      <c r="OFR71" s="4" t="s">
        <v>108</v>
      </c>
      <c r="OFS71" s="4" t="s">
        <v>108</v>
      </c>
      <c r="OFT71" s="4" t="s">
        <v>108</v>
      </c>
      <c r="OFU71" s="4" t="s">
        <v>108</v>
      </c>
      <c r="OFV71" s="4" t="s">
        <v>108</v>
      </c>
      <c r="OFW71" s="4" t="s">
        <v>108</v>
      </c>
      <c r="OFX71" s="4" t="s">
        <v>109</v>
      </c>
      <c r="OFY71" s="3" t="s">
        <v>392</v>
      </c>
      <c r="OFZ71" s="3"/>
      <c r="OGA71" s="3"/>
      <c r="OGB71" s="4" t="s">
        <v>108</v>
      </c>
      <c r="OGC71" s="4" t="s">
        <v>108</v>
      </c>
      <c r="OGD71" s="4" t="s">
        <v>108</v>
      </c>
      <c r="OGE71" s="4" t="s">
        <v>108</v>
      </c>
      <c r="OGF71" s="4" t="s">
        <v>108</v>
      </c>
      <c r="OGG71" s="4" t="s">
        <v>108</v>
      </c>
      <c r="OGH71" s="4" t="s">
        <v>108</v>
      </c>
      <c r="OGI71" s="4" t="s">
        <v>108</v>
      </c>
      <c r="OGJ71" s="4" t="s">
        <v>108</v>
      </c>
      <c r="OGK71" s="4" t="s">
        <v>108</v>
      </c>
      <c r="OGL71" s="4" t="s">
        <v>108</v>
      </c>
      <c r="OGM71" s="4" t="s">
        <v>108</v>
      </c>
      <c r="OGN71" s="4" t="s">
        <v>109</v>
      </c>
      <c r="OGO71" s="3" t="s">
        <v>392</v>
      </c>
      <c r="OGP71" s="3"/>
      <c r="OGQ71" s="3"/>
      <c r="OGR71" s="4" t="s">
        <v>108</v>
      </c>
      <c r="OGS71" s="4" t="s">
        <v>108</v>
      </c>
      <c r="OGT71" s="4" t="s">
        <v>108</v>
      </c>
      <c r="OGU71" s="4" t="s">
        <v>108</v>
      </c>
      <c r="OGV71" s="4" t="s">
        <v>108</v>
      </c>
      <c r="OGW71" s="4" t="s">
        <v>108</v>
      </c>
      <c r="OGX71" s="4" t="s">
        <v>108</v>
      </c>
      <c r="OGY71" s="4" t="s">
        <v>108</v>
      </c>
      <c r="OGZ71" s="4" t="s">
        <v>108</v>
      </c>
      <c r="OHA71" s="4" t="s">
        <v>108</v>
      </c>
      <c r="OHB71" s="4" t="s">
        <v>108</v>
      </c>
      <c r="OHC71" s="4" t="s">
        <v>108</v>
      </c>
      <c r="OHD71" s="4" t="s">
        <v>109</v>
      </c>
      <c r="OHE71" s="3" t="s">
        <v>392</v>
      </c>
      <c r="OHF71" s="3"/>
      <c r="OHG71" s="3"/>
      <c r="OHH71" s="4" t="s">
        <v>108</v>
      </c>
      <c r="OHI71" s="4" t="s">
        <v>108</v>
      </c>
      <c r="OHJ71" s="4" t="s">
        <v>108</v>
      </c>
      <c r="OHK71" s="4" t="s">
        <v>108</v>
      </c>
      <c r="OHL71" s="4" t="s">
        <v>108</v>
      </c>
      <c r="OHM71" s="4" t="s">
        <v>108</v>
      </c>
      <c r="OHN71" s="4" t="s">
        <v>108</v>
      </c>
      <c r="OHO71" s="4" t="s">
        <v>108</v>
      </c>
      <c r="OHP71" s="4" t="s">
        <v>108</v>
      </c>
      <c r="OHQ71" s="4" t="s">
        <v>108</v>
      </c>
      <c r="OHR71" s="4" t="s">
        <v>108</v>
      </c>
      <c r="OHS71" s="4" t="s">
        <v>108</v>
      </c>
      <c r="OHT71" s="4" t="s">
        <v>109</v>
      </c>
      <c r="OHU71" s="3" t="s">
        <v>392</v>
      </c>
      <c r="OHV71" s="3"/>
      <c r="OHW71" s="3"/>
      <c r="OHX71" s="4" t="s">
        <v>108</v>
      </c>
      <c r="OHY71" s="4" t="s">
        <v>108</v>
      </c>
      <c r="OHZ71" s="4" t="s">
        <v>108</v>
      </c>
      <c r="OIA71" s="4" t="s">
        <v>108</v>
      </c>
      <c r="OIB71" s="4" t="s">
        <v>108</v>
      </c>
      <c r="OIC71" s="4" t="s">
        <v>108</v>
      </c>
      <c r="OID71" s="4" t="s">
        <v>108</v>
      </c>
      <c r="OIE71" s="4" t="s">
        <v>108</v>
      </c>
      <c r="OIF71" s="4" t="s">
        <v>108</v>
      </c>
      <c r="OIG71" s="4" t="s">
        <v>108</v>
      </c>
      <c r="OIH71" s="4" t="s">
        <v>108</v>
      </c>
      <c r="OII71" s="4" t="s">
        <v>108</v>
      </c>
      <c r="OIJ71" s="4" t="s">
        <v>109</v>
      </c>
      <c r="OIK71" s="3" t="s">
        <v>392</v>
      </c>
      <c r="OIL71" s="3"/>
      <c r="OIM71" s="3"/>
      <c r="OIN71" s="4" t="s">
        <v>108</v>
      </c>
      <c r="OIO71" s="4" t="s">
        <v>108</v>
      </c>
      <c r="OIP71" s="4" t="s">
        <v>108</v>
      </c>
      <c r="OIQ71" s="4" t="s">
        <v>108</v>
      </c>
      <c r="OIR71" s="4" t="s">
        <v>108</v>
      </c>
      <c r="OIS71" s="4" t="s">
        <v>108</v>
      </c>
      <c r="OIT71" s="4" t="s">
        <v>108</v>
      </c>
      <c r="OIU71" s="4" t="s">
        <v>108</v>
      </c>
      <c r="OIV71" s="4" t="s">
        <v>108</v>
      </c>
      <c r="OIW71" s="4" t="s">
        <v>108</v>
      </c>
      <c r="OIX71" s="4" t="s">
        <v>108</v>
      </c>
      <c r="OIY71" s="4" t="s">
        <v>108</v>
      </c>
      <c r="OIZ71" s="4" t="s">
        <v>109</v>
      </c>
      <c r="OJA71" s="3" t="s">
        <v>392</v>
      </c>
      <c r="OJB71" s="3"/>
      <c r="OJC71" s="3"/>
      <c r="OJD71" s="4" t="s">
        <v>108</v>
      </c>
      <c r="OJE71" s="4" t="s">
        <v>108</v>
      </c>
      <c r="OJF71" s="4" t="s">
        <v>108</v>
      </c>
      <c r="OJG71" s="4" t="s">
        <v>108</v>
      </c>
      <c r="OJH71" s="4" t="s">
        <v>108</v>
      </c>
      <c r="OJI71" s="4" t="s">
        <v>108</v>
      </c>
      <c r="OJJ71" s="4" t="s">
        <v>108</v>
      </c>
      <c r="OJK71" s="4" t="s">
        <v>108</v>
      </c>
      <c r="OJL71" s="4" t="s">
        <v>108</v>
      </c>
      <c r="OJM71" s="4" t="s">
        <v>108</v>
      </c>
      <c r="OJN71" s="4" t="s">
        <v>108</v>
      </c>
      <c r="OJO71" s="4" t="s">
        <v>108</v>
      </c>
      <c r="OJP71" s="4" t="s">
        <v>109</v>
      </c>
      <c r="OJQ71" s="3" t="s">
        <v>392</v>
      </c>
      <c r="OJR71" s="3"/>
      <c r="OJS71" s="3"/>
      <c r="OJT71" s="4" t="s">
        <v>108</v>
      </c>
      <c r="OJU71" s="4" t="s">
        <v>108</v>
      </c>
      <c r="OJV71" s="4" t="s">
        <v>108</v>
      </c>
      <c r="OJW71" s="4" t="s">
        <v>108</v>
      </c>
      <c r="OJX71" s="4" t="s">
        <v>108</v>
      </c>
      <c r="OJY71" s="4" t="s">
        <v>108</v>
      </c>
      <c r="OJZ71" s="4" t="s">
        <v>108</v>
      </c>
      <c r="OKA71" s="4" t="s">
        <v>108</v>
      </c>
      <c r="OKB71" s="4" t="s">
        <v>108</v>
      </c>
      <c r="OKC71" s="4" t="s">
        <v>108</v>
      </c>
      <c r="OKD71" s="4" t="s">
        <v>108</v>
      </c>
      <c r="OKE71" s="4" t="s">
        <v>108</v>
      </c>
      <c r="OKF71" s="4" t="s">
        <v>109</v>
      </c>
      <c r="OKG71" s="3" t="s">
        <v>392</v>
      </c>
      <c r="OKH71" s="3"/>
      <c r="OKI71" s="3"/>
      <c r="OKJ71" s="4" t="s">
        <v>108</v>
      </c>
      <c r="OKK71" s="4" t="s">
        <v>108</v>
      </c>
      <c r="OKL71" s="4" t="s">
        <v>108</v>
      </c>
      <c r="OKM71" s="4" t="s">
        <v>108</v>
      </c>
      <c r="OKN71" s="4" t="s">
        <v>108</v>
      </c>
      <c r="OKO71" s="4" t="s">
        <v>108</v>
      </c>
      <c r="OKP71" s="4" t="s">
        <v>108</v>
      </c>
      <c r="OKQ71" s="4" t="s">
        <v>108</v>
      </c>
      <c r="OKR71" s="4" t="s">
        <v>108</v>
      </c>
      <c r="OKS71" s="4" t="s">
        <v>108</v>
      </c>
      <c r="OKT71" s="4" t="s">
        <v>108</v>
      </c>
      <c r="OKU71" s="4" t="s">
        <v>108</v>
      </c>
      <c r="OKV71" s="4" t="s">
        <v>109</v>
      </c>
      <c r="OKW71" s="3" t="s">
        <v>392</v>
      </c>
      <c r="OKX71" s="3"/>
      <c r="OKY71" s="3"/>
      <c r="OKZ71" s="4" t="s">
        <v>108</v>
      </c>
      <c r="OLA71" s="4" t="s">
        <v>108</v>
      </c>
      <c r="OLB71" s="4" t="s">
        <v>108</v>
      </c>
      <c r="OLC71" s="4" t="s">
        <v>108</v>
      </c>
      <c r="OLD71" s="4" t="s">
        <v>108</v>
      </c>
      <c r="OLE71" s="4" t="s">
        <v>108</v>
      </c>
      <c r="OLF71" s="4" t="s">
        <v>108</v>
      </c>
      <c r="OLG71" s="4" t="s">
        <v>108</v>
      </c>
      <c r="OLH71" s="4" t="s">
        <v>108</v>
      </c>
      <c r="OLI71" s="4" t="s">
        <v>108</v>
      </c>
      <c r="OLJ71" s="4" t="s">
        <v>108</v>
      </c>
      <c r="OLK71" s="4" t="s">
        <v>108</v>
      </c>
      <c r="OLL71" s="4" t="s">
        <v>109</v>
      </c>
      <c r="OLM71" s="3" t="s">
        <v>392</v>
      </c>
      <c r="OLN71" s="3"/>
      <c r="OLO71" s="3"/>
      <c r="OLP71" s="4" t="s">
        <v>108</v>
      </c>
      <c r="OLQ71" s="4" t="s">
        <v>108</v>
      </c>
      <c r="OLR71" s="4" t="s">
        <v>108</v>
      </c>
      <c r="OLS71" s="4" t="s">
        <v>108</v>
      </c>
      <c r="OLT71" s="4" t="s">
        <v>108</v>
      </c>
      <c r="OLU71" s="4" t="s">
        <v>108</v>
      </c>
      <c r="OLV71" s="4" t="s">
        <v>108</v>
      </c>
      <c r="OLW71" s="4" t="s">
        <v>108</v>
      </c>
      <c r="OLX71" s="4" t="s">
        <v>108</v>
      </c>
      <c r="OLY71" s="4" t="s">
        <v>108</v>
      </c>
      <c r="OLZ71" s="4" t="s">
        <v>108</v>
      </c>
      <c r="OMA71" s="4" t="s">
        <v>108</v>
      </c>
      <c r="OMB71" s="4" t="s">
        <v>109</v>
      </c>
      <c r="OMC71" s="3" t="s">
        <v>392</v>
      </c>
      <c r="OMD71" s="3"/>
      <c r="OME71" s="3"/>
      <c r="OMF71" s="4" t="s">
        <v>108</v>
      </c>
      <c r="OMG71" s="4" t="s">
        <v>108</v>
      </c>
      <c r="OMH71" s="4" t="s">
        <v>108</v>
      </c>
      <c r="OMI71" s="4" t="s">
        <v>108</v>
      </c>
      <c r="OMJ71" s="4" t="s">
        <v>108</v>
      </c>
      <c r="OMK71" s="4" t="s">
        <v>108</v>
      </c>
      <c r="OML71" s="4" t="s">
        <v>108</v>
      </c>
      <c r="OMM71" s="4" t="s">
        <v>108</v>
      </c>
      <c r="OMN71" s="4" t="s">
        <v>108</v>
      </c>
      <c r="OMO71" s="4" t="s">
        <v>108</v>
      </c>
      <c r="OMP71" s="4" t="s">
        <v>108</v>
      </c>
      <c r="OMQ71" s="4" t="s">
        <v>108</v>
      </c>
      <c r="OMR71" s="4" t="s">
        <v>109</v>
      </c>
      <c r="OMS71" s="3" t="s">
        <v>392</v>
      </c>
      <c r="OMT71" s="3"/>
      <c r="OMU71" s="3"/>
      <c r="OMV71" s="4" t="s">
        <v>108</v>
      </c>
      <c r="OMW71" s="4" t="s">
        <v>108</v>
      </c>
      <c r="OMX71" s="4" t="s">
        <v>108</v>
      </c>
      <c r="OMY71" s="4" t="s">
        <v>108</v>
      </c>
      <c r="OMZ71" s="4" t="s">
        <v>108</v>
      </c>
      <c r="ONA71" s="4" t="s">
        <v>108</v>
      </c>
      <c r="ONB71" s="4" t="s">
        <v>108</v>
      </c>
      <c r="ONC71" s="4" t="s">
        <v>108</v>
      </c>
      <c r="OND71" s="4" t="s">
        <v>108</v>
      </c>
      <c r="ONE71" s="4" t="s">
        <v>108</v>
      </c>
      <c r="ONF71" s="4" t="s">
        <v>108</v>
      </c>
      <c r="ONG71" s="4" t="s">
        <v>108</v>
      </c>
      <c r="ONH71" s="4" t="s">
        <v>109</v>
      </c>
      <c r="ONI71" s="3" t="s">
        <v>392</v>
      </c>
      <c r="ONJ71" s="3"/>
      <c r="ONK71" s="3"/>
      <c r="ONL71" s="4" t="s">
        <v>108</v>
      </c>
      <c r="ONM71" s="4" t="s">
        <v>108</v>
      </c>
      <c r="ONN71" s="4" t="s">
        <v>108</v>
      </c>
      <c r="ONO71" s="4" t="s">
        <v>108</v>
      </c>
      <c r="ONP71" s="4" t="s">
        <v>108</v>
      </c>
      <c r="ONQ71" s="4" t="s">
        <v>108</v>
      </c>
      <c r="ONR71" s="4" t="s">
        <v>108</v>
      </c>
      <c r="ONS71" s="4" t="s">
        <v>108</v>
      </c>
      <c r="ONT71" s="4" t="s">
        <v>108</v>
      </c>
      <c r="ONU71" s="4" t="s">
        <v>108</v>
      </c>
      <c r="ONV71" s="4" t="s">
        <v>108</v>
      </c>
      <c r="ONW71" s="4" t="s">
        <v>108</v>
      </c>
      <c r="ONX71" s="4" t="s">
        <v>109</v>
      </c>
      <c r="ONY71" s="3" t="s">
        <v>392</v>
      </c>
      <c r="ONZ71" s="3"/>
      <c r="OOA71" s="3"/>
      <c r="OOB71" s="4" t="s">
        <v>108</v>
      </c>
      <c r="OOC71" s="4" t="s">
        <v>108</v>
      </c>
      <c r="OOD71" s="4" t="s">
        <v>108</v>
      </c>
      <c r="OOE71" s="4" t="s">
        <v>108</v>
      </c>
      <c r="OOF71" s="4" t="s">
        <v>108</v>
      </c>
      <c r="OOG71" s="4" t="s">
        <v>108</v>
      </c>
      <c r="OOH71" s="4" t="s">
        <v>108</v>
      </c>
      <c r="OOI71" s="4" t="s">
        <v>108</v>
      </c>
      <c r="OOJ71" s="4" t="s">
        <v>108</v>
      </c>
      <c r="OOK71" s="4" t="s">
        <v>108</v>
      </c>
      <c r="OOL71" s="4" t="s">
        <v>108</v>
      </c>
      <c r="OOM71" s="4" t="s">
        <v>108</v>
      </c>
      <c r="OON71" s="4" t="s">
        <v>109</v>
      </c>
      <c r="OOO71" s="3" t="s">
        <v>392</v>
      </c>
      <c r="OOP71" s="3"/>
      <c r="OOQ71" s="3"/>
      <c r="OOR71" s="4" t="s">
        <v>108</v>
      </c>
      <c r="OOS71" s="4" t="s">
        <v>108</v>
      </c>
      <c r="OOT71" s="4" t="s">
        <v>108</v>
      </c>
      <c r="OOU71" s="4" t="s">
        <v>108</v>
      </c>
      <c r="OOV71" s="4" t="s">
        <v>108</v>
      </c>
      <c r="OOW71" s="4" t="s">
        <v>108</v>
      </c>
      <c r="OOX71" s="4" t="s">
        <v>108</v>
      </c>
      <c r="OOY71" s="4" t="s">
        <v>108</v>
      </c>
      <c r="OOZ71" s="4" t="s">
        <v>108</v>
      </c>
      <c r="OPA71" s="4" t="s">
        <v>108</v>
      </c>
      <c r="OPB71" s="4" t="s">
        <v>108</v>
      </c>
      <c r="OPC71" s="4" t="s">
        <v>108</v>
      </c>
      <c r="OPD71" s="4" t="s">
        <v>109</v>
      </c>
      <c r="OPE71" s="3" t="s">
        <v>392</v>
      </c>
      <c r="OPF71" s="3"/>
      <c r="OPG71" s="3"/>
      <c r="OPH71" s="4" t="s">
        <v>108</v>
      </c>
      <c r="OPI71" s="4" t="s">
        <v>108</v>
      </c>
      <c r="OPJ71" s="4" t="s">
        <v>108</v>
      </c>
      <c r="OPK71" s="4" t="s">
        <v>108</v>
      </c>
      <c r="OPL71" s="4" t="s">
        <v>108</v>
      </c>
      <c r="OPM71" s="4" t="s">
        <v>108</v>
      </c>
      <c r="OPN71" s="4" t="s">
        <v>108</v>
      </c>
      <c r="OPO71" s="4" t="s">
        <v>108</v>
      </c>
      <c r="OPP71" s="4" t="s">
        <v>108</v>
      </c>
      <c r="OPQ71" s="4" t="s">
        <v>108</v>
      </c>
      <c r="OPR71" s="4" t="s">
        <v>108</v>
      </c>
      <c r="OPS71" s="4" t="s">
        <v>108</v>
      </c>
      <c r="OPT71" s="4" t="s">
        <v>109</v>
      </c>
      <c r="OPU71" s="3" t="s">
        <v>392</v>
      </c>
      <c r="OPV71" s="3"/>
      <c r="OPW71" s="3"/>
      <c r="OPX71" s="4" t="s">
        <v>108</v>
      </c>
      <c r="OPY71" s="4" t="s">
        <v>108</v>
      </c>
      <c r="OPZ71" s="4" t="s">
        <v>108</v>
      </c>
      <c r="OQA71" s="4" t="s">
        <v>108</v>
      </c>
      <c r="OQB71" s="4" t="s">
        <v>108</v>
      </c>
      <c r="OQC71" s="4" t="s">
        <v>108</v>
      </c>
      <c r="OQD71" s="4" t="s">
        <v>108</v>
      </c>
      <c r="OQE71" s="4" t="s">
        <v>108</v>
      </c>
      <c r="OQF71" s="4" t="s">
        <v>108</v>
      </c>
      <c r="OQG71" s="4" t="s">
        <v>108</v>
      </c>
      <c r="OQH71" s="4" t="s">
        <v>108</v>
      </c>
      <c r="OQI71" s="4" t="s">
        <v>108</v>
      </c>
      <c r="OQJ71" s="4" t="s">
        <v>109</v>
      </c>
      <c r="OQK71" s="3" t="s">
        <v>392</v>
      </c>
      <c r="OQL71" s="3"/>
      <c r="OQM71" s="3"/>
      <c r="OQN71" s="4" t="s">
        <v>108</v>
      </c>
      <c r="OQO71" s="4" t="s">
        <v>108</v>
      </c>
      <c r="OQP71" s="4" t="s">
        <v>108</v>
      </c>
      <c r="OQQ71" s="4" t="s">
        <v>108</v>
      </c>
      <c r="OQR71" s="4" t="s">
        <v>108</v>
      </c>
      <c r="OQS71" s="4" t="s">
        <v>108</v>
      </c>
      <c r="OQT71" s="4" t="s">
        <v>108</v>
      </c>
      <c r="OQU71" s="4" t="s">
        <v>108</v>
      </c>
      <c r="OQV71" s="4" t="s">
        <v>108</v>
      </c>
      <c r="OQW71" s="4" t="s">
        <v>108</v>
      </c>
      <c r="OQX71" s="4" t="s">
        <v>108</v>
      </c>
      <c r="OQY71" s="4" t="s">
        <v>108</v>
      </c>
      <c r="OQZ71" s="4" t="s">
        <v>109</v>
      </c>
      <c r="ORA71" s="3" t="s">
        <v>392</v>
      </c>
      <c r="ORB71" s="3"/>
      <c r="ORC71" s="3"/>
      <c r="ORD71" s="4" t="s">
        <v>108</v>
      </c>
      <c r="ORE71" s="4" t="s">
        <v>108</v>
      </c>
      <c r="ORF71" s="4" t="s">
        <v>108</v>
      </c>
      <c r="ORG71" s="4" t="s">
        <v>108</v>
      </c>
      <c r="ORH71" s="4" t="s">
        <v>108</v>
      </c>
      <c r="ORI71" s="4" t="s">
        <v>108</v>
      </c>
      <c r="ORJ71" s="4" t="s">
        <v>108</v>
      </c>
      <c r="ORK71" s="4" t="s">
        <v>108</v>
      </c>
      <c r="ORL71" s="4" t="s">
        <v>108</v>
      </c>
      <c r="ORM71" s="4" t="s">
        <v>108</v>
      </c>
      <c r="ORN71" s="4" t="s">
        <v>108</v>
      </c>
      <c r="ORO71" s="4" t="s">
        <v>108</v>
      </c>
      <c r="ORP71" s="4" t="s">
        <v>109</v>
      </c>
      <c r="ORQ71" s="3" t="s">
        <v>392</v>
      </c>
      <c r="ORR71" s="3"/>
      <c r="ORS71" s="3"/>
      <c r="ORT71" s="4" t="s">
        <v>108</v>
      </c>
      <c r="ORU71" s="4" t="s">
        <v>108</v>
      </c>
      <c r="ORV71" s="4" t="s">
        <v>108</v>
      </c>
      <c r="ORW71" s="4" t="s">
        <v>108</v>
      </c>
      <c r="ORX71" s="4" t="s">
        <v>108</v>
      </c>
      <c r="ORY71" s="4" t="s">
        <v>108</v>
      </c>
      <c r="ORZ71" s="4" t="s">
        <v>108</v>
      </c>
      <c r="OSA71" s="4" t="s">
        <v>108</v>
      </c>
      <c r="OSB71" s="4" t="s">
        <v>108</v>
      </c>
      <c r="OSC71" s="4" t="s">
        <v>108</v>
      </c>
      <c r="OSD71" s="4" t="s">
        <v>108</v>
      </c>
      <c r="OSE71" s="4" t="s">
        <v>108</v>
      </c>
      <c r="OSF71" s="4" t="s">
        <v>109</v>
      </c>
      <c r="OSG71" s="3" t="s">
        <v>392</v>
      </c>
      <c r="OSH71" s="3"/>
      <c r="OSI71" s="3"/>
      <c r="OSJ71" s="4" t="s">
        <v>108</v>
      </c>
      <c r="OSK71" s="4" t="s">
        <v>108</v>
      </c>
      <c r="OSL71" s="4" t="s">
        <v>108</v>
      </c>
      <c r="OSM71" s="4" t="s">
        <v>108</v>
      </c>
      <c r="OSN71" s="4" t="s">
        <v>108</v>
      </c>
      <c r="OSO71" s="4" t="s">
        <v>108</v>
      </c>
      <c r="OSP71" s="4" t="s">
        <v>108</v>
      </c>
      <c r="OSQ71" s="4" t="s">
        <v>108</v>
      </c>
      <c r="OSR71" s="4" t="s">
        <v>108</v>
      </c>
      <c r="OSS71" s="4" t="s">
        <v>108</v>
      </c>
      <c r="OST71" s="4" t="s">
        <v>108</v>
      </c>
      <c r="OSU71" s="4" t="s">
        <v>108</v>
      </c>
      <c r="OSV71" s="4" t="s">
        <v>109</v>
      </c>
      <c r="OSW71" s="3" t="s">
        <v>392</v>
      </c>
      <c r="OSX71" s="3"/>
      <c r="OSY71" s="3"/>
      <c r="OSZ71" s="4" t="s">
        <v>108</v>
      </c>
      <c r="OTA71" s="4" t="s">
        <v>108</v>
      </c>
      <c r="OTB71" s="4" t="s">
        <v>108</v>
      </c>
      <c r="OTC71" s="4" t="s">
        <v>108</v>
      </c>
      <c r="OTD71" s="4" t="s">
        <v>108</v>
      </c>
      <c r="OTE71" s="4" t="s">
        <v>108</v>
      </c>
      <c r="OTF71" s="4" t="s">
        <v>108</v>
      </c>
      <c r="OTG71" s="4" t="s">
        <v>108</v>
      </c>
      <c r="OTH71" s="4" t="s">
        <v>108</v>
      </c>
      <c r="OTI71" s="4" t="s">
        <v>108</v>
      </c>
      <c r="OTJ71" s="4" t="s">
        <v>108</v>
      </c>
      <c r="OTK71" s="4" t="s">
        <v>108</v>
      </c>
      <c r="OTL71" s="4" t="s">
        <v>109</v>
      </c>
      <c r="OTM71" s="3" t="s">
        <v>392</v>
      </c>
      <c r="OTN71" s="3"/>
      <c r="OTO71" s="3"/>
      <c r="OTP71" s="4" t="s">
        <v>108</v>
      </c>
      <c r="OTQ71" s="4" t="s">
        <v>108</v>
      </c>
      <c r="OTR71" s="4" t="s">
        <v>108</v>
      </c>
      <c r="OTS71" s="4" t="s">
        <v>108</v>
      </c>
      <c r="OTT71" s="4" t="s">
        <v>108</v>
      </c>
      <c r="OTU71" s="4" t="s">
        <v>108</v>
      </c>
      <c r="OTV71" s="4" t="s">
        <v>108</v>
      </c>
      <c r="OTW71" s="4" t="s">
        <v>108</v>
      </c>
      <c r="OTX71" s="4" t="s">
        <v>108</v>
      </c>
      <c r="OTY71" s="4" t="s">
        <v>108</v>
      </c>
      <c r="OTZ71" s="4" t="s">
        <v>108</v>
      </c>
      <c r="OUA71" s="4" t="s">
        <v>108</v>
      </c>
      <c r="OUB71" s="4" t="s">
        <v>109</v>
      </c>
      <c r="OUC71" s="3" t="s">
        <v>392</v>
      </c>
      <c r="OUD71" s="3"/>
      <c r="OUE71" s="3"/>
      <c r="OUF71" s="4" t="s">
        <v>108</v>
      </c>
      <c r="OUG71" s="4" t="s">
        <v>108</v>
      </c>
      <c r="OUH71" s="4" t="s">
        <v>108</v>
      </c>
      <c r="OUI71" s="4" t="s">
        <v>108</v>
      </c>
      <c r="OUJ71" s="4" t="s">
        <v>108</v>
      </c>
      <c r="OUK71" s="4" t="s">
        <v>108</v>
      </c>
      <c r="OUL71" s="4" t="s">
        <v>108</v>
      </c>
      <c r="OUM71" s="4" t="s">
        <v>108</v>
      </c>
      <c r="OUN71" s="4" t="s">
        <v>108</v>
      </c>
      <c r="OUO71" s="4" t="s">
        <v>108</v>
      </c>
      <c r="OUP71" s="4" t="s">
        <v>108</v>
      </c>
      <c r="OUQ71" s="4" t="s">
        <v>108</v>
      </c>
      <c r="OUR71" s="4" t="s">
        <v>109</v>
      </c>
      <c r="OUS71" s="3" t="s">
        <v>392</v>
      </c>
      <c r="OUT71" s="3"/>
      <c r="OUU71" s="3"/>
      <c r="OUV71" s="4" t="s">
        <v>108</v>
      </c>
      <c r="OUW71" s="4" t="s">
        <v>108</v>
      </c>
      <c r="OUX71" s="4" t="s">
        <v>108</v>
      </c>
      <c r="OUY71" s="4" t="s">
        <v>108</v>
      </c>
      <c r="OUZ71" s="4" t="s">
        <v>108</v>
      </c>
      <c r="OVA71" s="4" t="s">
        <v>108</v>
      </c>
      <c r="OVB71" s="4" t="s">
        <v>108</v>
      </c>
      <c r="OVC71" s="4" t="s">
        <v>108</v>
      </c>
      <c r="OVD71" s="4" t="s">
        <v>108</v>
      </c>
      <c r="OVE71" s="4" t="s">
        <v>108</v>
      </c>
      <c r="OVF71" s="4" t="s">
        <v>108</v>
      </c>
      <c r="OVG71" s="4" t="s">
        <v>108</v>
      </c>
      <c r="OVH71" s="4" t="s">
        <v>109</v>
      </c>
      <c r="OVI71" s="3" t="s">
        <v>392</v>
      </c>
      <c r="OVJ71" s="3"/>
      <c r="OVK71" s="3"/>
      <c r="OVL71" s="4" t="s">
        <v>108</v>
      </c>
      <c r="OVM71" s="4" t="s">
        <v>108</v>
      </c>
      <c r="OVN71" s="4" t="s">
        <v>108</v>
      </c>
      <c r="OVO71" s="4" t="s">
        <v>108</v>
      </c>
      <c r="OVP71" s="4" t="s">
        <v>108</v>
      </c>
      <c r="OVQ71" s="4" t="s">
        <v>108</v>
      </c>
      <c r="OVR71" s="4" t="s">
        <v>108</v>
      </c>
      <c r="OVS71" s="4" t="s">
        <v>108</v>
      </c>
      <c r="OVT71" s="4" t="s">
        <v>108</v>
      </c>
      <c r="OVU71" s="4" t="s">
        <v>108</v>
      </c>
      <c r="OVV71" s="4" t="s">
        <v>108</v>
      </c>
      <c r="OVW71" s="4" t="s">
        <v>108</v>
      </c>
      <c r="OVX71" s="4" t="s">
        <v>109</v>
      </c>
      <c r="OVY71" s="3" t="s">
        <v>392</v>
      </c>
      <c r="OVZ71" s="3"/>
      <c r="OWA71" s="3"/>
      <c r="OWB71" s="4" t="s">
        <v>108</v>
      </c>
      <c r="OWC71" s="4" t="s">
        <v>108</v>
      </c>
      <c r="OWD71" s="4" t="s">
        <v>108</v>
      </c>
      <c r="OWE71" s="4" t="s">
        <v>108</v>
      </c>
      <c r="OWF71" s="4" t="s">
        <v>108</v>
      </c>
      <c r="OWG71" s="4" t="s">
        <v>108</v>
      </c>
      <c r="OWH71" s="4" t="s">
        <v>108</v>
      </c>
      <c r="OWI71" s="4" t="s">
        <v>108</v>
      </c>
      <c r="OWJ71" s="4" t="s">
        <v>108</v>
      </c>
      <c r="OWK71" s="4" t="s">
        <v>108</v>
      </c>
      <c r="OWL71" s="4" t="s">
        <v>108</v>
      </c>
      <c r="OWM71" s="4" t="s">
        <v>108</v>
      </c>
      <c r="OWN71" s="4" t="s">
        <v>109</v>
      </c>
      <c r="OWO71" s="3" t="s">
        <v>392</v>
      </c>
      <c r="OWP71" s="3"/>
      <c r="OWQ71" s="3"/>
      <c r="OWR71" s="4" t="s">
        <v>108</v>
      </c>
      <c r="OWS71" s="4" t="s">
        <v>108</v>
      </c>
      <c r="OWT71" s="4" t="s">
        <v>108</v>
      </c>
      <c r="OWU71" s="4" t="s">
        <v>108</v>
      </c>
      <c r="OWV71" s="4" t="s">
        <v>108</v>
      </c>
      <c r="OWW71" s="4" t="s">
        <v>108</v>
      </c>
      <c r="OWX71" s="4" t="s">
        <v>108</v>
      </c>
      <c r="OWY71" s="4" t="s">
        <v>108</v>
      </c>
      <c r="OWZ71" s="4" t="s">
        <v>108</v>
      </c>
      <c r="OXA71" s="4" t="s">
        <v>108</v>
      </c>
      <c r="OXB71" s="4" t="s">
        <v>108</v>
      </c>
      <c r="OXC71" s="4" t="s">
        <v>108</v>
      </c>
      <c r="OXD71" s="4" t="s">
        <v>109</v>
      </c>
      <c r="OXE71" s="3" t="s">
        <v>392</v>
      </c>
      <c r="OXF71" s="3"/>
      <c r="OXG71" s="3"/>
      <c r="OXH71" s="4" t="s">
        <v>108</v>
      </c>
      <c r="OXI71" s="4" t="s">
        <v>108</v>
      </c>
      <c r="OXJ71" s="4" t="s">
        <v>108</v>
      </c>
      <c r="OXK71" s="4" t="s">
        <v>108</v>
      </c>
      <c r="OXL71" s="4" t="s">
        <v>108</v>
      </c>
      <c r="OXM71" s="4" t="s">
        <v>108</v>
      </c>
      <c r="OXN71" s="4" t="s">
        <v>108</v>
      </c>
      <c r="OXO71" s="4" t="s">
        <v>108</v>
      </c>
      <c r="OXP71" s="4" t="s">
        <v>108</v>
      </c>
      <c r="OXQ71" s="4" t="s">
        <v>108</v>
      </c>
      <c r="OXR71" s="4" t="s">
        <v>108</v>
      </c>
      <c r="OXS71" s="4" t="s">
        <v>108</v>
      </c>
      <c r="OXT71" s="4" t="s">
        <v>109</v>
      </c>
      <c r="OXU71" s="3" t="s">
        <v>392</v>
      </c>
      <c r="OXV71" s="3"/>
      <c r="OXW71" s="3"/>
      <c r="OXX71" s="4" t="s">
        <v>108</v>
      </c>
      <c r="OXY71" s="4" t="s">
        <v>108</v>
      </c>
      <c r="OXZ71" s="4" t="s">
        <v>108</v>
      </c>
      <c r="OYA71" s="4" t="s">
        <v>108</v>
      </c>
      <c r="OYB71" s="4" t="s">
        <v>108</v>
      </c>
      <c r="OYC71" s="4" t="s">
        <v>108</v>
      </c>
      <c r="OYD71" s="4" t="s">
        <v>108</v>
      </c>
      <c r="OYE71" s="4" t="s">
        <v>108</v>
      </c>
      <c r="OYF71" s="4" t="s">
        <v>108</v>
      </c>
      <c r="OYG71" s="4" t="s">
        <v>108</v>
      </c>
      <c r="OYH71" s="4" t="s">
        <v>108</v>
      </c>
      <c r="OYI71" s="4" t="s">
        <v>108</v>
      </c>
      <c r="OYJ71" s="4" t="s">
        <v>109</v>
      </c>
      <c r="OYK71" s="3" t="s">
        <v>392</v>
      </c>
      <c r="OYL71" s="3"/>
      <c r="OYM71" s="3"/>
      <c r="OYN71" s="4" t="s">
        <v>108</v>
      </c>
      <c r="OYO71" s="4" t="s">
        <v>108</v>
      </c>
      <c r="OYP71" s="4" t="s">
        <v>108</v>
      </c>
      <c r="OYQ71" s="4" t="s">
        <v>108</v>
      </c>
      <c r="OYR71" s="4" t="s">
        <v>108</v>
      </c>
      <c r="OYS71" s="4" t="s">
        <v>108</v>
      </c>
      <c r="OYT71" s="4" t="s">
        <v>108</v>
      </c>
      <c r="OYU71" s="4" t="s">
        <v>108</v>
      </c>
      <c r="OYV71" s="4" t="s">
        <v>108</v>
      </c>
      <c r="OYW71" s="4" t="s">
        <v>108</v>
      </c>
      <c r="OYX71" s="4" t="s">
        <v>108</v>
      </c>
      <c r="OYY71" s="4" t="s">
        <v>108</v>
      </c>
      <c r="OYZ71" s="4" t="s">
        <v>109</v>
      </c>
      <c r="OZA71" s="3" t="s">
        <v>392</v>
      </c>
      <c r="OZB71" s="3"/>
      <c r="OZC71" s="3"/>
      <c r="OZD71" s="4" t="s">
        <v>108</v>
      </c>
      <c r="OZE71" s="4" t="s">
        <v>108</v>
      </c>
      <c r="OZF71" s="4" t="s">
        <v>108</v>
      </c>
      <c r="OZG71" s="4" t="s">
        <v>108</v>
      </c>
      <c r="OZH71" s="4" t="s">
        <v>108</v>
      </c>
      <c r="OZI71" s="4" t="s">
        <v>108</v>
      </c>
      <c r="OZJ71" s="4" t="s">
        <v>108</v>
      </c>
      <c r="OZK71" s="4" t="s">
        <v>108</v>
      </c>
      <c r="OZL71" s="4" t="s">
        <v>108</v>
      </c>
      <c r="OZM71" s="4" t="s">
        <v>108</v>
      </c>
      <c r="OZN71" s="4" t="s">
        <v>108</v>
      </c>
      <c r="OZO71" s="4" t="s">
        <v>108</v>
      </c>
      <c r="OZP71" s="4" t="s">
        <v>109</v>
      </c>
      <c r="OZQ71" s="3" t="s">
        <v>392</v>
      </c>
      <c r="OZR71" s="3"/>
      <c r="OZS71" s="3"/>
      <c r="OZT71" s="4" t="s">
        <v>108</v>
      </c>
      <c r="OZU71" s="4" t="s">
        <v>108</v>
      </c>
      <c r="OZV71" s="4" t="s">
        <v>108</v>
      </c>
      <c r="OZW71" s="4" t="s">
        <v>108</v>
      </c>
      <c r="OZX71" s="4" t="s">
        <v>108</v>
      </c>
      <c r="OZY71" s="4" t="s">
        <v>108</v>
      </c>
      <c r="OZZ71" s="4" t="s">
        <v>108</v>
      </c>
      <c r="PAA71" s="4" t="s">
        <v>108</v>
      </c>
      <c r="PAB71" s="4" t="s">
        <v>108</v>
      </c>
      <c r="PAC71" s="4" t="s">
        <v>108</v>
      </c>
      <c r="PAD71" s="4" t="s">
        <v>108</v>
      </c>
      <c r="PAE71" s="4" t="s">
        <v>108</v>
      </c>
      <c r="PAF71" s="4" t="s">
        <v>109</v>
      </c>
      <c r="PAG71" s="3" t="s">
        <v>392</v>
      </c>
      <c r="PAH71" s="3"/>
      <c r="PAI71" s="3"/>
      <c r="PAJ71" s="4" t="s">
        <v>108</v>
      </c>
      <c r="PAK71" s="4" t="s">
        <v>108</v>
      </c>
      <c r="PAL71" s="4" t="s">
        <v>108</v>
      </c>
      <c r="PAM71" s="4" t="s">
        <v>108</v>
      </c>
      <c r="PAN71" s="4" t="s">
        <v>108</v>
      </c>
      <c r="PAO71" s="4" t="s">
        <v>108</v>
      </c>
      <c r="PAP71" s="4" t="s">
        <v>108</v>
      </c>
      <c r="PAQ71" s="4" t="s">
        <v>108</v>
      </c>
      <c r="PAR71" s="4" t="s">
        <v>108</v>
      </c>
      <c r="PAS71" s="4" t="s">
        <v>108</v>
      </c>
      <c r="PAT71" s="4" t="s">
        <v>108</v>
      </c>
      <c r="PAU71" s="4" t="s">
        <v>108</v>
      </c>
      <c r="PAV71" s="4" t="s">
        <v>109</v>
      </c>
      <c r="PAW71" s="3" t="s">
        <v>392</v>
      </c>
      <c r="PAX71" s="3"/>
      <c r="PAY71" s="3"/>
      <c r="PAZ71" s="4" t="s">
        <v>108</v>
      </c>
      <c r="PBA71" s="4" t="s">
        <v>108</v>
      </c>
      <c r="PBB71" s="4" t="s">
        <v>108</v>
      </c>
      <c r="PBC71" s="4" t="s">
        <v>108</v>
      </c>
      <c r="PBD71" s="4" t="s">
        <v>108</v>
      </c>
      <c r="PBE71" s="4" t="s">
        <v>108</v>
      </c>
      <c r="PBF71" s="4" t="s">
        <v>108</v>
      </c>
      <c r="PBG71" s="4" t="s">
        <v>108</v>
      </c>
      <c r="PBH71" s="4" t="s">
        <v>108</v>
      </c>
      <c r="PBI71" s="4" t="s">
        <v>108</v>
      </c>
      <c r="PBJ71" s="4" t="s">
        <v>108</v>
      </c>
      <c r="PBK71" s="4" t="s">
        <v>108</v>
      </c>
      <c r="PBL71" s="4" t="s">
        <v>109</v>
      </c>
      <c r="PBM71" s="3" t="s">
        <v>392</v>
      </c>
      <c r="PBN71" s="3"/>
      <c r="PBO71" s="3"/>
      <c r="PBP71" s="4" t="s">
        <v>108</v>
      </c>
      <c r="PBQ71" s="4" t="s">
        <v>108</v>
      </c>
      <c r="PBR71" s="4" t="s">
        <v>108</v>
      </c>
      <c r="PBS71" s="4" t="s">
        <v>108</v>
      </c>
      <c r="PBT71" s="4" t="s">
        <v>108</v>
      </c>
      <c r="PBU71" s="4" t="s">
        <v>108</v>
      </c>
      <c r="PBV71" s="4" t="s">
        <v>108</v>
      </c>
      <c r="PBW71" s="4" t="s">
        <v>108</v>
      </c>
      <c r="PBX71" s="4" t="s">
        <v>108</v>
      </c>
      <c r="PBY71" s="4" t="s">
        <v>108</v>
      </c>
      <c r="PBZ71" s="4" t="s">
        <v>108</v>
      </c>
      <c r="PCA71" s="4" t="s">
        <v>108</v>
      </c>
      <c r="PCB71" s="4" t="s">
        <v>109</v>
      </c>
      <c r="PCC71" s="3" t="s">
        <v>392</v>
      </c>
      <c r="PCD71" s="3"/>
      <c r="PCE71" s="3"/>
      <c r="PCF71" s="4" t="s">
        <v>108</v>
      </c>
      <c r="PCG71" s="4" t="s">
        <v>108</v>
      </c>
      <c r="PCH71" s="4" t="s">
        <v>108</v>
      </c>
      <c r="PCI71" s="4" t="s">
        <v>108</v>
      </c>
      <c r="PCJ71" s="4" t="s">
        <v>108</v>
      </c>
      <c r="PCK71" s="4" t="s">
        <v>108</v>
      </c>
      <c r="PCL71" s="4" t="s">
        <v>108</v>
      </c>
      <c r="PCM71" s="4" t="s">
        <v>108</v>
      </c>
      <c r="PCN71" s="4" t="s">
        <v>108</v>
      </c>
      <c r="PCO71" s="4" t="s">
        <v>108</v>
      </c>
      <c r="PCP71" s="4" t="s">
        <v>108</v>
      </c>
      <c r="PCQ71" s="4" t="s">
        <v>108</v>
      </c>
      <c r="PCR71" s="4" t="s">
        <v>109</v>
      </c>
      <c r="PCS71" s="3" t="s">
        <v>392</v>
      </c>
      <c r="PCT71" s="3"/>
      <c r="PCU71" s="3"/>
      <c r="PCV71" s="4" t="s">
        <v>108</v>
      </c>
      <c r="PCW71" s="4" t="s">
        <v>108</v>
      </c>
      <c r="PCX71" s="4" t="s">
        <v>108</v>
      </c>
      <c r="PCY71" s="4" t="s">
        <v>108</v>
      </c>
      <c r="PCZ71" s="4" t="s">
        <v>108</v>
      </c>
      <c r="PDA71" s="4" t="s">
        <v>108</v>
      </c>
      <c r="PDB71" s="4" t="s">
        <v>108</v>
      </c>
      <c r="PDC71" s="4" t="s">
        <v>108</v>
      </c>
      <c r="PDD71" s="4" t="s">
        <v>108</v>
      </c>
      <c r="PDE71" s="4" t="s">
        <v>108</v>
      </c>
      <c r="PDF71" s="4" t="s">
        <v>108</v>
      </c>
      <c r="PDG71" s="4" t="s">
        <v>108</v>
      </c>
      <c r="PDH71" s="4" t="s">
        <v>109</v>
      </c>
      <c r="PDI71" s="3" t="s">
        <v>392</v>
      </c>
      <c r="PDJ71" s="3"/>
      <c r="PDK71" s="3"/>
      <c r="PDL71" s="4" t="s">
        <v>108</v>
      </c>
      <c r="PDM71" s="4" t="s">
        <v>108</v>
      </c>
      <c r="PDN71" s="4" t="s">
        <v>108</v>
      </c>
      <c r="PDO71" s="4" t="s">
        <v>108</v>
      </c>
      <c r="PDP71" s="4" t="s">
        <v>108</v>
      </c>
      <c r="PDQ71" s="4" t="s">
        <v>108</v>
      </c>
      <c r="PDR71" s="4" t="s">
        <v>108</v>
      </c>
      <c r="PDS71" s="4" t="s">
        <v>108</v>
      </c>
      <c r="PDT71" s="4" t="s">
        <v>108</v>
      </c>
      <c r="PDU71" s="4" t="s">
        <v>108</v>
      </c>
      <c r="PDV71" s="4" t="s">
        <v>108</v>
      </c>
      <c r="PDW71" s="4" t="s">
        <v>108</v>
      </c>
      <c r="PDX71" s="4" t="s">
        <v>109</v>
      </c>
      <c r="PDY71" s="3" t="s">
        <v>392</v>
      </c>
      <c r="PDZ71" s="3"/>
      <c r="PEA71" s="3"/>
      <c r="PEB71" s="4" t="s">
        <v>108</v>
      </c>
      <c r="PEC71" s="4" t="s">
        <v>108</v>
      </c>
      <c r="PED71" s="4" t="s">
        <v>108</v>
      </c>
      <c r="PEE71" s="4" t="s">
        <v>108</v>
      </c>
      <c r="PEF71" s="4" t="s">
        <v>108</v>
      </c>
      <c r="PEG71" s="4" t="s">
        <v>108</v>
      </c>
      <c r="PEH71" s="4" t="s">
        <v>108</v>
      </c>
      <c r="PEI71" s="4" t="s">
        <v>108</v>
      </c>
      <c r="PEJ71" s="4" t="s">
        <v>108</v>
      </c>
      <c r="PEK71" s="4" t="s">
        <v>108</v>
      </c>
      <c r="PEL71" s="4" t="s">
        <v>108</v>
      </c>
      <c r="PEM71" s="4" t="s">
        <v>108</v>
      </c>
      <c r="PEN71" s="4" t="s">
        <v>109</v>
      </c>
      <c r="PEO71" s="3" t="s">
        <v>392</v>
      </c>
      <c r="PEP71" s="3"/>
      <c r="PEQ71" s="3"/>
      <c r="PER71" s="4" t="s">
        <v>108</v>
      </c>
      <c r="PES71" s="4" t="s">
        <v>108</v>
      </c>
      <c r="PET71" s="4" t="s">
        <v>108</v>
      </c>
      <c r="PEU71" s="4" t="s">
        <v>108</v>
      </c>
      <c r="PEV71" s="4" t="s">
        <v>108</v>
      </c>
      <c r="PEW71" s="4" t="s">
        <v>108</v>
      </c>
      <c r="PEX71" s="4" t="s">
        <v>108</v>
      </c>
      <c r="PEY71" s="4" t="s">
        <v>108</v>
      </c>
      <c r="PEZ71" s="4" t="s">
        <v>108</v>
      </c>
      <c r="PFA71" s="4" t="s">
        <v>108</v>
      </c>
      <c r="PFB71" s="4" t="s">
        <v>108</v>
      </c>
      <c r="PFC71" s="4" t="s">
        <v>108</v>
      </c>
      <c r="PFD71" s="4" t="s">
        <v>109</v>
      </c>
      <c r="PFE71" s="3" t="s">
        <v>392</v>
      </c>
      <c r="PFF71" s="3"/>
      <c r="PFG71" s="3"/>
      <c r="PFH71" s="4" t="s">
        <v>108</v>
      </c>
      <c r="PFI71" s="4" t="s">
        <v>108</v>
      </c>
      <c r="PFJ71" s="4" t="s">
        <v>108</v>
      </c>
      <c r="PFK71" s="4" t="s">
        <v>108</v>
      </c>
      <c r="PFL71" s="4" t="s">
        <v>108</v>
      </c>
      <c r="PFM71" s="4" t="s">
        <v>108</v>
      </c>
      <c r="PFN71" s="4" t="s">
        <v>108</v>
      </c>
      <c r="PFO71" s="4" t="s">
        <v>108</v>
      </c>
      <c r="PFP71" s="4" t="s">
        <v>108</v>
      </c>
      <c r="PFQ71" s="4" t="s">
        <v>108</v>
      </c>
      <c r="PFR71" s="4" t="s">
        <v>108</v>
      </c>
      <c r="PFS71" s="4" t="s">
        <v>108</v>
      </c>
      <c r="PFT71" s="4" t="s">
        <v>109</v>
      </c>
      <c r="PFU71" s="3" t="s">
        <v>392</v>
      </c>
      <c r="PFV71" s="3"/>
      <c r="PFW71" s="3"/>
      <c r="PFX71" s="4" t="s">
        <v>108</v>
      </c>
      <c r="PFY71" s="4" t="s">
        <v>108</v>
      </c>
      <c r="PFZ71" s="4" t="s">
        <v>108</v>
      </c>
      <c r="PGA71" s="4" t="s">
        <v>108</v>
      </c>
      <c r="PGB71" s="4" t="s">
        <v>108</v>
      </c>
      <c r="PGC71" s="4" t="s">
        <v>108</v>
      </c>
      <c r="PGD71" s="4" t="s">
        <v>108</v>
      </c>
      <c r="PGE71" s="4" t="s">
        <v>108</v>
      </c>
      <c r="PGF71" s="4" t="s">
        <v>108</v>
      </c>
      <c r="PGG71" s="4" t="s">
        <v>108</v>
      </c>
      <c r="PGH71" s="4" t="s">
        <v>108</v>
      </c>
      <c r="PGI71" s="4" t="s">
        <v>108</v>
      </c>
      <c r="PGJ71" s="4" t="s">
        <v>109</v>
      </c>
      <c r="PGK71" s="3" t="s">
        <v>392</v>
      </c>
      <c r="PGL71" s="3"/>
      <c r="PGM71" s="3"/>
      <c r="PGN71" s="4" t="s">
        <v>108</v>
      </c>
      <c r="PGO71" s="4" t="s">
        <v>108</v>
      </c>
      <c r="PGP71" s="4" t="s">
        <v>108</v>
      </c>
      <c r="PGQ71" s="4" t="s">
        <v>108</v>
      </c>
      <c r="PGR71" s="4" t="s">
        <v>108</v>
      </c>
      <c r="PGS71" s="4" t="s">
        <v>108</v>
      </c>
      <c r="PGT71" s="4" t="s">
        <v>108</v>
      </c>
      <c r="PGU71" s="4" t="s">
        <v>108</v>
      </c>
      <c r="PGV71" s="4" t="s">
        <v>108</v>
      </c>
      <c r="PGW71" s="4" t="s">
        <v>108</v>
      </c>
      <c r="PGX71" s="4" t="s">
        <v>108</v>
      </c>
      <c r="PGY71" s="4" t="s">
        <v>108</v>
      </c>
      <c r="PGZ71" s="4" t="s">
        <v>109</v>
      </c>
      <c r="PHA71" s="3" t="s">
        <v>392</v>
      </c>
      <c r="PHB71" s="3"/>
      <c r="PHC71" s="3"/>
      <c r="PHD71" s="4" t="s">
        <v>108</v>
      </c>
      <c r="PHE71" s="4" t="s">
        <v>108</v>
      </c>
      <c r="PHF71" s="4" t="s">
        <v>108</v>
      </c>
      <c r="PHG71" s="4" t="s">
        <v>108</v>
      </c>
      <c r="PHH71" s="4" t="s">
        <v>108</v>
      </c>
      <c r="PHI71" s="4" t="s">
        <v>108</v>
      </c>
      <c r="PHJ71" s="4" t="s">
        <v>108</v>
      </c>
      <c r="PHK71" s="4" t="s">
        <v>108</v>
      </c>
      <c r="PHL71" s="4" t="s">
        <v>108</v>
      </c>
      <c r="PHM71" s="4" t="s">
        <v>108</v>
      </c>
      <c r="PHN71" s="4" t="s">
        <v>108</v>
      </c>
      <c r="PHO71" s="4" t="s">
        <v>108</v>
      </c>
      <c r="PHP71" s="4" t="s">
        <v>109</v>
      </c>
      <c r="PHQ71" s="3" t="s">
        <v>392</v>
      </c>
      <c r="PHR71" s="3"/>
      <c r="PHS71" s="3"/>
      <c r="PHT71" s="4" t="s">
        <v>108</v>
      </c>
      <c r="PHU71" s="4" t="s">
        <v>108</v>
      </c>
      <c r="PHV71" s="4" t="s">
        <v>108</v>
      </c>
      <c r="PHW71" s="4" t="s">
        <v>108</v>
      </c>
      <c r="PHX71" s="4" t="s">
        <v>108</v>
      </c>
      <c r="PHY71" s="4" t="s">
        <v>108</v>
      </c>
      <c r="PHZ71" s="4" t="s">
        <v>108</v>
      </c>
      <c r="PIA71" s="4" t="s">
        <v>108</v>
      </c>
      <c r="PIB71" s="4" t="s">
        <v>108</v>
      </c>
      <c r="PIC71" s="4" t="s">
        <v>108</v>
      </c>
      <c r="PID71" s="4" t="s">
        <v>108</v>
      </c>
      <c r="PIE71" s="4" t="s">
        <v>108</v>
      </c>
      <c r="PIF71" s="4" t="s">
        <v>109</v>
      </c>
      <c r="PIG71" s="3" t="s">
        <v>392</v>
      </c>
      <c r="PIH71" s="3"/>
      <c r="PII71" s="3"/>
      <c r="PIJ71" s="4" t="s">
        <v>108</v>
      </c>
      <c r="PIK71" s="4" t="s">
        <v>108</v>
      </c>
      <c r="PIL71" s="4" t="s">
        <v>108</v>
      </c>
      <c r="PIM71" s="4" t="s">
        <v>108</v>
      </c>
      <c r="PIN71" s="4" t="s">
        <v>108</v>
      </c>
      <c r="PIO71" s="4" t="s">
        <v>108</v>
      </c>
      <c r="PIP71" s="4" t="s">
        <v>108</v>
      </c>
      <c r="PIQ71" s="4" t="s">
        <v>108</v>
      </c>
      <c r="PIR71" s="4" t="s">
        <v>108</v>
      </c>
      <c r="PIS71" s="4" t="s">
        <v>108</v>
      </c>
      <c r="PIT71" s="4" t="s">
        <v>108</v>
      </c>
      <c r="PIU71" s="4" t="s">
        <v>108</v>
      </c>
      <c r="PIV71" s="4" t="s">
        <v>109</v>
      </c>
      <c r="PIW71" s="3" t="s">
        <v>392</v>
      </c>
      <c r="PIX71" s="3"/>
      <c r="PIY71" s="3"/>
      <c r="PIZ71" s="4" t="s">
        <v>108</v>
      </c>
      <c r="PJA71" s="4" t="s">
        <v>108</v>
      </c>
      <c r="PJB71" s="4" t="s">
        <v>108</v>
      </c>
      <c r="PJC71" s="4" t="s">
        <v>108</v>
      </c>
      <c r="PJD71" s="4" t="s">
        <v>108</v>
      </c>
      <c r="PJE71" s="4" t="s">
        <v>108</v>
      </c>
      <c r="PJF71" s="4" t="s">
        <v>108</v>
      </c>
      <c r="PJG71" s="4" t="s">
        <v>108</v>
      </c>
      <c r="PJH71" s="4" t="s">
        <v>108</v>
      </c>
      <c r="PJI71" s="4" t="s">
        <v>108</v>
      </c>
      <c r="PJJ71" s="4" t="s">
        <v>108</v>
      </c>
      <c r="PJK71" s="4" t="s">
        <v>108</v>
      </c>
      <c r="PJL71" s="4" t="s">
        <v>109</v>
      </c>
      <c r="PJM71" s="3" t="s">
        <v>392</v>
      </c>
      <c r="PJN71" s="3"/>
      <c r="PJO71" s="3"/>
      <c r="PJP71" s="4" t="s">
        <v>108</v>
      </c>
      <c r="PJQ71" s="4" t="s">
        <v>108</v>
      </c>
      <c r="PJR71" s="4" t="s">
        <v>108</v>
      </c>
      <c r="PJS71" s="4" t="s">
        <v>108</v>
      </c>
      <c r="PJT71" s="4" t="s">
        <v>108</v>
      </c>
      <c r="PJU71" s="4" t="s">
        <v>108</v>
      </c>
      <c r="PJV71" s="4" t="s">
        <v>108</v>
      </c>
      <c r="PJW71" s="4" t="s">
        <v>108</v>
      </c>
      <c r="PJX71" s="4" t="s">
        <v>108</v>
      </c>
      <c r="PJY71" s="4" t="s">
        <v>108</v>
      </c>
      <c r="PJZ71" s="4" t="s">
        <v>108</v>
      </c>
      <c r="PKA71" s="4" t="s">
        <v>108</v>
      </c>
      <c r="PKB71" s="4" t="s">
        <v>109</v>
      </c>
      <c r="PKC71" s="3" t="s">
        <v>392</v>
      </c>
      <c r="PKD71" s="3"/>
      <c r="PKE71" s="3"/>
      <c r="PKF71" s="4" t="s">
        <v>108</v>
      </c>
      <c r="PKG71" s="4" t="s">
        <v>108</v>
      </c>
      <c r="PKH71" s="4" t="s">
        <v>108</v>
      </c>
      <c r="PKI71" s="4" t="s">
        <v>108</v>
      </c>
      <c r="PKJ71" s="4" t="s">
        <v>108</v>
      </c>
      <c r="PKK71" s="4" t="s">
        <v>108</v>
      </c>
      <c r="PKL71" s="4" t="s">
        <v>108</v>
      </c>
      <c r="PKM71" s="4" t="s">
        <v>108</v>
      </c>
      <c r="PKN71" s="4" t="s">
        <v>108</v>
      </c>
      <c r="PKO71" s="4" t="s">
        <v>108</v>
      </c>
      <c r="PKP71" s="4" t="s">
        <v>108</v>
      </c>
      <c r="PKQ71" s="4" t="s">
        <v>108</v>
      </c>
      <c r="PKR71" s="4" t="s">
        <v>109</v>
      </c>
      <c r="PKS71" s="3" t="s">
        <v>392</v>
      </c>
      <c r="PKT71" s="3"/>
      <c r="PKU71" s="3"/>
      <c r="PKV71" s="4" t="s">
        <v>108</v>
      </c>
      <c r="PKW71" s="4" t="s">
        <v>108</v>
      </c>
      <c r="PKX71" s="4" t="s">
        <v>108</v>
      </c>
      <c r="PKY71" s="4" t="s">
        <v>108</v>
      </c>
      <c r="PKZ71" s="4" t="s">
        <v>108</v>
      </c>
      <c r="PLA71" s="4" t="s">
        <v>108</v>
      </c>
      <c r="PLB71" s="4" t="s">
        <v>108</v>
      </c>
      <c r="PLC71" s="4" t="s">
        <v>108</v>
      </c>
      <c r="PLD71" s="4" t="s">
        <v>108</v>
      </c>
      <c r="PLE71" s="4" t="s">
        <v>108</v>
      </c>
      <c r="PLF71" s="4" t="s">
        <v>108</v>
      </c>
      <c r="PLG71" s="4" t="s">
        <v>108</v>
      </c>
      <c r="PLH71" s="4" t="s">
        <v>109</v>
      </c>
      <c r="PLI71" s="3" t="s">
        <v>392</v>
      </c>
      <c r="PLJ71" s="3"/>
      <c r="PLK71" s="3"/>
      <c r="PLL71" s="4" t="s">
        <v>108</v>
      </c>
      <c r="PLM71" s="4" t="s">
        <v>108</v>
      </c>
      <c r="PLN71" s="4" t="s">
        <v>108</v>
      </c>
      <c r="PLO71" s="4" t="s">
        <v>108</v>
      </c>
      <c r="PLP71" s="4" t="s">
        <v>108</v>
      </c>
      <c r="PLQ71" s="4" t="s">
        <v>108</v>
      </c>
      <c r="PLR71" s="4" t="s">
        <v>108</v>
      </c>
      <c r="PLS71" s="4" t="s">
        <v>108</v>
      </c>
      <c r="PLT71" s="4" t="s">
        <v>108</v>
      </c>
      <c r="PLU71" s="4" t="s">
        <v>108</v>
      </c>
      <c r="PLV71" s="4" t="s">
        <v>108</v>
      </c>
      <c r="PLW71" s="4" t="s">
        <v>108</v>
      </c>
      <c r="PLX71" s="4" t="s">
        <v>109</v>
      </c>
      <c r="PLY71" s="3" t="s">
        <v>392</v>
      </c>
      <c r="PLZ71" s="3"/>
      <c r="PMA71" s="3"/>
      <c r="PMB71" s="4" t="s">
        <v>108</v>
      </c>
      <c r="PMC71" s="4" t="s">
        <v>108</v>
      </c>
      <c r="PMD71" s="4" t="s">
        <v>108</v>
      </c>
      <c r="PME71" s="4" t="s">
        <v>108</v>
      </c>
      <c r="PMF71" s="4" t="s">
        <v>108</v>
      </c>
      <c r="PMG71" s="4" t="s">
        <v>108</v>
      </c>
      <c r="PMH71" s="4" t="s">
        <v>108</v>
      </c>
      <c r="PMI71" s="4" t="s">
        <v>108</v>
      </c>
      <c r="PMJ71" s="4" t="s">
        <v>108</v>
      </c>
      <c r="PMK71" s="4" t="s">
        <v>108</v>
      </c>
      <c r="PML71" s="4" t="s">
        <v>108</v>
      </c>
      <c r="PMM71" s="4" t="s">
        <v>108</v>
      </c>
      <c r="PMN71" s="4" t="s">
        <v>109</v>
      </c>
      <c r="PMO71" s="3" t="s">
        <v>392</v>
      </c>
      <c r="PMP71" s="3"/>
      <c r="PMQ71" s="3"/>
      <c r="PMR71" s="4" t="s">
        <v>108</v>
      </c>
      <c r="PMS71" s="4" t="s">
        <v>108</v>
      </c>
      <c r="PMT71" s="4" t="s">
        <v>108</v>
      </c>
      <c r="PMU71" s="4" t="s">
        <v>108</v>
      </c>
      <c r="PMV71" s="4" t="s">
        <v>108</v>
      </c>
      <c r="PMW71" s="4" t="s">
        <v>108</v>
      </c>
      <c r="PMX71" s="4" t="s">
        <v>108</v>
      </c>
      <c r="PMY71" s="4" t="s">
        <v>108</v>
      </c>
      <c r="PMZ71" s="4" t="s">
        <v>108</v>
      </c>
      <c r="PNA71" s="4" t="s">
        <v>108</v>
      </c>
      <c r="PNB71" s="4" t="s">
        <v>108</v>
      </c>
      <c r="PNC71" s="4" t="s">
        <v>108</v>
      </c>
      <c r="PND71" s="4" t="s">
        <v>109</v>
      </c>
      <c r="PNE71" s="3" t="s">
        <v>392</v>
      </c>
      <c r="PNF71" s="3"/>
      <c r="PNG71" s="3"/>
      <c r="PNH71" s="4" t="s">
        <v>108</v>
      </c>
      <c r="PNI71" s="4" t="s">
        <v>108</v>
      </c>
      <c r="PNJ71" s="4" t="s">
        <v>108</v>
      </c>
      <c r="PNK71" s="4" t="s">
        <v>108</v>
      </c>
      <c r="PNL71" s="4" t="s">
        <v>108</v>
      </c>
      <c r="PNM71" s="4" t="s">
        <v>108</v>
      </c>
      <c r="PNN71" s="4" t="s">
        <v>108</v>
      </c>
      <c r="PNO71" s="4" t="s">
        <v>108</v>
      </c>
      <c r="PNP71" s="4" t="s">
        <v>108</v>
      </c>
      <c r="PNQ71" s="4" t="s">
        <v>108</v>
      </c>
      <c r="PNR71" s="4" t="s">
        <v>108</v>
      </c>
      <c r="PNS71" s="4" t="s">
        <v>108</v>
      </c>
      <c r="PNT71" s="4" t="s">
        <v>109</v>
      </c>
      <c r="PNU71" s="3" t="s">
        <v>392</v>
      </c>
      <c r="PNV71" s="3"/>
      <c r="PNW71" s="3"/>
      <c r="PNX71" s="4" t="s">
        <v>108</v>
      </c>
      <c r="PNY71" s="4" t="s">
        <v>108</v>
      </c>
      <c r="PNZ71" s="4" t="s">
        <v>108</v>
      </c>
      <c r="POA71" s="4" t="s">
        <v>108</v>
      </c>
      <c r="POB71" s="4" t="s">
        <v>108</v>
      </c>
      <c r="POC71" s="4" t="s">
        <v>108</v>
      </c>
      <c r="POD71" s="4" t="s">
        <v>108</v>
      </c>
      <c r="POE71" s="4" t="s">
        <v>108</v>
      </c>
      <c r="POF71" s="4" t="s">
        <v>108</v>
      </c>
      <c r="POG71" s="4" t="s">
        <v>108</v>
      </c>
      <c r="POH71" s="4" t="s">
        <v>108</v>
      </c>
      <c r="POI71" s="4" t="s">
        <v>108</v>
      </c>
      <c r="POJ71" s="4" t="s">
        <v>109</v>
      </c>
      <c r="POK71" s="3" t="s">
        <v>392</v>
      </c>
      <c r="POL71" s="3"/>
      <c r="POM71" s="3"/>
      <c r="PON71" s="4" t="s">
        <v>108</v>
      </c>
      <c r="POO71" s="4" t="s">
        <v>108</v>
      </c>
      <c r="POP71" s="4" t="s">
        <v>108</v>
      </c>
      <c r="POQ71" s="4" t="s">
        <v>108</v>
      </c>
      <c r="POR71" s="4" t="s">
        <v>108</v>
      </c>
      <c r="POS71" s="4" t="s">
        <v>108</v>
      </c>
      <c r="POT71" s="4" t="s">
        <v>108</v>
      </c>
      <c r="POU71" s="4" t="s">
        <v>108</v>
      </c>
      <c r="POV71" s="4" t="s">
        <v>108</v>
      </c>
      <c r="POW71" s="4" t="s">
        <v>108</v>
      </c>
      <c r="POX71" s="4" t="s">
        <v>108</v>
      </c>
      <c r="POY71" s="4" t="s">
        <v>108</v>
      </c>
      <c r="POZ71" s="4" t="s">
        <v>109</v>
      </c>
      <c r="PPA71" s="3" t="s">
        <v>392</v>
      </c>
      <c r="PPB71" s="3"/>
      <c r="PPC71" s="3"/>
      <c r="PPD71" s="4" t="s">
        <v>108</v>
      </c>
      <c r="PPE71" s="4" t="s">
        <v>108</v>
      </c>
      <c r="PPF71" s="4" t="s">
        <v>108</v>
      </c>
      <c r="PPG71" s="4" t="s">
        <v>108</v>
      </c>
      <c r="PPH71" s="4" t="s">
        <v>108</v>
      </c>
      <c r="PPI71" s="4" t="s">
        <v>108</v>
      </c>
      <c r="PPJ71" s="4" t="s">
        <v>108</v>
      </c>
      <c r="PPK71" s="4" t="s">
        <v>108</v>
      </c>
      <c r="PPL71" s="4" t="s">
        <v>108</v>
      </c>
      <c r="PPM71" s="4" t="s">
        <v>108</v>
      </c>
      <c r="PPN71" s="4" t="s">
        <v>108</v>
      </c>
      <c r="PPO71" s="4" t="s">
        <v>108</v>
      </c>
      <c r="PPP71" s="4" t="s">
        <v>109</v>
      </c>
      <c r="PPQ71" s="3" t="s">
        <v>392</v>
      </c>
      <c r="PPR71" s="3"/>
      <c r="PPS71" s="3"/>
      <c r="PPT71" s="4" t="s">
        <v>108</v>
      </c>
      <c r="PPU71" s="4" t="s">
        <v>108</v>
      </c>
      <c r="PPV71" s="4" t="s">
        <v>108</v>
      </c>
      <c r="PPW71" s="4" t="s">
        <v>108</v>
      </c>
      <c r="PPX71" s="4" t="s">
        <v>108</v>
      </c>
      <c r="PPY71" s="4" t="s">
        <v>108</v>
      </c>
      <c r="PPZ71" s="4" t="s">
        <v>108</v>
      </c>
      <c r="PQA71" s="4" t="s">
        <v>108</v>
      </c>
      <c r="PQB71" s="4" t="s">
        <v>108</v>
      </c>
      <c r="PQC71" s="4" t="s">
        <v>108</v>
      </c>
      <c r="PQD71" s="4" t="s">
        <v>108</v>
      </c>
      <c r="PQE71" s="4" t="s">
        <v>108</v>
      </c>
      <c r="PQF71" s="4" t="s">
        <v>109</v>
      </c>
      <c r="PQG71" s="3" t="s">
        <v>392</v>
      </c>
      <c r="PQH71" s="3"/>
      <c r="PQI71" s="3"/>
      <c r="PQJ71" s="4" t="s">
        <v>108</v>
      </c>
      <c r="PQK71" s="4" t="s">
        <v>108</v>
      </c>
      <c r="PQL71" s="4" t="s">
        <v>108</v>
      </c>
      <c r="PQM71" s="4" t="s">
        <v>108</v>
      </c>
      <c r="PQN71" s="4" t="s">
        <v>108</v>
      </c>
      <c r="PQO71" s="4" t="s">
        <v>108</v>
      </c>
      <c r="PQP71" s="4" t="s">
        <v>108</v>
      </c>
      <c r="PQQ71" s="4" t="s">
        <v>108</v>
      </c>
      <c r="PQR71" s="4" t="s">
        <v>108</v>
      </c>
      <c r="PQS71" s="4" t="s">
        <v>108</v>
      </c>
      <c r="PQT71" s="4" t="s">
        <v>108</v>
      </c>
      <c r="PQU71" s="4" t="s">
        <v>108</v>
      </c>
      <c r="PQV71" s="4" t="s">
        <v>109</v>
      </c>
      <c r="PQW71" s="3" t="s">
        <v>392</v>
      </c>
      <c r="PQX71" s="3"/>
      <c r="PQY71" s="3"/>
      <c r="PQZ71" s="4" t="s">
        <v>108</v>
      </c>
      <c r="PRA71" s="4" t="s">
        <v>108</v>
      </c>
      <c r="PRB71" s="4" t="s">
        <v>108</v>
      </c>
      <c r="PRC71" s="4" t="s">
        <v>108</v>
      </c>
      <c r="PRD71" s="4" t="s">
        <v>108</v>
      </c>
      <c r="PRE71" s="4" t="s">
        <v>108</v>
      </c>
      <c r="PRF71" s="4" t="s">
        <v>108</v>
      </c>
      <c r="PRG71" s="4" t="s">
        <v>108</v>
      </c>
      <c r="PRH71" s="4" t="s">
        <v>108</v>
      </c>
      <c r="PRI71" s="4" t="s">
        <v>108</v>
      </c>
      <c r="PRJ71" s="4" t="s">
        <v>108</v>
      </c>
      <c r="PRK71" s="4" t="s">
        <v>108</v>
      </c>
      <c r="PRL71" s="4" t="s">
        <v>109</v>
      </c>
      <c r="PRM71" s="3" t="s">
        <v>392</v>
      </c>
      <c r="PRN71" s="3"/>
      <c r="PRO71" s="3"/>
      <c r="PRP71" s="4" t="s">
        <v>108</v>
      </c>
      <c r="PRQ71" s="4" t="s">
        <v>108</v>
      </c>
      <c r="PRR71" s="4" t="s">
        <v>108</v>
      </c>
      <c r="PRS71" s="4" t="s">
        <v>108</v>
      </c>
      <c r="PRT71" s="4" t="s">
        <v>108</v>
      </c>
      <c r="PRU71" s="4" t="s">
        <v>108</v>
      </c>
      <c r="PRV71" s="4" t="s">
        <v>108</v>
      </c>
      <c r="PRW71" s="4" t="s">
        <v>108</v>
      </c>
      <c r="PRX71" s="4" t="s">
        <v>108</v>
      </c>
      <c r="PRY71" s="4" t="s">
        <v>108</v>
      </c>
      <c r="PRZ71" s="4" t="s">
        <v>108</v>
      </c>
      <c r="PSA71" s="4" t="s">
        <v>108</v>
      </c>
      <c r="PSB71" s="4" t="s">
        <v>109</v>
      </c>
      <c r="PSC71" s="3" t="s">
        <v>392</v>
      </c>
      <c r="PSD71" s="3"/>
      <c r="PSE71" s="3"/>
      <c r="PSF71" s="4" t="s">
        <v>108</v>
      </c>
      <c r="PSG71" s="4" t="s">
        <v>108</v>
      </c>
      <c r="PSH71" s="4" t="s">
        <v>108</v>
      </c>
      <c r="PSI71" s="4" t="s">
        <v>108</v>
      </c>
      <c r="PSJ71" s="4" t="s">
        <v>108</v>
      </c>
      <c r="PSK71" s="4" t="s">
        <v>108</v>
      </c>
      <c r="PSL71" s="4" t="s">
        <v>108</v>
      </c>
      <c r="PSM71" s="4" t="s">
        <v>108</v>
      </c>
      <c r="PSN71" s="4" t="s">
        <v>108</v>
      </c>
      <c r="PSO71" s="4" t="s">
        <v>108</v>
      </c>
      <c r="PSP71" s="4" t="s">
        <v>108</v>
      </c>
      <c r="PSQ71" s="4" t="s">
        <v>108</v>
      </c>
      <c r="PSR71" s="4" t="s">
        <v>109</v>
      </c>
      <c r="PSS71" s="3" t="s">
        <v>392</v>
      </c>
      <c r="PST71" s="3"/>
      <c r="PSU71" s="3"/>
      <c r="PSV71" s="4" t="s">
        <v>108</v>
      </c>
      <c r="PSW71" s="4" t="s">
        <v>108</v>
      </c>
      <c r="PSX71" s="4" t="s">
        <v>108</v>
      </c>
      <c r="PSY71" s="4" t="s">
        <v>108</v>
      </c>
      <c r="PSZ71" s="4" t="s">
        <v>108</v>
      </c>
      <c r="PTA71" s="4" t="s">
        <v>108</v>
      </c>
      <c r="PTB71" s="4" t="s">
        <v>108</v>
      </c>
      <c r="PTC71" s="4" t="s">
        <v>108</v>
      </c>
      <c r="PTD71" s="4" t="s">
        <v>108</v>
      </c>
      <c r="PTE71" s="4" t="s">
        <v>108</v>
      </c>
      <c r="PTF71" s="4" t="s">
        <v>108</v>
      </c>
      <c r="PTG71" s="4" t="s">
        <v>108</v>
      </c>
      <c r="PTH71" s="4" t="s">
        <v>109</v>
      </c>
      <c r="PTI71" s="3" t="s">
        <v>392</v>
      </c>
      <c r="PTJ71" s="3"/>
      <c r="PTK71" s="3"/>
      <c r="PTL71" s="4" t="s">
        <v>108</v>
      </c>
      <c r="PTM71" s="4" t="s">
        <v>108</v>
      </c>
      <c r="PTN71" s="4" t="s">
        <v>108</v>
      </c>
      <c r="PTO71" s="4" t="s">
        <v>108</v>
      </c>
      <c r="PTP71" s="4" t="s">
        <v>108</v>
      </c>
      <c r="PTQ71" s="4" t="s">
        <v>108</v>
      </c>
      <c r="PTR71" s="4" t="s">
        <v>108</v>
      </c>
      <c r="PTS71" s="4" t="s">
        <v>108</v>
      </c>
      <c r="PTT71" s="4" t="s">
        <v>108</v>
      </c>
      <c r="PTU71" s="4" t="s">
        <v>108</v>
      </c>
      <c r="PTV71" s="4" t="s">
        <v>108</v>
      </c>
      <c r="PTW71" s="4" t="s">
        <v>108</v>
      </c>
      <c r="PTX71" s="4" t="s">
        <v>109</v>
      </c>
      <c r="PTY71" s="3" t="s">
        <v>392</v>
      </c>
      <c r="PTZ71" s="3"/>
      <c r="PUA71" s="3"/>
      <c r="PUB71" s="4" t="s">
        <v>108</v>
      </c>
      <c r="PUC71" s="4" t="s">
        <v>108</v>
      </c>
      <c r="PUD71" s="4" t="s">
        <v>108</v>
      </c>
      <c r="PUE71" s="4" t="s">
        <v>108</v>
      </c>
      <c r="PUF71" s="4" t="s">
        <v>108</v>
      </c>
      <c r="PUG71" s="4" t="s">
        <v>108</v>
      </c>
      <c r="PUH71" s="4" t="s">
        <v>108</v>
      </c>
      <c r="PUI71" s="4" t="s">
        <v>108</v>
      </c>
      <c r="PUJ71" s="4" t="s">
        <v>108</v>
      </c>
      <c r="PUK71" s="4" t="s">
        <v>108</v>
      </c>
      <c r="PUL71" s="4" t="s">
        <v>108</v>
      </c>
      <c r="PUM71" s="4" t="s">
        <v>108</v>
      </c>
      <c r="PUN71" s="4" t="s">
        <v>109</v>
      </c>
      <c r="PUO71" s="3" t="s">
        <v>392</v>
      </c>
      <c r="PUP71" s="3"/>
      <c r="PUQ71" s="3"/>
      <c r="PUR71" s="4" t="s">
        <v>108</v>
      </c>
      <c r="PUS71" s="4" t="s">
        <v>108</v>
      </c>
      <c r="PUT71" s="4" t="s">
        <v>108</v>
      </c>
      <c r="PUU71" s="4" t="s">
        <v>108</v>
      </c>
      <c r="PUV71" s="4" t="s">
        <v>108</v>
      </c>
      <c r="PUW71" s="4" t="s">
        <v>108</v>
      </c>
      <c r="PUX71" s="4" t="s">
        <v>108</v>
      </c>
      <c r="PUY71" s="4" t="s">
        <v>108</v>
      </c>
      <c r="PUZ71" s="4" t="s">
        <v>108</v>
      </c>
      <c r="PVA71" s="4" t="s">
        <v>108</v>
      </c>
      <c r="PVB71" s="4" t="s">
        <v>108</v>
      </c>
      <c r="PVC71" s="4" t="s">
        <v>108</v>
      </c>
      <c r="PVD71" s="4" t="s">
        <v>109</v>
      </c>
      <c r="PVE71" s="3" t="s">
        <v>392</v>
      </c>
      <c r="PVF71" s="3"/>
      <c r="PVG71" s="3"/>
      <c r="PVH71" s="4" t="s">
        <v>108</v>
      </c>
      <c r="PVI71" s="4" t="s">
        <v>108</v>
      </c>
      <c r="PVJ71" s="4" t="s">
        <v>108</v>
      </c>
      <c r="PVK71" s="4" t="s">
        <v>108</v>
      </c>
      <c r="PVL71" s="4" t="s">
        <v>108</v>
      </c>
      <c r="PVM71" s="4" t="s">
        <v>108</v>
      </c>
      <c r="PVN71" s="4" t="s">
        <v>108</v>
      </c>
      <c r="PVO71" s="4" t="s">
        <v>108</v>
      </c>
      <c r="PVP71" s="4" t="s">
        <v>108</v>
      </c>
      <c r="PVQ71" s="4" t="s">
        <v>108</v>
      </c>
      <c r="PVR71" s="4" t="s">
        <v>108</v>
      </c>
      <c r="PVS71" s="4" t="s">
        <v>108</v>
      </c>
      <c r="PVT71" s="4" t="s">
        <v>109</v>
      </c>
      <c r="PVU71" s="3" t="s">
        <v>392</v>
      </c>
      <c r="PVV71" s="3"/>
      <c r="PVW71" s="3"/>
      <c r="PVX71" s="4" t="s">
        <v>108</v>
      </c>
      <c r="PVY71" s="4" t="s">
        <v>108</v>
      </c>
      <c r="PVZ71" s="4" t="s">
        <v>108</v>
      </c>
      <c r="PWA71" s="4" t="s">
        <v>108</v>
      </c>
      <c r="PWB71" s="4" t="s">
        <v>108</v>
      </c>
      <c r="PWC71" s="4" t="s">
        <v>108</v>
      </c>
      <c r="PWD71" s="4" t="s">
        <v>108</v>
      </c>
      <c r="PWE71" s="4" t="s">
        <v>108</v>
      </c>
      <c r="PWF71" s="4" t="s">
        <v>108</v>
      </c>
      <c r="PWG71" s="4" t="s">
        <v>108</v>
      </c>
      <c r="PWH71" s="4" t="s">
        <v>108</v>
      </c>
      <c r="PWI71" s="4" t="s">
        <v>108</v>
      </c>
      <c r="PWJ71" s="4" t="s">
        <v>109</v>
      </c>
      <c r="PWK71" s="3" t="s">
        <v>392</v>
      </c>
      <c r="PWL71" s="3"/>
      <c r="PWM71" s="3"/>
      <c r="PWN71" s="4" t="s">
        <v>108</v>
      </c>
      <c r="PWO71" s="4" t="s">
        <v>108</v>
      </c>
      <c r="PWP71" s="4" t="s">
        <v>108</v>
      </c>
      <c r="PWQ71" s="4" t="s">
        <v>108</v>
      </c>
      <c r="PWR71" s="4" t="s">
        <v>108</v>
      </c>
      <c r="PWS71" s="4" t="s">
        <v>108</v>
      </c>
      <c r="PWT71" s="4" t="s">
        <v>108</v>
      </c>
      <c r="PWU71" s="4" t="s">
        <v>108</v>
      </c>
      <c r="PWV71" s="4" t="s">
        <v>108</v>
      </c>
      <c r="PWW71" s="4" t="s">
        <v>108</v>
      </c>
      <c r="PWX71" s="4" t="s">
        <v>108</v>
      </c>
      <c r="PWY71" s="4" t="s">
        <v>108</v>
      </c>
      <c r="PWZ71" s="4" t="s">
        <v>109</v>
      </c>
      <c r="PXA71" s="3" t="s">
        <v>392</v>
      </c>
      <c r="PXB71" s="3"/>
      <c r="PXC71" s="3"/>
      <c r="PXD71" s="4" t="s">
        <v>108</v>
      </c>
      <c r="PXE71" s="4" t="s">
        <v>108</v>
      </c>
      <c r="PXF71" s="4" t="s">
        <v>108</v>
      </c>
      <c r="PXG71" s="4" t="s">
        <v>108</v>
      </c>
      <c r="PXH71" s="4" t="s">
        <v>108</v>
      </c>
      <c r="PXI71" s="4" t="s">
        <v>108</v>
      </c>
      <c r="PXJ71" s="4" t="s">
        <v>108</v>
      </c>
      <c r="PXK71" s="4" t="s">
        <v>108</v>
      </c>
      <c r="PXL71" s="4" t="s">
        <v>108</v>
      </c>
      <c r="PXM71" s="4" t="s">
        <v>108</v>
      </c>
      <c r="PXN71" s="4" t="s">
        <v>108</v>
      </c>
      <c r="PXO71" s="4" t="s">
        <v>108</v>
      </c>
      <c r="PXP71" s="4" t="s">
        <v>109</v>
      </c>
      <c r="PXQ71" s="3" t="s">
        <v>392</v>
      </c>
      <c r="PXR71" s="3"/>
      <c r="PXS71" s="3"/>
      <c r="PXT71" s="4" t="s">
        <v>108</v>
      </c>
      <c r="PXU71" s="4" t="s">
        <v>108</v>
      </c>
      <c r="PXV71" s="4" t="s">
        <v>108</v>
      </c>
      <c r="PXW71" s="4" t="s">
        <v>108</v>
      </c>
      <c r="PXX71" s="4" t="s">
        <v>108</v>
      </c>
      <c r="PXY71" s="4" t="s">
        <v>108</v>
      </c>
      <c r="PXZ71" s="4" t="s">
        <v>108</v>
      </c>
      <c r="PYA71" s="4" t="s">
        <v>108</v>
      </c>
      <c r="PYB71" s="4" t="s">
        <v>108</v>
      </c>
      <c r="PYC71" s="4" t="s">
        <v>108</v>
      </c>
      <c r="PYD71" s="4" t="s">
        <v>108</v>
      </c>
      <c r="PYE71" s="4" t="s">
        <v>108</v>
      </c>
      <c r="PYF71" s="4" t="s">
        <v>109</v>
      </c>
      <c r="PYG71" s="3" t="s">
        <v>392</v>
      </c>
      <c r="PYH71" s="3"/>
      <c r="PYI71" s="3"/>
      <c r="PYJ71" s="4" t="s">
        <v>108</v>
      </c>
      <c r="PYK71" s="4" t="s">
        <v>108</v>
      </c>
      <c r="PYL71" s="4" t="s">
        <v>108</v>
      </c>
      <c r="PYM71" s="4" t="s">
        <v>108</v>
      </c>
      <c r="PYN71" s="4" t="s">
        <v>108</v>
      </c>
      <c r="PYO71" s="4" t="s">
        <v>108</v>
      </c>
      <c r="PYP71" s="4" t="s">
        <v>108</v>
      </c>
      <c r="PYQ71" s="4" t="s">
        <v>108</v>
      </c>
      <c r="PYR71" s="4" t="s">
        <v>108</v>
      </c>
      <c r="PYS71" s="4" t="s">
        <v>108</v>
      </c>
      <c r="PYT71" s="4" t="s">
        <v>108</v>
      </c>
      <c r="PYU71" s="4" t="s">
        <v>108</v>
      </c>
      <c r="PYV71" s="4" t="s">
        <v>109</v>
      </c>
      <c r="PYW71" s="3" t="s">
        <v>392</v>
      </c>
      <c r="PYX71" s="3"/>
      <c r="PYY71" s="3"/>
      <c r="PYZ71" s="4" t="s">
        <v>108</v>
      </c>
      <c r="PZA71" s="4" t="s">
        <v>108</v>
      </c>
      <c r="PZB71" s="4" t="s">
        <v>108</v>
      </c>
      <c r="PZC71" s="4" t="s">
        <v>108</v>
      </c>
      <c r="PZD71" s="4" t="s">
        <v>108</v>
      </c>
      <c r="PZE71" s="4" t="s">
        <v>108</v>
      </c>
      <c r="PZF71" s="4" t="s">
        <v>108</v>
      </c>
      <c r="PZG71" s="4" t="s">
        <v>108</v>
      </c>
      <c r="PZH71" s="4" t="s">
        <v>108</v>
      </c>
      <c r="PZI71" s="4" t="s">
        <v>108</v>
      </c>
      <c r="PZJ71" s="4" t="s">
        <v>108</v>
      </c>
      <c r="PZK71" s="4" t="s">
        <v>108</v>
      </c>
      <c r="PZL71" s="4" t="s">
        <v>109</v>
      </c>
      <c r="PZM71" s="3" t="s">
        <v>392</v>
      </c>
      <c r="PZN71" s="3"/>
      <c r="PZO71" s="3"/>
      <c r="PZP71" s="4" t="s">
        <v>108</v>
      </c>
      <c r="PZQ71" s="4" t="s">
        <v>108</v>
      </c>
      <c r="PZR71" s="4" t="s">
        <v>108</v>
      </c>
      <c r="PZS71" s="4" t="s">
        <v>108</v>
      </c>
      <c r="PZT71" s="4" t="s">
        <v>108</v>
      </c>
      <c r="PZU71" s="4" t="s">
        <v>108</v>
      </c>
      <c r="PZV71" s="4" t="s">
        <v>108</v>
      </c>
      <c r="PZW71" s="4" t="s">
        <v>108</v>
      </c>
      <c r="PZX71" s="4" t="s">
        <v>108</v>
      </c>
      <c r="PZY71" s="4" t="s">
        <v>108</v>
      </c>
      <c r="PZZ71" s="4" t="s">
        <v>108</v>
      </c>
      <c r="QAA71" s="4" t="s">
        <v>108</v>
      </c>
      <c r="QAB71" s="4" t="s">
        <v>109</v>
      </c>
      <c r="QAC71" s="3" t="s">
        <v>392</v>
      </c>
      <c r="QAD71" s="3"/>
      <c r="QAE71" s="3"/>
      <c r="QAF71" s="4" t="s">
        <v>108</v>
      </c>
      <c r="QAG71" s="4" t="s">
        <v>108</v>
      </c>
      <c r="QAH71" s="4" t="s">
        <v>108</v>
      </c>
      <c r="QAI71" s="4" t="s">
        <v>108</v>
      </c>
      <c r="QAJ71" s="4" t="s">
        <v>108</v>
      </c>
      <c r="QAK71" s="4" t="s">
        <v>108</v>
      </c>
      <c r="QAL71" s="4" t="s">
        <v>108</v>
      </c>
      <c r="QAM71" s="4" t="s">
        <v>108</v>
      </c>
      <c r="QAN71" s="4" t="s">
        <v>108</v>
      </c>
      <c r="QAO71" s="4" t="s">
        <v>108</v>
      </c>
      <c r="QAP71" s="4" t="s">
        <v>108</v>
      </c>
      <c r="QAQ71" s="4" t="s">
        <v>108</v>
      </c>
      <c r="QAR71" s="4" t="s">
        <v>109</v>
      </c>
      <c r="QAS71" s="3" t="s">
        <v>392</v>
      </c>
      <c r="QAT71" s="3"/>
      <c r="QAU71" s="3"/>
      <c r="QAV71" s="4" t="s">
        <v>108</v>
      </c>
      <c r="QAW71" s="4" t="s">
        <v>108</v>
      </c>
      <c r="QAX71" s="4" t="s">
        <v>108</v>
      </c>
      <c r="QAY71" s="4" t="s">
        <v>108</v>
      </c>
      <c r="QAZ71" s="4" t="s">
        <v>108</v>
      </c>
      <c r="QBA71" s="4" t="s">
        <v>108</v>
      </c>
      <c r="QBB71" s="4" t="s">
        <v>108</v>
      </c>
      <c r="QBC71" s="4" t="s">
        <v>108</v>
      </c>
      <c r="QBD71" s="4" t="s">
        <v>108</v>
      </c>
      <c r="QBE71" s="4" t="s">
        <v>108</v>
      </c>
      <c r="QBF71" s="4" t="s">
        <v>108</v>
      </c>
      <c r="QBG71" s="4" t="s">
        <v>108</v>
      </c>
      <c r="QBH71" s="4" t="s">
        <v>109</v>
      </c>
      <c r="QBI71" s="3" t="s">
        <v>392</v>
      </c>
      <c r="QBJ71" s="3"/>
      <c r="QBK71" s="3"/>
      <c r="QBL71" s="4" t="s">
        <v>108</v>
      </c>
      <c r="QBM71" s="4" t="s">
        <v>108</v>
      </c>
      <c r="QBN71" s="4" t="s">
        <v>108</v>
      </c>
      <c r="QBO71" s="4" t="s">
        <v>108</v>
      </c>
      <c r="QBP71" s="4" t="s">
        <v>108</v>
      </c>
      <c r="QBQ71" s="4" t="s">
        <v>108</v>
      </c>
      <c r="QBR71" s="4" t="s">
        <v>108</v>
      </c>
      <c r="QBS71" s="4" t="s">
        <v>108</v>
      </c>
      <c r="QBT71" s="4" t="s">
        <v>108</v>
      </c>
      <c r="QBU71" s="4" t="s">
        <v>108</v>
      </c>
      <c r="QBV71" s="4" t="s">
        <v>108</v>
      </c>
      <c r="QBW71" s="4" t="s">
        <v>108</v>
      </c>
      <c r="QBX71" s="4" t="s">
        <v>109</v>
      </c>
      <c r="QBY71" s="3" t="s">
        <v>392</v>
      </c>
      <c r="QBZ71" s="3"/>
      <c r="QCA71" s="3"/>
      <c r="QCB71" s="4" t="s">
        <v>108</v>
      </c>
      <c r="QCC71" s="4" t="s">
        <v>108</v>
      </c>
      <c r="QCD71" s="4" t="s">
        <v>108</v>
      </c>
      <c r="QCE71" s="4" t="s">
        <v>108</v>
      </c>
      <c r="QCF71" s="4" t="s">
        <v>108</v>
      </c>
      <c r="QCG71" s="4" t="s">
        <v>108</v>
      </c>
      <c r="QCH71" s="4" t="s">
        <v>108</v>
      </c>
      <c r="QCI71" s="4" t="s">
        <v>108</v>
      </c>
      <c r="QCJ71" s="4" t="s">
        <v>108</v>
      </c>
      <c r="QCK71" s="4" t="s">
        <v>108</v>
      </c>
      <c r="QCL71" s="4" t="s">
        <v>108</v>
      </c>
      <c r="QCM71" s="4" t="s">
        <v>108</v>
      </c>
      <c r="QCN71" s="4" t="s">
        <v>109</v>
      </c>
      <c r="QCO71" s="3" t="s">
        <v>392</v>
      </c>
      <c r="QCP71" s="3"/>
      <c r="QCQ71" s="3"/>
      <c r="QCR71" s="4" t="s">
        <v>108</v>
      </c>
      <c r="QCS71" s="4" t="s">
        <v>108</v>
      </c>
      <c r="QCT71" s="4" t="s">
        <v>108</v>
      </c>
      <c r="QCU71" s="4" t="s">
        <v>108</v>
      </c>
      <c r="QCV71" s="4" t="s">
        <v>108</v>
      </c>
      <c r="QCW71" s="4" t="s">
        <v>108</v>
      </c>
      <c r="QCX71" s="4" t="s">
        <v>108</v>
      </c>
      <c r="QCY71" s="4" t="s">
        <v>108</v>
      </c>
      <c r="QCZ71" s="4" t="s">
        <v>108</v>
      </c>
      <c r="QDA71" s="4" t="s">
        <v>108</v>
      </c>
      <c r="QDB71" s="4" t="s">
        <v>108</v>
      </c>
      <c r="QDC71" s="4" t="s">
        <v>108</v>
      </c>
      <c r="QDD71" s="4" t="s">
        <v>109</v>
      </c>
      <c r="QDE71" s="3" t="s">
        <v>392</v>
      </c>
      <c r="QDF71" s="3"/>
      <c r="QDG71" s="3"/>
      <c r="QDH71" s="4" t="s">
        <v>108</v>
      </c>
      <c r="QDI71" s="4" t="s">
        <v>108</v>
      </c>
      <c r="QDJ71" s="4" t="s">
        <v>108</v>
      </c>
      <c r="QDK71" s="4" t="s">
        <v>108</v>
      </c>
      <c r="QDL71" s="4" t="s">
        <v>108</v>
      </c>
      <c r="QDM71" s="4" t="s">
        <v>108</v>
      </c>
      <c r="QDN71" s="4" t="s">
        <v>108</v>
      </c>
      <c r="QDO71" s="4" t="s">
        <v>108</v>
      </c>
      <c r="QDP71" s="4" t="s">
        <v>108</v>
      </c>
      <c r="QDQ71" s="4" t="s">
        <v>108</v>
      </c>
      <c r="QDR71" s="4" t="s">
        <v>108</v>
      </c>
      <c r="QDS71" s="4" t="s">
        <v>108</v>
      </c>
      <c r="QDT71" s="4" t="s">
        <v>109</v>
      </c>
      <c r="QDU71" s="3" t="s">
        <v>392</v>
      </c>
      <c r="QDV71" s="3"/>
      <c r="QDW71" s="3"/>
      <c r="QDX71" s="4" t="s">
        <v>108</v>
      </c>
      <c r="QDY71" s="4" t="s">
        <v>108</v>
      </c>
      <c r="QDZ71" s="4" t="s">
        <v>108</v>
      </c>
      <c r="QEA71" s="4" t="s">
        <v>108</v>
      </c>
      <c r="QEB71" s="4" t="s">
        <v>108</v>
      </c>
      <c r="QEC71" s="4" t="s">
        <v>108</v>
      </c>
      <c r="QED71" s="4" t="s">
        <v>108</v>
      </c>
      <c r="QEE71" s="4" t="s">
        <v>108</v>
      </c>
      <c r="QEF71" s="4" t="s">
        <v>108</v>
      </c>
      <c r="QEG71" s="4" t="s">
        <v>108</v>
      </c>
      <c r="QEH71" s="4" t="s">
        <v>108</v>
      </c>
      <c r="QEI71" s="4" t="s">
        <v>108</v>
      </c>
      <c r="QEJ71" s="4" t="s">
        <v>109</v>
      </c>
      <c r="QEK71" s="3" t="s">
        <v>392</v>
      </c>
      <c r="QEL71" s="3"/>
      <c r="QEM71" s="3"/>
      <c r="QEN71" s="4" t="s">
        <v>108</v>
      </c>
      <c r="QEO71" s="4" t="s">
        <v>108</v>
      </c>
      <c r="QEP71" s="4" t="s">
        <v>108</v>
      </c>
      <c r="QEQ71" s="4" t="s">
        <v>108</v>
      </c>
      <c r="QER71" s="4" t="s">
        <v>108</v>
      </c>
      <c r="QES71" s="4" t="s">
        <v>108</v>
      </c>
      <c r="QET71" s="4" t="s">
        <v>108</v>
      </c>
      <c r="QEU71" s="4" t="s">
        <v>108</v>
      </c>
      <c r="QEV71" s="4" t="s">
        <v>108</v>
      </c>
      <c r="QEW71" s="4" t="s">
        <v>108</v>
      </c>
      <c r="QEX71" s="4" t="s">
        <v>108</v>
      </c>
      <c r="QEY71" s="4" t="s">
        <v>108</v>
      </c>
      <c r="QEZ71" s="4" t="s">
        <v>109</v>
      </c>
      <c r="QFA71" s="3" t="s">
        <v>392</v>
      </c>
      <c r="QFB71" s="3"/>
      <c r="QFC71" s="3"/>
      <c r="QFD71" s="4" t="s">
        <v>108</v>
      </c>
      <c r="QFE71" s="4" t="s">
        <v>108</v>
      </c>
      <c r="QFF71" s="4" t="s">
        <v>108</v>
      </c>
      <c r="QFG71" s="4" t="s">
        <v>108</v>
      </c>
      <c r="QFH71" s="4" t="s">
        <v>108</v>
      </c>
      <c r="QFI71" s="4" t="s">
        <v>108</v>
      </c>
      <c r="QFJ71" s="4" t="s">
        <v>108</v>
      </c>
      <c r="QFK71" s="4" t="s">
        <v>108</v>
      </c>
      <c r="QFL71" s="4" t="s">
        <v>108</v>
      </c>
      <c r="QFM71" s="4" t="s">
        <v>108</v>
      </c>
      <c r="QFN71" s="4" t="s">
        <v>108</v>
      </c>
      <c r="QFO71" s="4" t="s">
        <v>108</v>
      </c>
      <c r="QFP71" s="4" t="s">
        <v>109</v>
      </c>
      <c r="QFQ71" s="3" t="s">
        <v>392</v>
      </c>
      <c r="QFR71" s="3"/>
      <c r="QFS71" s="3"/>
      <c r="QFT71" s="4" t="s">
        <v>108</v>
      </c>
      <c r="QFU71" s="4" t="s">
        <v>108</v>
      </c>
      <c r="QFV71" s="4" t="s">
        <v>108</v>
      </c>
      <c r="QFW71" s="4" t="s">
        <v>108</v>
      </c>
      <c r="QFX71" s="4" t="s">
        <v>108</v>
      </c>
      <c r="QFY71" s="4" t="s">
        <v>108</v>
      </c>
      <c r="QFZ71" s="4" t="s">
        <v>108</v>
      </c>
      <c r="QGA71" s="4" t="s">
        <v>108</v>
      </c>
      <c r="QGB71" s="4" t="s">
        <v>108</v>
      </c>
      <c r="QGC71" s="4" t="s">
        <v>108</v>
      </c>
      <c r="QGD71" s="4" t="s">
        <v>108</v>
      </c>
      <c r="QGE71" s="4" t="s">
        <v>108</v>
      </c>
      <c r="QGF71" s="4" t="s">
        <v>109</v>
      </c>
      <c r="QGG71" s="3" t="s">
        <v>392</v>
      </c>
      <c r="QGH71" s="3"/>
      <c r="QGI71" s="3"/>
      <c r="QGJ71" s="4" t="s">
        <v>108</v>
      </c>
      <c r="QGK71" s="4" t="s">
        <v>108</v>
      </c>
      <c r="QGL71" s="4" t="s">
        <v>108</v>
      </c>
      <c r="QGM71" s="4" t="s">
        <v>108</v>
      </c>
      <c r="QGN71" s="4" t="s">
        <v>108</v>
      </c>
      <c r="QGO71" s="4" t="s">
        <v>108</v>
      </c>
      <c r="QGP71" s="4" t="s">
        <v>108</v>
      </c>
      <c r="QGQ71" s="4" t="s">
        <v>108</v>
      </c>
      <c r="QGR71" s="4" t="s">
        <v>108</v>
      </c>
      <c r="QGS71" s="4" t="s">
        <v>108</v>
      </c>
      <c r="QGT71" s="4" t="s">
        <v>108</v>
      </c>
      <c r="QGU71" s="4" t="s">
        <v>108</v>
      </c>
      <c r="QGV71" s="4" t="s">
        <v>109</v>
      </c>
      <c r="QGW71" s="3" t="s">
        <v>392</v>
      </c>
      <c r="QGX71" s="3"/>
      <c r="QGY71" s="3"/>
      <c r="QGZ71" s="4" t="s">
        <v>108</v>
      </c>
      <c r="QHA71" s="4" t="s">
        <v>108</v>
      </c>
      <c r="QHB71" s="4" t="s">
        <v>108</v>
      </c>
      <c r="QHC71" s="4" t="s">
        <v>108</v>
      </c>
      <c r="QHD71" s="4" t="s">
        <v>108</v>
      </c>
      <c r="QHE71" s="4" t="s">
        <v>108</v>
      </c>
      <c r="QHF71" s="4" t="s">
        <v>108</v>
      </c>
      <c r="QHG71" s="4" t="s">
        <v>108</v>
      </c>
      <c r="QHH71" s="4" t="s">
        <v>108</v>
      </c>
      <c r="QHI71" s="4" t="s">
        <v>108</v>
      </c>
      <c r="QHJ71" s="4" t="s">
        <v>108</v>
      </c>
      <c r="QHK71" s="4" t="s">
        <v>108</v>
      </c>
      <c r="QHL71" s="4" t="s">
        <v>109</v>
      </c>
      <c r="QHM71" s="3" t="s">
        <v>392</v>
      </c>
      <c r="QHN71" s="3"/>
      <c r="QHO71" s="3"/>
      <c r="QHP71" s="4" t="s">
        <v>108</v>
      </c>
      <c r="QHQ71" s="4" t="s">
        <v>108</v>
      </c>
      <c r="QHR71" s="4" t="s">
        <v>108</v>
      </c>
      <c r="QHS71" s="4" t="s">
        <v>108</v>
      </c>
      <c r="QHT71" s="4" t="s">
        <v>108</v>
      </c>
      <c r="QHU71" s="4" t="s">
        <v>108</v>
      </c>
      <c r="QHV71" s="4" t="s">
        <v>108</v>
      </c>
      <c r="QHW71" s="4" t="s">
        <v>108</v>
      </c>
      <c r="QHX71" s="4" t="s">
        <v>108</v>
      </c>
      <c r="QHY71" s="4" t="s">
        <v>108</v>
      </c>
      <c r="QHZ71" s="4" t="s">
        <v>108</v>
      </c>
      <c r="QIA71" s="4" t="s">
        <v>108</v>
      </c>
      <c r="QIB71" s="4" t="s">
        <v>109</v>
      </c>
      <c r="QIC71" s="3" t="s">
        <v>392</v>
      </c>
      <c r="QID71" s="3"/>
      <c r="QIE71" s="3"/>
      <c r="QIF71" s="4" t="s">
        <v>108</v>
      </c>
      <c r="QIG71" s="4" t="s">
        <v>108</v>
      </c>
      <c r="QIH71" s="4" t="s">
        <v>108</v>
      </c>
      <c r="QII71" s="4" t="s">
        <v>108</v>
      </c>
      <c r="QIJ71" s="4" t="s">
        <v>108</v>
      </c>
      <c r="QIK71" s="4" t="s">
        <v>108</v>
      </c>
      <c r="QIL71" s="4" t="s">
        <v>108</v>
      </c>
      <c r="QIM71" s="4" t="s">
        <v>108</v>
      </c>
      <c r="QIN71" s="4" t="s">
        <v>108</v>
      </c>
      <c r="QIO71" s="4" t="s">
        <v>108</v>
      </c>
      <c r="QIP71" s="4" t="s">
        <v>108</v>
      </c>
      <c r="QIQ71" s="4" t="s">
        <v>108</v>
      </c>
      <c r="QIR71" s="4" t="s">
        <v>109</v>
      </c>
      <c r="QIS71" s="3" t="s">
        <v>392</v>
      </c>
      <c r="QIT71" s="3"/>
      <c r="QIU71" s="3"/>
      <c r="QIV71" s="4" t="s">
        <v>108</v>
      </c>
      <c r="QIW71" s="4" t="s">
        <v>108</v>
      </c>
      <c r="QIX71" s="4" t="s">
        <v>108</v>
      </c>
      <c r="QIY71" s="4" t="s">
        <v>108</v>
      </c>
      <c r="QIZ71" s="4" t="s">
        <v>108</v>
      </c>
      <c r="QJA71" s="4" t="s">
        <v>108</v>
      </c>
      <c r="QJB71" s="4" t="s">
        <v>108</v>
      </c>
      <c r="QJC71" s="4" t="s">
        <v>108</v>
      </c>
      <c r="QJD71" s="4" t="s">
        <v>108</v>
      </c>
      <c r="QJE71" s="4" t="s">
        <v>108</v>
      </c>
      <c r="QJF71" s="4" t="s">
        <v>108</v>
      </c>
      <c r="QJG71" s="4" t="s">
        <v>108</v>
      </c>
      <c r="QJH71" s="4" t="s">
        <v>109</v>
      </c>
      <c r="QJI71" s="3" t="s">
        <v>392</v>
      </c>
      <c r="QJJ71" s="3"/>
      <c r="QJK71" s="3"/>
      <c r="QJL71" s="4" t="s">
        <v>108</v>
      </c>
      <c r="QJM71" s="4" t="s">
        <v>108</v>
      </c>
      <c r="QJN71" s="4" t="s">
        <v>108</v>
      </c>
      <c r="QJO71" s="4" t="s">
        <v>108</v>
      </c>
      <c r="QJP71" s="4" t="s">
        <v>108</v>
      </c>
      <c r="QJQ71" s="4" t="s">
        <v>108</v>
      </c>
      <c r="QJR71" s="4" t="s">
        <v>108</v>
      </c>
      <c r="QJS71" s="4" t="s">
        <v>108</v>
      </c>
      <c r="QJT71" s="4" t="s">
        <v>108</v>
      </c>
      <c r="QJU71" s="4" t="s">
        <v>108</v>
      </c>
      <c r="QJV71" s="4" t="s">
        <v>108</v>
      </c>
      <c r="QJW71" s="4" t="s">
        <v>108</v>
      </c>
      <c r="QJX71" s="4" t="s">
        <v>109</v>
      </c>
      <c r="QJY71" s="3" t="s">
        <v>392</v>
      </c>
      <c r="QJZ71" s="3"/>
      <c r="QKA71" s="3"/>
      <c r="QKB71" s="4" t="s">
        <v>108</v>
      </c>
      <c r="QKC71" s="4" t="s">
        <v>108</v>
      </c>
      <c r="QKD71" s="4" t="s">
        <v>108</v>
      </c>
      <c r="QKE71" s="4" t="s">
        <v>108</v>
      </c>
      <c r="QKF71" s="4" t="s">
        <v>108</v>
      </c>
      <c r="QKG71" s="4" t="s">
        <v>108</v>
      </c>
      <c r="QKH71" s="4" t="s">
        <v>108</v>
      </c>
      <c r="QKI71" s="4" t="s">
        <v>108</v>
      </c>
      <c r="QKJ71" s="4" t="s">
        <v>108</v>
      </c>
      <c r="QKK71" s="4" t="s">
        <v>108</v>
      </c>
      <c r="QKL71" s="4" t="s">
        <v>108</v>
      </c>
      <c r="QKM71" s="4" t="s">
        <v>108</v>
      </c>
      <c r="QKN71" s="4" t="s">
        <v>109</v>
      </c>
      <c r="QKO71" s="3" t="s">
        <v>392</v>
      </c>
      <c r="QKP71" s="3"/>
      <c r="QKQ71" s="3"/>
      <c r="QKR71" s="4" t="s">
        <v>108</v>
      </c>
      <c r="QKS71" s="4" t="s">
        <v>108</v>
      </c>
      <c r="QKT71" s="4" t="s">
        <v>108</v>
      </c>
      <c r="QKU71" s="4" t="s">
        <v>108</v>
      </c>
      <c r="QKV71" s="4" t="s">
        <v>108</v>
      </c>
      <c r="QKW71" s="4" t="s">
        <v>108</v>
      </c>
      <c r="QKX71" s="4" t="s">
        <v>108</v>
      </c>
      <c r="QKY71" s="4" t="s">
        <v>108</v>
      </c>
      <c r="QKZ71" s="4" t="s">
        <v>108</v>
      </c>
      <c r="QLA71" s="4" t="s">
        <v>108</v>
      </c>
      <c r="QLB71" s="4" t="s">
        <v>108</v>
      </c>
      <c r="QLC71" s="4" t="s">
        <v>108</v>
      </c>
      <c r="QLD71" s="4" t="s">
        <v>109</v>
      </c>
      <c r="QLE71" s="3" t="s">
        <v>392</v>
      </c>
      <c r="QLF71" s="3"/>
      <c r="QLG71" s="3"/>
      <c r="QLH71" s="4" t="s">
        <v>108</v>
      </c>
      <c r="QLI71" s="4" t="s">
        <v>108</v>
      </c>
      <c r="QLJ71" s="4" t="s">
        <v>108</v>
      </c>
      <c r="QLK71" s="4" t="s">
        <v>108</v>
      </c>
      <c r="QLL71" s="4" t="s">
        <v>108</v>
      </c>
      <c r="QLM71" s="4" t="s">
        <v>108</v>
      </c>
      <c r="QLN71" s="4" t="s">
        <v>108</v>
      </c>
      <c r="QLO71" s="4" t="s">
        <v>108</v>
      </c>
      <c r="QLP71" s="4" t="s">
        <v>108</v>
      </c>
      <c r="QLQ71" s="4" t="s">
        <v>108</v>
      </c>
      <c r="QLR71" s="4" t="s">
        <v>108</v>
      </c>
      <c r="QLS71" s="4" t="s">
        <v>108</v>
      </c>
      <c r="QLT71" s="4" t="s">
        <v>109</v>
      </c>
      <c r="QLU71" s="3" t="s">
        <v>392</v>
      </c>
      <c r="QLV71" s="3"/>
      <c r="QLW71" s="3"/>
      <c r="QLX71" s="4" t="s">
        <v>108</v>
      </c>
      <c r="QLY71" s="4" t="s">
        <v>108</v>
      </c>
      <c r="QLZ71" s="4" t="s">
        <v>108</v>
      </c>
      <c r="QMA71" s="4" t="s">
        <v>108</v>
      </c>
      <c r="QMB71" s="4" t="s">
        <v>108</v>
      </c>
      <c r="QMC71" s="4" t="s">
        <v>108</v>
      </c>
      <c r="QMD71" s="4" t="s">
        <v>108</v>
      </c>
      <c r="QME71" s="4" t="s">
        <v>108</v>
      </c>
      <c r="QMF71" s="4" t="s">
        <v>108</v>
      </c>
      <c r="QMG71" s="4" t="s">
        <v>108</v>
      </c>
      <c r="QMH71" s="4" t="s">
        <v>108</v>
      </c>
      <c r="QMI71" s="4" t="s">
        <v>108</v>
      </c>
      <c r="QMJ71" s="4" t="s">
        <v>109</v>
      </c>
      <c r="QMK71" s="3" t="s">
        <v>392</v>
      </c>
      <c r="QML71" s="3"/>
      <c r="QMM71" s="3"/>
      <c r="QMN71" s="4" t="s">
        <v>108</v>
      </c>
      <c r="QMO71" s="4" t="s">
        <v>108</v>
      </c>
      <c r="QMP71" s="4" t="s">
        <v>108</v>
      </c>
      <c r="QMQ71" s="4" t="s">
        <v>108</v>
      </c>
      <c r="QMR71" s="4" t="s">
        <v>108</v>
      </c>
      <c r="QMS71" s="4" t="s">
        <v>108</v>
      </c>
      <c r="QMT71" s="4" t="s">
        <v>108</v>
      </c>
      <c r="QMU71" s="4" t="s">
        <v>108</v>
      </c>
      <c r="QMV71" s="4" t="s">
        <v>108</v>
      </c>
      <c r="QMW71" s="4" t="s">
        <v>108</v>
      </c>
      <c r="QMX71" s="4" t="s">
        <v>108</v>
      </c>
      <c r="QMY71" s="4" t="s">
        <v>108</v>
      </c>
      <c r="QMZ71" s="4" t="s">
        <v>109</v>
      </c>
      <c r="QNA71" s="3" t="s">
        <v>392</v>
      </c>
      <c r="QNB71" s="3"/>
      <c r="QNC71" s="3"/>
      <c r="QND71" s="4" t="s">
        <v>108</v>
      </c>
      <c r="QNE71" s="4" t="s">
        <v>108</v>
      </c>
      <c r="QNF71" s="4" t="s">
        <v>108</v>
      </c>
      <c r="QNG71" s="4" t="s">
        <v>108</v>
      </c>
      <c r="QNH71" s="4" t="s">
        <v>108</v>
      </c>
      <c r="QNI71" s="4" t="s">
        <v>108</v>
      </c>
      <c r="QNJ71" s="4" t="s">
        <v>108</v>
      </c>
      <c r="QNK71" s="4" t="s">
        <v>108</v>
      </c>
      <c r="QNL71" s="4" t="s">
        <v>108</v>
      </c>
      <c r="QNM71" s="4" t="s">
        <v>108</v>
      </c>
      <c r="QNN71" s="4" t="s">
        <v>108</v>
      </c>
      <c r="QNO71" s="4" t="s">
        <v>108</v>
      </c>
      <c r="QNP71" s="4" t="s">
        <v>109</v>
      </c>
      <c r="QNQ71" s="3" t="s">
        <v>392</v>
      </c>
      <c r="QNR71" s="3"/>
      <c r="QNS71" s="3"/>
      <c r="QNT71" s="4" t="s">
        <v>108</v>
      </c>
      <c r="QNU71" s="4" t="s">
        <v>108</v>
      </c>
      <c r="QNV71" s="4" t="s">
        <v>108</v>
      </c>
      <c r="QNW71" s="4" t="s">
        <v>108</v>
      </c>
      <c r="QNX71" s="4" t="s">
        <v>108</v>
      </c>
      <c r="QNY71" s="4" t="s">
        <v>108</v>
      </c>
      <c r="QNZ71" s="4" t="s">
        <v>108</v>
      </c>
      <c r="QOA71" s="4" t="s">
        <v>108</v>
      </c>
      <c r="QOB71" s="4" t="s">
        <v>108</v>
      </c>
      <c r="QOC71" s="4" t="s">
        <v>108</v>
      </c>
      <c r="QOD71" s="4" t="s">
        <v>108</v>
      </c>
      <c r="QOE71" s="4" t="s">
        <v>108</v>
      </c>
      <c r="QOF71" s="4" t="s">
        <v>109</v>
      </c>
      <c r="QOG71" s="3" t="s">
        <v>392</v>
      </c>
      <c r="QOH71" s="3"/>
      <c r="QOI71" s="3"/>
      <c r="QOJ71" s="4" t="s">
        <v>108</v>
      </c>
      <c r="QOK71" s="4" t="s">
        <v>108</v>
      </c>
      <c r="QOL71" s="4" t="s">
        <v>108</v>
      </c>
      <c r="QOM71" s="4" t="s">
        <v>108</v>
      </c>
      <c r="QON71" s="4" t="s">
        <v>108</v>
      </c>
      <c r="QOO71" s="4" t="s">
        <v>108</v>
      </c>
      <c r="QOP71" s="4" t="s">
        <v>108</v>
      </c>
      <c r="QOQ71" s="4" t="s">
        <v>108</v>
      </c>
      <c r="QOR71" s="4" t="s">
        <v>108</v>
      </c>
      <c r="QOS71" s="4" t="s">
        <v>108</v>
      </c>
      <c r="QOT71" s="4" t="s">
        <v>108</v>
      </c>
      <c r="QOU71" s="4" t="s">
        <v>108</v>
      </c>
      <c r="QOV71" s="4" t="s">
        <v>109</v>
      </c>
      <c r="QOW71" s="3" t="s">
        <v>392</v>
      </c>
      <c r="QOX71" s="3"/>
      <c r="QOY71" s="3"/>
      <c r="QOZ71" s="4" t="s">
        <v>108</v>
      </c>
      <c r="QPA71" s="4" t="s">
        <v>108</v>
      </c>
      <c r="QPB71" s="4" t="s">
        <v>108</v>
      </c>
      <c r="QPC71" s="4" t="s">
        <v>108</v>
      </c>
      <c r="QPD71" s="4" t="s">
        <v>108</v>
      </c>
      <c r="QPE71" s="4" t="s">
        <v>108</v>
      </c>
      <c r="QPF71" s="4" t="s">
        <v>108</v>
      </c>
      <c r="QPG71" s="4" t="s">
        <v>108</v>
      </c>
      <c r="QPH71" s="4" t="s">
        <v>108</v>
      </c>
      <c r="QPI71" s="4" t="s">
        <v>108</v>
      </c>
      <c r="QPJ71" s="4" t="s">
        <v>108</v>
      </c>
      <c r="QPK71" s="4" t="s">
        <v>108</v>
      </c>
      <c r="QPL71" s="4" t="s">
        <v>109</v>
      </c>
      <c r="QPM71" s="3" t="s">
        <v>392</v>
      </c>
      <c r="QPN71" s="3"/>
      <c r="QPO71" s="3"/>
      <c r="QPP71" s="4" t="s">
        <v>108</v>
      </c>
      <c r="QPQ71" s="4" t="s">
        <v>108</v>
      </c>
      <c r="QPR71" s="4" t="s">
        <v>108</v>
      </c>
      <c r="QPS71" s="4" t="s">
        <v>108</v>
      </c>
      <c r="QPT71" s="4" t="s">
        <v>108</v>
      </c>
      <c r="QPU71" s="4" t="s">
        <v>108</v>
      </c>
      <c r="QPV71" s="4" t="s">
        <v>108</v>
      </c>
      <c r="QPW71" s="4" t="s">
        <v>108</v>
      </c>
      <c r="QPX71" s="4" t="s">
        <v>108</v>
      </c>
      <c r="QPY71" s="4" t="s">
        <v>108</v>
      </c>
      <c r="QPZ71" s="4" t="s">
        <v>108</v>
      </c>
      <c r="QQA71" s="4" t="s">
        <v>108</v>
      </c>
      <c r="QQB71" s="4" t="s">
        <v>109</v>
      </c>
      <c r="QQC71" s="3" t="s">
        <v>392</v>
      </c>
      <c r="QQD71" s="3"/>
      <c r="QQE71" s="3"/>
      <c r="QQF71" s="4" t="s">
        <v>108</v>
      </c>
      <c r="QQG71" s="4" t="s">
        <v>108</v>
      </c>
      <c r="QQH71" s="4" t="s">
        <v>108</v>
      </c>
      <c r="QQI71" s="4" t="s">
        <v>108</v>
      </c>
      <c r="QQJ71" s="4" t="s">
        <v>108</v>
      </c>
      <c r="QQK71" s="4" t="s">
        <v>108</v>
      </c>
      <c r="QQL71" s="4" t="s">
        <v>108</v>
      </c>
      <c r="QQM71" s="4" t="s">
        <v>108</v>
      </c>
      <c r="QQN71" s="4" t="s">
        <v>108</v>
      </c>
      <c r="QQO71" s="4" t="s">
        <v>108</v>
      </c>
      <c r="QQP71" s="4" t="s">
        <v>108</v>
      </c>
      <c r="QQQ71" s="4" t="s">
        <v>108</v>
      </c>
      <c r="QQR71" s="4" t="s">
        <v>109</v>
      </c>
      <c r="QQS71" s="3" t="s">
        <v>392</v>
      </c>
      <c r="QQT71" s="3"/>
      <c r="QQU71" s="3"/>
      <c r="QQV71" s="4" t="s">
        <v>108</v>
      </c>
      <c r="QQW71" s="4" t="s">
        <v>108</v>
      </c>
      <c r="QQX71" s="4" t="s">
        <v>108</v>
      </c>
      <c r="QQY71" s="4" t="s">
        <v>108</v>
      </c>
      <c r="QQZ71" s="4" t="s">
        <v>108</v>
      </c>
      <c r="QRA71" s="4" t="s">
        <v>108</v>
      </c>
      <c r="QRB71" s="4" t="s">
        <v>108</v>
      </c>
      <c r="QRC71" s="4" t="s">
        <v>108</v>
      </c>
      <c r="QRD71" s="4" t="s">
        <v>108</v>
      </c>
      <c r="QRE71" s="4" t="s">
        <v>108</v>
      </c>
      <c r="QRF71" s="4" t="s">
        <v>108</v>
      </c>
      <c r="QRG71" s="4" t="s">
        <v>108</v>
      </c>
      <c r="QRH71" s="4" t="s">
        <v>109</v>
      </c>
      <c r="QRI71" s="3" t="s">
        <v>392</v>
      </c>
      <c r="QRJ71" s="3"/>
      <c r="QRK71" s="3"/>
      <c r="QRL71" s="4" t="s">
        <v>108</v>
      </c>
      <c r="QRM71" s="4" t="s">
        <v>108</v>
      </c>
      <c r="QRN71" s="4" t="s">
        <v>108</v>
      </c>
      <c r="QRO71" s="4" t="s">
        <v>108</v>
      </c>
      <c r="QRP71" s="4" t="s">
        <v>108</v>
      </c>
      <c r="QRQ71" s="4" t="s">
        <v>108</v>
      </c>
      <c r="QRR71" s="4" t="s">
        <v>108</v>
      </c>
      <c r="QRS71" s="4" t="s">
        <v>108</v>
      </c>
      <c r="QRT71" s="4" t="s">
        <v>108</v>
      </c>
      <c r="QRU71" s="4" t="s">
        <v>108</v>
      </c>
      <c r="QRV71" s="4" t="s">
        <v>108</v>
      </c>
      <c r="QRW71" s="4" t="s">
        <v>108</v>
      </c>
      <c r="QRX71" s="4" t="s">
        <v>109</v>
      </c>
      <c r="QRY71" s="3" t="s">
        <v>392</v>
      </c>
      <c r="QRZ71" s="3"/>
      <c r="QSA71" s="3"/>
      <c r="QSB71" s="4" t="s">
        <v>108</v>
      </c>
      <c r="QSC71" s="4" t="s">
        <v>108</v>
      </c>
      <c r="QSD71" s="4" t="s">
        <v>108</v>
      </c>
      <c r="QSE71" s="4" t="s">
        <v>108</v>
      </c>
      <c r="QSF71" s="4" t="s">
        <v>108</v>
      </c>
      <c r="QSG71" s="4" t="s">
        <v>108</v>
      </c>
      <c r="QSH71" s="4" t="s">
        <v>108</v>
      </c>
      <c r="QSI71" s="4" t="s">
        <v>108</v>
      </c>
      <c r="QSJ71" s="4" t="s">
        <v>108</v>
      </c>
      <c r="QSK71" s="4" t="s">
        <v>108</v>
      </c>
      <c r="QSL71" s="4" t="s">
        <v>108</v>
      </c>
      <c r="QSM71" s="4" t="s">
        <v>108</v>
      </c>
      <c r="QSN71" s="4" t="s">
        <v>109</v>
      </c>
      <c r="QSO71" s="3" t="s">
        <v>392</v>
      </c>
      <c r="QSP71" s="3"/>
      <c r="QSQ71" s="3"/>
      <c r="QSR71" s="4" t="s">
        <v>108</v>
      </c>
      <c r="QSS71" s="4" t="s">
        <v>108</v>
      </c>
      <c r="QST71" s="4" t="s">
        <v>108</v>
      </c>
      <c r="QSU71" s="4" t="s">
        <v>108</v>
      </c>
      <c r="QSV71" s="4" t="s">
        <v>108</v>
      </c>
      <c r="QSW71" s="4" t="s">
        <v>108</v>
      </c>
      <c r="QSX71" s="4" t="s">
        <v>108</v>
      </c>
      <c r="QSY71" s="4" t="s">
        <v>108</v>
      </c>
      <c r="QSZ71" s="4" t="s">
        <v>108</v>
      </c>
      <c r="QTA71" s="4" t="s">
        <v>108</v>
      </c>
      <c r="QTB71" s="4" t="s">
        <v>108</v>
      </c>
      <c r="QTC71" s="4" t="s">
        <v>108</v>
      </c>
      <c r="QTD71" s="4" t="s">
        <v>109</v>
      </c>
      <c r="QTE71" s="3" t="s">
        <v>392</v>
      </c>
      <c r="QTF71" s="3"/>
      <c r="QTG71" s="3"/>
      <c r="QTH71" s="4" t="s">
        <v>108</v>
      </c>
      <c r="QTI71" s="4" t="s">
        <v>108</v>
      </c>
      <c r="QTJ71" s="4" t="s">
        <v>108</v>
      </c>
      <c r="QTK71" s="4" t="s">
        <v>108</v>
      </c>
      <c r="QTL71" s="4" t="s">
        <v>108</v>
      </c>
      <c r="QTM71" s="4" t="s">
        <v>108</v>
      </c>
      <c r="QTN71" s="4" t="s">
        <v>108</v>
      </c>
      <c r="QTO71" s="4" t="s">
        <v>108</v>
      </c>
      <c r="QTP71" s="4" t="s">
        <v>108</v>
      </c>
      <c r="QTQ71" s="4" t="s">
        <v>108</v>
      </c>
      <c r="QTR71" s="4" t="s">
        <v>108</v>
      </c>
      <c r="QTS71" s="4" t="s">
        <v>108</v>
      </c>
      <c r="QTT71" s="4" t="s">
        <v>109</v>
      </c>
      <c r="QTU71" s="3" t="s">
        <v>392</v>
      </c>
      <c r="QTV71" s="3"/>
      <c r="QTW71" s="3"/>
      <c r="QTX71" s="4" t="s">
        <v>108</v>
      </c>
      <c r="QTY71" s="4" t="s">
        <v>108</v>
      </c>
      <c r="QTZ71" s="4" t="s">
        <v>108</v>
      </c>
      <c r="QUA71" s="4" t="s">
        <v>108</v>
      </c>
      <c r="QUB71" s="4" t="s">
        <v>108</v>
      </c>
      <c r="QUC71" s="4" t="s">
        <v>108</v>
      </c>
      <c r="QUD71" s="4" t="s">
        <v>108</v>
      </c>
      <c r="QUE71" s="4" t="s">
        <v>108</v>
      </c>
      <c r="QUF71" s="4" t="s">
        <v>108</v>
      </c>
      <c r="QUG71" s="4" t="s">
        <v>108</v>
      </c>
      <c r="QUH71" s="4" t="s">
        <v>108</v>
      </c>
      <c r="QUI71" s="4" t="s">
        <v>108</v>
      </c>
      <c r="QUJ71" s="4" t="s">
        <v>109</v>
      </c>
      <c r="QUK71" s="3" t="s">
        <v>392</v>
      </c>
      <c r="QUL71" s="3"/>
      <c r="QUM71" s="3"/>
      <c r="QUN71" s="4" t="s">
        <v>108</v>
      </c>
      <c r="QUO71" s="4" t="s">
        <v>108</v>
      </c>
      <c r="QUP71" s="4" t="s">
        <v>108</v>
      </c>
      <c r="QUQ71" s="4" t="s">
        <v>108</v>
      </c>
      <c r="QUR71" s="4" t="s">
        <v>108</v>
      </c>
      <c r="QUS71" s="4" t="s">
        <v>108</v>
      </c>
      <c r="QUT71" s="4" t="s">
        <v>108</v>
      </c>
      <c r="QUU71" s="4" t="s">
        <v>108</v>
      </c>
      <c r="QUV71" s="4" t="s">
        <v>108</v>
      </c>
      <c r="QUW71" s="4" t="s">
        <v>108</v>
      </c>
      <c r="QUX71" s="4" t="s">
        <v>108</v>
      </c>
      <c r="QUY71" s="4" t="s">
        <v>108</v>
      </c>
      <c r="QUZ71" s="4" t="s">
        <v>109</v>
      </c>
      <c r="QVA71" s="3" t="s">
        <v>392</v>
      </c>
      <c r="QVB71" s="3"/>
      <c r="QVC71" s="3"/>
      <c r="QVD71" s="4" t="s">
        <v>108</v>
      </c>
      <c r="QVE71" s="4" t="s">
        <v>108</v>
      </c>
      <c r="QVF71" s="4" t="s">
        <v>108</v>
      </c>
      <c r="QVG71" s="4" t="s">
        <v>108</v>
      </c>
      <c r="QVH71" s="4" t="s">
        <v>108</v>
      </c>
      <c r="QVI71" s="4" t="s">
        <v>108</v>
      </c>
      <c r="QVJ71" s="4" t="s">
        <v>108</v>
      </c>
      <c r="QVK71" s="4" t="s">
        <v>108</v>
      </c>
      <c r="QVL71" s="4" t="s">
        <v>108</v>
      </c>
      <c r="QVM71" s="4" t="s">
        <v>108</v>
      </c>
      <c r="QVN71" s="4" t="s">
        <v>108</v>
      </c>
      <c r="QVO71" s="4" t="s">
        <v>108</v>
      </c>
      <c r="QVP71" s="4" t="s">
        <v>109</v>
      </c>
      <c r="QVQ71" s="3" t="s">
        <v>392</v>
      </c>
      <c r="QVR71" s="3"/>
      <c r="QVS71" s="3"/>
      <c r="QVT71" s="4" t="s">
        <v>108</v>
      </c>
      <c r="QVU71" s="4" t="s">
        <v>108</v>
      </c>
      <c r="QVV71" s="4" t="s">
        <v>108</v>
      </c>
      <c r="QVW71" s="4" t="s">
        <v>108</v>
      </c>
      <c r="QVX71" s="4" t="s">
        <v>108</v>
      </c>
      <c r="QVY71" s="4" t="s">
        <v>108</v>
      </c>
      <c r="QVZ71" s="4" t="s">
        <v>108</v>
      </c>
      <c r="QWA71" s="4" t="s">
        <v>108</v>
      </c>
      <c r="QWB71" s="4" t="s">
        <v>108</v>
      </c>
      <c r="QWC71" s="4" t="s">
        <v>108</v>
      </c>
      <c r="QWD71" s="4" t="s">
        <v>108</v>
      </c>
      <c r="QWE71" s="4" t="s">
        <v>108</v>
      </c>
      <c r="QWF71" s="4" t="s">
        <v>109</v>
      </c>
      <c r="QWG71" s="3" t="s">
        <v>392</v>
      </c>
      <c r="QWH71" s="3"/>
      <c r="QWI71" s="3"/>
      <c r="QWJ71" s="4" t="s">
        <v>108</v>
      </c>
      <c r="QWK71" s="4" t="s">
        <v>108</v>
      </c>
      <c r="QWL71" s="4" t="s">
        <v>108</v>
      </c>
      <c r="QWM71" s="4" t="s">
        <v>108</v>
      </c>
      <c r="QWN71" s="4" t="s">
        <v>108</v>
      </c>
      <c r="QWO71" s="4" t="s">
        <v>108</v>
      </c>
      <c r="QWP71" s="4" t="s">
        <v>108</v>
      </c>
      <c r="QWQ71" s="4" t="s">
        <v>108</v>
      </c>
      <c r="QWR71" s="4" t="s">
        <v>108</v>
      </c>
      <c r="QWS71" s="4" t="s">
        <v>108</v>
      </c>
      <c r="QWT71" s="4" t="s">
        <v>108</v>
      </c>
      <c r="QWU71" s="4" t="s">
        <v>108</v>
      </c>
      <c r="QWV71" s="4" t="s">
        <v>109</v>
      </c>
      <c r="QWW71" s="3" t="s">
        <v>392</v>
      </c>
      <c r="QWX71" s="3"/>
      <c r="QWY71" s="3"/>
      <c r="QWZ71" s="4" t="s">
        <v>108</v>
      </c>
      <c r="QXA71" s="4" t="s">
        <v>108</v>
      </c>
      <c r="QXB71" s="4" t="s">
        <v>108</v>
      </c>
      <c r="QXC71" s="4" t="s">
        <v>108</v>
      </c>
      <c r="QXD71" s="4" t="s">
        <v>108</v>
      </c>
      <c r="QXE71" s="4" t="s">
        <v>108</v>
      </c>
      <c r="QXF71" s="4" t="s">
        <v>108</v>
      </c>
      <c r="QXG71" s="4" t="s">
        <v>108</v>
      </c>
      <c r="QXH71" s="4" t="s">
        <v>108</v>
      </c>
      <c r="QXI71" s="4" t="s">
        <v>108</v>
      </c>
      <c r="QXJ71" s="4" t="s">
        <v>108</v>
      </c>
      <c r="QXK71" s="4" t="s">
        <v>108</v>
      </c>
      <c r="QXL71" s="4" t="s">
        <v>109</v>
      </c>
      <c r="QXM71" s="3" t="s">
        <v>392</v>
      </c>
      <c r="QXN71" s="3"/>
      <c r="QXO71" s="3"/>
      <c r="QXP71" s="4" t="s">
        <v>108</v>
      </c>
      <c r="QXQ71" s="4" t="s">
        <v>108</v>
      </c>
      <c r="QXR71" s="4" t="s">
        <v>108</v>
      </c>
      <c r="QXS71" s="4" t="s">
        <v>108</v>
      </c>
      <c r="QXT71" s="4" t="s">
        <v>108</v>
      </c>
      <c r="QXU71" s="4" t="s">
        <v>108</v>
      </c>
      <c r="QXV71" s="4" t="s">
        <v>108</v>
      </c>
      <c r="QXW71" s="4" t="s">
        <v>108</v>
      </c>
      <c r="QXX71" s="4" t="s">
        <v>108</v>
      </c>
      <c r="QXY71" s="4" t="s">
        <v>108</v>
      </c>
      <c r="QXZ71" s="4" t="s">
        <v>108</v>
      </c>
      <c r="QYA71" s="4" t="s">
        <v>108</v>
      </c>
      <c r="QYB71" s="4" t="s">
        <v>109</v>
      </c>
      <c r="QYC71" s="3" t="s">
        <v>392</v>
      </c>
      <c r="QYD71" s="3"/>
      <c r="QYE71" s="3"/>
      <c r="QYF71" s="4" t="s">
        <v>108</v>
      </c>
      <c r="QYG71" s="4" t="s">
        <v>108</v>
      </c>
      <c r="QYH71" s="4" t="s">
        <v>108</v>
      </c>
      <c r="QYI71" s="4" t="s">
        <v>108</v>
      </c>
      <c r="QYJ71" s="4" t="s">
        <v>108</v>
      </c>
      <c r="QYK71" s="4" t="s">
        <v>108</v>
      </c>
      <c r="QYL71" s="4" t="s">
        <v>108</v>
      </c>
      <c r="QYM71" s="4" t="s">
        <v>108</v>
      </c>
      <c r="QYN71" s="4" t="s">
        <v>108</v>
      </c>
      <c r="QYO71" s="4" t="s">
        <v>108</v>
      </c>
      <c r="QYP71" s="4" t="s">
        <v>108</v>
      </c>
      <c r="QYQ71" s="4" t="s">
        <v>108</v>
      </c>
      <c r="QYR71" s="4" t="s">
        <v>109</v>
      </c>
      <c r="QYS71" s="3" t="s">
        <v>392</v>
      </c>
      <c r="QYT71" s="3"/>
      <c r="QYU71" s="3"/>
      <c r="QYV71" s="4" t="s">
        <v>108</v>
      </c>
      <c r="QYW71" s="4" t="s">
        <v>108</v>
      </c>
      <c r="QYX71" s="4" t="s">
        <v>108</v>
      </c>
      <c r="QYY71" s="4" t="s">
        <v>108</v>
      </c>
      <c r="QYZ71" s="4" t="s">
        <v>108</v>
      </c>
      <c r="QZA71" s="4" t="s">
        <v>108</v>
      </c>
      <c r="QZB71" s="4" t="s">
        <v>108</v>
      </c>
      <c r="QZC71" s="4" t="s">
        <v>108</v>
      </c>
      <c r="QZD71" s="4" t="s">
        <v>108</v>
      </c>
      <c r="QZE71" s="4" t="s">
        <v>108</v>
      </c>
      <c r="QZF71" s="4" t="s">
        <v>108</v>
      </c>
      <c r="QZG71" s="4" t="s">
        <v>108</v>
      </c>
      <c r="QZH71" s="4" t="s">
        <v>109</v>
      </c>
      <c r="QZI71" s="3" t="s">
        <v>392</v>
      </c>
      <c r="QZJ71" s="3"/>
      <c r="QZK71" s="3"/>
      <c r="QZL71" s="4" t="s">
        <v>108</v>
      </c>
      <c r="QZM71" s="4" t="s">
        <v>108</v>
      </c>
      <c r="QZN71" s="4" t="s">
        <v>108</v>
      </c>
      <c r="QZO71" s="4" t="s">
        <v>108</v>
      </c>
      <c r="QZP71" s="4" t="s">
        <v>108</v>
      </c>
      <c r="QZQ71" s="4" t="s">
        <v>108</v>
      </c>
      <c r="QZR71" s="4" t="s">
        <v>108</v>
      </c>
      <c r="QZS71" s="4" t="s">
        <v>108</v>
      </c>
      <c r="QZT71" s="4" t="s">
        <v>108</v>
      </c>
      <c r="QZU71" s="4" t="s">
        <v>108</v>
      </c>
      <c r="QZV71" s="4" t="s">
        <v>108</v>
      </c>
      <c r="QZW71" s="4" t="s">
        <v>108</v>
      </c>
      <c r="QZX71" s="4" t="s">
        <v>109</v>
      </c>
      <c r="QZY71" s="3" t="s">
        <v>392</v>
      </c>
      <c r="QZZ71" s="3"/>
      <c r="RAA71" s="3"/>
      <c r="RAB71" s="4" t="s">
        <v>108</v>
      </c>
      <c r="RAC71" s="4" t="s">
        <v>108</v>
      </c>
      <c r="RAD71" s="4" t="s">
        <v>108</v>
      </c>
      <c r="RAE71" s="4" t="s">
        <v>108</v>
      </c>
      <c r="RAF71" s="4" t="s">
        <v>108</v>
      </c>
      <c r="RAG71" s="4" t="s">
        <v>108</v>
      </c>
      <c r="RAH71" s="4" t="s">
        <v>108</v>
      </c>
      <c r="RAI71" s="4" t="s">
        <v>108</v>
      </c>
      <c r="RAJ71" s="4" t="s">
        <v>108</v>
      </c>
      <c r="RAK71" s="4" t="s">
        <v>108</v>
      </c>
      <c r="RAL71" s="4" t="s">
        <v>108</v>
      </c>
      <c r="RAM71" s="4" t="s">
        <v>108</v>
      </c>
      <c r="RAN71" s="4" t="s">
        <v>109</v>
      </c>
      <c r="RAO71" s="3" t="s">
        <v>392</v>
      </c>
      <c r="RAP71" s="3"/>
      <c r="RAQ71" s="3"/>
      <c r="RAR71" s="4" t="s">
        <v>108</v>
      </c>
      <c r="RAS71" s="4" t="s">
        <v>108</v>
      </c>
      <c r="RAT71" s="4" t="s">
        <v>108</v>
      </c>
      <c r="RAU71" s="4" t="s">
        <v>108</v>
      </c>
      <c r="RAV71" s="4" t="s">
        <v>108</v>
      </c>
      <c r="RAW71" s="4" t="s">
        <v>108</v>
      </c>
      <c r="RAX71" s="4" t="s">
        <v>108</v>
      </c>
      <c r="RAY71" s="4" t="s">
        <v>108</v>
      </c>
      <c r="RAZ71" s="4" t="s">
        <v>108</v>
      </c>
      <c r="RBA71" s="4" t="s">
        <v>108</v>
      </c>
      <c r="RBB71" s="4" t="s">
        <v>108</v>
      </c>
      <c r="RBC71" s="4" t="s">
        <v>108</v>
      </c>
      <c r="RBD71" s="4" t="s">
        <v>109</v>
      </c>
      <c r="RBE71" s="3" t="s">
        <v>392</v>
      </c>
      <c r="RBF71" s="3"/>
      <c r="RBG71" s="3"/>
      <c r="RBH71" s="4" t="s">
        <v>108</v>
      </c>
      <c r="RBI71" s="4" t="s">
        <v>108</v>
      </c>
      <c r="RBJ71" s="4" t="s">
        <v>108</v>
      </c>
      <c r="RBK71" s="4" t="s">
        <v>108</v>
      </c>
      <c r="RBL71" s="4" t="s">
        <v>108</v>
      </c>
      <c r="RBM71" s="4" t="s">
        <v>108</v>
      </c>
      <c r="RBN71" s="4" t="s">
        <v>108</v>
      </c>
      <c r="RBO71" s="4" t="s">
        <v>108</v>
      </c>
      <c r="RBP71" s="4" t="s">
        <v>108</v>
      </c>
      <c r="RBQ71" s="4" t="s">
        <v>108</v>
      </c>
      <c r="RBR71" s="4" t="s">
        <v>108</v>
      </c>
      <c r="RBS71" s="4" t="s">
        <v>108</v>
      </c>
      <c r="RBT71" s="4" t="s">
        <v>109</v>
      </c>
      <c r="RBU71" s="3" t="s">
        <v>392</v>
      </c>
      <c r="RBV71" s="3"/>
      <c r="RBW71" s="3"/>
      <c r="RBX71" s="4" t="s">
        <v>108</v>
      </c>
      <c r="RBY71" s="4" t="s">
        <v>108</v>
      </c>
      <c r="RBZ71" s="4" t="s">
        <v>108</v>
      </c>
      <c r="RCA71" s="4" t="s">
        <v>108</v>
      </c>
      <c r="RCB71" s="4" t="s">
        <v>108</v>
      </c>
      <c r="RCC71" s="4" t="s">
        <v>108</v>
      </c>
      <c r="RCD71" s="4" t="s">
        <v>108</v>
      </c>
      <c r="RCE71" s="4" t="s">
        <v>108</v>
      </c>
      <c r="RCF71" s="4" t="s">
        <v>108</v>
      </c>
      <c r="RCG71" s="4" t="s">
        <v>108</v>
      </c>
      <c r="RCH71" s="4" t="s">
        <v>108</v>
      </c>
      <c r="RCI71" s="4" t="s">
        <v>108</v>
      </c>
      <c r="RCJ71" s="4" t="s">
        <v>109</v>
      </c>
      <c r="RCK71" s="3" t="s">
        <v>392</v>
      </c>
      <c r="RCL71" s="3"/>
      <c r="RCM71" s="3"/>
      <c r="RCN71" s="4" t="s">
        <v>108</v>
      </c>
      <c r="RCO71" s="4" t="s">
        <v>108</v>
      </c>
      <c r="RCP71" s="4" t="s">
        <v>108</v>
      </c>
      <c r="RCQ71" s="4" t="s">
        <v>108</v>
      </c>
      <c r="RCR71" s="4" t="s">
        <v>108</v>
      </c>
      <c r="RCS71" s="4" t="s">
        <v>108</v>
      </c>
      <c r="RCT71" s="4" t="s">
        <v>108</v>
      </c>
      <c r="RCU71" s="4" t="s">
        <v>108</v>
      </c>
      <c r="RCV71" s="4" t="s">
        <v>108</v>
      </c>
      <c r="RCW71" s="4" t="s">
        <v>108</v>
      </c>
      <c r="RCX71" s="4" t="s">
        <v>108</v>
      </c>
      <c r="RCY71" s="4" t="s">
        <v>108</v>
      </c>
      <c r="RCZ71" s="4" t="s">
        <v>109</v>
      </c>
      <c r="RDA71" s="3" t="s">
        <v>392</v>
      </c>
      <c r="RDB71" s="3"/>
      <c r="RDC71" s="3"/>
      <c r="RDD71" s="4" t="s">
        <v>108</v>
      </c>
      <c r="RDE71" s="4" t="s">
        <v>108</v>
      </c>
      <c r="RDF71" s="4" t="s">
        <v>108</v>
      </c>
      <c r="RDG71" s="4" t="s">
        <v>108</v>
      </c>
      <c r="RDH71" s="4" t="s">
        <v>108</v>
      </c>
      <c r="RDI71" s="4" t="s">
        <v>108</v>
      </c>
      <c r="RDJ71" s="4" t="s">
        <v>108</v>
      </c>
      <c r="RDK71" s="4" t="s">
        <v>108</v>
      </c>
      <c r="RDL71" s="4" t="s">
        <v>108</v>
      </c>
      <c r="RDM71" s="4" t="s">
        <v>108</v>
      </c>
      <c r="RDN71" s="4" t="s">
        <v>108</v>
      </c>
      <c r="RDO71" s="4" t="s">
        <v>108</v>
      </c>
      <c r="RDP71" s="4" t="s">
        <v>109</v>
      </c>
      <c r="RDQ71" s="3" t="s">
        <v>392</v>
      </c>
      <c r="RDR71" s="3"/>
      <c r="RDS71" s="3"/>
      <c r="RDT71" s="4" t="s">
        <v>108</v>
      </c>
      <c r="RDU71" s="4" t="s">
        <v>108</v>
      </c>
      <c r="RDV71" s="4" t="s">
        <v>108</v>
      </c>
      <c r="RDW71" s="4" t="s">
        <v>108</v>
      </c>
      <c r="RDX71" s="4" t="s">
        <v>108</v>
      </c>
      <c r="RDY71" s="4" t="s">
        <v>108</v>
      </c>
      <c r="RDZ71" s="4" t="s">
        <v>108</v>
      </c>
      <c r="REA71" s="4" t="s">
        <v>108</v>
      </c>
      <c r="REB71" s="4" t="s">
        <v>108</v>
      </c>
      <c r="REC71" s="4" t="s">
        <v>108</v>
      </c>
      <c r="RED71" s="4" t="s">
        <v>108</v>
      </c>
      <c r="REE71" s="4" t="s">
        <v>108</v>
      </c>
      <c r="REF71" s="4" t="s">
        <v>109</v>
      </c>
      <c r="REG71" s="3" t="s">
        <v>392</v>
      </c>
      <c r="REH71" s="3"/>
      <c r="REI71" s="3"/>
      <c r="REJ71" s="4" t="s">
        <v>108</v>
      </c>
      <c r="REK71" s="4" t="s">
        <v>108</v>
      </c>
      <c r="REL71" s="4" t="s">
        <v>108</v>
      </c>
      <c r="REM71" s="4" t="s">
        <v>108</v>
      </c>
      <c r="REN71" s="4" t="s">
        <v>108</v>
      </c>
      <c r="REO71" s="4" t="s">
        <v>108</v>
      </c>
      <c r="REP71" s="4" t="s">
        <v>108</v>
      </c>
      <c r="REQ71" s="4" t="s">
        <v>108</v>
      </c>
      <c r="RER71" s="4" t="s">
        <v>108</v>
      </c>
      <c r="RES71" s="4" t="s">
        <v>108</v>
      </c>
      <c r="RET71" s="4" t="s">
        <v>108</v>
      </c>
      <c r="REU71" s="4" t="s">
        <v>108</v>
      </c>
      <c r="REV71" s="4" t="s">
        <v>109</v>
      </c>
      <c r="REW71" s="3" t="s">
        <v>392</v>
      </c>
      <c r="REX71" s="3"/>
      <c r="REY71" s="3"/>
      <c r="REZ71" s="4" t="s">
        <v>108</v>
      </c>
      <c r="RFA71" s="4" t="s">
        <v>108</v>
      </c>
      <c r="RFB71" s="4" t="s">
        <v>108</v>
      </c>
      <c r="RFC71" s="4" t="s">
        <v>108</v>
      </c>
      <c r="RFD71" s="4" t="s">
        <v>108</v>
      </c>
      <c r="RFE71" s="4" t="s">
        <v>108</v>
      </c>
      <c r="RFF71" s="4" t="s">
        <v>108</v>
      </c>
      <c r="RFG71" s="4" t="s">
        <v>108</v>
      </c>
      <c r="RFH71" s="4" t="s">
        <v>108</v>
      </c>
      <c r="RFI71" s="4" t="s">
        <v>108</v>
      </c>
      <c r="RFJ71" s="4" t="s">
        <v>108</v>
      </c>
      <c r="RFK71" s="4" t="s">
        <v>108</v>
      </c>
      <c r="RFL71" s="4" t="s">
        <v>109</v>
      </c>
      <c r="RFM71" s="3" t="s">
        <v>392</v>
      </c>
      <c r="RFN71" s="3"/>
      <c r="RFO71" s="3"/>
      <c r="RFP71" s="4" t="s">
        <v>108</v>
      </c>
      <c r="RFQ71" s="4" t="s">
        <v>108</v>
      </c>
      <c r="RFR71" s="4" t="s">
        <v>108</v>
      </c>
      <c r="RFS71" s="4" t="s">
        <v>108</v>
      </c>
      <c r="RFT71" s="4" t="s">
        <v>108</v>
      </c>
      <c r="RFU71" s="4" t="s">
        <v>108</v>
      </c>
      <c r="RFV71" s="4" t="s">
        <v>108</v>
      </c>
      <c r="RFW71" s="4" t="s">
        <v>108</v>
      </c>
      <c r="RFX71" s="4" t="s">
        <v>108</v>
      </c>
      <c r="RFY71" s="4" t="s">
        <v>108</v>
      </c>
      <c r="RFZ71" s="4" t="s">
        <v>108</v>
      </c>
      <c r="RGA71" s="4" t="s">
        <v>108</v>
      </c>
      <c r="RGB71" s="4" t="s">
        <v>109</v>
      </c>
      <c r="RGC71" s="3" t="s">
        <v>392</v>
      </c>
      <c r="RGD71" s="3"/>
      <c r="RGE71" s="3"/>
      <c r="RGF71" s="4" t="s">
        <v>108</v>
      </c>
      <c r="RGG71" s="4" t="s">
        <v>108</v>
      </c>
      <c r="RGH71" s="4" t="s">
        <v>108</v>
      </c>
      <c r="RGI71" s="4" t="s">
        <v>108</v>
      </c>
      <c r="RGJ71" s="4" t="s">
        <v>108</v>
      </c>
      <c r="RGK71" s="4" t="s">
        <v>108</v>
      </c>
      <c r="RGL71" s="4" t="s">
        <v>108</v>
      </c>
      <c r="RGM71" s="4" t="s">
        <v>108</v>
      </c>
      <c r="RGN71" s="4" t="s">
        <v>108</v>
      </c>
      <c r="RGO71" s="4" t="s">
        <v>108</v>
      </c>
      <c r="RGP71" s="4" t="s">
        <v>108</v>
      </c>
      <c r="RGQ71" s="4" t="s">
        <v>108</v>
      </c>
      <c r="RGR71" s="4" t="s">
        <v>109</v>
      </c>
      <c r="RGS71" s="3" t="s">
        <v>392</v>
      </c>
      <c r="RGT71" s="3"/>
      <c r="RGU71" s="3"/>
      <c r="RGV71" s="4" t="s">
        <v>108</v>
      </c>
      <c r="RGW71" s="4" t="s">
        <v>108</v>
      </c>
      <c r="RGX71" s="4" t="s">
        <v>108</v>
      </c>
      <c r="RGY71" s="4" t="s">
        <v>108</v>
      </c>
      <c r="RGZ71" s="4" t="s">
        <v>108</v>
      </c>
      <c r="RHA71" s="4" t="s">
        <v>108</v>
      </c>
      <c r="RHB71" s="4" t="s">
        <v>108</v>
      </c>
      <c r="RHC71" s="4" t="s">
        <v>108</v>
      </c>
      <c r="RHD71" s="4" t="s">
        <v>108</v>
      </c>
      <c r="RHE71" s="4" t="s">
        <v>108</v>
      </c>
      <c r="RHF71" s="4" t="s">
        <v>108</v>
      </c>
      <c r="RHG71" s="4" t="s">
        <v>108</v>
      </c>
      <c r="RHH71" s="4" t="s">
        <v>109</v>
      </c>
      <c r="RHI71" s="3" t="s">
        <v>392</v>
      </c>
      <c r="RHJ71" s="3"/>
      <c r="RHK71" s="3"/>
      <c r="RHL71" s="4" t="s">
        <v>108</v>
      </c>
      <c r="RHM71" s="4" t="s">
        <v>108</v>
      </c>
      <c r="RHN71" s="4" t="s">
        <v>108</v>
      </c>
      <c r="RHO71" s="4" t="s">
        <v>108</v>
      </c>
      <c r="RHP71" s="4" t="s">
        <v>108</v>
      </c>
      <c r="RHQ71" s="4" t="s">
        <v>108</v>
      </c>
      <c r="RHR71" s="4" t="s">
        <v>108</v>
      </c>
      <c r="RHS71" s="4" t="s">
        <v>108</v>
      </c>
      <c r="RHT71" s="4" t="s">
        <v>108</v>
      </c>
      <c r="RHU71" s="4" t="s">
        <v>108</v>
      </c>
      <c r="RHV71" s="4" t="s">
        <v>108</v>
      </c>
      <c r="RHW71" s="4" t="s">
        <v>108</v>
      </c>
      <c r="RHX71" s="4" t="s">
        <v>109</v>
      </c>
      <c r="RHY71" s="3" t="s">
        <v>392</v>
      </c>
      <c r="RHZ71" s="3"/>
      <c r="RIA71" s="3"/>
      <c r="RIB71" s="4" t="s">
        <v>108</v>
      </c>
      <c r="RIC71" s="4" t="s">
        <v>108</v>
      </c>
      <c r="RID71" s="4" t="s">
        <v>108</v>
      </c>
      <c r="RIE71" s="4" t="s">
        <v>108</v>
      </c>
      <c r="RIF71" s="4" t="s">
        <v>108</v>
      </c>
      <c r="RIG71" s="4" t="s">
        <v>108</v>
      </c>
      <c r="RIH71" s="4" t="s">
        <v>108</v>
      </c>
      <c r="RII71" s="4" t="s">
        <v>108</v>
      </c>
      <c r="RIJ71" s="4" t="s">
        <v>108</v>
      </c>
      <c r="RIK71" s="4" t="s">
        <v>108</v>
      </c>
      <c r="RIL71" s="4" t="s">
        <v>108</v>
      </c>
      <c r="RIM71" s="4" t="s">
        <v>108</v>
      </c>
      <c r="RIN71" s="4" t="s">
        <v>109</v>
      </c>
      <c r="RIO71" s="3" t="s">
        <v>392</v>
      </c>
      <c r="RIP71" s="3"/>
      <c r="RIQ71" s="3"/>
      <c r="RIR71" s="4" t="s">
        <v>108</v>
      </c>
      <c r="RIS71" s="4" t="s">
        <v>108</v>
      </c>
      <c r="RIT71" s="4" t="s">
        <v>108</v>
      </c>
      <c r="RIU71" s="4" t="s">
        <v>108</v>
      </c>
      <c r="RIV71" s="4" t="s">
        <v>108</v>
      </c>
      <c r="RIW71" s="4" t="s">
        <v>108</v>
      </c>
      <c r="RIX71" s="4" t="s">
        <v>108</v>
      </c>
      <c r="RIY71" s="4" t="s">
        <v>108</v>
      </c>
      <c r="RIZ71" s="4" t="s">
        <v>108</v>
      </c>
      <c r="RJA71" s="4" t="s">
        <v>108</v>
      </c>
      <c r="RJB71" s="4" t="s">
        <v>108</v>
      </c>
      <c r="RJC71" s="4" t="s">
        <v>108</v>
      </c>
      <c r="RJD71" s="4" t="s">
        <v>109</v>
      </c>
      <c r="RJE71" s="3" t="s">
        <v>392</v>
      </c>
      <c r="RJF71" s="3"/>
      <c r="RJG71" s="3"/>
      <c r="RJH71" s="4" t="s">
        <v>108</v>
      </c>
      <c r="RJI71" s="4" t="s">
        <v>108</v>
      </c>
      <c r="RJJ71" s="4" t="s">
        <v>108</v>
      </c>
      <c r="RJK71" s="4" t="s">
        <v>108</v>
      </c>
      <c r="RJL71" s="4" t="s">
        <v>108</v>
      </c>
      <c r="RJM71" s="4" t="s">
        <v>108</v>
      </c>
      <c r="RJN71" s="4" t="s">
        <v>108</v>
      </c>
      <c r="RJO71" s="4" t="s">
        <v>108</v>
      </c>
      <c r="RJP71" s="4" t="s">
        <v>108</v>
      </c>
      <c r="RJQ71" s="4" t="s">
        <v>108</v>
      </c>
      <c r="RJR71" s="4" t="s">
        <v>108</v>
      </c>
      <c r="RJS71" s="4" t="s">
        <v>108</v>
      </c>
      <c r="RJT71" s="4" t="s">
        <v>109</v>
      </c>
      <c r="RJU71" s="3" t="s">
        <v>392</v>
      </c>
      <c r="RJV71" s="3"/>
      <c r="RJW71" s="3"/>
      <c r="RJX71" s="4" t="s">
        <v>108</v>
      </c>
      <c r="RJY71" s="4" t="s">
        <v>108</v>
      </c>
      <c r="RJZ71" s="4" t="s">
        <v>108</v>
      </c>
      <c r="RKA71" s="4" t="s">
        <v>108</v>
      </c>
      <c r="RKB71" s="4" t="s">
        <v>108</v>
      </c>
      <c r="RKC71" s="4" t="s">
        <v>108</v>
      </c>
      <c r="RKD71" s="4" t="s">
        <v>108</v>
      </c>
      <c r="RKE71" s="4" t="s">
        <v>108</v>
      </c>
      <c r="RKF71" s="4" t="s">
        <v>108</v>
      </c>
      <c r="RKG71" s="4" t="s">
        <v>108</v>
      </c>
      <c r="RKH71" s="4" t="s">
        <v>108</v>
      </c>
      <c r="RKI71" s="4" t="s">
        <v>108</v>
      </c>
      <c r="RKJ71" s="4" t="s">
        <v>109</v>
      </c>
      <c r="RKK71" s="3" t="s">
        <v>392</v>
      </c>
      <c r="RKL71" s="3"/>
      <c r="RKM71" s="3"/>
      <c r="RKN71" s="4" t="s">
        <v>108</v>
      </c>
      <c r="RKO71" s="4" t="s">
        <v>108</v>
      </c>
      <c r="RKP71" s="4" t="s">
        <v>108</v>
      </c>
      <c r="RKQ71" s="4" t="s">
        <v>108</v>
      </c>
      <c r="RKR71" s="4" t="s">
        <v>108</v>
      </c>
      <c r="RKS71" s="4" t="s">
        <v>108</v>
      </c>
      <c r="RKT71" s="4" t="s">
        <v>108</v>
      </c>
      <c r="RKU71" s="4" t="s">
        <v>108</v>
      </c>
      <c r="RKV71" s="4" t="s">
        <v>108</v>
      </c>
      <c r="RKW71" s="4" t="s">
        <v>108</v>
      </c>
      <c r="RKX71" s="4" t="s">
        <v>108</v>
      </c>
      <c r="RKY71" s="4" t="s">
        <v>108</v>
      </c>
      <c r="RKZ71" s="4" t="s">
        <v>109</v>
      </c>
      <c r="RLA71" s="3" t="s">
        <v>392</v>
      </c>
      <c r="RLB71" s="3"/>
      <c r="RLC71" s="3"/>
      <c r="RLD71" s="4" t="s">
        <v>108</v>
      </c>
      <c r="RLE71" s="4" t="s">
        <v>108</v>
      </c>
      <c r="RLF71" s="4" t="s">
        <v>108</v>
      </c>
      <c r="RLG71" s="4" t="s">
        <v>108</v>
      </c>
      <c r="RLH71" s="4" t="s">
        <v>108</v>
      </c>
      <c r="RLI71" s="4" t="s">
        <v>108</v>
      </c>
      <c r="RLJ71" s="4" t="s">
        <v>108</v>
      </c>
      <c r="RLK71" s="4" t="s">
        <v>108</v>
      </c>
      <c r="RLL71" s="4" t="s">
        <v>108</v>
      </c>
      <c r="RLM71" s="4" t="s">
        <v>108</v>
      </c>
      <c r="RLN71" s="4" t="s">
        <v>108</v>
      </c>
      <c r="RLO71" s="4" t="s">
        <v>108</v>
      </c>
      <c r="RLP71" s="4" t="s">
        <v>109</v>
      </c>
      <c r="RLQ71" s="3" t="s">
        <v>392</v>
      </c>
      <c r="RLR71" s="3"/>
      <c r="RLS71" s="3"/>
      <c r="RLT71" s="4" t="s">
        <v>108</v>
      </c>
      <c r="RLU71" s="4" t="s">
        <v>108</v>
      </c>
      <c r="RLV71" s="4" t="s">
        <v>108</v>
      </c>
      <c r="RLW71" s="4" t="s">
        <v>108</v>
      </c>
      <c r="RLX71" s="4" t="s">
        <v>108</v>
      </c>
      <c r="RLY71" s="4" t="s">
        <v>108</v>
      </c>
      <c r="RLZ71" s="4" t="s">
        <v>108</v>
      </c>
      <c r="RMA71" s="4" t="s">
        <v>108</v>
      </c>
      <c r="RMB71" s="4" t="s">
        <v>108</v>
      </c>
      <c r="RMC71" s="4" t="s">
        <v>108</v>
      </c>
      <c r="RMD71" s="4" t="s">
        <v>108</v>
      </c>
      <c r="RME71" s="4" t="s">
        <v>108</v>
      </c>
      <c r="RMF71" s="4" t="s">
        <v>109</v>
      </c>
      <c r="RMG71" s="3" t="s">
        <v>392</v>
      </c>
      <c r="RMH71" s="3"/>
      <c r="RMI71" s="3"/>
      <c r="RMJ71" s="4" t="s">
        <v>108</v>
      </c>
      <c r="RMK71" s="4" t="s">
        <v>108</v>
      </c>
      <c r="RML71" s="4" t="s">
        <v>108</v>
      </c>
      <c r="RMM71" s="4" t="s">
        <v>108</v>
      </c>
      <c r="RMN71" s="4" t="s">
        <v>108</v>
      </c>
      <c r="RMO71" s="4" t="s">
        <v>108</v>
      </c>
      <c r="RMP71" s="4" t="s">
        <v>108</v>
      </c>
      <c r="RMQ71" s="4" t="s">
        <v>108</v>
      </c>
      <c r="RMR71" s="4" t="s">
        <v>108</v>
      </c>
      <c r="RMS71" s="4" t="s">
        <v>108</v>
      </c>
      <c r="RMT71" s="4" t="s">
        <v>108</v>
      </c>
      <c r="RMU71" s="4" t="s">
        <v>108</v>
      </c>
      <c r="RMV71" s="4" t="s">
        <v>109</v>
      </c>
      <c r="RMW71" s="3" t="s">
        <v>392</v>
      </c>
      <c r="RMX71" s="3"/>
      <c r="RMY71" s="3"/>
      <c r="RMZ71" s="4" t="s">
        <v>108</v>
      </c>
      <c r="RNA71" s="4" t="s">
        <v>108</v>
      </c>
      <c r="RNB71" s="4" t="s">
        <v>108</v>
      </c>
      <c r="RNC71" s="4" t="s">
        <v>108</v>
      </c>
      <c r="RND71" s="4" t="s">
        <v>108</v>
      </c>
      <c r="RNE71" s="4" t="s">
        <v>108</v>
      </c>
      <c r="RNF71" s="4" t="s">
        <v>108</v>
      </c>
      <c r="RNG71" s="4" t="s">
        <v>108</v>
      </c>
      <c r="RNH71" s="4" t="s">
        <v>108</v>
      </c>
      <c r="RNI71" s="4" t="s">
        <v>108</v>
      </c>
      <c r="RNJ71" s="4" t="s">
        <v>108</v>
      </c>
      <c r="RNK71" s="4" t="s">
        <v>108</v>
      </c>
      <c r="RNL71" s="4" t="s">
        <v>109</v>
      </c>
      <c r="RNM71" s="3" t="s">
        <v>392</v>
      </c>
      <c r="RNN71" s="3"/>
      <c r="RNO71" s="3"/>
      <c r="RNP71" s="4" t="s">
        <v>108</v>
      </c>
      <c r="RNQ71" s="4" t="s">
        <v>108</v>
      </c>
      <c r="RNR71" s="4" t="s">
        <v>108</v>
      </c>
      <c r="RNS71" s="4" t="s">
        <v>108</v>
      </c>
      <c r="RNT71" s="4" t="s">
        <v>108</v>
      </c>
      <c r="RNU71" s="4" t="s">
        <v>108</v>
      </c>
      <c r="RNV71" s="4" t="s">
        <v>108</v>
      </c>
      <c r="RNW71" s="4" t="s">
        <v>108</v>
      </c>
      <c r="RNX71" s="4" t="s">
        <v>108</v>
      </c>
      <c r="RNY71" s="4" t="s">
        <v>108</v>
      </c>
      <c r="RNZ71" s="4" t="s">
        <v>108</v>
      </c>
      <c r="ROA71" s="4" t="s">
        <v>108</v>
      </c>
      <c r="ROB71" s="4" t="s">
        <v>109</v>
      </c>
      <c r="ROC71" s="3" t="s">
        <v>392</v>
      </c>
      <c r="ROD71" s="3"/>
      <c r="ROE71" s="3"/>
      <c r="ROF71" s="4" t="s">
        <v>108</v>
      </c>
      <c r="ROG71" s="4" t="s">
        <v>108</v>
      </c>
      <c r="ROH71" s="4" t="s">
        <v>108</v>
      </c>
      <c r="ROI71" s="4" t="s">
        <v>108</v>
      </c>
      <c r="ROJ71" s="4" t="s">
        <v>108</v>
      </c>
      <c r="ROK71" s="4" t="s">
        <v>108</v>
      </c>
      <c r="ROL71" s="4" t="s">
        <v>108</v>
      </c>
      <c r="ROM71" s="4" t="s">
        <v>108</v>
      </c>
      <c r="RON71" s="4" t="s">
        <v>108</v>
      </c>
      <c r="ROO71" s="4" t="s">
        <v>108</v>
      </c>
      <c r="ROP71" s="4" t="s">
        <v>108</v>
      </c>
      <c r="ROQ71" s="4" t="s">
        <v>108</v>
      </c>
      <c r="ROR71" s="4" t="s">
        <v>109</v>
      </c>
      <c r="ROS71" s="3" t="s">
        <v>392</v>
      </c>
      <c r="ROT71" s="3"/>
      <c r="ROU71" s="3"/>
      <c r="ROV71" s="4" t="s">
        <v>108</v>
      </c>
      <c r="ROW71" s="4" t="s">
        <v>108</v>
      </c>
      <c r="ROX71" s="4" t="s">
        <v>108</v>
      </c>
      <c r="ROY71" s="4" t="s">
        <v>108</v>
      </c>
      <c r="ROZ71" s="4" t="s">
        <v>108</v>
      </c>
      <c r="RPA71" s="4" t="s">
        <v>108</v>
      </c>
      <c r="RPB71" s="4" t="s">
        <v>108</v>
      </c>
      <c r="RPC71" s="4" t="s">
        <v>108</v>
      </c>
      <c r="RPD71" s="4" t="s">
        <v>108</v>
      </c>
      <c r="RPE71" s="4" t="s">
        <v>108</v>
      </c>
      <c r="RPF71" s="4" t="s">
        <v>108</v>
      </c>
      <c r="RPG71" s="4" t="s">
        <v>108</v>
      </c>
      <c r="RPH71" s="4" t="s">
        <v>109</v>
      </c>
      <c r="RPI71" s="3" t="s">
        <v>392</v>
      </c>
      <c r="RPJ71" s="3"/>
      <c r="RPK71" s="3"/>
      <c r="RPL71" s="4" t="s">
        <v>108</v>
      </c>
      <c r="RPM71" s="4" t="s">
        <v>108</v>
      </c>
      <c r="RPN71" s="4" t="s">
        <v>108</v>
      </c>
      <c r="RPO71" s="4" t="s">
        <v>108</v>
      </c>
      <c r="RPP71" s="4" t="s">
        <v>108</v>
      </c>
      <c r="RPQ71" s="4" t="s">
        <v>108</v>
      </c>
      <c r="RPR71" s="4" t="s">
        <v>108</v>
      </c>
      <c r="RPS71" s="4" t="s">
        <v>108</v>
      </c>
      <c r="RPT71" s="4" t="s">
        <v>108</v>
      </c>
      <c r="RPU71" s="4" t="s">
        <v>108</v>
      </c>
      <c r="RPV71" s="4" t="s">
        <v>108</v>
      </c>
      <c r="RPW71" s="4" t="s">
        <v>108</v>
      </c>
      <c r="RPX71" s="4" t="s">
        <v>109</v>
      </c>
      <c r="RPY71" s="3" t="s">
        <v>392</v>
      </c>
      <c r="RPZ71" s="3"/>
      <c r="RQA71" s="3"/>
      <c r="RQB71" s="4" t="s">
        <v>108</v>
      </c>
      <c r="RQC71" s="4" t="s">
        <v>108</v>
      </c>
      <c r="RQD71" s="4" t="s">
        <v>108</v>
      </c>
      <c r="RQE71" s="4" t="s">
        <v>108</v>
      </c>
      <c r="RQF71" s="4" t="s">
        <v>108</v>
      </c>
      <c r="RQG71" s="4" t="s">
        <v>108</v>
      </c>
      <c r="RQH71" s="4" t="s">
        <v>108</v>
      </c>
      <c r="RQI71" s="4" t="s">
        <v>108</v>
      </c>
      <c r="RQJ71" s="4" t="s">
        <v>108</v>
      </c>
      <c r="RQK71" s="4" t="s">
        <v>108</v>
      </c>
      <c r="RQL71" s="4" t="s">
        <v>108</v>
      </c>
      <c r="RQM71" s="4" t="s">
        <v>108</v>
      </c>
      <c r="RQN71" s="4" t="s">
        <v>109</v>
      </c>
      <c r="RQO71" s="3" t="s">
        <v>392</v>
      </c>
      <c r="RQP71" s="3"/>
      <c r="RQQ71" s="3"/>
      <c r="RQR71" s="4" t="s">
        <v>108</v>
      </c>
      <c r="RQS71" s="4" t="s">
        <v>108</v>
      </c>
      <c r="RQT71" s="4" t="s">
        <v>108</v>
      </c>
      <c r="RQU71" s="4" t="s">
        <v>108</v>
      </c>
      <c r="RQV71" s="4" t="s">
        <v>108</v>
      </c>
      <c r="RQW71" s="4" t="s">
        <v>108</v>
      </c>
      <c r="RQX71" s="4" t="s">
        <v>108</v>
      </c>
      <c r="RQY71" s="4" t="s">
        <v>108</v>
      </c>
      <c r="RQZ71" s="4" t="s">
        <v>108</v>
      </c>
      <c r="RRA71" s="4" t="s">
        <v>108</v>
      </c>
      <c r="RRB71" s="4" t="s">
        <v>108</v>
      </c>
      <c r="RRC71" s="4" t="s">
        <v>108</v>
      </c>
      <c r="RRD71" s="4" t="s">
        <v>109</v>
      </c>
      <c r="RRE71" s="3" t="s">
        <v>392</v>
      </c>
      <c r="RRF71" s="3"/>
      <c r="RRG71" s="3"/>
      <c r="RRH71" s="4" t="s">
        <v>108</v>
      </c>
      <c r="RRI71" s="4" t="s">
        <v>108</v>
      </c>
      <c r="RRJ71" s="4" t="s">
        <v>108</v>
      </c>
      <c r="RRK71" s="4" t="s">
        <v>108</v>
      </c>
      <c r="RRL71" s="4" t="s">
        <v>108</v>
      </c>
      <c r="RRM71" s="4" t="s">
        <v>108</v>
      </c>
      <c r="RRN71" s="4" t="s">
        <v>108</v>
      </c>
      <c r="RRO71" s="4" t="s">
        <v>108</v>
      </c>
      <c r="RRP71" s="4" t="s">
        <v>108</v>
      </c>
      <c r="RRQ71" s="4" t="s">
        <v>108</v>
      </c>
      <c r="RRR71" s="4" t="s">
        <v>108</v>
      </c>
      <c r="RRS71" s="4" t="s">
        <v>108</v>
      </c>
      <c r="RRT71" s="4" t="s">
        <v>109</v>
      </c>
      <c r="RRU71" s="3" t="s">
        <v>392</v>
      </c>
      <c r="RRV71" s="3"/>
      <c r="RRW71" s="3"/>
      <c r="RRX71" s="4" t="s">
        <v>108</v>
      </c>
      <c r="RRY71" s="4" t="s">
        <v>108</v>
      </c>
      <c r="RRZ71" s="4" t="s">
        <v>108</v>
      </c>
      <c r="RSA71" s="4" t="s">
        <v>108</v>
      </c>
      <c r="RSB71" s="4" t="s">
        <v>108</v>
      </c>
      <c r="RSC71" s="4" t="s">
        <v>108</v>
      </c>
      <c r="RSD71" s="4" t="s">
        <v>108</v>
      </c>
      <c r="RSE71" s="4" t="s">
        <v>108</v>
      </c>
      <c r="RSF71" s="4" t="s">
        <v>108</v>
      </c>
      <c r="RSG71" s="4" t="s">
        <v>108</v>
      </c>
      <c r="RSH71" s="4" t="s">
        <v>108</v>
      </c>
      <c r="RSI71" s="4" t="s">
        <v>108</v>
      </c>
      <c r="RSJ71" s="4" t="s">
        <v>109</v>
      </c>
      <c r="RSK71" s="3" t="s">
        <v>392</v>
      </c>
      <c r="RSL71" s="3"/>
      <c r="RSM71" s="3"/>
      <c r="RSN71" s="4" t="s">
        <v>108</v>
      </c>
      <c r="RSO71" s="4" t="s">
        <v>108</v>
      </c>
      <c r="RSP71" s="4" t="s">
        <v>108</v>
      </c>
      <c r="RSQ71" s="4" t="s">
        <v>108</v>
      </c>
      <c r="RSR71" s="4" t="s">
        <v>108</v>
      </c>
      <c r="RSS71" s="4" t="s">
        <v>108</v>
      </c>
      <c r="RST71" s="4" t="s">
        <v>108</v>
      </c>
      <c r="RSU71" s="4" t="s">
        <v>108</v>
      </c>
      <c r="RSV71" s="4" t="s">
        <v>108</v>
      </c>
      <c r="RSW71" s="4" t="s">
        <v>108</v>
      </c>
      <c r="RSX71" s="4" t="s">
        <v>108</v>
      </c>
      <c r="RSY71" s="4" t="s">
        <v>108</v>
      </c>
      <c r="RSZ71" s="4" t="s">
        <v>109</v>
      </c>
      <c r="RTA71" s="3" t="s">
        <v>392</v>
      </c>
      <c r="RTB71" s="3"/>
      <c r="RTC71" s="3"/>
      <c r="RTD71" s="4" t="s">
        <v>108</v>
      </c>
      <c r="RTE71" s="4" t="s">
        <v>108</v>
      </c>
      <c r="RTF71" s="4" t="s">
        <v>108</v>
      </c>
      <c r="RTG71" s="4" t="s">
        <v>108</v>
      </c>
      <c r="RTH71" s="4" t="s">
        <v>108</v>
      </c>
      <c r="RTI71" s="4" t="s">
        <v>108</v>
      </c>
      <c r="RTJ71" s="4" t="s">
        <v>108</v>
      </c>
      <c r="RTK71" s="4" t="s">
        <v>108</v>
      </c>
      <c r="RTL71" s="4" t="s">
        <v>108</v>
      </c>
      <c r="RTM71" s="4" t="s">
        <v>108</v>
      </c>
      <c r="RTN71" s="4" t="s">
        <v>108</v>
      </c>
      <c r="RTO71" s="4" t="s">
        <v>108</v>
      </c>
      <c r="RTP71" s="4" t="s">
        <v>109</v>
      </c>
      <c r="RTQ71" s="3" t="s">
        <v>392</v>
      </c>
      <c r="RTR71" s="3"/>
      <c r="RTS71" s="3"/>
      <c r="RTT71" s="4" t="s">
        <v>108</v>
      </c>
      <c r="RTU71" s="4" t="s">
        <v>108</v>
      </c>
      <c r="RTV71" s="4" t="s">
        <v>108</v>
      </c>
      <c r="RTW71" s="4" t="s">
        <v>108</v>
      </c>
      <c r="RTX71" s="4" t="s">
        <v>108</v>
      </c>
      <c r="RTY71" s="4" t="s">
        <v>108</v>
      </c>
      <c r="RTZ71" s="4" t="s">
        <v>108</v>
      </c>
      <c r="RUA71" s="4" t="s">
        <v>108</v>
      </c>
      <c r="RUB71" s="4" t="s">
        <v>108</v>
      </c>
      <c r="RUC71" s="4" t="s">
        <v>108</v>
      </c>
      <c r="RUD71" s="4" t="s">
        <v>108</v>
      </c>
      <c r="RUE71" s="4" t="s">
        <v>108</v>
      </c>
      <c r="RUF71" s="4" t="s">
        <v>109</v>
      </c>
      <c r="RUG71" s="3" t="s">
        <v>392</v>
      </c>
      <c r="RUH71" s="3"/>
      <c r="RUI71" s="3"/>
      <c r="RUJ71" s="4" t="s">
        <v>108</v>
      </c>
      <c r="RUK71" s="4" t="s">
        <v>108</v>
      </c>
      <c r="RUL71" s="4" t="s">
        <v>108</v>
      </c>
      <c r="RUM71" s="4" t="s">
        <v>108</v>
      </c>
      <c r="RUN71" s="4" t="s">
        <v>108</v>
      </c>
      <c r="RUO71" s="4" t="s">
        <v>108</v>
      </c>
      <c r="RUP71" s="4" t="s">
        <v>108</v>
      </c>
      <c r="RUQ71" s="4" t="s">
        <v>108</v>
      </c>
      <c r="RUR71" s="4" t="s">
        <v>108</v>
      </c>
      <c r="RUS71" s="4" t="s">
        <v>108</v>
      </c>
      <c r="RUT71" s="4" t="s">
        <v>108</v>
      </c>
      <c r="RUU71" s="4" t="s">
        <v>108</v>
      </c>
      <c r="RUV71" s="4" t="s">
        <v>109</v>
      </c>
      <c r="RUW71" s="3" t="s">
        <v>392</v>
      </c>
      <c r="RUX71" s="3"/>
      <c r="RUY71" s="3"/>
      <c r="RUZ71" s="4" t="s">
        <v>108</v>
      </c>
      <c r="RVA71" s="4" t="s">
        <v>108</v>
      </c>
      <c r="RVB71" s="4" t="s">
        <v>108</v>
      </c>
      <c r="RVC71" s="4" t="s">
        <v>108</v>
      </c>
      <c r="RVD71" s="4" t="s">
        <v>108</v>
      </c>
      <c r="RVE71" s="4" t="s">
        <v>108</v>
      </c>
      <c r="RVF71" s="4" t="s">
        <v>108</v>
      </c>
      <c r="RVG71" s="4" t="s">
        <v>108</v>
      </c>
      <c r="RVH71" s="4" t="s">
        <v>108</v>
      </c>
      <c r="RVI71" s="4" t="s">
        <v>108</v>
      </c>
      <c r="RVJ71" s="4" t="s">
        <v>108</v>
      </c>
      <c r="RVK71" s="4" t="s">
        <v>108</v>
      </c>
      <c r="RVL71" s="4" t="s">
        <v>109</v>
      </c>
      <c r="RVM71" s="3" t="s">
        <v>392</v>
      </c>
      <c r="RVN71" s="3"/>
      <c r="RVO71" s="3"/>
      <c r="RVP71" s="4" t="s">
        <v>108</v>
      </c>
      <c r="RVQ71" s="4" t="s">
        <v>108</v>
      </c>
      <c r="RVR71" s="4" t="s">
        <v>108</v>
      </c>
      <c r="RVS71" s="4" t="s">
        <v>108</v>
      </c>
      <c r="RVT71" s="4" t="s">
        <v>108</v>
      </c>
      <c r="RVU71" s="4" t="s">
        <v>108</v>
      </c>
      <c r="RVV71" s="4" t="s">
        <v>108</v>
      </c>
      <c r="RVW71" s="4" t="s">
        <v>108</v>
      </c>
      <c r="RVX71" s="4" t="s">
        <v>108</v>
      </c>
      <c r="RVY71" s="4" t="s">
        <v>108</v>
      </c>
      <c r="RVZ71" s="4" t="s">
        <v>108</v>
      </c>
      <c r="RWA71" s="4" t="s">
        <v>108</v>
      </c>
      <c r="RWB71" s="4" t="s">
        <v>109</v>
      </c>
      <c r="RWC71" s="3" t="s">
        <v>392</v>
      </c>
      <c r="RWD71" s="3"/>
      <c r="RWE71" s="3"/>
      <c r="RWF71" s="4" t="s">
        <v>108</v>
      </c>
      <c r="RWG71" s="4" t="s">
        <v>108</v>
      </c>
      <c r="RWH71" s="4" t="s">
        <v>108</v>
      </c>
      <c r="RWI71" s="4" t="s">
        <v>108</v>
      </c>
      <c r="RWJ71" s="4" t="s">
        <v>108</v>
      </c>
      <c r="RWK71" s="4" t="s">
        <v>108</v>
      </c>
      <c r="RWL71" s="4" t="s">
        <v>108</v>
      </c>
      <c r="RWM71" s="4" t="s">
        <v>108</v>
      </c>
      <c r="RWN71" s="4" t="s">
        <v>108</v>
      </c>
      <c r="RWO71" s="4" t="s">
        <v>108</v>
      </c>
      <c r="RWP71" s="4" t="s">
        <v>108</v>
      </c>
      <c r="RWQ71" s="4" t="s">
        <v>108</v>
      </c>
      <c r="RWR71" s="4" t="s">
        <v>109</v>
      </c>
      <c r="RWS71" s="3" t="s">
        <v>392</v>
      </c>
      <c r="RWT71" s="3"/>
      <c r="RWU71" s="3"/>
      <c r="RWV71" s="4" t="s">
        <v>108</v>
      </c>
      <c r="RWW71" s="4" t="s">
        <v>108</v>
      </c>
      <c r="RWX71" s="4" t="s">
        <v>108</v>
      </c>
      <c r="RWY71" s="4" t="s">
        <v>108</v>
      </c>
      <c r="RWZ71" s="4" t="s">
        <v>108</v>
      </c>
      <c r="RXA71" s="4" t="s">
        <v>108</v>
      </c>
      <c r="RXB71" s="4" t="s">
        <v>108</v>
      </c>
      <c r="RXC71" s="4" t="s">
        <v>108</v>
      </c>
      <c r="RXD71" s="4" t="s">
        <v>108</v>
      </c>
      <c r="RXE71" s="4" t="s">
        <v>108</v>
      </c>
      <c r="RXF71" s="4" t="s">
        <v>108</v>
      </c>
      <c r="RXG71" s="4" t="s">
        <v>108</v>
      </c>
      <c r="RXH71" s="4" t="s">
        <v>109</v>
      </c>
      <c r="RXI71" s="3" t="s">
        <v>392</v>
      </c>
      <c r="RXJ71" s="3"/>
      <c r="RXK71" s="3"/>
      <c r="RXL71" s="4" t="s">
        <v>108</v>
      </c>
      <c r="RXM71" s="4" t="s">
        <v>108</v>
      </c>
      <c r="RXN71" s="4" t="s">
        <v>108</v>
      </c>
      <c r="RXO71" s="4" t="s">
        <v>108</v>
      </c>
      <c r="RXP71" s="4" t="s">
        <v>108</v>
      </c>
      <c r="RXQ71" s="4" t="s">
        <v>108</v>
      </c>
      <c r="RXR71" s="4" t="s">
        <v>108</v>
      </c>
      <c r="RXS71" s="4" t="s">
        <v>108</v>
      </c>
      <c r="RXT71" s="4" t="s">
        <v>108</v>
      </c>
      <c r="RXU71" s="4" t="s">
        <v>108</v>
      </c>
      <c r="RXV71" s="4" t="s">
        <v>108</v>
      </c>
      <c r="RXW71" s="4" t="s">
        <v>108</v>
      </c>
      <c r="RXX71" s="4" t="s">
        <v>109</v>
      </c>
      <c r="RXY71" s="3" t="s">
        <v>392</v>
      </c>
      <c r="RXZ71" s="3"/>
      <c r="RYA71" s="3"/>
      <c r="RYB71" s="4" t="s">
        <v>108</v>
      </c>
      <c r="RYC71" s="4" t="s">
        <v>108</v>
      </c>
      <c r="RYD71" s="4" t="s">
        <v>108</v>
      </c>
      <c r="RYE71" s="4" t="s">
        <v>108</v>
      </c>
      <c r="RYF71" s="4" t="s">
        <v>108</v>
      </c>
      <c r="RYG71" s="4" t="s">
        <v>108</v>
      </c>
      <c r="RYH71" s="4" t="s">
        <v>108</v>
      </c>
      <c r="RYI71" s="4" t="s">
        <v>108</v>
      </c>
      <c r="RYJ71" s="4" t="s">
        <v>108</v>
      </c>
      <c r="RYK71" s="4" t="s">
        <v>108</v>
      </c>
      <c r="RYL71" s="4" t="s">
        <v>108</v>
      </c>
      <c r="RYM71" s="4" t="s">
        <v>108</v>
      </c>
      <c r="RYN71" s="4" t="s">
        <v>109</v>
      </c>
      <c r="RYO71" s="3" t="s">
        <v>392</v>
      </c>
      <c r="RYP71" s="3"/>
      <c r="RYQ71" s="3"/>
      <c r="RYR71" s="4" t="s">
        <v>108</v>
      </c>
      <c r="RYS71" s="4" t="s">
        <v>108</v>
      </c>
      <c r="RYT71" s="4" t="s">
        <v>108</v>
      </c>
      <c r="RYU71" s="4" t="s">
        <v>108</v>
      </c>
      <c r="RYV71" s="4" t="s">
        <v>108</v>
      </c>
      <c r="RYW71" s="4" t="s">
        <v>108</v>
      </c>
      <c r="RYX71" s="4" t="s">
        <v>108</v>
      </c>
      <c r="RYY71" s="4" t="s">
        <v>108</v>
      </c>
      <c r="RYZ71" s="4" t="s">
        <v>108</v>
      </c>
      <c r="RZA71" s="4" t="s">
        <v>108</v>
      </c>
      <c r="RZB71" s="4" t="s">
        <v>108</v>
      </c>
      <c r="RZC71" s="4" t="s">
        <v>108</v>
      </c>
      <c r="RZD71" s="4" t="s">
        <v>109</v>
      </c>
      <c r="RZE71" s="3" t="s">
        <v>392</v>
      </c>
      <c r="RZF71" s="3"/>
      <c r="RZG71" s="3"/>
      <c r="RZH71" s="4" t="s">
        <v>108</v>
      </c>
      <c r="RZI71" s="4" t="s">
        <v>108</v>
      </c>
      <c r="RZJ71" s="4" t="s">
        <v>108</v>
      </c>
      <c r="RZK71" s="4" t="s">
        <v>108</v>
      </c>
      <c r="RZL71" s="4" t="s">
        <v>108</v>
      </c>
      <c r="RZM71" s="4" t="s">
        <v>108</v>
      </c>
      <c r="RZN71" s="4" t="s">
        <v>108</v>
      </c>
      <c r="RZO71" s="4" t="s">
        <v>108</v>
      </c>
      <c r="RZP71" s="4" t="s">
        <v>108</v>
      </c>
      <c r="RZQ71" s="4" t="s">
        <v>108</v>
      </c>
      <c r="RZR71" s="4" t="s">
        <v>108</v>
      </c>
      <c r="RZS71" s="4" t="s">
        <v>108</v>
      </c>
      <c r="RZT71" s="4" t="s">
        <v>109</v>
      </c>
      <c r="RZU71" s="3" t="s">
        <v>392</v>
      </c>
      <c r="RZV71" s="3"/>
      <c r="RZW71" s="3"/>
      <c r="RZX71" s="4" t="s">
        <v>108</v>
      </c>
      <c r="RZY71" s="4" t="s">
        <v>108</v>
      </c>
      <c r="RZZ71" s="4" t="s">
        <v>108</v>
      </c>
      <c r="SAA71" s="4" t="s">
        <v>108</v>
      </c>
      <c r="SAB71" s="4" t="s">
        <v>108</v>
      </c>
      <c r="SAC71" s="4" t="s">
        <v>108</v>
      </c>
      <c r="SAD71" s="4" t="s">
        <v>108</v>
      </c>
      <c r="SAE71" s="4" t="s">
        <v>108</v>
      </c>
      <c r="SAF71" s="4" t="s">
        <v>108</v>
      </c>
      <c r="SAG71" s="4" t="s">
        <v>108</v>
      </c>
      <c r="SAH71" s="4" t="s">
        <v>108</v>
      </c>
      <c r="SAI71" s="4" t="s">
        <v>108</v>
      </c>
      <c r="SAJ71" s="4" t="s">
        <v>109</v>
      </c>
      <c r="SAK71" s="3" t="s">
        <v>392</v>
      </c>
      <c r="SAL71" s="3"/>
      <c r="SAM71" s="3"/>
      <c r="SAN71" s="4" t="s">
        <v>108</v>
      </c>
      <c r="SAO71" s="4" t="s">
        <v>108</v>
      </c>
      <c r="SAP71" s="4" t="s">
        <v>108</v>
      </c>
      <c r="SAQ71" s="4" t="s">
        <v>108</v>
      </c>
      <c r="SAR71" s="4" t="s">
        <v>108</v>
      </c>
      <c r="SAS71" s="4" t="s">
        <v>108</v>
      </c>
      <c r="SAT71" s="4" t="s">
        <v>108</v>
      </c>
      <c r="SAU71" s="4" t="s">
        <v>108</v>
      </c>
      <c r="SAV71" s="4" t="s">
        <v>108</v>
      </c>
      <c r="SAW71" s="4" t="s">
        <v>108</v>
      </c>
      <c r="SAX71" s="4" t="s">
        <v>108</v>
      </c>
      <c r="SAY71" s="4" t="s">
        <v>108</v>
      </c>
      <c r="SAZ71" s="4" t="s">
        <v>109</v>
      </c>
      <c r="SBA71" s="3" t="s">
        <v>392</v>
      </c>
      <c r="SBB71" s="3"/>
      <c r="SBC71" s="3"/>
      <c r="SBD71" s="4" t="s">
        <v>108</v>
      </c>
      <c r="SBE71" s="4" t="s">
        <v>108</v>
      </c>
      <c r="SBF71" s="4" t="s">
        <v>108</v>
      </c>
      <c r="SBG71" s="4" t="s">
        <v>108</v>
      </c>
      <c r="SBH71" s="4" t="s">
        <v>108</v>
      </c>
      <c r="SBI71" s="4" t="s">
        <v>108</v>
      </c>
      <c r="SBJ71" s="4" t="s">
        <v>108</v>
      </c>
      <c r="SBK71" s="4" t="s">
        <v>108</v>
      </c>
      <c r="SBL71" s="4" t="s">
        <v>108</v>
      </c>
      <c r="SBM71" s="4" t="s">
        <v>108</v>
      </c>
      <c r="SBN71" s="4" t="s">
        <v>108</v>
      </c>
      <c r="SBO71" s="4" t="s">
        <v>108</v>
      </c>
      <c r="SBP71" s="4" t="s">
        <v>109</v>
      </c>
      <c r="SBQ71" s="3" t="s">
        <v>392</v>
      </c>
      <c r="SBR71" s="3"/>
      <c r="SBS71" s="3"/>
      <c r="SBT71" s="4" t="s">
        <v>108</v>
      </c>
      <c r="SBU71" s="4" t="s">
        <v>108</v>
      </c>
      <c r="SBV71" s="4" t="s">
        <v>108</v>
      </c>
      <c r="SBW71" s="4" t="s">
        <v>108</v>
      </c>
      <c r="SBX71" s="4" t="s">
        <v>108</v>
      </c>
      <c r="SBY71" s="4" t="s">
        <v>108</v>
      </c>
      <c r="SBZ71" s="4" t="s">
        <v>108</v>
      </c>
      <c r="SCA71" s="4" t="s">
        <v>108</v>
      </c>
      <c r="SCB71" s="4" t="s">
        <v>108</v>
      </c>
      <c r="SCC71" s="4" t="s">
        <v>108</v>
      </c>
      <c r="SCD71" s="4" t="s">
        <v>108</v>
      </c>
      <c r="SCE71" s="4" t="s">
        <v>108</v>
      </c>
      <c r="SCF71" s="4" t="s">
        <v>109</v>
      </c>
      <c r="SCG71" s="3" t="s">
        <v>392</v>
      </c>
      <c r="SCH71" s="3"/>
      <c r="SCI71" s="3"/>
      <c r="SCJ71" s="4" t="s">
        <v>108</v>
      </c>
      <c r="SCK71" s="4" t="s">
        <v>108</v>
      </c>
      <c r="SCL71" s="4" t="s">
        <v>108</v>
      </c>
      <c r="SCM71" s="4" t="s">
        <v>108</v>
      </c>
      <c r="SCN71" s="4" t="s">
        <v>108</v>
      </c>
      <c r="SCO71" s="4" t="s">
        <v>108</v>
      </c>
      <c r="SCP71" s="4" t="s">
        <v>108</v>
      </c>
      <c r="SCQ71" s="4" t="s">
        <v>108</v>
      </c>
      <c r="SCR71" s="4" t="s">
        <v>108</v>
      </c>
      <c r="SCS71" s="4" t="s">
        <v>108</v>
      </c>
      <c r="SCT71" s="4" t="s">
        <v>108</v>
      </c>
      <c r="SCU71" s="4" t="s">
        <v>108</v>
      </c>
      <c r="SCV71" s="4" t="s">
        <v>109</v>
      </c>
      <c r="SCW71" s="3" t="s">
        <v>392</v>
      </c>
      <c r="SCX71" s="3"/>
      <c r="SCY71" s="3"/>
      <c r="SCZ71" s="4" t="s">
        <v>108</v>
      </c>
      <c r="SDA71" s="4" t="s">
        <v>108</v>
      </c>
      <c r="SDB71" s="4" t="s">
        <v>108</v>
      </c>
      <c r="SDC71" s="4" t="s">
        <v>108</v>
      </c>
      <c r="SDD71" s="4" t="s">
        <v>108</v>
      </c>
      <c r="SDE71" s="4" t="s">
        <v>108</v>
      </c>
      <c r="SDF71" s="4" t="s">
        <v>108</v>
      </c>
      <c r="SDG71" s="4" t="s">
        <v>108</v>
      </c>
      <c r="SDH71" s="4" t="s">
        <v>108</v>
      </c>
      <c r="SDI71" s="4" t="s">
        <v>108</v>
      </c>
      <c r="SDJ71" s="4" t="s">
        <v>108</v>
      </c>
      <c r="SDK71" s="4" t="s">
        <v>108</v>
      </c>
      <c r="SDL71" s="4" t="s">
        <v>109</v>
      </c>
      <c r="SDM71" s="3" t="s">
        <v>392</v>
      </c>
      <c r="SDN71" s="3"/>
      <c r="SDO71" s="3"/>
      <c r="SDP71" s="4" t="s">
        <v>108</v>
      </c>
      <c r="SDQ71" s="4" t="s">
        <v>108</v>
      </c>
      <c r="SDR71" s="4" t="s">
        <v>108</v>
      </c>
      <c r="SDS71" s="4" t="s">
        <v>108</v>
      </c>
      <c r="SDT71" s="4" t="s">
        <v>108</v>
      </c>
      <c r="SDU71" s="4" t="s">
        <v>108</v>
      </c>
      <c r="SDV71" s="4" t="s">
        <v>108</v>
      </c>
      <c r="SDW71" s="4" t="s">
        <v>108</v>
      </c>
      <c r="SDX71" s="4" t="s">
        <v>108</v>
      </c>
      <c r="SDY71" s="4" t="s">
        <v>108</v>
      </c>
      <c r="SDZ71" s="4" t="s">
        <v>108</v>
      </c>
      <c r="SEA71" s="4" t="s">
        <v>108</v>
      </c>
      <c r="SEB71" s="4" t="s">
        <v>109</v>
      </c>
      <c r="SEC71" s="3" t="s">
        <v>392</v>
      </c>
      <c r="SED71" s="3"/>
      <c r="SEE71" s="3"/>
      <c r="SEF71" s="4" t="s">
        <v>108</v>
      </c>
      <c r="SEG71" s="4" t="s">
        <v>108</v>
      </c>
      <c r="SEH71" s="4" t="s">
        <v>108</v>
      </c>
      <c r="SEI71" s="4" t="s">
        <v>108</v>
      </c>
      <c r="SEJ71" s="4" t="s">
        <v>108</v>
      </c>
      <c r="SEK71" s="4" t="s">
        <v>108</v>
      </c>
      <c r="SEL71" s="4" t="s">
        <v>108</v>
      </c>
      <c r="SEM71" s="4" t="s">
        <v>108</v>
      </c>
      <c r="SEN71" s="4" t="s">
        <v>108</v>
      </c>
      <c r="SEO71" s="4" t="s">
        <v>108</v>
      </c>
      <c r="SEP71" s="4" t="s">
        <v>108</v>
      </c>
      <c r="SEQ71" s="4" t="s">
        <v>108</v>
      </c>
      <c r="SER71" s="4" t="s">
        <v>109</v>
      </c>
      <c r="SES71" s="3" t="s">
        <v>392</v>
      </c>
      <c r="SET71" s="3"/>
      <c r="SEU71" s="3"/>
      <c r="SEV71" s="4" t="s">
        <v>108</v>
      </c>
      <c r="SEW71" s="4" t="s">
        <v>108</v>
      </c>
      <c r="SEX71" s="4" t="s">
        <v>108</v>
      </c>
      <c r="SEY71" s="4" t="s">
        <v>108</v>
      </c>
      <c r="SEZ71" s="4" t="s">
        <v>108</v>
      </c>
      <c r="SFA71" s="4" t="s">
        <v>108</v>
      </c>
      <c r="SFB71" s="4" t="s">
        <v>108</v>
      </c>
      <c r="SFC71" s="4" t="s">
        <v>108</v>
      </c>
      <c r="SFD71" s="4" t="s">
        <v>108</v>
      </c>
      <c r="SFE71" s="4" t="s">
        <v>108</v>
      </c>
      <c r="SFF71" s="4" t="s">
        <v>108</v>
      </c>
      <c r="SFG71" s="4" t="s">
        <v>108</v>
      </c>
      <c r="SFH71" s="4" t="s">
        <v>109</v>
      </c>
      <c r="SFI71" s="3" t="s">
        <v>392</v>
      </c>
      <c r="SFJ71" s="3"/>
      <c r="SFK71" s="3"/>
      <c r="SFL71" s="4" t="s">
        <v>108</v>
      </c>
      <c r="SFM71" s="4" t="s">
        <v>108</v>
      </c>
      <c r="SFN71" s="4" t="s">
        <v>108</v>
      </c>
      <c r="SFO71" s="4" t="s">
        <v>108</v>
      </c>
      <c r="SFP71" s="4" t="s">
        <v>108</v>
      </c>
      <c r="SFQ71" s="4" t="s">
        <v>108</v>
      </c>
      <c r="SFR71" s="4" t="s">
        <v>108</v>
      </c>
      <c r="SFS71" s="4" t="s">
        <v>108</v>
      </c>
      <c r="SFT71" s="4" t="s">
        <v>108</v>
      </c>
      <c r="SFU71" s="4" t="s">
        <v>108</v>
      </c>
      <c r="SFV71" s="4" t="s">
        <v>108</v>
      </c>
      <c r="SFW71" s="4" t="s">
        <v>108</v>
      </c>
      <c r="SFX71" s="4" t="s">
        <v>109</v>
      </c>
      <c r="SFY71" s="3" t="s">
        <v>392</v>
      </c>
      <c r="SFZ71" s="3"/>
      <c r="SGA71" s="3"/>
      <c r="SGB71" s="4" t="s">
        <v>108</v>
      </c>
      <c r="SGC71" s="4" t="s">
        <v>108</v>
      </c>
      <c r="SGD71" s="4" t="s">
        <v>108</v>
      </c>
      <c r="SGE71" s="4" t="s">
        <v>108</v>
      </c>
      <c r="SGF71" s="4" t="s">
        <v>108</v>
      </c>
      <c r="SGG71" s="4" t="s">
        <v>108</v>
      </c>
      <c r="SGH71" s="4" t="s">
        <v>108</v>
      </c>
      <c r="SGI71" s="4" t="s">
        <v>108</v>
      </c>
      <c r="SGJ71" s="4" t="s">
        <v>108</v>
      </c>
      <c r="SGK71" s="4" t="s">
        <v>108</v>
      </c>
      <c r="SGL71" s="4" t="s">
        <v>108</v>
      </c>
      <c r="SGM71" s="4" t="s">
        <v>108</v>
      </c>
      <c r="SGN71" s="4" t="s">
        <v>109</v>
      </c>
      <c r="SGO71" s="3" t="s">
        <v>392</v>
      </c>
      <c r="SGP71" s="3"/>
      <c r="SGQ71" s="3"/>
      <c r="SGR71" s="4" t="s">
        <v>108</v>
      </c>
      <c r="SGS71" s="4" t="s">
        <v>108</v>
      </c>
      <c r="SGT71" s="4" t="s">
        <v>108</v>
      </c>
      <c r="SGU71" s="4" t="s">
        <v>108</v>
      </c>
      <c r="SGV71" s="4" t="s">
        <v>108</v>
      </c>
      <c r="SGW71" s="4" t="s">
        <v>108</v>
      </c>
      <c r="SGX71" s="4" t="s">
        <v>108</v>
      </c>
      <c r="SGY71" s="4" t="s">
        <v>108</v>
      </c>
      <c r="SGZ71" s="4" t="s">
        <v>108</v>
      </c>
      <c r="SHA71" s="4" t="s">
        <v>108</v>
      </c>
      <c r="SHB71" s="4" t="s">
        <v>108</v>
      </c>
      <c r="SHC71" s="4" t="s">
        <v>108</v>
      </c>
      <c r="SHD71" s="4" t="s">
        <v>109</v>
      </c>
      <c r="SHE71" s="3" t="s">
        <v>392</v>
      </c>
      <c r="SHF71" s="3"/>
      <c r="SHG71" s="3"/>
      <c r="SHH71" s="4" t="s">
        <v>108</v>
      </c>
      <c r="SHI71" s="4" t="s">
        <v>108</v>
      </c>
      <c r="SHJ71" s="4" t="s">
        <v>108</v>
      </c>
      <c r="SHK71" s="4" t="s">
        <v>108</v>
      </c>
      <c r="SHL71" s="4" t="s">
        <v>108</v>
      </c>
      <c r="SHM71" s="4" t="s">
        <v>108</v>
      </c>
      <c r="SHN71" s="4" t="s">
        <v>108</v>
      </c>
      <c r="SHO71" s="4" t="s">
        <v>108</v>
      </c>
      <c r="SHP71" s="4" t="s">
        <v>108</v>
      </c>
      <c r="SHQ71" s="4" t="s">
        <v>108</v>
      </c>
      <c r="SHR71" s="4" t="s">
        <v>108</v>
      </c>
      <c r="SHS71" s="4" t="s">
        <v>108</v>
      </c>
      <c r="SHT71" s="4" t="s">
        <v>109</v>
      </c>
      <c r="SHU71" s="3" t="s">
        <v>392</v>
      </c>
      <c r="SHV71" s="3"/>
      <c r="SHW71" s="3"/>
      <c r="SHX71" s="4" t="s">
        <v>108</v>
      </c>
      <c r="SHY71" s="4" t="s">
        <v>108</v>
      </c>
      <c r="SHZ71" s="4" t="s">
        <v>108</v>
      </c>
      <c r="SIA71" s="4" t="s">
        <v>108</v>
      </c>
      <c r="SIB71" s="4" t="s">
        <v>108</v>
      </c>
      <c r="SIC71" s="4" t="s">
        <v>108</v>
      </c>
      <c r="SID71" s="4" t="s">
        <v>108</v>
      </c>
      <c r="SIE71" s="4" t="s">
        <v>108</v>
      </c>
      <c r="SIF71" s="4" t="s">
        <v>108</v>
      </c>
      <c r="SIG71" s="4" t="s">
        <v>108</v>
      </c>
      <c r="SIH71" s="4" t="s">
        <v>108</v>
      </c>
      <c r="SII71" s="4" t="s">
        <v>108</v>
      </c>
      <c r="SIJ71" s="4" t="s">
        <v>109</v>
      </c>
      <c r="SIK71" s="3" t="s">
        <v>392</v>
      </c>
      <c r="SIL71" s="3"/>
      <c r="SIM71" s="3"/>
      <c r="SIN71" s="4" t="s">
        <v>108</v>
      </c>
      <c r="SIO71" s="4" t="s">
        <v>108</v>
      </c>
      <c r="SIP71" s="4" t="s">
        <v>108</v>
      </c>
      <c r="SIQ71" s="4" t="s">
        <v>108</v>
      </c>
      <c r="SIR71" s="4" t="s">
        <v>108</v>
      </c>
      <c r="SIS71" s="4" t="s">
        <v>108</v>
      </c>
      <c r="SIT71" s="4" t="s">
        <v>108</v>
      </c>
      <c r="SIU71" s="4" t="s">
        <v>108</v>
      </c>
      <c r="SIV71" s="4" t="s">
        <v>108</v>
      </c>
      <c r="SIW71" s="4" t="s">
        <v>108</v>
      </c>
      <c r="SIX71" s="4" t="s">
        <v>108</v>
      </c>
      <c r="SIY71" s="4" t="s">
        <v>108</v>
      </c>
      <c r="SIZ71" s="4" t="s">
        <v>109</v>
      </c>
      <c r="SJA71" s="3" t="s">
        <v>392</v>
      </c>
      <c r="SJB71" s="3"/>
      <c r="SJC71" s="3"/>
      <c r="SJD71" s="4" t="s">
        <v>108</v>
      </c>
      <c r="SJE71" s="4" t="s">
        <v>108</v>
      </c>
      <c r="SJF71" s="4" t="s">
        <v>108</v>
      </c>
      <c r="SJG71" s="4" t="s">
        <v>108</v>
      </c>
      <c r="SJH71" s="4" t="s">
        <v>108</v>
      </c>
      <c r="SJI71" s="4" t="s">
        <v>108</v>
      </c>
      <c r="SJJ71" s="4" t="s">
        <v>108</v>
      </c>
      <c r="SJK71" s="4" t="s">
        <v>108</v>
      </c>
      <c r="SJL71" s="4" t="s">
        <v>108</v>
      </c>
      <c r="SJM71" s="4" t="s">
        <v>108</v>
      </c>
      <c r="SJN71" s="4" t="s">
        <v>108</v>
      </c>
      <c r="SJO71" s="4" t="s">
        <v>108</v>
      </c>
      <c r="SJP71" s="4" t="s">
        <v>109</v>
      </c>
      <c r="SJQ71" s="3" t="s">
        <v>392</v>
      </c>
      <c r="SJR71" s="3"/>
      <c r="SJS71" s="3"/>
      <c r="SJT71" s="4" t="s">
        <v>108</v>
      </c>
      <c r="SJU71" s="4" t="s">
        <v>108</v>
      </c>
      <c r="SJV71" s="4" t="s">
        <v>108</v>
      </c>
      <c r="SJW71" s="4" t="s">
        <v>108</v>
      </c>
      <c r="SJX71" s="4" t="s">
        <v>108</v>
      </c>
      <c r="SJY71" s="4" t="s">
        <v>108</v>
      </c>
      <c r="SJZ71" s="4" t="s">
        <v>108</v>
      </c>
      <c r="SKA71" s="4" t="s">
        <v>108</v>
      </c>
      <c r="SKB71" s="4" t="s">
        <v>108</v>
      </c>
      <c r="SKC71" s="4" t="s">
        <v>108</v>
      </c>
      <c r="SKD71" s="4" t="s">
        <v>108</v>
      </c>
      <c r="SKE71" s="4" t="s">
        <v>108</v>
      </c>
      <c r="SKF71" s="4" t="s">
        <v>109</v>
      </c>
      <c r="SKG71" s="3" t="s">
        <v>392</v>
      </c>
      <c r="SKH71" s="3"/>
      <c r="SKI71" s="3"/>
      <c r="SKJ71" s="4" t="s">
        <v>108</v>
      </c>
      <c r="SKK71" s="4" t="s">
        <v>108</v>
      </c>
      <c r="SKL71" s="4" t="s">
        <v>108</v>
      </c>
      <c r="SKM71" s="4" t="s">
        <v>108</v>
      </c>
      <c r="SKN71" s="4" t="s">
        <v>108</v>
      </c>
      <c r="SKO71" s="4" t="s">
        <v>108</v>
      </c>
      <c r="SKP71" s="4" t="s">
        <v>108</v>
      </c>
      <c r="SKQ71" s="4" t="s">
        <v>108</v>
      </c>
      <c r="SKR71" s="4" t="s">
        <v>108</v>
      </c>
      <c r="SKS71" s="4" t="s">
        <v>108</v>
      </c>
      <c r="SKT71" s="4" t="s">
        <v>108</v>
      </c>
      <c r="SKU71" s="4" t="s">
        <v>108</v>
      </c>
      <c r="SKV71" s="4" t="s">
        <v>109</v>
      </c>
      <c r="SKW71" s="3" t="s">
        <v>392</v>
      </c>
      <c r="SKX71" s="3"/>
      <c r="SKY71" s="3"/>
      <c r="SKZ71" s="4" t="s">
        <v>108</v>
      </c>
      <c r="SLA71" s="4" t="s">
        <v>108</v>
      </c>
      <c r="SLB71" s="4" t="s">
        <v>108</v>
      </c>
      <c r="SLC71" s="4" t="s">
        <v>108</v>
      </c>
      <c r="SLD71" s="4" t="s">
        <v>108</v>
      </c>
      <c r="SLE71" s="4" t="s">
        <v>108</v>
      </c>
      <c r="SLF71" s="4" t="s">
        <v>108</v>
      </c>
      <c r="SLG71" s="4" t="s">
        <v>108</v>
      </c>
      <c r="SLH71" s="4" t="s">
        <v>108</v>
      </c>
      <c r="SLI71" s="4" t="s">
        <v>108</v>
      </c>
      <c r="SLJ71" s="4" t="s">
        <v>108</v>
      </c>
      <c r="SLK71" s="4" t="s">
        <v>108</v>
      </c>
      <c r="SLL71" s="4" t="s">
        <v>109</v>
      </c>
      <c r="SLM71" s="3" t="s">
        <v>392</v>
      </c>
      <c r="SLN71" s="3"/>
      <c r="SLO71" s="3"/>
      <c r="SLP71" s="4" t="s">
        <v>108</v>
      </c>
      <c r="SLQ71" s="4" t="s">
        <v>108</v>
      </c>
      <c r="SLR71" s="4" t="s">
        <v>108</v>
      </c>
      <c r="SLS71" s="4" t="s">
        <v>108</v>
      </c>
      <c r="SLT71" s="4" t="s">
        <v>108</v>
      </c>
      <c r="SLU71" s="4" t="s">
        <v>108</v>
      </c>
      <c r="SLV71" s="4" t="s">
        <v>108</v>
      </c>
      <c r="SLW71" s="4" t="s">
        <v>108</v>
      </c>
      <c r="SLX71" s="4" t="s">
        <v>108</v>
      </c>
      <c r="SLY71" s="4" t="s">
        <v>108</v>
      </c>
      <c r="SLZ71" s="4" t="s">
        <v>108</v>
      </c>
      <c r="SMA71" s="4" t="s">
        <v>108</v>
      </c>
      <c r="SMB71" s="4" t="s">
        <v>109</v>
      </c>
      <c r="SMC71" s="3" t="s">
        <v>392</v>
      </c>
      <c r="SMD71" s="3"/>
      <c r="SME71" s="3"/>
      <c r="SMF71" s="4" t="s">
        <v>108</v>
      </c>
      <c r="SMG71" s="4" t="s">
        <v>108</v>
      </c>
      <c r="SMH71" s="4" t="s">
        <v>108</v>
      </c>
      <c r="SMI71" s="4" t="s">
        <v>108</v>
      </c>
      <c r="SMJ71" s="4" t="s">
        <v>108</v>
      </c>
      <c r="SMK71" s="4" t="s">
        <v>108</v>
      </c>
      <c r="SML71" s="4" t="s">
        <v>108</v>
      </c>
      <c r="SMM71" s="4" t="s">
        <v>108</v>
      </c>
      <c r="SMN71" s="4" t="s">
        <v>108</v>
      </c>
      <c r="SMO71" s="4" t="s">
        <v>108</v>
      </c>
      <c r="SMP71" s="4" t="s">
        <v>108</v>
      </c>
      <c r="SMQ71" s="4" t="s">
        <v>108</v>
      </c>
      <c r="SMR71" s="4" t="s">
        <v>109</v>
      </c>
      <c r="SMS71" s="3" t="s">
        <v>392</v>
      </c>
      <c r="SMT71" s="3"/>
      <c r="SMU71" s="3"/>
      <c r="SMV71" s="4" t="s">
        <v>108</v>
      </c>
      <c r="SMW71" s="4" t="s">
        <v>108</v>
      </c>
      <c r="SMX71" s="4" t="s">
        <v>108</v>
      </c>
      <c r="SMY71" s="4" t="s">
        <v>108</v>
      </c>
      <c r="SMZ71" s="4" t="s">
        <v>108</v>
      </c>
      <c r="SNA71" s="4" t="s">
        <v>108</v>
      </c>
      <c r="SNB71" s="4" t="s">
        <v>108</v>
      </c>
      <c r="SNC71" s="4" t="s">
        <v>108</v>
      </c>
      <c r="SND71" s="4" t="s">
        <v>108</v>
      </c>
      <c r="SNE71" s="4" t="s">
        <v>108</v>
      </c>
      <c r="SNF71" s="4" t="s">
        <v>108</v>
      </c>
      <c r="SNG71" s="4" t="s">
        <v>108</v>
      </c>
      <c r="SNH71" s="4" t="s">
        <v>109</v>
      </c>
      <c r="SNI71" s="3" t="s">
        <v>392</v>
      </c>
      <c r="SNJ71" s="3"/>
      <c r="SNK71" s="3"/>
      <c r="SNL71" s="4" t="s">
        <v>108</v>
      </c>
      <c r="SNM71" s="4" t="s">
        <v>108</v>
      </c>
      <c r="SNN71" s="4" t="s">
        <v>108</v>
      </c>
      <c r="SNO71" s="4" t="s">
        <v>108</v>
      </c>
      <c r="SNP71" s="4" t="s">
        <v>108</v>
      </c>
      <c r="SNQ71" s="4" t="s">
        <v>108</v>
      </c>
      <c r="SNR71" s="4" t="s">
        <v>108</v>
      </c>
      <c r="SNS71" s="4" t="s">
        <v>108</v>
      </c>
      <c r="SNT71" s="4" t="s">
        <v>108</v>
      </c>
      <c r="SNU71" s="4" t="s">
        <v>108</v>
      </c>
      <c r="SNV71" s="4" t="s">
        <v>108</v>
      </c>
      <c r="SNW71" s="4" t="s">
        <v>108</v>
      </c>
      <c r="SNX71" s="4" t="s">
        <v>109</v>
      </c>
      <c r="SNY71" s="3" t="s">
        <v>392</v>
      </c>
      <c r="SNZ71" s="3"/>
      <c r="SOA71" s="3"/>
      <c r="SOB71" s="4" t="s">
        <v>108</v>
      </c>
      <c r="SOC71" s="4" t="s">
        <v>108</v>
      </c>
      <c r="SOD71" s="4" t="s">
        <v>108</v>
      </c>
      <c r="SOE71" s="4" t="s">
        <v>108</v>
      </c>
      <c r="SOF71" s="4" t="s">
        <v>108</v>
      </c>
      <c r="SOG71" s="4" t="s">
        <v>108</v>
      </c>
      <c r="SOH71" s="4" t="s">
        <v>108</v>
      </c>
      <c r="SOI71" s="4" t="s">
        <v>108</v>
      </c>
      <c r="SOJ71" s="4" t="s">
        <v>108</v>
      </c>
      <c r="SOK71" s="4" t="s">
        <v>108</v>
      </c>
      <c r="SOL71" s="4" t="s">
        <v>108</v>
      </c>
      <c r="SOM71" s="4" t="s">
        <v>108</v>
      </c>
      <c r="SON71" s="4" t="s">
        <v>109</v>
      </c>
      <c r="SOO71" s="3" t="s">
        <v>392</v>
      </c>
      <c r="SOP71" s="3"/>
      <c r="SOQ71" s="3"/>
      <c r="SOR71" s="4" t="s">
        <v>108</v>
      </c>
      <c r="SOS71" s="4" t="s">
        <v>108</v>
      </c>
      <c r="SOT71" s="4" t="s">
        <v>108</v>
      </c>
      <c r="SOU71" s="4" t="s">
        <v>108</v>
      </c>
      <c r="SOV71" s="4" t="s">
        <v>108</v>
      </c>
      <c r="SOW71" s="4" t="s">
        <v>108</v>
      </c>
      <c r="SOX71" s="4" t="s">
        <v>108</v>
      </c>
      <c r="SOY71" s="4" t="s">
        <v>108</v>
      </c>
      <c r="SOZ71" s="4" t="s">
        <v>108</v>
      </c>
      <c r="SPA71" s="4" t="s">
        <v>108</v>
      </c>
      <c r="SPB71" s="4" t="s">
        <v>108</v>
      </c>
      <c r="SPC71" s="4" t="s">
        <v>108</v>
      </c>
      <c r="SPD71" s="4" t="s">
        <v>109</v>
      </c>
      <c r="SPE71" s="3" t="s">
        <v>392</v>
      </c>
      <c r="SPF71" s="3"/>
      <c r="SPG71" s="3"/>
      <c r="SPH71" s="4" t="s">
        <v>108</v>
      </c>
      <c r="SPI71" s="4" t="s">
        <v>108</v>
      </c>
      <c r="SPJ71" s="4" t="s">
        <v>108</v>
      </c>
      <c r="SPK71" s="4" t="s">
        <v>108</v>
      </c>
      <c r="SPL71" s="4" t="s">
        <v>108</v>
      </c>
      <c r="SPM71" s="4" t="s">
        <v>108</v>
      </c>
      <c r="SPN71" s="4" t="s">
        <v>108</v>
      </c>
      <c r="SPO71" s="4" t="s">
        <v>108</v>
      </c>
      <c r="SPP71" s="4" t="s">
        <v>108</v>
      </c>
      <c r="SPQ71" s="4" t="s">
        <v>108</v>
      </c>
      <c r="SPR71" s="4" t="s">
        <v>108</v>
      </c>
      <c r="SPS71" s="4" t="s">
        <v>108</v>
      </c>
      <c r="SPT71" s="4" t="s">
        <v>109</v>
      </c>
      <c r="SPU71" s="3" t="s">
        <v>392</v>
      </c>
      <c r="SPV71" s="3"/>
      <c r="SPW71" s="3"/>
      <c r="SPX71" s="4" t="s">
        <v>108</v>
      </c>
      <c r="SPY71" s="4" t="s">
        <v>108</v>
      </c>
      <c r="SPZ71" s="4" t="s">
        <v>108</v>
      </c>
      <c r="SQA71" s="4" t="s">
        <v>108</v>
      </c>
      <c r="SQB71" s="4" t="s">
        <v>108</v>
      </c>
      <c r="SQC71" s="4" t="s">
        <v>108</v>
      </c>
      <c r="SQD71" s="4" t="s">
        <v>108</v>
      </c>
      <c r="SQE71" s="4" t="s">
        <v>108</v>
      </c>
      <c r="SQF71" s="4" t="s">
        <v>108</v>
      </c>
      <c r="SQG71" s="4" t="s">
        <v>108</v>
      </c>
      <c r="SQH71" s="4" t="s">
        <v>108</v>
      </c>
      <c r="SQI71" s="4" t="s">
        <v>108</v>
      </c>
      <c r="SQJ71" s="4" t="s">
        <v>109</v>
      </c>
      <c r="SQK71" s="3" t="s">
        <v>392</v>
      </c>
      <c r="SQL71" s="3"/>
      <c r="SQM71" s="3"/>
      <c r="SQN71" s="4" t="s">
        <v>108</v>
      </c>
      <c r="SQO71" s="4" t="s">
        <v>108</v>
      </c>
      <c r="SQP71" s="4" t="s">
        <v>108</v>
      </c>
      <c r="SQQ71" s="4" t="s">
        <v>108</v>
      </c>
      <c r="SQR71" s="4" t="s">
        <v>108</v>
      </c>
      <c r="SQS71" s="4" t="s">
        <v>108</v>
      </c>
      <c r="SQT71" s="4" t="s">
        <v>108</v>
      </c>
      <c r="SQU71" s="4" t="s">
        <v>108</v>
      </c>
      <c r="SQV71" s="4" t="s">
        <v>108</v>
      </c>
      <c r="SQW71" s="4" t="s">
        <v>108</v>
      </c>
      <c r="SQX71" s="4" t="s">
        <v>108</v>
      </c>
      <c r="SQY71" s="4" t="s">
        <v>108</v>
      </c>
      <c r="SQZ71" s="4" t="s">
        <v>109</v>
      </c>
      <c r="SRA71" s="3" t="s">
        <v>392</v>
      </c>
      <c r="SRB71" s="3"/>
      <c r="SRC71" s="3"/>
      <c r="SRD71" s="4" t="s">
        <v>108</v>
      </c>
      <c r="SRE71" s="4" t="s">
        <v>108</v>
      </c>
      <c r="SRF71" s="4" t="s">
        <v>108</v>
      </c>
      <c r="SRG71" s="4" t="s">
        <v>108</v>
      </c>
      <c r="SRH71" s="4" t="s">
        <v>108</v>
      </c>
      <c r="SRI71" s="4" t="s">
        <v>108</v>
      </c>
      <c r="SRJ71" s="4" t="s">
        <v>108</v>
      </c>
      <c r="SRK71" s="4" t="s">
        <v>108</v>
      </c>
      <c r="SRL71" s="4" t="s">
        <v>108</v>
      </c>
      <c r="SRM71" s="4" t="s">
        <v>108</v>
      </c>
      <c r="SRN71" s="4" t="s">
        <v>108</v>
      </c>
      <c r="SRO71" s="4" t="s">
        <v>108</v>
      </c>
      <c r="SRP71" s="4" t="s">
        <v>109</v>
      </c>
      <c r="SRQ71" s="3" t="s">
        <v>392</v>
      </c>
      <c r="SRR71" s="3"/>
      <c r="SRS71" s="3"/>
      <c r="SRT71" s="4" t="s">
        <v>108</v>
      </c>
      <c r="SRU71" s="4" t="s">
        <v>108</v>
      </c>
      <c r="SRV71" s="4" t="s">
        <v>108</v>
      </c>
      <c r="SRW71" s="4" t="s">
        <v>108</v>
      </c>
      <c r="SRX71" s="4" t="s">
        <v>108</v>
      </c>
      <c r="SRY71" s="4" t="s">
        <v>108</v>
      </c>
      <c r="SRZ71" s="4" t="s">
        <v>108</v>
      </c>
      <c r="SSA71" s="4" t="s">
        <v>108</v>
      </c>
      <c r="SSB71" s="4" t="s">
        <v>108</v>
      </c>
      <c r="SSC71" s="4" t="s">
        <v>108</v>
      </c>
      <c r="SSD71" s="4" t="s">
        <v>108</v>
      </c>
      <c r="SSE71" s="4" t="s">
        <v>108</v>
      </c>
      <c r="SSF71" s="4" t="s">
        <v>109</v>
      </c>
      <c r="SSG71" s="3" t="s">
        <v>392</v>
      </c>
      <c r="SSH71" s="3"/>
      <c r="SSI71" s="3"/>
      <c r="SSJ71" s="4" t="s">
        <v>108</v>
      </c>
      <c r="SSK71" s="4" t="s">
        <v>108</v>
      </c>
      <c r="SSL71" s="4" t="s">
        <v>108</v>
      </c>
      <c r="SSM71" s="4" t="s">
        <v>108</v>
      </c>
      <c r="SSN71" s="4" t="s">
        <v>108</v>
      </c>
      <c r="SSO71" s="4" t="s">
        <v>108</v>
      </c>
      <c r="SSP71" s="4" t="s">
        <v>108</v>
      </c>
      <c r="SSQ71" s="4" t="s">
        <v>108</v>
      </c>
      <c r="SSR71" s="4" t="s">
        <v>108</v>
      </c>
      <c r="SSS71" s="4" t="s">
        <v>108</v>
      </c>
      <c r="SST71" s="4" t="s">
        <v>108</v>
      </c>
      <c r="SSU71" s="4" t="s">
        <v>108</v>
      </c>
      <c r="SSV71" s="4" t="s">
        <v>109</v>
      </c>
      <c r="SSW71" s="3" t="s">
        <v>392</v>
      </c>
      <c r="SSX71" s="3"/>
      <c r="SSY71" s="3"/>
      <c r="SSZ71" s="4" t="s">
        <v>108</v>
      </c>
      <c r="STA71" s="4" t="s">
        <v>108</v>
      </c>
      <c r="STB71" s="4" t="s">
        <v>108</v>
      </c>
      <c r="STC71" s="4" t="s">
        <v>108</v>
      </c>
      <c r="STD71" s="4" t="s">
        <v>108</v>
      </c>
      <c r="STE71" s="4" t="s">
        <v>108</v>
      </c>
      <c r="STF71" s="4" t="s">
        <v>108</v>
      </c>
      <c r="STG71" s="4" t="s">
        <v>108</v>
      </c>
      <c r="STH71" s="4" t="s">
        <v>108</v>
      </c>
      <c r="STI71" s="4" t="s">
        <v>108</v>
      </c>
      <c r="STJ71" s="4" t="s">
        <v>108</v>
      </c>
      <c r="STK71" s="4" t="s">
        <v>108</v>
      </c>
      <c r="STL71" s="4" t="s">
        <v>109</v>
      </c>
      <c r="STM71" s="3" t="s">
        <v>392</v>
      </c>
      <c r="STN71" s="3"/>
      <c r="STO71" s="3"/>
      <c r="STP71" s="4" t="s">
        <v>108</v>
      </c>
      <c r="STQ71" s="4" t="s">
        <v>108</v>
      </c>
      <c r="STR71" s="4" t="s">
        <v>108</v>
      </c>
      <c r="STS71" s="4" t="s">
        <v>108</v>
      </c>
      <c r="STT71" s="4" t="s">
        <v>108</v>
      </c>
      <c r="STU71" s="4" t="s">
        <v>108</v>
      </c>
      <c r="STV71" s="4" t="s">
        <v>108</v>
      </c>
      <c r="STW71" s="4" t="s">
        <v>108</v>
      </c>
      <c r="STX71" s="4" t="s">
        <v>108</v>
      </c>
      <c r="STY71" s="4" t="s">
        <v>108</v>
      </c>
      <c r="STZ71" s="4" t="s">
        <v>108</v>
      </c>
      <c r="SUA71" s="4" t="s">
        <v>108</v>
      </c>
      <c r="SUB71" s="4" t="s">
        <v>109</v>
      </c>
      <c r="SUC71" s="3" t="s">
        <v>392</v>
      </c>
      <c r="SUD71" s="3"/>
      <c r="SUE71" s="3"/>
      <c r="SUF71" s="4" t="s">
        <v>108</v>
      </c>
      <c r="SUG71" s="4" t="s">
        <v>108</v>
      </c>
      <c r="SUH71" s="4" t="s">
        <v>108</v>
      </c>
      <c r="SUI71" s="4" t="s">
        <v>108</v>
      </c>
      <c r="SUJ71" s="4" t="s">
        <v>108</v>
      </c>
      <c r="SUK71" s="4" t="s">
        <v>108</v>
      </c>
      <c r="SUL71" s="4" t="s">
        <v>108</v>
      </c>
      <c r="SUM71" s="4" t="s">
        <v>108</v>
      </c>
      <c r="SUN71" s="4" t="s">
        <v>108</v>
      </c>
      <c r="SUO71" s="4" t="s">
        <v>108</v>
      </c>
      <c r="SUP71" s="4" t="s">
        <v>108</v>
      </c>
      <c r="SUQ71" s="4" t="s">
        <v>108</v>
      </c>
      <c r="SUR71" s="4" t="s">
        <v>109</v>
      </c>
      <c r="SUS71" s="3" t="s">
        <v>392</v>
      </c>
      <c r="SUT71" s="3"/>
      <c r="SUU71" s="3"/>
      <c r="SUV71" s="4" t="s">
        <v>108</v>
      </c>
      <c r="SUW71" s="4" t="s">
        <v>108</v>
      </c>
      <c r="SUX71" s="4" t="s">
        <v>108</v>
      </c>
      <c r="SUY71" s="4" t="s">
        <v>108</v>
      </c>
      <c r="SUZ71" s="4" t="s">
        <v>108</v>
      </c>
      <c r="SVA71" s="4" t="s">
        <v>108</v>
      </c>
      <c r="SVB71" s="4" t="s">
        <v>108</v>
      </c>
      <c r="SVC71" s="4" t="s">
        <v>108</v>
      </c>
      <c r="SVD71" s="4" t="s">
        <v>108</v>
      </c>
      <c r="SVE71" s="4" t="s">
        <v>108</v>
      </c>
      <c r="SVF71" s="4" t="s">
        <v>108</v>
      </c>
      <c r="SVG71" s="4" t="s">
        <v>108</v>
      </c>
      <c r="SVH71" s="4" t="s">
        <v>109</v>
      </c>
      <c r="SVI71" s="3" t="s">
        <v>392</v>
      </c>
      <c r="SVJ71" s="3"/>
      <c r="SVK71" s="3"/>
      <c r="SVL71" s="4" t="s">
        <v>108</v>
      </c>
      <c r="SVM71" s="4" t="s">
        <v>108</v>
      </c>
      <c r="SVN71" s="4" t="s">
        <v>108</v>
      </c>
      <c r="SVO71" s="4" t="s">
        <v>108</v>
      </c>
      <c r="SVP71" s="4" t="s">
        <v>108</v>
      </c>
      <c r="SVQ71" s="4" t="s">
        <v>108</v>
      </c>
      <c r="SVR71" s="4" t="s">
        <v>108</v>
      </c>
      <c r="SVS71" s="4" t="s">
        <v>108</v>
      </c>
      <c r="SVT71" s="4" t="s">
        <v>108</v>
      </c>
      <c r="SVU71" s="4" t="s">
        <v>108</v>
      </c>
      <c r="SVV71" s="4" t="s">
        <v>108</v>
      </c>
      <c r="SVW71" s="4" t="s">
        <v>108</v>
      </c>
      <c r="SVX71" s="4" t="s">
        <v>109</v>
      </c>
      <c r="SVY71" s="3" t="s">
        <v>392</v>
      </c>
      <c r="SVZ71" s="3"/>
      <c r="SWA71" s="3"/>
      <c r="SWB71" s="4" t="s">
        <v>108</v>
      </c>
      <c r="SWC71" s="4" t="s">
        <v>108</v>
      </c>
      <c r="SWD71" s="4" t="s">
        <v>108</v>
      </c>
      <c r="SWE71" s="4" t="s">
        <v>108</v>
      </c>
      <c r="SWF71" s="4" t="s">
        <v>108</v>
      </c>
      <c r="SWG71" s="4" t="s">
        <v>108</v>
      </c>
      <c r="SWH71" s="4" t="s">
        <v>108</v>
      </c>
      <c r="SWI71" s="4" t="s">
        <v>108</v>
      </c>
      <c r="SWJ71" s="4" t="s">
        <v>108</v>
      </c>
      <c r="SWK71" s="4" t="s">
        <v>108</v>
      </c>
      <c r="SWL71" s="4" t="s">
        <v>108</v>
      </c>
      <c r="SWM71" s="4" t="s">
        <v>108</v>
      </c>
      <c r="SWN71" s="4" t="s">
        <v>109</v>
      </c>
      <c r="SWO71" s="3" t="s">
        <v>392</v>
      </c>
      <c r="SWP71" s="3"/>
      <c r="SWQ71" s="3"/>
      <c r="SWR71" s="4" t="s">
        <v>108</v>
      </c>
      <c r="SWS71" s="4" t="s">
        <v>108</v>
      </c>
      <c r="SWT71" s="4" t="s">
        <v>108</v>
      </c>
      <c r="SWU71" s="4" t="s">
        <v>108</v>
      </c>
      <c r="SWV71" s="4" t="s">
        <v>108</v>
      </c>
      <c r="SWW71" s="4" t="s">
        <v>108</v>
      </c>
      <c r="SWX71" s="4" t="s">
        <v>108</v>
      </c>
      <c r="SWY71" s="4" t="s">
        <v>108</v>
      </c>
      <c r="SWZ71" s="4" t="s">
        <v>108</v>
      </c>
      <c r="SXA71" s="4" t="s">
        <v>108</v>
      </c>
      <c r="SXB71" s="4" t="s">
        <v>108</v>
      </c>
      <c r="SXC71" s="4" t="s">
        <v>108</v>
      </c>
      <c r="SXD71" s="4" t="s">
        <v>109</v>
      </c>
      <c r="SXE71" s="3" t="s">
        <v>392</v>
      </c>
      <c r="SXF71" s="3"/>
      <c r="SXG71" s="3"/>
      <c r="SXH71" s="4" t="s">
        <v>108</v>
      </c>
      <c r="SXI71" s="4" t="s">
        <v>108</v>
      </c>
      <c r="SXJ71" s="4" t="s">
        <v>108</v>
      </c>
      <c r="SXK71" s="4" t="s">
        <v>108</v>
      </c>
      <c r="SXL71" s="4" t="s">
        <v>108</v>
      </c>
      <c r="SXM71" s="4" t="s">
        <v>108</v>
      </c>
      <c r="SXN71" s="4" t="s">
        <v>108</v>
      </c>
      <c r="SXO71" s="4" t="s">
        <v>108</v>
      </c>
      <c r="SXP71" s="4" t="s">
        <v>108</v>
      </c>
      <c r="SXQ71" s="4" t="s">
        <v>108</v>
      </c>
      <c r="SXR71" s="4" t="s">
        <v>108</v>
      </c>
      <c r="SXS71" s="4" t="s">
        <v>108</v>
      </c>
      <c r="SXT71" s="4" t="s">
        <v>109</v>
      </c>
      <c r="SXU71" s="3" t="s">
        <v>392</v>
      </c>
      <c r="SXV71" s="3"/>
      <c r="SXW71" s="3"/>
      <c r="SXX71" s="4" t="s">
        <v>108</v>
      </c>
      <c r="SXY71" s="4" t="s">
        <v>108</v>
      </c>
      <c r="SXZ71" s="4" t="s">
        <v>108</v>
      </c>
      <c r="SYA71" s="4" t="s">
        <v>108</v>
      </c>
      <c r="SYB71" s="4" t="s">
        <v>108</v>
      </c>
      <c r="SYC71" s="4" t="s">
        <v>108</v>
      </c>
      <c r="SYD71" s="4" t="s">
        <v>108</v>
      </c>
      <c r="SYE71" s="4" t="s">
        <v>108</v>
      </c>
      <c r="SYF71" s="4" t="s">
        <v>108</v>
      </c>
      <c r="SYG71" s="4" t="s">
        <v>108</v>
      </c>
      <c r="SYH71" s="4" t="s">
        <v>108</v>
      </c>
      <c r="SYI71" s="4" t="s">
        <v>108</v>
      </c>
      <c r="SYJ71" s="4" t="s">
        <v>109</v>
      </c>
      <c r="SYK71" s="3" t="s">
        <v>392</v>
      </c>
      <c r="SYL71" s="3"/>
      <c r="SYM71" s="3"/>
      <c r="SYN71" s="4" t="s">
        <v>108</v>
      </c>
      <c r="SYO71" s="4" t="s">
        <v>108</v>
      </c>
      <c r="SYP71" s="4" t="s">
        <v>108</v>
      </c>
      <c r="SYQ71" s="4" t="s">
        <v>108</v>
      </c>
      <c r="SYR71" s="4" t="s">
        <v>108</v>
      </c>
      <c r="SYS71" s="4" t="s">
        <v>108</v>
      </c>
      <c r="SYT71" s="4" t="s">
        <v>108</v>
      </c>
      <c r="SYU71" s="4" t="s">
        <v>108</v>
      </c>
      <c r="SYV71" s="4" t="s">
        <v>108</v>
      </c>
      <c r="SYW71" s="4" t="s">
        <v>108</v>
      </c>
      <c r="SYX71" s="4" t="s">
        <v>108</v>
      </c>
      <c r="SYY71" s="4" t="s">
        <v>108</v>
      </c>
      <c r="SYZ71" s="4" t="s">
        <v>109</v>
      </c>
      <c r="SZA71" s="3" t="s">
        <v>392</v>
      </c>
      <c r="SZB71" s="3"/>
      <c r="SZC71" s="3"/>
      <c r="SZD71" s="4" t="s">
        <v>108</v>
      </c>
      <c r="SZE71" s="4" t="s">
        <v>108</v>
      </c>
      <c r="SZF71" s="4" t="s">
        <v>108</v>
      </c>
      <c r="SZG71" s="4" t="s">
        <v>108</v>
      </c>
      <c r="SZH71" s="4" t="s">
        <v>108</v>
      </c>
      <c r="SZI71" s="4" t="s">
        <v>108</v>
      </c>
      <c r="SZJ71" s="4" t="s">
        <v>108</v>
      </c>
      <c r="SZK71" s="4" t="s">
        <v>108</v>
      </c>
      <c r="SZL71" s="4" t="s">
        <v>108</v>
      </c>
      <c r="SZM71" s="4" t="s">
        <v>108</v>
      </c>
      <c r="SZN71" s="4" t="s">
        <v>108</v>
      </c>
      <c r="SZO71" s="4" t="s">
        <v>108</v>
      </c>
      <c r="SZP71" s="4" t="s">
        <v>109</v>
      </c>
      <c r="SZQ71" s="3" t="s">
        <v>392</v>
      </c>
      <c r="SZR71" s="3"/>
      <c r="SZS71" s="3"/>
      <c r="SZT71" s="4" t="s">
        <v>108</v>
      </c>
      <c r="SZU71" s="4" t="s">
        <v>108</v>
      </c>
      <c r="SZV71" s="4" t="s">
        <v>108</v>
      </c>
      <c r="SZW71" s="4" t="s">
        <v>108</v>
      </c>
      <c r="SZX71" s="4" t="s">
        <v>108</v>
      </c>
      <c r="SZY71" s="4" t="s">
        <v>108</v>
      </c>
      <c r="SZZ71" s="4" t="s">
        <v>108</v>
      </c>
      <c r="TAA71" s="4" t="s">
        <v>108</v>
      </c>
      <c r="TAB71" s="4" t="s">
        <v>108</v>
      </c>
      <c r="TAC71" s="4" t="s">
        <v>108</v>
      </c>
      <c r="TAD71" s="4" t="s">
        <v>108</v>
      </c>
      <c r="TAE71" s="4" t="s">
        <v>108</v>
      </c>
      <c r="TAF71" s="4" t="s">
        <v>109</v>
      </c>
      <c r="TAG71" s="3" t="s">
        <v>392</v>
      </c>
      <c r="TAH71" s="3"/>
      <c r="TAI71" s="3"/>
      <c r="TAJ71" s="4" t="s">
        <v>108</v>
      </c>
      <c r="TAK71" s="4" t="s">
        <v>108</v>
      </c>
      <c r="TAL71" s="4" t="s">
        <v>108</v>
      </c>
      <c r="TAM71" s="4" t="s">
        <v>108</v>
      </c>
      <c r="TAN71" s="4" t="s">
        <v>108</v>
      </c>
      <c r="TAO71" s="4" t="s">
        <v>108</v>
      </c>
      <c r="TAP71" s="4" t="s">
        <v>108</v>
      </c>
      <c r="TAQ71" s="4" t="s">
        <v>108</v>
      </c>
      <c r="TAR71" s="4" t="s">
        <v>108</v>
      </c>
      <c r="TAS71" s="4" t="s">
        <v>108</v>
      </c>
      <c r="TAT71" s="4" t="s">
        <v>108</v>
      </c>
      <c r="TAU71" s="4" t="s">
        <v>108</v>
      </c>
      <c r="TAV71" s="4" t="s">
        <v>109</v>
      </c>
      <c r="TAW71" s="3" t="s">
        <v>392</v>
      </c>
      <c r="TAX71" s="3"/>
      <c r="TAY71" s="3"/>
      <c r="TAZ71" s="4" t="s">
        <v>108</v>
      </c>
      <c r="TBA71" s="4" t="s">
        <v>108</v>
      </c>
      <c r="TBB71" s="4" t="s">
        <v>108</v>
      </c>
      <c r="TBC71" s="4" t="s">
        <v>108</v>
      </c>
      <c r="TBD71" s="4" t="s">
        <v>108</v>
      </c>
      <c r="TBE71" s="4" t="s">
        <v>108</v>
      </c>
      <c r="TBF71" s="4" t="s">
        <v>108</v>
      </c>
      <c r="TBG71" s="4" t="s">
        <v>108</v>
      </c>
      <c r="TBH71" s="4" t="s">
        <v>108</v>
      </c>
      <c r="TBI71" s="4" t="s">
        <v>108</v>
      </c>
      <c r="TBJ71" s="4" t="s">
        <v>108</v>
      </c>
      <c r="TBK71" s="4" t="s">
        <v>108</v>
      </c>
      <c r="TBL71" s="4" t="s">
        <v>109</v>
      </c>
      <c r="TBM71" s="3" t="s">
        <v>392</v>
      </c>
      <c r="TBN71" s="3"/>
      <c r="TBO71" s="3"/>
      <c r="TBP71" s="4" t="s">
        <v>108</v>
      </c>
      <c r="TBQ71" s="4" t="s">
        <v>108</v>
      </c>
      <c r="TBR71" s="4" t="s">
        <v>108</v>
      </c>
      <c r="TBS71" s="4" t="s">
        <v>108</v>
      </c>
      <c r="TBT71" s="4" t="s">
        <v>108</v>
      </c>
      <c r="TBU71" s="4" t="s">
        <v>108</v>
      </c>
      <c r="TBV71" s="4" t="s">
        <v>108</v>
      </c>
      <c r="TBW71" s="4" t="s">
        <v>108</v>
      </c>
      <c r="TBX71" s="4" t="s">
        <v>108</v>
      </c>
      <c r="TBY71" s="4" t="s">
        <v>108</v>
      </c>
      <c r="TBZ71" s="4" t="s">
        <v>108</v>
      </c>
      <c r="TCA71" s="4" t="s">
        <v>108</v>
      </c>
      <c r="TCB71" s="4" t="s">
        <v>109</v>
      </c>
      <c r="TCC71" s="3" t="s">
        <v>392</v>
      </c>
      <c r="TCD71" s="3"/>
      <c r="TCE71" s="3"/>
      <c r="TCF71" s="4" t="s">
        <v>108</v>
      </c>
      <c r="TCG71" s="4" t="s">
        <v>108</v>
      </c>
      <c r="TCH71" s="4" t="s">
        <v>108</v>
      </c>
      <c r="TCI71" s="4" t="s">
        <v>108</v>
      </c>
      <c r="TCJ71" s="4" t="s">
        <v>108</v>
      </c>
      <c r="TCK71" s="4" t="s">
        <v>108</v>
      </c>
      <c r="TCL71" s="4" t="s">
        <v>108</v>
      </c>
      <c r="TCM71" s="4" t="s">
        <v>108</v>
      </c>
      <c r="TCN71" s="4" t="s">
        <v>108</v>
      </c>
      <c r="TCO71" s="4" t="s">
        <v>108</v>
      </c>
      <c r="TCP71" s="4" t="s">
        <v>108</v>
      </c>
      <c r="TCQ71" s="4" t="s">
        <v>108</v>
      </c>
      <c r="TCR71" s="4" t="s">
        <v>109</v>
      </c>
      <c r="TCS71" s="3" t="s">
        <v>392</v>
      </c>
      <c r="TCT71" s="3"/>
      <c r="TCU71" s="3"/>
      <c r="TCV71" s="4" t="s">
        <v>108</v>
      </c>
      <c r="TCW71" s="4" t="s">
        <v>108</v>
      </c>
      <c r="TCX71" s="4" t="s">
        <v>108</v>
      </c>
      <c r="TCY71" s="4" t="s">
        <v>108</v>
      </c>
      <c r="TCZ71" s="4" t="s">
        <v>108</v>
      </c>
      <c r="TDA71" s="4" t="s">
        <v>108</v>
      </c>
      <c r="TDB71" s="4" t="s">
        <v>108</v>
      </c>
      <c r="TDC71" s="4" t="s">
        <v>108</v>
      </c>
      <c r="TDD71" s="4" t="s">
        <v>108</v>
      </c>
      <c r="TDE71" s="4" t="s">
        <v>108</v>
      </c>
      <c r="TDF71" s="4" t="s">
        <v>108</v>
      </c>
      <c r="TDG71" s="4" t="s">
        <v>108</v>
      </c>
      <c r="TDH71" s="4" t="s">
        <v>109</v>
      </c>
      <c r="TDI71" s="3" t="s">
        <v>392</v>
      </c>
      <c r="TDJ71" s="3"/>
      <c r="TDK71" s="3"/>
      <c r="TDL71" s="4" t="s">
        <v>108</v>
      </c>
      <c r="TDM71" s="4" t="s">
        <v>108</v>
      </c>
      <c r="TDN71" s="4" t="s">
        <v>108</v>
      </c>
      <c r="TDO71" s="4" t="s">
        <v>108</v>
      </c>
      <c r="TDP71" s="4" t="s">
        <v>108</v>
      </c>
      <c r="TDQ71" s="4" t="s">
        <v>108</v>
      </c>
      <c r="TDR71" s="4" t="s">
        <v>108</v>
      </c>
      <c r="TDS71" s="4" t="s">
        <v>108</v>
      </c>
      <c r="TDT71" s="4" t="s">
        <v>108</v>
      </c>
      <c r="TDU71" s="4" t="s">
        <v>108</v>
      </c>
      <c r="TDV71" s="4" t="s">
        <v>108</v>
      </c>
      <c r="TDW71" s="4" t="s">
        <v>108</v>
      </c>
      <c r="TDX71" s="4" t="s">
        <v>109</v>
      </c>
      <c r="TDY71" s="3" t="s">
        <v>392</v>
      </c>
      <c r="TDZ71" s="3"/>
      <c r="TEA71" s="3"/>
      <c r="TEB71" s="4" t="s">
        <v>108</v>
      </c>
      <c r="TEC71" s="4" t="s">
        <v>108</v>
      </c>
      <c r="TED71" s="4" t="s">
        <v>108</v>
      </c>
      <c r="TEE71" s="4" t="s">
        <v>108</v>
      </c>
      <c r="TEF71" s="4" t="s">
        <v>108</v>
      </c>
      <c r="TEG71" s="4" t="s">
        <v>108</v>
      </c>
      <c r="TEH71" s="4" t="s">
        <v>108</v>
      </c>
      <c r="TEI71" s="4" t="s">
        <v>108</v>
      </c>
      <c r="TEJ71" s="4" t="s">
        <v>108</v>
      </c>
      <c r="TEK71" s="4" t="s">
        <v>108</v>
      </c>
      <c r="TEL71" s="4" t="s">
        <v>108</v>
      </c>
      <c r="TEM71" s="4" t="s">
        <v>108</v>
      </c>
      <c r="TEN71" s="4" t="s">
        <v>109</v>
      </c>
      <c r="TEO71" s="3" t="s">
        <v>392</v>
      </c>
      <c r="TEP71" s="3"/>
      <c r="TEQ71" s="3"/>
      <c r="TER71" s="4" t="s">
        <v>108</v>
      </c>
      <c r="TES71" s="4" t="s">
        <v>108</v>
      </c>
      <c r="TET71" s="4" t="s">
        <v>108</v>
      </c>
      <c r="TEU71" s="4" t="s">
        <v>108</v>
      </c>
      <c r="TEV71" s="4" t="s">
        <v>108</v>
      </c>
      <c r="TEW71" s="4" t="s">
        <v>108</v>
      </c>
      <c r="TEX71" s="4" t="s">
        <v>108</v>
      </c>
      <c r="TEY71" s="4" t="s">
        <v>108</v>
      </c>
      <c r="TEZ71" s="4" t="s">
        <v>108</v>
      </c>
      <c r="TFA71" s="4" t="s">
        <v>108</v>
      </c>
      <c r="TFB71" s="4" t="s">
        <v>108</v>
      </c>
      <c r="TFC71" s="4" t="s">
        <v>108</v>
      </c>
      <c r="TFD71" s="4" t="s">
        <v>109</v>
      </c>
      <c r="TFE71" s="3" t="s">
        <v>392</v>
      </c>
      <c r="TFF71" s="3"/>
      <c r="TFG71" s="3"/>
      <c r="TFH71" s="4" t="s">
        <v>108</v>
      </c>
      <c r="TFI71" s="4" t="s">
        <v>108</v>
      </c>
      <c r="TFJ71" s="4" t="s">
        <v>108</v>
      </c>
      <c r="TFK71" s="4" t="s">
        <v>108</v>
      </c>
      <c r="TFL71" s="4" t="s">
        <v>108</v>
      </c>
      <c r="TFM71" s="4" t="s">
        <v>108</v>
      </c>
      <c r="TFN71" s="4" t="s">
        <v>108</v>
      </c>
      <c r="TFO71" s="4" t="s">
        <v>108</v>
      </c>
      <c r="TFP71" s="4" t="s">
        <v>108</v>
      </c>
      <c r="TFQ71" s="4" t="s">
        <v>108</v>
      </c>
      <c r="TFR71" s="4" t="s">
        <v>108</v>
      </c>
      <c r="TFS71" s="4" t="s">
        <v>108</v>
      </c>
      <c r="TFT71" s="4" t="s">
        <v>109</v>
      </c>
      <c r="TFU71" s="3" t="s">
        <v>392</v>
      </c>
      <c r="TFV71" s="3"/>
      <c r="TFW71" s="3"/>
      <c r="TFX71" s="4" t="s">
        <v>108</v>
      </c>
      <c r="TFY71" s="4" t="s">
        <v>108</v>
      </c>
      <c r="TFZ71" s="4" t="s">
        <v>108</v>
      </c>
      <c r="TGA71" s="4" t="s">
        <v>108</v>
      </c>
      <c r="TGB71" s="4" t="s">
        <v>108</v>
      </c>
      <c r="TGC71" s="4" t="s">
        <v>108</v>
      </c>
      <c r="TGD71" s="4" t="s">
        <v>108</v>
      </c>
      <c r="TGE71" s="4" t="s">
        <v>108</v>
      </c>
      <c r="TGF71" s="4" t="s">
        <v>108</v>
      </c>
      <c r="TGG71" s="4" t="s">
        <v>108</v>
      </c>
      <c r="TGH71" s="4" t="s">
        <v>108</v>
      </c>
      <c r="TGI71" s="4" t="s">
        <v>108</v>
      </c>
      <c r="TGJ71" s="4" t="s">
        <v>109</v>
      </c>
      <c r="TGK71" s="3" t="s">
        <v>392</v>
      </c>
      <c r="TGL71" s="3"/>
      <c r="TGM71" s="3"/>
      <c r="TGN71" s="4" t="s">
        <v>108</v>
      </c>
      <c r="TGO71" s="4" t="s">
        <v>108</v>
      </c>
      <c r="TGP71" s="4" t="s">
        <v>108</v>
      </c>
      <c r="TGQ71" s="4" t="s">
        <v>108</v>
      </c>
      <c r="TGR71" s="4" t="s">
        <v>108</v>
      </c>
      <c r="TGS71" s="4" t="s">
        <v>108</v>
      </c>
      <c r="TGT71" s="4" t="s">
        <v>108</v>
      </c>
      <c r="TGU71" s="4" t="s">
        <v>108</v>
      </c>
      <c r="TGV71" s="4" t="s">
        <v>108</v>
      </c>
      <c r="TGW71" s="4" t="s">
        <v>108</v>
      </c>
      <c r="TGX71" s="4" t="s">
        <v>108</v>
      </c>
      <c r="TGY71" s="4" t="s">
        <v>108</v>
      </c>
      <c r="TGZ71" s="4" t="s">
        <v>109</v>
      </c>
      <c r="THA71" s="3" t="s">
        <v>392</v>
      </c>
      <c r="THB71" s="3"/>
      <c r="THC71" s="3"/>
      <c r="THD71" s="4" t="s">
        <v>108</v>
      </c>
      <c r="THE71" s="4" t="s">
        <v>108</v>
      </c>
      <c r="THF71" s="4" t="s">
        <v>108</v>
      </c>
      <c r="THG71" s="4" t="s">
        <v>108</v>
      </c>
      <c r="THH71" s="4" t="s">
        <v>108</v>
      </c>
      <c r="THI71" s="4" t="s">
        <v>108</v>
      </c>
      <c r="THJ71" s="4" t="s">
        <v>108</v>
      </c>
      <c r="THK71" s="4" t="s">
        <v>108</v>
      </c>
      <c r="THL71" s="4" t="s">
        <v>108</v>
      </c>
      <c r="THM71" s="4" t="s">
        <v>108</v>
      </c>
      <c r="THN71" s="4" t="s">
        <v>108</v>
      </c>
      <c r="THO71" s="4" t="s">
        <v>108</v>
      </c>
      <c r="THP71" s="4" t="s">
        <v>109</v>
      </c>
      <c r="THQ71" s="3" t="s">
        <v>392</v>
      </c>
      <c r="THR71" s="3"/>
      <c r="THS71" s="3"/>
      <c r="THT71" s="4" t="s">
        <v>108</v>
      </c>
      <c r="THU71" s="4" t="s">
        <v>108</v>
      </c>
      <c r="THV71" s="4" t="s">
        <v>108</v>
      </c>
      <c r="THW71" s="4" t="s">
        <v>108</v>
      </c>
      <c r="THX71" s="4" t="s">
        <v>108</v>
      </c>
      <c r="THY71" s="4" t="s">
        <v>108</v>
      </c>
      <c r="THZ71" s="4" t="s">
        <v>108</v>
      </c>
      <c r="TIA71" s="4" t="s">
        <v>108</v>
      </c>
      <c r="TIB71" s="4" t="s">
        <v>108</v>
      </c>
      <c r="TIC71" s="4" t="s">
        <v>108</v>
      </c>
      <c r="TID71" s="4" t="s">
        <v>108</v>
      </c>
      <c r="TIE71" s="4" t="s">
        <v>108</v>
      </c>
      <c r="TIF71" s="4" t="s">
        <v>109</v>
      </c>
      <c r="TIG71" s="3" t="s">
        <v>392</v>
      </c>
      <c r="TIH71" s="3"/>
      <c r="TII71" s="3"/>
      <c r="TIJ71" s="4" t="s">
        <v>108</v>
      </c>
      <c r="TIK71" s="4" t="s">
        <v>108</v>
      </c>
      <c r="TIL71" s="4" t="s">
        <v>108</v>
      </c>
      <c r="TIM71" s="4" t="s">
        <v>108</v>
      </c>
      <c r="TIN71" s="4" t="s">
        <v>108</v>
      </c>
      <c r="TIO71" s="4" t="s">
        <v>108</v>
      </c>
      <c r="TIP71" s="4" t="s">
        <v>108</v>
      </c>
      <c r="TIQ71" s="4" t="s">
        <v>108</v>
      </c>
      <c r="TIR71" s="4" t="s">
        <v>108</v>
      </c>
      <c r="TIS71" s="4" t="s">
        <v>108</v>
      </c>
      <c r="TIT71" s="4" t="s">
        <v>108</v>
      </c>
      <c r="TIU71" s="4" t="s">
        <v>108</v>
      </c>
      <c r="TIV71" s="4" t="s">
        <v>109</v>
      </c>
      <c r="TIW71" s="3" t="s">
        <v>392</v>
      </c>
      <c r="TIX71" s="3"/>
      <c r="TIY71" s="3"/>
      <c r="TIZ71" s="4" t="s">
        <v>108</v>
      </c>
      <c r="TJA71" s="4" t="s">
        <v>108</v>
      </c>
      <c r="TJB71" s="4" t="s">
        <v>108</v>
      </c>
      <c r="TJC71" s="4" t="s">
        <v>108</v>
      </c>
      <c r="TJD71" s="4" t="s">
        <v>108</v>
      </c>
      <c r="TJE71" s="4" t="s">
        <v>108</v>
      </c>
      <c r="TJF71" s="4" t="s">
        <v>108</v>
      </c>
      <c r="TJG71" s="4" t="s">
        <v>108</v>
      </c>
      <c r="TJH71" s="4" t="s">
        <v>108</v>
      </c>
      <c r="TJI71" s="4" t="s">
        <v>108</v>
      </c>
      <c r="TJJ71" s="4" t="s">
        <v>108</v>
      </c>
      <c r="TJK71" s="4" t="s">
        <v>108</v>
      </c>
      <c r="TJL71" s="4" t="s">
        <v>109</v>
      </c>
      <c r="TJM71" s="3" t="s">
        <v>392</v>
      </c>
      <c r="TJN71" s="3"/>
      <c r="TJO71" s="3"/>
      <c r="TJP71" s="4" t="s">
        <v>108</v>
      </c>
      <c r="TJQ71" s="4" t="s">
        <v>108</v>
      </c>
      <c r="TJR71" s="4" t="s">
        <v>108</v>
      </c>
      <c r="TJS71" s="4" t="s">
        <v>108</v>
      </c>
      <c r="TJT71" s="4" t="s">
        <v>108</v>
      </c>
      <c r="TJU71" s="4" t="s">
        <v>108</v>
      </c>
      <c r="TJV71" s="4" t="s">
        <v>108</v>
      </c>
      <c r="TJW71" s="4" t="s">
        <v>108</v>
      </c>
      <c r="TJX71" s="4" t="s">
        <v>108</v>
      </c>
      <c r="TJY71" s="4" t="s">
        <v>108</v>
      </c>
      <c r="TJZ71" s="4" t="s">
        <v>108</v>
      </c>
      <c r="TKA71" s="4" t="s">
        <v>108</v>
      </c>
      <c r="TKB71" s="4" t="s">
        <v>109</v>
      </c>
      <c r="TKC71" s="3" t="s">
        <v>392</v>
      </c>
      <c r="TKD71" s="3"/>
      <c r="TKE71" s="3"/>
      <c r="TKF71" s="4" t="s">
        <v>108</v>
      </c>
      <c r="TKG71" s="4" t="s">
        <v>108</v>
      </c>
      <c r="TKH71" s="4" t="s">
        <v>108</v>
      </c>
      <c r="TKI71" s="4" t="s">
        <v>108</v>
      </c>
      <c r="TKJ71" s="4" t="s">
        <v>108</v>
      </c>
      <c r="TKK71" s="4" t="s">
        <v>108</v>
      </c>
      <c r="TKL71" s="4" t="s">
        <v>108</v>
      </c>
      <c r="TKM71" s="4" t="s">
        <v>108</v>
      </c>
      <c r="TKN71" s="4" t="s">
        <v>108</v>
      </c>
      <c r="TKO71" s="4" t="s">
        <v>108</v>
      </c>
      <c r="TKP71" s="4" t="s">
        <v>108</v>
      </c>
      <c r="TKQ71" s="4" t="s">
        <v>108</v>
      </c>
      <c r="TKR71" s="4" t="s">
        <v>109</v>
      </c>
      <c r="TKS71" s="3" t="s">
        <v>392</v>
      </c>
      <c r="TKT71" s="3"/>
      <c r="TKU71" s="3"/>
      <c r="TKV71" s="4" t="s">
        <v>108</v>
      </c>
      <c r="TKW71" s="4" t="s">
        <v>108</v>
      </c>
      <c r="TKX71" s="4" t="s">
        <v>108</v>
      </c>
      <c r="TKY71" s="4" t="s">
        <v>108</v>
      </c>
      <c r="TKZ71" s="4" t="s">
        <v>108</v>
      </c>
      <c r="TLA71" s="4" t="s">
        <v>108</v>
      </c>
      <c r="TLB71" s="4" t="s">
        <v>108</v>
      </c>
      <c r="TLC71" s="4" t="s">
        <v>108</v>
      </c>
      <c r="TLD71" s="4" t="s">
        <v>108</v>
      </c>
      <c r="TLE71" s="4" t="s">
        <v>108</v>
      </c>
      <c r="TLF71" s="4" t="s">
        <v>108</v>
      </c>
      <c r="TLG71" s="4" t="s">
        <v>108</v>
      </c>
      <c r="TLH71" s="4" t="s">
        <v>109</v>
      </c>
      <c r="TLI71" s="3" t="s">
        <v>392</v>
      </c>
      <c r="TLJ71" s="3"/>
      <c r="TLK71" s="3"/>
      <c r="TLL71" s="4" t="s">
        <v>108</v>
      </c>
      <c r="TLM71" s="4" t="s">
        <v>108</v>
      </c>
      <c r="TLN71" s="4" t="s">
        <v>108</v>
      </c>
      <c r="TLO71" s="4" t="s">
        <v>108</v>
      </c>
      <c r="TLP71" s="4" t="s">
        <v>108</v>
      </c>
      <c r="TLQ71" s="4" t="s">
        <v>108</v>
      </c>
      <c r="TLR71" s="4" t="s">
        <v>108</v>
      </c>
      <c r="TLS71" s="4" t="s">
        <v>108</v>
      </c>
      <c r="TLT71" s="4" t="s">
        <v>108</v>
      </c>
      <c r="TLU71" s="4" t="s">
        <v>108</v>
      </c>
      <c r="TLV71" s="4" t="s">
        <v>108</v>
      </c>
      <c r="TLW71" s="4" t="s">
        <v>108</v>
      </c>
      <c r="TLX71" s="4" t="s">
        <v>109</v>
      </c>
      <c r="TLY71" s="3" t="s">
        <v>392</v>
      </c>
      <c r="TLZ71" s="3"/>
      <c r="TMA71" s="3"/>
      <c r="TMB71" s="4" t="s">
        <v>108</v>
      </c>
      <c r="TMC71" s="4" t="s">
        <v>108</v>
      </c>
      <c r="TMD71" s="4" t="s">
        <v>108</v>
      </c>
      <c r="TME71" s="4" t="s">
        <v>108</v>
      </c>
      <c r="TMF71" s="4" t="s">
        <v>108</v>
      </c>
      <c r="TMG71" s="4" t="s">
        <v>108</v>
      </c>
      <c r="TMH71" s="4" t="s">
        <v>108</v>
      </c>
      <c r="TMI71" s="4" t="s">
        <v>108</v>
      </c>
      <c r="TMJ71" s="4" t="s">
        <v>108</v>
      </c>
      <c r="TMK71" s="4" t="s">
        <v>108</v>
      </c>
      <c r="TML71" s="4" t="s">
        <v>108</v>
      </c>
      <c r="TMM71" s="4" t="s">
        <v>108</v>
      </c>
      <c r="TMN71" s="4" t="s">
        <v>109</v>
      </c>
      <c r="TMO71" s="3" t="s">
        <v>392</v>
      </c>
      <c r="TMP71" s="3"/>
      <c r="TMQ71" s="3"/>
      <c r="TMR71" s="4" t="s">
        <v>108</v>
      </c>
      <c r="TMS71" s="4" t="s">
        <v>108</v>
      </c>
      <c r="TMT71" s="4" t="s">
        <v>108</v>
      </c>
      <c r="TMU71" s="4" t="s">
        <v>108</v>
      </c>
      <c r="TMV71" s="4" t="s">
        <v>108</v>
      </c>
      <c r="TMW71" s="4" t="s">
        <v>108</v>
      </c>
      <c r="TMX71" s="4" t="s">
        <v>108</v>
      </c>
      <c r="TMY71" s="4" t="s">
        <v>108</v>
      </c>
      <c r="TMZ71" s="4" t="s">
        <v>108</v>
      </c>
      <c r="TNA71" s="4" t="s">
        <v>108</v>
      </c>
      <c r="TNB71" s="4" t="s">
        <v>108</v>
      </c>
      <c r="TNC71" s="4" t="s">
        <v>108</v>
      </c>
      <c r="TND71" s="4" t="s">
        <v>109</v>
      </c>
      <c r="TNE71" s="3" t="s">
        <v>392</v>
      </c>
      <c r="TNF71" s="3"/>
      <c r="TNG71" s="3"/>
      <c r="TNH71" s="4" t="s">
        <v>108</v>
      </c>
      <c r="TNI71" s="4" t="s">
        <v>108</v>
      </c>
      <c r="TNJ71" s="4" t="s">
        <v>108</v>
      </c>
      <c r="TNK71" s="4" t="s">
        <v>108</v>
      </c>
      <c r="TNL71" s="4" t="s">
        <v>108</v>
      </c>
      <c r="TNM71" s="4" t="s">
        <v>108</v>
      </c>
      <c r="TNN71" s="4" t="s">
        <v>108</v>
      </c>
      <c r="TNO71" s="4" t="s">
        <v>108</v>
      </c>
      <c r="TNP71" s="4" t="s">
        <v>108</v>
      </c>
      <c r="TNQ71" s="4" t="s">
        <v>108</v>
      </c>
      <c r="TNR71" s="4" t="s">
        <v>108</v>
      </c>
      <c r="TNS71" s="4" t="s">
        <v>108</v>
      </c>
      <c r="TNT71" s="4" t="s">
        <v>109</v>
      </c>
      <c r="TNU71" s="3" t="s">
        <v>392</v>
      </c>
      <c r="TNV71" s="3"/>
      <c r="TNW71" s="3"/>
      <c r="TNX71" s="4" t="s">
        <v>108</v>
      </c>
      <c r="TNY71" s="4" t="s">
        <v>108</v>
      </c>
      <c r="TNZ71" s="4" t="s">
        <v>108</v>
      </c>
      <c r="TOA71" s="4" t="s">
        <v>108</v>
      </c>
      <c r="TOB71" s="4" t="s">
        <v>108</v>
      </c>
      <c r="TOC71" s="4" t="s">
        <v>108</v>
      </c>
      <c r="TOD71" s="4" t="s">
        <v>108</v>
      </c>
      <c r="TOE71" s="4" t="s">
        <v>108</v>
      </c>
      <c r="TOF71" s="4" t="s">
        <v>108</v>
      </c>
      <c r="TOG71" s="4" t="s">
        <v>108</v>
      </c>
      <c r="TOH71" s="4" t="s">
        <v>108</v>
      </c>
      <c r="TOI71" s="4" t="s">
        <v>108</v>
      </c>
      <c r="TOJ71" s="4" t="s">
        <v>109</v>
      </c>
      <c r="TOK71" s="3" t="s">
        <v>392</v>
      </c>
      <c r="TOL71" s="3"/>
      <c r="TOM71" s="3"/>
      <c r="TON71" s="4" t="s">
        <v>108</v>
      </c>
      <c r="TOO71" s="4" t="s">
        <v>108</v>
      </c>
      <c r="TOP71" s="4" t="s">
        <v>108</v>
      </c>
      <c r="TOQ71" s="4" t="s">
        <v>108</v>
      </c>
      <c r="TOR71" s="4" t="s">
        <v>108</v>
      </c>
      <c r="TOS71" s="4" t="s">
        <v>108</v>
      </c>
      <c r="TOT71" s="4" t="s">
        <v>108</v>
      </c>
      <c r="TOU71" s="4" t="s">
        <v>108</v>
      </c>
      <c r="TOV71" s="4" t="s">
        <v>108</v>
      </c>
      <c r="TOW71" s="4" t="s">
        <v>108</v>
      </c>
      <c r="TOX71" s="4" t="s">
        <v>108</v>
      </c>
      <c r="TOY71" s="4" t="s">
        <v>108</v>
      </c>
      <c r="TOZ71" s="4" t="s">
        <v>109</v>
      </c>
      <c r="TPA71" s="3" t="s">
        <v>392</v>
      </c>
      <c r="TPB71" s="3"/>
      <c r="TPC71" s="3"/>
      <c r="TPD71" s="4" t="s">
        <v>108</v>
      </c>
      <c r="TPE71" s="4" t="s">
        <v>108</v>
      </c>
      <c r="TPF71" s="4" t="s">
        <v>108</v>
      </c>
      <c r="TPG71" s="4" t="s">
        <v>108</v>
      </c>
      <c r="TPH71" s="4" t="s">
        <v>108</v>
      </c>
      <c r="TPI71" s="4" t="s">
        <v>108</v>
      </c>
      <c r="TPJ71" s="4" t="s">
        <v>108</v>
      </c>
      <c r="TPK71" s="4" t="s">
        <v>108</v>
      </c>
      <c r="TPL71" s="4" t="s">
        <v>108</v>
      </c>
      <c r="TPM71" s="4" t="s">
        <v>108</v>
      </c>
      <c r="TPN71" s="4" t="s">
        <v>108</v>
      </c>
      <c r="TPO71" s="4" t="s">
        <v>108</v>
      </c>
      <c r="TPP71" s="4" t="s">
        <v>109</v>
      </c>
      <c r="TPQ71" s="3" t="s">
        <v>392</v>
      </c>
      <c r="TPR71" s="3"/>
      <c r="TPS71" s="3"/>
      <c r="TPT71" s="4" t="s">
        <v>108</v>
      </c>
      <c r="TPU71" s="4" t="s">
        <v>108</v>
      </c>
      <c r="TPV71" s="4" t="s">
        <v>108</v>
      </c>
      <c r="TPW71" s="4" t="s">
        <v>108</v>
      </c>
      <c r="TPX71" s="4" t="s">
        <v>108</v>
      </c>
      <c r="TPY71" s="4" t="s">
        <v>108</v>
      </c>
      <c r="TPZ71" s="4" t="s">
        <v>108</v>
      </c>
      <c r="TQA71" s="4" t="s">
        <v>108</v>
      </c>
      <c r="TQB71" s="4" t="s">
        <v>108</v>
      </c>
      <c r="TQC71" s="4" t="s">
        <v>108</v>
      </c>
      <c r="TQD71" s="4" t="s">
        <v>108</v>
      </c>
      <c r="TQE71" s="4" t="s">
        <v>108</v>
      </c>
      <c r="TQF71" s="4" t="s">
        <v>109</v>
      </c>
      <c r="TQG71" s="3" t="s">
        <v>392</v>
      </c>
      <c r="TQH71" s="3"/>
      <c r="TQI71" s="3"/>
      <c r="TQJ71" s="4" t="s">
        <v>108</v>
      </c>
      <c r="TQK71" s="4" t="s">
        <v>108</v>
      </c>
      <c r="TQL71" s="4" t="s">
        <v>108</v>
      </c>
      <c r="TQM71" s="4" t="s">
        <v>108</v>
      </c>
      <c r="TQN71" s="4" t="s">
        <v>108</v>
      </c>
      <c r="TQO71" s="4" t="s">
        <v>108</v>
      </c>
      <c r="TQP71" s="4" t="s">
        <v>108</v>
      </c>
      <c r="TQQ71" s="4" t="s">
        <v>108</v>
      </c>
      <c r="TQR71" s="4" t="s">
        <v>108</v>
      </c>
      <c r="TQS71" s="4" t="s">
        <v>108</v>
      </c>
      <c r="TQT71" s="4" t="s">
        <v>108</v>
      </c>
      <c r="TQU71" s="4" t="s">
        <v>108</v>
      </c>
      <c r="TQV71" s="4" t="s">
        <v>109</v>
      </c>
      <c r="TQW71" s="3" t="s">
        <v>392</v>
      </c>
      <c r="TQX71" s="3"/>
      <c r="TQY71" s="3"/>
      <c r="TQZ71" s="4" t="s">
        <v>108</v>
      </c>
      <c r="TRA71" s="4" t="s">
        <v>108</v>
      </c>
      <c r="TRB71" s="4" t="s">
        <v>108</v>
      </c>
      <c r="TRC71" s="4" t="s">
        <v>108</v>
      </c>
      <c r="TRD71" s="4" t="s">
        <v>108</v>
      </c>
      <c r="TRE71" s="4" t="s">
        <v>108</v>
      </c>
      <c r="TRF71" s="4" t="s">
        <v>108</v>
      </c>
      <c r="TRG71" s="4" t="s">
        <v>108</v>
      </c>
      <c r="TRH71" s="4" t="s">
        <v>108</v>
      </c>
      <c r="TRI71" s="4" t="s">
        <v>108</v>
      </c>
      <c r="TRJ71" s="4" t="s">
        <v>108</v>
      </c>
      <c r="TRK71" s="4" t="s">
        <v>108</v>
      </c>
      <c r="TRL71" s="4" t="s">
        <v>109</v>
      </c>
      <c r="TRM71" s="3" t="s">
        <v>392</v>
      </c>
      <c r="TRN71" s="3"/>
      <c r="TRO71" s="3"/>
      <c r="TRP71" s="4" t="s">
        <v>108</v>
      </c>
      <c r="TRQ71" s="4" t="s">
        <v>108</v>
      </c>
      <c r="TRR71" s="4" t="s">
        <v>108</v>
      </c>
      <c r="TRS71" s="4" t="s">
        <v>108</v>
      </c>
      <c r="TRT71" s="4" t="s">
        <v>108</v>
      </c>
      <c r="TRU71" s="4" t="s">
        <v>108</v>
      </c>
      <c r="TRV71" s="4" t="s">
        <v>108</v>
      </c>
      <c r="TRW71" s="4" t="s">
        <v>108</v>
      </c>
      <c r="TRX71" s="4" t="s">
        <v>108</v>
      </c>
      <c r="TRY71" s="4" t="s">
        <v>108</v>
      </c>
      <c r="TRZ71" s="4" t="s">
        <v>108</v>
      </c>
      <c r="TSA71" s="4" t="s">
        <v>108</v>
      </c>
      <c r="TSB71" s="4" t="s">
        <v>109</v>
      </c>
      <c r="TSC71" s="3" t="s">
        <v>392</v>
      </c>
      <c r="TSD71" s="3"/>
      <c r="TSE71" s="3"/>
      <c r="TSF71" s="4" t="s">
        <v>108</v>
      </c>
      <c r="TSG71" s="4" t="s">
        <v>108</v>
      </c>
      <c r="TSH71" s="4" t="s">
        <v>108</v>
      </c>
      <c r="TSI71" s="4" t="s">
        <v>108</v>
      </c>
      <c r="TSJ71" s="4" t="s">
        <v>108</v>
      </c>
      <c r="TSK71" s="4" t="s">
        <v>108</v>
      </c>
      <c r="TSL71" s="4" t="s">
        <v>108</v>
      </c>
      <c r="TSM71" s="4" t="s">
        <v>108</v>
      </c>
      <c r="TSN71" s="4" t="s">
        <v>108</v>
      </c>
      <c r="TSO71" s="4" t="s">
        <v>108</v>
      </c>
      <c r="TSP71" s="4" t="s">
        <v>108</v>
      </c>
      <c r="TSQ71" s="4" t="s">
        <v>108</v>
      </c>
      <c r="TSR71" s="4" t="s">
        <v>109</v>
      </c>
      <c r="TSS71" s="3" t="s">
        <v>392</v>
      </c>
      <c r="TST71" s="3"/>
      <c r="TSU71" s="3"/>
      <c r="TSV71" s="4" t="s">
        <v>108</v>
      </c>
      <c r="TSW71" s="4" t="s">
        <v>108</v>
      </c>
      <c r="TSX71" s="4" t="s">
        <v>108</v>
      </c>
      <c r="TSY71" s="4" t="s">
        <v>108</v>
      </c>
      <c r="TSZ71" s="4" t="s">
        <v>108</v>
      </c>
      <c r="TTA71" s="4" t="s">
        <v>108</v>
      </c>
      <c r="TTB71" s="4" t="s">
        <v>108</v>
      </c>
      <c r="TTC71" s="4" t="s">
        <v>108</v>
      </c>
      <c r="TTD71" s="4" t="s">
        <v>108</v>
      </c>
      <c r="TTE71" s="4" t="s">
        <v>108</v>
      </c>
      <c r="TTF71" s="4" t="s">
        <v>108</v>
      </c>
      <c r="TTG71" s="4" t="s">
        <v>108</v>
      </c>
      <c r="TTH71" s="4" t="s">
        <v>109</v>
      </c>
      <c r="TTI71" s="3" t="s">
        <v>392</v>
      </c>
      <c r="TTJ71" s="3"/>
      <c r="TTK71" s="3"/>
      <c r="TTL71" s="4" t="s">
        <v>108</v>
      </c>
      <c r="TTM71" s="4" t="s">
        <v>108</v>
      </c>
      <c r="TTN71" s="4" t="s">
        <v>108</v>
      </c>
      <c r="TTO71" s="4" t="s">
        <v>108</v>
      </c>
      <c r="TTP71" s="4" t="s">
        <v>108</v>
      </c>
      <c r="TTQ71" s="4" t="s">
        <v>108</v>
      </c>
      <c r="TTR71" s="4" t="s">
        <v>108</v>
      </c>
      <c r="TTS71" s="4" t="s">
        <v>108</v>
      </c>
      <c r="TTT71" s="4" t="s">
        <v>108</v>
      </c>
      <c r="TTU71" s="4" t="s">
        <v>108</v>
      </c>
      <c r="TTV71" s="4" t="s">
        <v>108</v>
      </c>
      <c r="TTW71" s="4" t="s">
        <v>108</v>
      </c>
      <c r="TTX71" s="4" t="s">
        <v>109</v>
      </c>
      <c r="TTY71" s="3" t="s">
        <v>392</v>
      </c>
      <c r="TTZ71" s="3"/>
      <c r="TUA71" s="3"/>
      <c r="TUB71" s="4" t="s">
        <v>108</v>
      </c>
      <c r="TUC71" s="4" t="s">
        <v>108</v>
      </c>
      <c r="TUD71" s="4" t="s">
        <v>108</v>
      </c>
      <c r="TUE71" s="4" t="s">
        <v>108</v>
      </c>
      <c r="TUF71" s="4" t="s">
        <v>108</v>
      </c>
      <c r="TUG71" s="4" t="s">
        <v>108</v>
      </c>
      <c r="TUH71" s="4" t="s">
        <v>108</v>
      </c>
      <c r="TUI71" s="4" t="s">
        <v>108</v>
      </c>
      <c r="TUJ71" s="4" t="s">
        <v>108</v>
      </c>
      <c r="TUK71" s="4" t="s">
        <v>108</v>
      </c>
      <c r="TUL71" s="4" t="s">
        <v>108</v>
      </c>
      <c r="TUM71" s="4" t="s">
        <v>108</v>
      </c>
      <c r="TUN71" s="4" t="s">
        <v>109</v>
      </c>
      <c r="TUO71" s="3" t="s">
        <v>392</v>
      </c>
      <c r="TUP71" s="3"/>
      <c r="TUQ71" s="3"/>
      <c r="TUR71" s="4" t="s">
        <v>108</v>
      </c>
      <c r="TUS71" s="4" t="s">
        <v>108</v>
      </c>
      <c r="TUT71" s="4" t="s">
        <v>108</v>
      </c>
      <c r="TUU71" s="4" t="s">
        <v>108</v>
      </c>
      <c r="TUV71" s="4" t="s">
        <v>108</v>
      </c>
      <c r="TUW71" s="4" t="s">
        <v>108</v>
      </c>
      <c r="TUX71" s="4" t="s">
        <v>108</v>
      </c>
      <c r="TUY71" s="4" t="s">
        <v>108</v>
      </c>
      <c r="TUZ71" s="4" t="s">
        <v>108</v>
      </c>
      <c r="TVA71" s="4" t="s">
        <v>108</v>
      </c>
      <c r="TVB71" s="4" t="s">
        <v>108</v>
      </c>
      <c r="TVC71" s="4" t="s">
        <v>108</v>
      </c>
      <c r="TVD71" s="4" t="s">
        <v>109</v>
      </c>
      <c r="TVE71" s="3" t="s">
        <v>392</v>
      </c>
      <c r="TVF71" s="3"/>
      <c r="TVG71" s="3"/>
      <c r="TVH71" s="4" t="s">
        <v>108</v>
      </c>
      <c r="TVI71" s="4" t="s">
        <v>108</v>
      </c>
      <c r="TVJ71" s="4" t="s">
        <v>108</v>
      </c>
      <c r="TVK71" s="4" t="s">
        <v>108</v>
      </c>
      <c r="TVL71" s="4" t="s">
        <v>108</v>
      </c>
      <c r="TVM71" s="4" t="s">
        <v>108</v>
      </c>
      <c r="TVN71" s="4" t="s">
        <v>108</v>
      </c>
      <c r="TVO71" s="4" t="s">
        <v>108</v>
      </c>
      <c r="TVP71" s="4" t="s">
        <v>108</v>
      </c>
      <c r="TVQ71" s="4" t="s">
        <v>108</v>
      </c>
      <c r="TVR71" s="4" t="s">
        <v>108</v>
      </c>
      <c r="TVS71" s="4" t="s">
        <v>108</v>
      </c>
      <c r="TVT71" s="4" t="s">
        <v>109</v>
      </c>
      <c r="TVU71" s="3" t="s">
        <v>392</v>
      </c>
      <c r="TVV71" s="3"/>
      <c r="TVW71" s="3"/>
      <c r="TVX71" s="4" t="s">
        <v>108</v>
      </c>
      <c r="TVY71" s="4" t="s">
        <v>108</v>
      </c>
      <c r="TVZ71" s="4" t="s">
        <v>108</v>
      </c>
      <c r="TWA71" s="4" t="s">
        <v>108</v>
      </c>
      <c r="TWB71" s="4" t="s">
        <v>108</v>
      </c>
      <c r="TWC71" s="4" t="s">
        <v>108</v>
      </c>
      <c r="TWD71" s="4" t="s">
        <v>108</v>
      </c>
      <c r="TWE71" s="4" t="s">
        <v>108</v>
      </c>
      <c r="TWF71" s="4" t="s">
        <v>108</v>
      </c>
      <c r="TWG71" s="4" t="s">
        <v>108</v>
      </c>
      <c r="TWH71" s="4" t="s">
        <v>108</v>
      </c>
      <c r="TWI71" s="4" t="s">
        <v>108</v>
      </c>
      <c r="TWJ71" s="4" t="s">
        <v>109</v>
      </c>
      <c r="TWK71" s="3" t="s">
        <v>392</v>
      </c>
      <c r="TWL71" s="3"/>
      <c r="TWM71" s="3"/>
      <c r="TWN71" s="4" t="s">
        <v>108</v>
      </c>
      <c r="TWO71" s="4" t="s">
        <v>108</v>
      </c>
      <c r="TWP71" s="4" t="s">
        <v>108</v>
      </c>
      <c r="TWQ71" s="4" t="s">
        <v>108</v>
      </c>
      <c r="TWR71" s="4" t="s">
        <v>108</v>
      </c>
      <c r="TWS71" s="4" t="s">
        <v>108</v>
      </c>
      <c r="TWT71" s="4" t="s">
        <v>108</v>
      </c>
      <c r="TWU71" s="4" t="s">
        <v>108</v>
      </c>
      <c r="TWV71" s="4" t="s">
        <v>108</v>
      </c>
      <c r="TWW71" s="4" t="s">
        <v>108</v>
      </c>
      <c r="TWX71" s="4" t="s">
        <v>108</v>
      </c>
      <c r="TWY71" s="4" t="s">
        <v>108</v>
      </c>
      <c r="TWZ71" s="4" t="s">
        <v>109</v>
      </c>
      <c r="TXA71" s="3" t="s">
        <v>392</v>
      </c>
      <c r="TXB71" s="3"/>
      <c r="TXC71" s="3"/>
      <c r="TXD71" s="4" t="s">
        <v>108</v>
      </c>
      <c r="TXE71" s="4" t="s">
        <v>108</v>
      </c>
      <c r="TXF71" s="4" t="s">
        <v>108</v>
      </c>
      <c r="TXG71" s="4" t="s">
        <v>108</v>
      </c>
      <c r="TXH71" s="4" t="s">
        <v>108</v>
      </c>
      <c r="TXI71" s="4" t="s">
        <v>108</v>
      </c>
      <c r="TXJ71" s="4" t="s">
        <v>108</v>
      </c>
      <c r="TXK71" s="4" t="s">
        <v>108</v>
      </c>
      <c r="TXL71" s="4" t="s">
        <v>108</v>
      </c>
      <c r="TXM71" s="4" t="s">
        <v>108</v>
      </c>
      <c r="TXN71" s="4" t="s">
        <v>108</v>
      </c>
      <c r="TXO71" s="4" t="s">
        <v>108</v>
      </c>
      <c r="TXP71" s="4" t="s">
        <v>109</v>
      </c>
      <c r="TXQ71" s="3" t="s">
        <v>392</v>
      </c>
      <c r="TXR71" s="3"/>
      <c r="TXS71" s="3"/>
      <c r="TXT71" s="4" t="s">
        <v>108</v>
      </c>
      <c r="TXU71" s="4" t="s">
        <v>108</v>
      </c>
      <c r="TXV71" s="4" t="s">
        <v>108</v>
      </c>
      <c r="TXW71" s="4" t="s">
        <v>108</v>
      </c>
      <c r="TXX71" s="4" t="s">
        <v>108</v>
      </c>
      <c r="TXY71" s="4" t="s">
        <v>108</v>
      </c>
      <c r="TXZ71" s="4" t="s">
        <v>108</v>
      </c>
      <c r="TYA71" s="4" t="s">
        <v>108</v>
      </c>
      <c r="TYB71" s="4" t="s">
        <v>108</v>
      </c>
      <c r="TYC71" s="4" t="s">
        <v>108</v>
      </c>
      <c r="TYD71" s="4" t="s">
        <v>108</v>
      </c>
      <c r="TYE71" s="4" t="s">
        <v>108</v>
      </c>
      <c r="TYF71" s="4" t="s">
        <v>109</v>
      </c>
      <c r="TYG71" s="3" t="s">
        <v>392</v>
      </c>
      <c r="TYH71" s="3"/>
      <c r="TYI71" s="3"/>
      <c r="TYJ71" s="4" t="s">
        <v>108</v>
      </c>
      <c r="TYK71" s="4" t="s">
        <v>108</v>
      </c>
      <c r="TYL71" s="4" t="s">
        <v>108</v>
      </c>
      <c r="TYM71" s="4" t="s">
        <v>108</v>
      </c>
      <c r="TYN71" s="4" t="s">
        <v>108</v>
      </c>
      <c r="TYO71" s="4" t="s">
        <v>108</v>
      </c>
      <c r="TYP71" s="4" t="s">
        <v>108</v>
      </c>
      <c r="TYQ71" s="4" t="s">
        <v>108</v>
      </c>
      <c r="TYR71" s="4" t="s">
        <v>108</v>
      </c>
      <c r="TYS71" s="4" t="s">
        <v>108</v>
      </c>
      <c r="TYT71" s="4" t="s">
        <v>108</v>
      </c>
      <c r="TYU71" s="4" t="s">
        <v>108</v>
      </c>
      <c r="TYV71" s="4" t="s">
        <v>109</v>
      </c>
      <c r="TYW71" s="3" t="s">
        <v>392</v>
      </c>
      <c r="TYX71" s="3"/>
      <c r="TYY71" s="3"/>
      <c r="TYZ71" s="4" t="s">
        <v>108</v>
      </c>
      <c r="TZA71" s="4" t="s">
        <v>108</v>
      </c>
      <c r="TZB71" s="4" t="s">
        <v>108</v>
      </c>
      <c r="TZC71" s="4" t="s">
        <v>108</v>
      </c>
      <c r="TZD71" s="4" t="s">
        <v>108</v>
      </c>
      <c r="TZE71" s="4" t="s">
        <v>108</v>
      </c>
      <c r="TZF71" s="4" t="s">
        <v>108</v>
      </c>
      <c r="TZG71" s="4" t="s">
        <v>108</v>
      </c>
      <c r="TZH71" s="4" t="s">
        <v>108</v>
      </c>
      <c r="TZI71" s="4" t="s">
        <v>108</v>
      </c>
      <c r="TZJ71" s="4" t="s">
        <v>108</v>
      </c>
      <c r="TZK71" s="4" t="s">
        <v>108</v>
      </c>
      <c r="TZL71" s="4" t="s">
        <v>109</v>
      </c>
      <c r="TZM71" s="3" t="s">
        <v>392</v>
      </c>
      <c r="TZN71" s="3"/>
      <c r="TZO71" s="3"/>
      <c r="TZP71" s="4" t="s">
        <v>108</v>
      </c>
      <c r="TZQ71" s="4" t="s">
        <v>108</v>
      </c>
      <c r="TZR71" s="4" t="s">
        <v>108</v>
      </c>
      <c r="TZS71" s="4" t="s">
        <v>108</v>
      </c>
      <c r="TZT71" s="4" t="s">
        <v>108</v>
      </c>
      <c r="TZU71" s="4" t="s">
        <v>108</v>
      </c>
      <c r="TZV71" s="4" t="s">
        <v>108</v>
      </c>
      <c r="TZW71" s="4" t="s">
        <v>108</v>
      </c>
      <c r="TZX71" s="4" t="s">
        <v>108</v>
      </c>
      <c r="TZY71" s="4" t="s">
        <v>108</v>
      </c>
      <c r="TZZ71" s="4" t="s">
        <v>108</v>
      </c>
      <c r="UAA71" s="4" t="s">
        <v>108</v>
      </c>
      <c r="UAB71" s="4" t="s">
        <v>109</v>
      </c>
      <c r="UAC71" s="3" t="s">
        <v>392</v>
      </c>
      <c r="UAD71" s="3"/>
      <c r="UAE71" s="3"/>
      <c r="UAF71" s="4" t="s">
        <v>108</v>
      </c>
      <c r="UAG71" s="4" t="s">
        <v>108</v>
      </c>
      <c r="UAH71" s="4" t="s">
        <v>108</v>
      </c>
      <c r="UAI71" s="4" t="s">
        <v>108</v>
      </c>
      <c r="UAJ71" s="4" t="s">
        <v>108</v>
      </c>
      <c r="UAK71" s="4" t="s">
        <v>108</v>
      </c>
      <c r="UAL71" s="4" t="s">
        <v>108</v>
      </c>
      <c r="UAM71" s="4" t="s">
        <v>108</v>
      </c>
      <c r="UAN71" s="4" t="s">
        <v>108</v>
      </c>
      <c r="UAO71" s="4" t="s">
        <v>108</v>
      </c>
      <c r="UAP71" s="4" t="s">
        <v>108</v>
      </c>
      <c r="UAQ71" s="4" t="s">
        <v>108</v>
      </c>
      <c r="UAR71" s="4" t="s">
        <v>109</v>
      </c>
      <c r="UAS71" s="3" t="s">
        <v>392</v>
      </c>
      <c r="UAT71" s="3"/>
      <c r="UAU71" s="3"/>
      <c r="UAV71" s="4" t="s">
        <v>108</v>
      </c>
      <c r="UAW71" s="4" t="s">
        <v>108</v>
      </c>
      <c r="UAX71" s="4" t="s">
        <v>108</v>
      </c>
      <c r="UAY71" s="4" t="s">
        <v>108</v>
      </c>
      <c r="UAZ71" s="4" t="s">
        <v>108</v>
      </c>
      <c r="UBA71" s="4" t="s">
        <v>108</v>
      </c>
      <c r="UBB71" s="4" t="s">
        <v>108</v>
      </c>
      <c r="UBC71" s="4" t="s">
        <v>108</v>
      </c>
      <c r="UBD71" s="4" t="s">
        <v>108</v>
      </c>
      <c r="UBE71" s="4" t="s">
        <v>108</v>
      </c>
      <c r="UBF71" s="4" t="s">
        <v>108</v>
      </c>
      <c r="UBG71" s="4" t="s">
        <v>108</v>
      </c>
      <c r="UBH71" s="4" t="s">
        <v>109</v>
      </c>
      <c r="UBI71" s="3" t="s">
        <v>392</v>
      </c>
      <c r="UBJ71" s="3"/>
      <c r="UBK71" s="3"/>
      <c r="UBL71" s="4" t="s">
        <v>108</v>
      </c>
      <c r="UBM71" s="4" t="s">
        <v>108</v>
      </c>
      <c r="UBN71" s="4" t="s">
        <v>108</v>
      </c>
      <c r="UBO71" s="4" t="s">
        <v>108</v>
      </c>
      <c r="UBP71" s="4" t="s">
        <v>108</v>
      </c>
      <c r="UBQ71" s="4" t="s">
        <v>108</v>
      </c>
      <c r="UBR71" s="4" t="s">
        <v>108</v>
      </c>
      <c r="UBS71" s="4" t="s">
        <v>108</v>
      </c>
      <c r="UBT71" s="4" t="s">
        <v>108</v>
      </c>
      <c r="UBU71" s="4" t="s">
        <v>108</v>
      </c>
      <c r="UBV71" s="4" t="s">
        <v>108</v>
      </c>
      <c r="UBW71" s="4" t="s">
        <v>108</v>
      </c>
      <c r="UBX71" s="4" t="s">
        <v>109</v>
      </c>
      <c r="UBY71" s="3" t="s">
        <v>392</v>
      </c>
      <c r="UBZ71" s="3"/>
      <c r="UCA71" s="3"/>
      <c r="UCB71" s="4" t="s">
        <v>108</v>
      </c>
      <c r="UCC71" s="4" t="s">
        <v>108</v>
      </c>
      <c r="UCD71" s="4" t="s">
        <v>108</v>
      </c>
      <c r="UCE71" s="4" t="s">
        <v>108</v>
      </c>
      <c r="UCF71" s="4" t="s">
        <v>108</v>
      </c>
      <c r="UCG71" s="4" t="s">
        <v>108</v>
      </c>
      <c r="UCH71" s="4" t="s">
        <v>108</v>
      </c>
      <c r="UCI71" s="4" t="s">
        <v>108</v>
      </c>
      <c r="UCJ71" s="4" t="s">
        <v>108</v>
      </c>
      <c r="UCK71" s="4" t="s">
        <v>108</v>
      </c>
      <c r="UCL71" s="4" t="s">
        <v>108</v>
      </c>
      <c r="UCM71" s="4" t="s">
        <v>108</v>
      </c>
      <c r="UCN71" s="4" t="s">
        <v>109</v>
      </c>
      <c r="UCO71" s="3" t="s">
        <v>392</v>
      </c>
      <c r="UCP71" s="3"/>
      <c r="UCQ71" s="3"/>
      <c r="UCR71" s="4" t="s">
        <v>108</v>
      </c>
      <c r="UCS71" s="4" t="s">
        <v>108</v>
      </c>
      <c r="UCT71" s="4" t="s">
        <v>108</v>
      </c>
      <c r="UCU71" s="4" t="s">
        <v>108</v>
      </c>
      <c r="UCV71" s="4" t="s">
        <v>108</v>
      </c>
      <c r="UCW71" s="4" t="s">
        <v>108</v>
      </c>
      <c r="UCX71" s="4" t="s">
        <v>108</v>
      </c>
      <c r="UCY71" s="4" t="s">
        <v>108</v>
      </c>
      <c r="UCZ71" s="4" t="s">
        <v>108</v>
      </c>
      <c r="UDA71" s="4" t="s">
        <v>108</v>
      </c>
      <c r="UDB71" s="4" t="s">
        <v>108</v>
      </c>
      <c r="UDC71" s="4" t="s">
        <v>108</v>
      </c>
      <c r="UDD71" s="4" t="s">
        <v>109</v>
      </c>
      <c r="UDE71" s="3" t="s">
        <v>392</v>
      </c>
      <c r="UDF71" s="3"/>
      <c r="UDG71" s="3"/>
      <c r="UDH71" s="4" t="s">
        <v>108</v>
      </c>
      <c r="UDI71" s="4" t="s">
        <v>108</v>
      </c>
      <c r="UDJ71" s="4" t="s">
        <v>108</v>
      </c>
      <c r="UDK71" s="4" t="s">
        <v>108</v>
      </c>
      <c r="UDL71" s="4" t="s">
        <v>108</v>
      </c>
      <c r="UDM71" s="4" t="s">
        <v>108</v>
      </c>
      <c r="UDN71" s="4" t="s">
        <v>108</v>
      </c>
      <c r="UDO71" s="4" t="s">
        <v>108</v>
      </c>
      <c r="UDP71" s="4" t="s">
        <v>108</v>
      </c>
      <c r="UDQ71" s="4" t="s">
        <v>108</v>
      </c>
      <c r="UDR71" s="4" t="s">
        <v>108</v>
      </c>
      <c r="UDS71" s="4" t="s">
        <v>108</v>
      </c>
      <c r="UDT71" s="4" t="s">
        <v>109</v>
      </c>
      <c r="UDU71" s="3" t="s">
        <v>392</v>
      </c>
      <c r="UDV71" s="3"/>
      <c r="UDW71" s="3"/>
      <c r="UDX71" s="4" t="s">
        <v>108</v>
      </c>
      <c r="UDY71" s="4" t="s">
        <v>108</v>
      </c>
      <c r="UDZ71" s="4" t="s">
        <v>108</v>
      </c>
      <c r="UEA71" s="4" t="s">
        <v>108</v>
      </c>
      <c r="UEB71" s="4" t="s">
        <v>108</v>
      </c>
      <c r="UEC71" s="4" t="s">
        <v>108</v>
      </c>
      <c r="UED71" s="4" t="s">
        <v>108</v>
      </c>
      <c r="UEE71" s="4" t="s">
        <v>108</v>
      </c>
      <c r="UEF71" s="4" t="s">
        <v>108</v>
      </c>
      <c r="UEG71" s="4" t="s">
        <v>108</v>
      </c>
      <c r="UEH71" s="4" t="s">
        <v>108</v>
      </c>
      <c r="UEI71" s="4" t="s">
        <v>108</v>
      </c>
      <c r="UEJ71" s="4" t="s">
        <v>109</v>
      </c>
      <c r="UEK71" s="3" t="s">
        <v>392</v>
      </c>
      <c r="UEL71" s="3"/>
      <c r="UEM71" s="3"/>
      <c r="UEN71" s="4" t="s">
        <v>108</v>
      </c>
      <c r="UEO71" s="4" t="s">
        <v>108</v>
      </c>
      <c r="UEP71" s="4" t="s">
        <v>108</v>
      </c>
      <c r="UEQ71" s="4" t="s">
        <v>108</v>
      </c>
      <c r="UER71" s="4" t="s">
        <v>108</v>
      </c>
      <c r="UES71" s="4" t="s">
        <v>108</v>
      </c>
      <c r="UET71" s="4" t="s">
        <v>108</v>
      </c>
      <c r="UEU71" s="4" t="s">
        <v>108</v>
      </c>
      <c r="UEV71" s="4" t="s">
        <v>108</v>
      </c>
      <c r="UEW71" s="4" t="s">
        <v>108</v>
      </c>
      <c r="UEX71" s="4" t="s">
        <v>108</v>
      </c>
      <c r="UEY71" s="4" t="s">
        <v>108</v>
      </c>
      <c r="UEZ71" s="4" t="s">
        <v>109</v>
      </c>
      <c r="UFA71" s="3" t="s">
        <v>392</v>
      </c>
      <c r="UFB71" s="3"/>
      <c r="UFC71" s="3"/>
      <c r="UFD71" s="4" t="s">
        <v>108</v>
      </c>
      <c r="UFE71" s="4" t="s">
        <v>108</v>
      </c>
      <c r="UFF71" s="4" t="s">
        <v>108</v>
      </c>
      <c r="UFG71" s="4" t="s">
        <v>108</v>
      </c>
      <c r="UFH71" s="4" t="s">
        <v>108</v>
      </c>
      <c r="UFI71" s="4" t="s">
        <v>108</v>
      </c>
      <c r="UFJ71" s="4" t="s">
        <v>108</v>
      </c>
      <c r="UFK71" s="4" t="s">
        <v>108</v>
      </c>
      <c r="UFL71" s="4" t="s">
        <v>108</v>
      </c>
      <c r="UFM71" s="4" t="s">
        <v>108</v>
      </c>
      <c r="UFN71" s="4" t="s">
        <v>108</v>
      </c>
      <c r="UFO71" s="4" t="s">
        <v>108</v>
      </c>
      <c r="UFP71" s="4" t="s">
        <v>109</v>
      </c>
      <c r="UFQ71" s="3" t="s">
        <v>392</v>
      </c>
      <c r="UFR71" s="3"/>
      <c r="UFS71" s="3"/>
      <c r="UFT71" s="4" t="s">
        <v>108</v>
      </c>
      <c r="UFU71" s="4" t="s">
        <v>108</v>
      </c>
      <c r="UFV71" s="4" t="s">
        <v>108</v>
      </c>
      <c r="UFW71" s="4" t="s">
        <v>108</v>
      </c>
      <c r="UFX71" s="4" t="s">
        <v>108</v>
      </c>
      <c r="UFY71" s="4" t="s">
        <v>108</v>
      </c>
      <c r="UFZ71" s="4" t="s">
        <v>108</v>
      </c>
      <c r="UGA71" s="4" t="s">
        <v>108</v>
      </c>
      <c r="UGB71" s="4" t="s">
        <v>108</v>
      </c>
      <c r="UGC71" s="4" t="s">
        <v>108</v>
      </c>
      <c r="UGD71" s="4" t="s">
        <v>108</v>
      </c>
      <c r="UGE71" s="4" t="s">
        <v>108</v>
      </c>
      <c r="UGF71" s="4" t="s">
        <v>109</v>
      </c>
      <c r="UGG71" s="3" t="s">
        <v>392</v>
      </c>
      <c r="UGH71" s="3"/>
      <c r="UGI71" s="3"/>
      <c r="UGJ71" s="4" t="s">
        <v>108</v>
      </c>
      <c r="UGK71" s="4" t="s">
        <v>108</v>
      </c>
      <c r="UGL71" s="4" t="s">
        <v>108</v>
      </c>
      <c r="UGM71" s="4" t="s">
        <v>108</v>
      </c>
      <c r="UGN71" s="4" t="s">
        <v>108</v>
      </c>
      <c r="UGO71" s="4" t="s">
        <v>108</v>
      </c>
      <c r="UGP71" s="4" t="s">
        <v>108</v>
      </c>
      <c r="UGQ71" s="4" t="s">
        <v>108</v>
      </c>
      <c r="UGR71" s="4" t="s">
        <v>108</v>
      </c>
      <c r="UGS71" s="4" t="s">
        <v>108</v>
      </c>
      <c r="UGT71" s="4" t="s">
        <v>108</v>
      </c>
      <c r="UGU71" s="4" t="s">
        <v>108</v>
      </c>
      <c r="UGV71" s="4" t="s">
        <v>109</v>
      </c>
      <c r="UGW71" s="3" t="s">
        <v>392</v>
      </c>
      <c r="UGX71" s="3"/>
      <c r="UGY71" s="3"/>
      <c r="UGZ71" s="4" t="s">
        <v>108</v>
      </c>
      <c r="UHA71" s="4" t="s">
        <v>108</v>
      </c>
      <c r="UHB71" s="4" t="s">
        <v>108</v>
      </c>
      <c r="UHC71" s="4" t="s">
        <v>108</v>
      </c>
      <c r="UHD71" s="4" t="s">
        <v>108</v>
      </c>
      <c r="UHE71" s="4" t="s">
        <v>108</v>
      </c>
      <c r="UHF71" s="4" t="s">
        <v>108</v>
      </c>
      <c r="UHG71" s="4" t="s">
        <v>108</v>
      </c>
      <c r="UHH71" s="4" t="s">
        <v>108</v>
      </c>
      <c r="UHI71" s="4" t="s">
        <v>108</v>
      </c>
      <c r="UHJ71" s="4" t="s">
        <v>108</v>
      </c>
      <c r="UHK71" s="4" t="s">
        <v>108</v>
      </c>
      <c r="UHL71" s="4" t="s">
        <v>109</v>
      </c>
      <c r="UHM71" s="3" t="s">
        <v>392</v>
      </c>
      <c r="UHN71" s="3"/>
      <c r="UHO71" s="3"/>
      <c r="UHP71" s="4" t="s">
        <v>108</v>
      </c>
      <c r="UHQ71" s="4" t="s">
        <v>108</v>
      </c>
      <c r="UHR71" s="4" t="s">
        <v>108</v>
      </c>
      <c r="UHS71" s="4" t="s">
        <v>108</v>
      </c>
      <c r="UHT71" s="4" t="s">
        <v>108</v>
      </c>
      <c r="UHU71" s="4" t="s">
        <v>108</v>
      </c>
      <c r="UHV71" s="4" t="s">
        <v>108</v>
      </c>
      <c r="UHW71" s="4" t="s">
        <v>108</v>
      </c>
      <c r="UHX71" s="4" t="s">
        <v>108</v>
      </c>
      <c r="UHY71" s="4" t="s">
        <v>108</v>
      </c>
      <c r="UHZ71" s="4" t="s">
        <v>108</v>
      </c>
      <c r="UIA71" s="4" t="s">
        <v>108</v>
      </c>
      <c r="UIB71" s="4" t="s">
        <v>109</v>
      </c>
      <c r="UIC71" s="3" t="s">
        <v>392</v>
      </c>
      <c r="UID71" s="3"/>
      <c r="UIE71" s="3"/>
      <c r="UIF71" s="4" t="s">
        <v>108</v>
      </c>
      <c r="UIG71" s="4" t="s">
        <v>108</v>
      </c>
      <c r="UIH71" s="4" t="s">
        <v>108</v>
      </c>
      <c r="UII71" s="4" t="s">
        <v>108</v>
      </c>
      <c r="UIJ71" s="4" t="s">
        <v>108</v>
      </c>
      <c r="UIK71" s="4" t="s">
        <v>108</v>
      </c>
      <c r="UIL71" s="4" t="s">
        <v>108</v>
      </c>
      <c r="UIM71" s="4" t="s">
        <v>108</v>
      </c>
      <c r="UIN71" s="4" t="s">
        <v>108</v>
      </c>
      <c r="UIO71" s="4" t="s">
        <v>108</v>
      </c>
      <c r="UIP71" s="4" t="s">
        <v>108</v>
      </c>
      <c r="UIQ71" s="4" t="s">
        <v>108</v>
      </c>
      <c r="UIR71" s="4" t="s">
        <v>109</v>
      </c>
      <c r="UIS71" s="3" t="s">
        <v>392</v>
      </c>
      <c r="UIT71" s="3"/>
      <c r="UIU71" s="3"/>
      <c r="UIV71" s="4" t="s">
        <v>108</v>
      </c>
      <c r="UIW71" s="4" t="s">
        <v>108</v>
      </c>
      <c r="UIX71" s="4" t="s">
        <v>108</v>
      </c>
      <c r="UIY71" s="4" t="s">
        <v>108</v>
      </c>
      <c r="UIZ71" s="4" t="s">
        <v>108</v>
      </c>
      <c r="UJA71" s="4" t="s">
        <v>108</v>
      </c>
      <c r="UJB71" s="4" t="s">
        <v>108</v>
      </c>
      <c r="UJC71" s="4" t="s">
        <v>108</v>
      </c>
      <c r="UJD71" s="4" t="s">
        <v>108</v>
      </c>
      <c r="UJE71" s="4" t="s">
        <v>108</v>
      </c>
      <c r="UJF71" s="4" t="s">
        <v>108</v>
      </c>
      <c r="UJG71" s="4" t="s">
        <v>108</v>
      </c>
      <c r="UJH71" s="4" t="s">
        <v>109</v>
      </c>
      <c r="UJI71" s="3" t="s">
        <v>392</v>
      </c>
      <c r="UJJ71" s="3"/>
      <c r="UJK71" s="3"/>
      <c r="UJL71" s="4" t="s">
        <v>108</v>
      </c>
      <c r="UJM71" s="4" t="s">
        <v>108</v>
      </c>
      <c r="UJN71" s="4" t="s">
        <v>108</v>
      </c>
      <c r="UJO71" s="4" t="s">
        <v>108</v>
      </c>
      <c r="UJP71" s="4" t="s">
        <v>108</v>
      </c>
      <c r="UJQ71" s="4" t="s">
        <v>108</v>
      </c>
      <c r="UJR71" s="4" t="s">
        <v>108</v>
      </c>
      <c r="UJS71" s="4" t="s">
        <v>108</v>
      </c>
      <c r="UJT71" s="4" t="s">
        <v>108</v>
      </c>
      <c r="UJU71" s="4" t="s">
        <v>108</v>
      </c>
      <c r="UJV71" s="4" t="s">
        <v>108</v>
      </c>
      <c r="UJW71" s="4" t="s">
        <v>108</v>
      </c>
      <c r="UJX71" s="4" t="s">
        <v>109</v>
      </c>
      <c r="UJY71" s="3" t="s">
        <v>392</v>
      </c>
      <c r="UJZ71" s="3"/>
      <c r="UKA71" s="3"/>
      <c r="UKB71" s="4" t="s">
        <v>108</v>
      </c>
      <c r="UKC71" s="4" t="s">
        <v>108</v>
      </c>
      <c r="UKD71" s="4" t="s">
        <v>108</v>
      </c>
      <c r="UKE71" s="4" t="s">
        <v>108</v>
      </c>
      <c r="UKF71" s="4" t="s">
        <v>108</v>
      </c>
      <c r="UKG71" s="4" t="s">
        <v>108</v>
      </c>
      <c r="UKH71" s="4" t="s">
        <v>108</v>
      </c>
      <c r="UKI71" s="4" t="s">
        <v>108</v>
      </c>
      <c r="UKJ71" s="4" t="s">
        <v>108</v>
      </c>
      <c r="UKK71" s="4" t="s">
        <v>108</v>
      </c>
      <c r="UKL71" s="4" t="s">
        <v>108</v>
      </c>
      <c r="UKM71" s="4" t="s">
        <v>108</v>
      </c>
      <c r="UKN71" s="4" t="s">
        <v>109</v>
      </c>
      <c r="UKO71" s="3" t="s">
        <v>392</v>
      </c>
      <c r="UKP71" s="3"/>
      <c r="UKQ71" s="3"/>
      <c r="UKR71" s="4" t="s">
        <v>108</v>
      </c>
      <c r="UKS71" s="4" t="s">
        <v>108</v>
      </c>
      <c r="UKT71" s="4" t="s">
        <v>108</v>
      </c>
      <c r="UKU71" s="4" t="s">
        <v>108</v>
      </c>
      <c r="UKV71" s="4" t="s">
        <v>108</v>
      </c>
      <c r="UKW71" s="4" t="s">
        <v>108</v>
      </c>
      <c r="UKX71" s="4" t="s">
        <v>108</v>
      </c>
      <c r="UKY71" s="4" t="s">
        <v>108</v>
      </c>
      <c r="UKZ71" s="4" t="s">
        <v>108</v>
      </c>
      <c r="ULA71" s="4" t="s">
        <v>108</v>
      </c>
      <c r="ULB71" s="4" t="s">
        <v>108</v>
      </c>
      <c r="ULC71" s="4" t="s">
        <v>108</v>
      </c>
      <c r="ULD71" s="4" t="s">
        <v>109</v>
      </c>
      <c r="ULE71" s="3" t="s">
        <v>392</v>
      </c>
      <c r="ULF71" s="3"/>
      <c r="ULG71" s="3"/>
      <c r="ULH71" s="4" t="s">
        <v>108</v>
      </c>
      <c r="ULI71" s="4" t="s">
        <v>108</v>
      </c>
      <c r="ULJ71" s="4" t="s">
        <v>108</v>
      </c>
      <c r="ULK71" s="4" t="s">
        <v>108</v>
      </c>
      <c r="ULL71" s="4" t="s">
        <v>108</v>
      </c>
      <c r="ULM71" s="4" t="s">
        <v>108</v>
      </c>
      <c r="ULN71" s="4" t="s">
        <v>108</v>
      </c>
      <c r="ULO71" s="4" t="s">
        <v>108</v>
      </c>
      <c r="ULP71" s="4" t="s">
        <v>108</v>
      </c>
      <c r="ULQ71" s="4" t="s">
        <v>108</v>
      </c>
      <c r="ULR71" s="4" t="s">
        <v>108</v>
      </c>
      <c r="ULS71" s="4" t="s">
        <v>108</v>
      </c>
      <c r="ULT71" s="4" t="s">
        <v>109</v>
      </c>
      <c r="ULU71" s="3" t="s">
        <v>392</v>
      </c>
      <c r="ULV71" s="3"/>
      <c r="ULW71" s="3"/>
      <c r="ULX71" s="4" t="s">
        <v>108</v>
      </c>
      <c r="ULY71" s="4" t="s">
        <v>108</v>
      </c>
      <c r="ULZ71" s="4" t="s">
        <v>108</v>
      </c>
      <c r="UMA71" s="4" t="s">
        <v>108</v>
      </c>
      <c r="UMB71" s="4" t="s">
        <v>108</v>
      </c>
      <c r="UMC71" s="4" t="s">
        <v>108</v>
      </c>
      <c r="UMD71" s="4" t="s">
        <v>108</v>
      </c>
      <c r="UME71" s="4" t="s">
        <v>108</v>
      </c>
      <c r="UMF71" s="4" t="s">
        <v>108</v>
      </c>
      <c r="UMG71" s="4" t="s">
        <v>108</v>
      </c>
      <c r="UMH71" s="4" t="s">
        <v>108</v>
      </c>
      <c r="UMI71" s="4" t="s">
        <v>108</v>
      </c>
      <c r="UMJ71" s="4" t="s">
        <v>109</v>
      </c>
      <c r="UMK71" s="3" t="s">
        <v>392</v>
      </c>
      <c r="UML71" s="3"/>
      <c r="UMM71" s="3"/>
      <c r="UMN71" s="4" t="s">
        <v>108</v>
      </c>
      <c r="UMO71" s="4" t="s">
        <v>108</v>
      </c>
      <c r="UMP71" s="4" t="s">
        <v>108</v>
      </c>
      <c r="UMQ71" s="4" t="s">
        <v>108</v>
      </c>
      <c r="UMR71" s="4" t="s">
        <v>108</v>
      </c>
      <c r="UMS71" s="4" t="s">
        <v>108</v>
      </c>
      <c r="UMT71" s="4" t="s">
        <v>108</v>
      </c>
      <c r="UMU71" s="4" t="s">
        <v>108</v>
      </c>
      <c r="UMV71" s="4" t="s">
        <v>108</v>
      </c>
      <c r="UMW71" s="4" t="s">
        <v>108</v>
      </c>
      <c r="UMX71" s="4" t="s">
        <v>108</v>
      </c>
      <c r="UMY71" s="4" t="s">
        <v>108</v>
      </c>
      <c r="UMZ71" s="4" t="s">
        <v>109</v>
      </c>
      <c r="UNA71" s="3" t="s">
        <v>392</v>
      </c>
      <c r="UNB71" s="3"/>
      <c r="UNC71" s="3"/>
      <c r="UND71" s="4" t="s">
        <v>108</v>
      </c>
      <c r="UNE71" s="4" t="s">
        <v>108</v>
      </c>
      <c r="UNF71" s="4" t="s">
        <v>108</v>
      </c>
      <c r="UNG71" s="4" t="s">
        <v>108</v>
      </c>
      <c r="UNH71" s="4" t="s">
        <v>108</v>
      </c>
      <c r="UNI71" s="4" t="s">
        <v>108</v>
      </c>
      <c r="UNJ71" s="4" t="s">
        <v>108</v>
      </c>
      <c r="UNK71" s="4" t="s">
        <v>108</v>
      </c>
      <c r="UNL71" s="4" t="s">
        <v>108</v>
      </c>
      <c r="UNM71" s="4" t="s">
        <v>108</v>
      </c>
      <c r="UNN71" s="4" t="s">
        <v>108</v>
      </c>
      <c r="UNO71" s="4" t="s">
        <v>108</v>
      </c>
      <c r="UNP71" s="4" t="s">
        <v>109</v>
      </c>
      <c r="UNQ71" s="3" t="s">
        <v>392</v>
      </c>
      <c r="UNR71" s="3"/>
      <c r="UNS71" s="3"/>
      <c r="UNT71" s="4" t="s">
        <v>108</v>
      </c>
      <c r="UNU71" s="4" t="s">
        <v>108</v>
      </c>
      <c r="UNV71" s="4" t="s">
        <v>108</v>
      </c>
      <c r="UNW71" s="4" t="s">
        <v>108</v>
      </c>
      <c r="UNX71" s="4" t="s">
        <v>108</v>
      </c>
      <c r="UNY71" s="4" t="s">
        <v>108</v>
      </c>
      <c r="UNZ71" s="4" t="s">
        <v>108</v>
      </c>
      <c r="UOA71" s="4" t="s">
        <v>108</v>
      </c>
      <c r="UOB71" s="4" t="s">
        <v>108</v>
      </c>
      <c r="UOC71" s="4" t="s">
        <v>108</v>
      </c>
      <c r="UOD71" s="4" t="s">
        <v>108</v>
      </c>
      <c r="UOE71" s="4" t="s">
        <v>108</v>
      </c>
      <c r="UOF71" s="4" t="s">
        <v>109</v>
      </c>
      <c r="UOG71" s="3" t="s">
        <v>392</v>
      </c>
      <c r="UOH71" s="3"/>
      <c r="UOI71" s="3"/>
      <c r="UOJ71" s="4" t="s">
        <v>108</v>
      </c>
      <c r="UOK71" s="4" t="s">
        <v>108</v>
      </c>
      <c r="UOL71" s="4" t="s">
        <v>108</v>
      </c>
      <c r="UOM71" s="4" t="s">
        <v>108</v>
      </c>
      <c r="UON71" s="4" t="s">
        <v>108</v>
      </c>
      <c r="UOO71" s="4" t="s">
        <v>108</v>
      </c>
      <c r="UOP71" s="4" t="s">
        <v>108</v>
      </c>
      <c r="UOQ71" s="4" t="s">
        <v>108</v>
      </c>
      <c r="UOR71" s="4" t="s">
        <v>108</v>
      </c>
      <c r="UOS71" s="4" t="s">
        <v>108</v>
      </c>
      <c r="UOT71" s="4" t="s">
        <v>108</v>
      </c>
      <c r="UOU71" s="4" t="s">
        <v>108</v>
      </c>
      <c r="UOV71" s="4" t="s">
        <v>109</v>
      </c>
      <c r="UOW71" s="3" t="s">
        <v>392</v>
      </c>
      <c r="UOX71" s="3"/>
      <c r="UOY71" s="3"/>
      <c r="UOZ71" s="4" t="s">
        <v>108</v>
      </c>
      <c r="UPA71" s="4" t="s">
        <v>108</v>
      </c>
      <c r="UPB71" s="4" t="s">
        <v>108</v>
      </c>
      <c r="UPC71" s="4" t="s">
        <v>108</v>
      </c>
      <c r="UPD71" s="4" t="s">
        <v>108</v>
      </c>
      <c r="UPE71" s="4" t="s">
        <v>108</v>
      </c>
      <c r="UPF71" s="4" t="s">
        <v>108</v>
      </c>
      <c r="UPG71" s="4" t="s">
        <v>108</v>
      </c>
      <c r="UPH71" s="4" t="s">
        <v>108</v>
      </c>
      <c r="UPI71" s="4" t="s">
        <v>108</v>
      </c>
      <c r="UPJ71" s="4" t="s">
        <v>108</v>
      </c>
      <c r="UPK71" s="4" t="s">
        <v>108</v>
      </c>
      <c r="UPL71" s="4" t="s">
        <v>109</v>
      </c>
      <c r="UPM71" s="3" t="s">
        <v>392</v>
      </c>
      <c r="UPN71" s="3"/>
      <c r="UPO71" s="3"/>
      <c r="UPP71" s="4" t="s">
        <v>108</v>
      </c>
      <c r="UPQ71" s="4" t="s">
        <v>108</v>
      </c>
      <c r="UPR71" s="4" t="s">
        <v>108</v>
      </c>
      <c r="UPS71" s="4" t="s">
        <v>108</v>
      </c>
      <c r="UPT71" s="4" t="s">
        <v>108</v>
      </c>
      <c r="UPU71" s="4" t="s">
        <v>108</v>
      </c>
      <c r="UPV71" s="4" t="s">
        <v>108</v>
      </c>
      <c r="UPW71" s="4" t="s">
        <v>108</v>
      </c>
      <c r="UPX71" s="4" t="s">
        <v>108</v>
      </c>
      <c r="UPY71" s="4" t="s">
        <v>108</v>
      </c>
      <c r="UPZ71" s="4" t="s">
        <v>108</v>
      </c>
      <c r="UQA71" s="4" t="s">
        <v>108</v>
      </c>
      <c r="UQB71" s="4" t="s">
        <v>109</v>
      </c>
      <c r="UQC71" s="3" t="s">
        <v>392</v>
      </c>
      <c r="UQD71" s="3"/>
      <c r="UQE71" s="3"/>
      <c r="UQF71" s="4" t="s">
        <v>108</v>
      </c>
      <c r="UQG71" s="4" t="s">
        <v>108</v>
      </c>
      <c r="UQH71" s="4" t="s">
        <v>108</v>
      </c>
      <c r="UQI71" s="4" t="s">
        <v>108</v>
      </c>
      <c r="UQJ71" s="4" t="s">
        <v>108</v>
      </c>
      <c r="UQK71" s="4" t="s">
        <v>108</v>
      </c>
      <c r="UQL71" s="4" t="s">
        <v>108</v>
      </c>
      <c r="UQM71" s="4" t="s">
        <v>108</v>
      </c>
      <c r="UQN71" s="4" t="s">
        <v>108</v>
      </c>
      <c r="UQO71" s="4" t="s">
        <v>108</v>
      </c>
      <c r="UQP71" s="4" t="s">
        <v>108</v>
      </c>
      <c r="UQQ71" s="4" t="s">
        <v>108</v>
      </c>
      <c r="UQR71" s="4" t="s">
        <v>109</v>
      </c>
      <c r="UQS71" s="3" t="s">
        <v>392</v>
      </c>
      <c r="UQT71" s="3"/>
      <c r="UQU71" s="3"/>
      <c r="UQV71" s="4" t="s">
        <v>108</v>
      </c>
      <c r="UQW71" s="4" t="s">
        <v>108</v>
      </c>
      <c r="UQX71" s="4" t="s">
        <v>108</v>
      </c>
      <c r="UQY71" s="4" t="s">
        <v>108</v>
      </c>
      <c r="UQZ71" s="4" t="s">
        <v>108</v>
      </c>
      <c r="URA71" s="4" t="s">
        <v>108</v>
      </c>
      <c r="URB71" s="4" t="s">
        <v>108</v>
      </c>
      <c r="URC71" s="4" t="s">
        <v>108</v>
      </c>
      <c r="URD71" s="4" t="s">
        <v>108</v>
      </c>
      <c r="URE71" s="4" t="s">
        <v>108</v>
      </c>
      <c r="URF71" s="4" t="s">
        <v>108</v>
      </c>
      <c r="URG71" s="4" t="s">
        <v>108</v>
      </c>
      <c r="URH71" s="4" t="s">
        <v>109</v>
      </c>
      <c r="URI71" s="3" t="s">
        <v>392</v>
      </c>
      <c r="URJ71" s="3"/>
      <c r="URK71" s="3"/>
      <c r="URL71" s="4" t="s">
        <v>108</v>
      </c>
      <c r="URM71" s="4" t="s">
        <v>108</v>
      </c>
      <c r="URN71" s="4" t="s">
        <v>108</v>
      </c>
      <c r="URO71" s="4" t="s">
        <v>108</v>
      </c>
      <c r="URP71" s="4" t="s">
        <v>108</v>
      </c>
      <c r="URQ71" s="4" t="s">
        <v>108</v>
      </c>
      <c r="URR71" s="4" t="s">
        <v>108</v>
      </c>
      <c r="URS71" s="4" t="s">
        <v>108</v>
      </c>
      <c r="URT71" s="4" t="s">
        <v>108</v>
      </c>
      <c r="URU71" s="4" t="s">
        <v>108</v>
      </c>
      <c r="URV71" s="4" t="s">
        <v>108</v>
      </c>
      <c r="URW71" s="4" t="s">
        <v>108</v>
      </c>
      <c r="URX71" s="4" t="s">
        <v>109</v>
      </c>
      <c r="URY71" s="3" t="s">
        <v>392</v>
      </c>
      <c r="URZ71" s="3"/>
      <c r="USA71" s="3"/>
      <c r="USB71" s="4" t="s">
        <v>108</v>
      </c>
      <c r="USC71" s="4" t="s">
        <v>108</v>
      </c>
      <c r="USD71" s="4" t="s">
        <v>108</v>
      </c>
      <c r="USE71" s="4" t="s">
        <v>108</v>
      </c>
      <c r="USF71" s="4" t="s">
        <v>108</v>
      </c>
      <c r="USG71" s="4" t="s">
        <v>108</v>
      </c>
      <c r="USH71" s="4" t="s">
        <v>108</v>
      </c>
      <c r="USI71" s="4" t="s">
        <v>108</v>
      </c>
      <c r="USJ71" s="4" t="s">
        <v>108</v>
      </c>
      <c r="USK71" s="4" t="s">
        <v>108</v>
      </c>
      <c r="USL71" s="4" t="s">
        <v>108</v>
      </c>
      <c r="USM71" s="4" t="s">
        <v>108</v>
      </c>
      <c r="USN71" s="4" t="s">
        <v>109</v>
      </c>
      <c r="USO71" s="3" t="s">
        <v>392</v>
      </c>
      <c r="USP71" s="3"/>
      <c r="USQ71" s="3"/>
      <c r="USR71" s="4" t="s">
        <v>108</v>
      </c>
      <c r="USS71" s="4" t="s">
        <v>108</v>
      </c>
      <c r="UST71" s="4" t="s">
        <v>108</v>
      </c>
      <c r="USU71" s="4" t="s">
        <v>108</v>
      </c>
      <c r="USV71" s="4" t="s">
        <v>108</v>
      </c>
      <c r="USW71" s="4" t="s">
        <v>108</v>
      </c>
      <c r="USX71" s="4" t="s">
        <v>108</v>
      </c>
      <c r="USY71" s="4" t="s">
        <v>108</v>
      </c>
      <c r="USZ71" s="4" t="s">
        <v>108</v>
      </c>
      <c r="UTA71" s="4" t="s">
        <v>108</v>
      </c>
      <c r="UTB71" s="4" t="s">
        <v>108</v>
      </c>
      <c r="UTC71" s="4" t="s">
        <v>108</v>
      </c>
      <c r="UTD71" s="4" t="s">
        <v>109</v>
      </c>
      <c r="UTE71" s="3" t="s">
        <v>392</v>
      </c>
      <c r="UTF71" s="3"/>
      <c r="UTG71" s="3"/>
      <c r="UTH71" s="4" t="s">
        <v>108</v>
      </c>
      <c r="UTI71" s="4" t="s">
        <v>108</v>
      </c>
      <c r="UTJ71" s="4" t="s">
        <v>108</v>
      </c>
      <c r="UTK71" s="4" t="s">
        <v>108</v>
      </c>
      <c r="UTL71" s="4" t="s">
        <v>108</v>
      </c>
      <c r="UTM71" s="4" t="s">
        <v>108</v>
      </c>
      <c r="UTN71" s="4" t="s">
        <v>108</v>
      </c>
      <c r="UTO71" s="4" t="s">
        <v>108</v>
      </c>
      <c r="UTP71" s="4" t="s">
        <v>108</v>
      </c>
      <c r="UTQ71" s="4" t="s">
        <v>108</v>
      </c>
      <c r="UTR71" s="4" t="s">
        <v>108</v>
      </c>
      <c r="UTS71" s="4" t="s">
        <v>108</v>
      </c>
      <c r="UTT71" s="4" t="s">
        <v>109</v>
      </c>
      <c r="UTU71" s="3" t="s">
        <v>392</v>
      </c>
      <c r="UTV71" s="3"/>
      <c r="UTW71" s="3"/>
      <c r="UTX71" s="4" t="s">
        <v>108</v>
      </c>
      <c r="UTY71" s="4" t="s">
        <v>108</v>
      </c>
      <c r="UTZ71" s="4" t="s">
        <v>108</v>
      </c>
      <c r="UUA71" s="4" t="s">
        <v>108</v>
      </c>
      <c r="UUB71" s="4" t="s">
        <v>108</v>
      </c>
      <c r="UUC71" s="4" t="s">
        <v>108</v>
      </c>
      <c r="UUD71" s="4" t="s">
        <v>108</v>
      </c>
      <c r="UUE71" s="4" t="s">
        <v>108</v>
      </c>
      <c r="UUF71" s="4" t="s">
        <v>108</v>
      </c>
      <c r="UUG71" s="4" t="s">
        <v>108</v>
      </c>
      <c r="UUH71" s="4" t="s">
        <v>108</v>
      </c>
      <c r="UUI71" s="4" t="s">
        <v>108</v>
      </c>
      <c r="UUJ71" s="4" t="s">
        <v>109</v>
      </c>
      <c r="UUK71" s="3" t="s">
        <v>392</v>
      </c>
      <c r="UUL71" s="3"/>
      <c r="UUM71" s="3"/>
      <c r="UUN71" s="4" t="s">
        <v>108</v>
      </c>
      <c r="UUO71" s="4" t="s">
        <v>108</v>
      </c>
      <c r="UUP71" s="4" t="s">
        <v>108</v>
      </c>
      <c r="UUQ71" s="4" t="s">
        <v>108</v>
      </c>
      <c r="UUR71" s="4" t="s">
        <v>108</v>
      </c>
      <c r="UUS71" s="4" t="s">
        <v>108</v>
      </c>
      <c r="UUT71" s="4" t="s">
        <v>108</v>
      </c>
      <c r="UUU71" s="4" t="s">
        <v>108</v>
      </c>
      <c r="UUV71" s="4" t="s">
        <v>108</v>
      </c>
      <c r="UUW71" s="4" t="s">
        <v>108</v>
      </c>
      <c r="UUX71" s="4" t="s">
        <v>108</v>
      </c>
      <c r="UUY71" s="4" t="s">
        <v>108</v>
      </c>
      <c r="UUZ71" s="4" t="s">
        <v>109</v>
      </c>
      <c r="UVA71" s="3" t="s">
        <v>392</v>
      </c>
      <c r="UVB71" s="3"/>
      <c r="UVC71" s="3"/>
      <c r="UVD71" s="4" t="s">
        <v>108</v>
      </c>
      <c r="UVE71" s="4" t="s">
        <v>108</v>
      </c>
      <c r="UVF71" s="4" t="s">
        <v>108</v>
      </c>
      <c r="UVG71" s="4" t="s">
        <v>108</v>
      </c>
      <c r="UVH71" s="4" t="s">
        <v>108</v>
      </c>
      <c r="UVI71" s="4" t="s">
        <v>108</v>
      </c>
      <c r="UVJ71" s="4" t="s">
        <v>108</v>
      </c>
      <c r="UVK71" s="4" t="s">
        <v>108</v>
      </c>
      <c r="UVL71" s="4" t="s">
        <v>108</v>
      </c>
      <c r="UVM71" s="4" t="s">
        <v>108</v>
      </c>
      <c r="UVN71" s="4" t="s">
        <v>108</v>
      </c>
      <c r="UVO71" s="4" t="s">
        <v>108</v>
      </c>
      <c r="UVP71" s="4" t="s">
        <v>109</v>
      </c>
      <c r="UVQ71" s="3" t="s">
        <v>392</v>
      </c>
      <c r="UVR71" s="3"/>
      <c r="UVS71" s="3"/>
      <c r="UVT71" s="4" t="s">
        <v>108</v>
      </c>
      <c r="UVU71" s="4" t="s">
        <v>108</v>
      </c>
      <c r="UVV71" s="4" t="s">
        <v>108</v>
      </c>
      <c r="UVW71" s="4" t="s">
        <v>108</v>
      </c>
      <c r="UVX71" s="4" t="s">
        <v>108</v>
      </c>
      <c r="UVY71" s="4" t="s">
        <v>108</v>
      </c>
      <c r="UVZ71" s="4" t="s">
        <v>108</v>
      </c>
      <c r="UWA71" s="4" t="s">
        <v>108</v>
      </c>
      <c r="UWB71" s="4" t="s">
        <v>108</v>
      </c>
      <c r="UWC71" s="4" t="s">
        <v>108</v>
      </c>
      <c r="UWD71" s="4" t="s">
        <v>108</v>
      </c>
      <c r="UWE71" s="4" t="s">
        <v>108</v>
      </c>
      <c r="UWF71" s="4" t="s">
        <v>109</v>
      </c>
      <c r="UWG71" s="3" t="s">
        <v>392</v>
      </c>
      <c r="UWH71" s="3"/>
      <c r="UWI71" s="3"/>
      <c r="UWJ71" s="4" t="s">
        <v>108</v>
      </c>
      <c r="UWK71" s="4" t="s">
        <v>108</v>
      </c>
      <c r="UWL71" s="4" t="s">
        <v>108</v>
      </c>
      <c r="UWM71" s="4" t="s">
        <v>108</v>
      </c>
      <c r="UWN71" s="4" t="s">
        <v>108</v>
      </c>
      <c r="UWO71" s="4" t="s">
        <v>108</v>
      </c>
      <c r="UWP71" s="4" t="s">
        <v>108</v>
      </c>
      <c r="UWQ71" s="4" t="s">
        <v>108</v>
      </c>
      <c r="UWR71" s="4" t="s">
        <v>108</v>
      </c>
      <c r="UWS71" s="4" t="s">
        <v>108</v>
      </c>
      <c r="UWT71" s="4" t="s">
        <v>108</v>
      </c>
      <c r="UWU71" s="4" t="s">
        <v>108</v>
      </c>
      <c r="UWV71" s="4" t="s">
        <v>109</v>
      </c>
      <c r="UWW71" s="3" t="s">
        <v>392</v>
      </c>
      <c r="UWX71" s="3"/>
      <c r="UWY71" s="3"/>
      <c r="UWZ71" s="4" t="s">
        <v>108</v>
      </c>
      <c r="UXA71" s="4" t="s">
        <v>108</v>
      </c>
      <c r="UXB71" s="4" t="s">
        <v>108</v>
      </c>
      <c r="UXC71" s="4" t="s">
        <v>108</v>
      </c>
      <c r="UXD71" s="4" t="s">
        <v>108</v>
      </c>
      <c r="UXE71" s="4" t="s">
        <v>108</v>
      </c>
      <c r="UXF71" s="4" t="s">
        <v>108</v>
      </c>
      <c r="UXG71" s="4" t="s">
        <v>108</v>
      </c>
      <c r="UXH71" s="4" t="s">
        <v>108</v>
      </c>
      <c r="UXI71" s="4" t="s">
        <v>108</v>
      </c>
      <c r="UXJ71" s="4" t="s">
        <v>108</v>
      </c>
      <c r="UXK71" s="4" t="s">
        <v>108</v>
      </c>
      <c r="UXL71" s="4" t="s">
        <v>109</v>
      </c>
      <c r="UXM71" s="3" t="s">
        <v>392</v>
      </c>
      <c r="UXN71" s="3"/>
      <c r="UXO71" s="3"/>
      <c r="UXP71" s="4" t="s">
        <v>108</v>
      </c>
      <c r="UXQ71" s="4" t="s">
        <v>108</v>
      </c>
      <c r="UXR71" s="4" t="s">
        <v>108</v>
      </c>
      <c r="UXS71" s="4" t="s">
        <v>108</v>
      </c>
      <c r="UXT71" s="4" t="s">
        <v>108</v>
      </c>
      <c r="UXU71" s="4" t="s">
        <v>108</v>
      </c>
      <c r="UXV71" s="4" t="s">
        <v>108</v>
      </c>
      <c r="UXW71" s="4" t="s">
        <v>108</v>
      </c>
      <c r="UXX71" s="4" t="s">
        <v>108</v>
      </c>
      <c r="UXY71" s="4" t="s">
        <v>108</v>
      </c>
      <c r="UXZ71" s="4" t="s">
        <v>108</v>
      </c>
      <c r="UYA71" s="4" t="s">
        <v>108</v>
      </c>
      <c r="UYB71" s="4" t="s">
        <v>109</v>
      </c>
      <c r="UYC71" s="3" t="s">
        <v>392</v>
      </c>
      <c r="UYD71" s="3"/>
      <c r="UYE71" s="3"/>
      <c r="UYF71" s="4" t="s">
        <v>108</v>
      </c>
      <c r="UYG71" s="4" t="s">
        <v>108</v>
      </c>
      <c r="UYH71" s="4" t="s">
        <v>108</v>
      </c>
      <c r="UYI71" s="4" t="s">
        <v>108</v>
      </c>
      <c r="UYJ71" s="4" t="s">
        <v>108</v>
      </c>
      <c r="UYK71" s="4" t="s">
        <v>108</v>
      </c>
      <c r="UYL71" s="4" t="s">
        <v>108</v>
      </c>
      <c r="UYM71" s="4" t="s">
        <v>108</v>
      </c>
      <c r="UYN71" s="4" t="s">
        <v>108</v>
      </c>
      <c r="UYO71" s="4" t="s">
        <v>108</v>
      </c>
      <c r="UYP71" s="4" t="s">
        <v>108</v>
      </c>
      <c r="UYQ71" s="4" t="s">
        <v>108</v>
      </c>
      <c r="UYR71" s="4" t="s">
        <v>109</v>
      </c>
      <c r="UYS71" s="3" t="s">
        <v>392</v>
      </c>
      <c r="UYT71" s="3"/>
      <c r="UYU71" s="3"/>
      <c r="UYV71" s="4" t="s">
        <v>108</v>
      </c>
      <c r="UYW71" s="4" t="s">
        <v>108</v>
      </c>
      <c r="UYX71" s="4" t="s">
        <v>108</v>
      </c>
      <c r="UYY71" s="4" t="s">
        <v>108</v>
      </c>
      <c r="UYZ71" s="4" t="s">
        <v>108</v>
      </c>
      <c r="UZA71" s="4" t="s">
        <v>108</v>
      </c>
      <c r="UZB71" s="4" t="s">
        <v>108</v>
      </c>
      <c r="UZC71" s="4" t="s">
        <v>108</v>
      </c>
      <c r="UZD71" s="4" t="s">
        <v>108</v>
      </c>
      <c r="UZE71" s="4" t="s">
        <v>108</v>
      </c>
      <c r="UZF71" s="4" t="s">
        <v>108</v>
      </c>
      <c r="UZG71" s="4" t="s">
        <v>108</v>
      </c>
      <c r="UZH71" s="4" t="s">
        <v>109</v>
      </c>
      <c r="UZI71" s="3" t="s">
        <v>392</v>
      </c>
      <c r="UZJ71" s="3"/>
      <c r="UZK71" s="3"/>
      <c r="UZL71" s="4" t="s">
        <v>108</v>
      </c>
      <c r="UZM71" s="4" t="s">
        <v>108</v>
      </c>
      <c r="UZN71" s="4" t="s">
        <v>108</v>
      </c>
      <c r="UZO71" s="4" t="s">
        <v>108</v>
      </c>
      <c r="UZP71" s="4" t="s">
        <v>108</v>
      </c>
      <c r="UZQ71" s="4" t="s">
        <v>108</v>
      </c>
      <c r="UZR71" s="4" t="s">
        <v>108</v>
      </c>
      <c r="UZS71" s="4" t="s">
        <v>108</v>
      </c>
      <c r="UZT71" s="4" t="s">
        <v>108</v>
      </c>
      <c r="UZU71" s="4" t="s">
        <v>108</v>
      </c>
      <c r="UZV71" s="4" t="s">
        <v>108</v>
      </c>
      <c r="UZW71" s="4" t="s">
        <v>108</v>
      </c>
      <c r="UZX71" s="4" t="s">
        <v>109</v>
      </c>
      <c r="UZY71" s="3" t="s">
        <v>392</v>
      </c>
      <c r="UZZ71" s="3"/>
      <c r="VAA71" s="3"/>
      <c r="VAB71" s="4" t="s">
        <v>108</v>
      </c>
      <c r="VAC71" s="4" t="s">
        <v>108</v>
      </c>
      <c r="VAD71" s="4" t="s">
        <v>108</v>
      </c>
      <c r="VAE71" s="4" t="s">
        <v>108</v>
      </c>
      <c r="VAF71" s="4" t="s">
        <v>108</v>
      </c>
      <c r="VAG71" s="4" t="s">
        <v>108</v>
      </c>
      <c r="VAH71" s="4" t="s">
        <v>108</v>
      </c>
      <c r="VAI71" s="4" t="s">
        <v>108</v>
      </c>
      <c r="VAJ71" s="4" t="s">
        <v>108</v>
      </c>
      <c r="VAK71" s="4" t="s">
        <v>108</v>
      </c>
      <c r="VAL71" s="4" t="s">
        <v>108</v>
      </c>
      <c r="VAM71" s="4" t="s">
        <v>108</v>
      </c>
      <c r="VAN71" s="4" t="s">
        <v>109</v>
      </c>
      <c r="VAO71" s="3" t="s">
        <v>392</v>
      </c>
      <c r="VAP71" s="3"/>
      <c r="VAQ71" s="3"/>
      <c r="VAR71" s="4" t="s">
        <v>108</v>
      </c>
      <c r="VAS71" s="4" t="s">
        <v>108</v>
      </c>
      <c r="VAT71" s="4" t="s">
        <v>108</v>
      </c>
      <c r="VAU71" s="4" t="s">
        <v>108</v>
      </c>
      <c r="VAV71" s="4" t="s">
        <v>108</v>
      </c>
      <c r="VAW71" s="4" t="s">
        <v>108</v>
      </c>
      <c r="VAX71" s="4" t="s">
        <v>108</v>
      </c>
      <c r="VAY71" s="4" t="s">
        <v>108</v>
      </c>
      <c r="VAZ71" s="4" t="s">
        <v>108</v>
      </c>
      <c r="VBA71" s="4" t="s">
        <v>108</v>
      </c>
      <c r="VBB71" s="4" t="s">
        <v>108</v>
      </c>
      <c r="VBC71" s="4" t="s">
        <v>108</v>
      </c>
      <c r="VBD71" s="4" t="s">
        <v>109</v>
      </c>
      <c r="VBE71" s="3" t="s">
        <v>392</v>
      </c>
      <c r="VBF71" s="3"/>
      <c r="VBG71" s="3"/>
      <c r="VBH71" s="4" t="s">
        <v>108</v>
      </c>
      <c r="VBI71" s="4" t="s">
        <v>108</v>
      </c>
      <c r="VBJ71" s="4" t="s">
        <v>108</v>
      </c>
      <c r="VBK71" s="4" t="s">
        <v>108</v>
      </c>
      <c r="VBL71" s="4" t="s">
        <v>108</v>
      </c>
      <c r="VBM71" s="4" t="s">
        <v>108</v>
      </c>
      <c r="VBN71" s="4" t="s">
        <v>108</v>
      </c>
      <c r="VBO71" s="4" t="s">
        <v>108</v>
      </c>
      <c r="VBP71" s="4" t="s">
        <v>108</v>
      </c>
      <c r="VBQ71" s="4" t="s">
        <v>108</v>
      </c>
      <c r="VBR71" s="4" t="s">
        <v>108</v>
      </c>
      <c r="VBS71" s="4" t="s">
        <v>108</v>
      </c>
      <c r="VBT71" s="4" t="s">
        <v>109</v>
      </c>
      <c r="VBU71" s="3" t="s">
        <v>392</v>
      </c>
      <c r="VBV71" s="3"/>
      <c r="VBW71" s="3"/>
      <c r="VBX71" s="4" t="s">
        <v>108</v>
      </c>
      <c r="VBY71" s="4" t="s">
        <v>108</v>
      </c>
      <c r="VBZ71" s="4" t="s">
        <v>108</v>
      </c>
      <c r="VCA71" s="4" t="s">
        <v>108</v>
      </c>
      <c r="VCB71" s="4" t="s">
        <v>108</v>
      </c>
      <c r="VCC71" s="4" t="s">
        <v>108</v>
      </c>
      <c r="VCD71" s="4" t="s">
        <v>108</v>
      </c>
      <c r="VCE71" s="4" t="s">
        <v>108</v>
      </c>
      <c r="VCF71" s="4" t="s">
        <v>108</v>
      </c>
      <c r="VCG71" s="4" t="s">
        <v>108</v>
      </c>
      <c r="VCH71" s="4" t="s">
        <v>108</v>
      </c>
      <c r="VCI71" s="4" t="s">
        <v>108</v>
      </c>
      <c r="VCJ71" s="4" t="s">
        <v>109</v>
      </c>
      <c r="VCK71" s="3" t="s">
        <v>392</v>
      </c>
      <c r="VCL71" s="3"/>
      <c r="VCM71" s="3"/>
      <c r="VCN71" s="4" t="s">
        <v>108</v>
      </c>
      <c r="VCO71" s="4" t="s">
        <v>108</v>
      </c>
      <c r="VCP71" s="4" t="s">
        <v>108</v>
      </c>
      <c r="VCQ71" s="4" t="s">
        <v>108</v>
      </c>
      <c r="VCR71" s="4" t="s">
        <v>108</v>
      </c>
      <c r="VCS71" s="4" t="s">
        <v>108</v>
      </c>
      <c r="VCT71" s="4" t="s">
        <v>108</v>
      </c>
      <c r="VCU71" s="4" t="s">
        <v>108</v>
      </c>
      <c r="VCV71" s="4" t="s">
        <v>108</v>
      </c>
      <c r="VCW71" s="4" t="s">
        <v>108</v>
      </c>
      <c r="VCX71" s="4" t="s">
        <v>108</v>
      </c>
      <c r="VCY71" s="4" t="s">
        <v>108</v>
      </c>
      <c r="VCZ71" s="4" t="s">
        <v>109</v>
      </c>
      <c r="VDA71" s="3" t="s">
        <v>392</v>
      </c>
      <c r="VDB71" s="3"/>
      <c r="VDC71" s="3"/>
      <c r="VDD71" s="4" t="s">
        <v>108</v>
      </c>
      <c r="VDE71" s="4" t="s">
        <v>108</v>
      </c>
      <c r="VDF71" s="4" t="s">
        <v>108</v>
      </c>
      <c r="VDG71" s="4" t="s">
        <v>108</v>
      </c>
      <c r="VDH71" s="4" t="s">
        <v>108</v>
      </c>
      <c r="VDI71" s="4" t="s">
        <v>108</v>
      </c>
      <c r="VDJ71" s="4" t="s">
        <v>108</v>
      </c>
      <c r="VDK71" s="4" t="s">
        <v>108</v>
      </c>
      <c r="VDL71" s="4" t="s">
        <v>108</v>
      </c>
      <c r="VDM71" s="4" t="s">
        <v>108</v>
      </c>
      <c r="VDN71" s="4" t="s">
        <v>108</v>
      </c>
      <c r="VDO71" s="4" t="s">
        <v>108</v>
      </c>
      <c r="VDP71" s="4" t="s">
        <v>109</v>
      </c>
      <c r="VDQ71" s="3" t="s">
        <v>392</v>
      </c>
      <c r="VDR71" s="3"/>
      <c r="VDS71" s="3"/>
      <c r="VDT71" s="4" t="s">
        <v>108</v>
      </c>
      <c r="VDU71" s="4" t="s">
        <v>108</v>
      </c>
      <c r="VDV71" s="4" t="s">
        <v>108</v>
      </c>
      <c r="VDW71" s="4" t="s">
        <v>108</v>
      </c>
      <c r="VDX71" s="4" t="s">
        <v>108</v>
      </c>
      <c r="VDY71" s="4" t="s">
        <v>108</v>
      </c>
      <c r="VDZ71" s="4" t="s">
        <v>108</v>
      </c>
      <c r="VEA71" s="4" t="s">
        <v>108</v>
      </c>
      <c r="VEB71" s="4" t="s">
        <v>108</v>
      </c>
      <c r="VEC71" s="4" t="s">
        <v>108</v>
      </c>
      <c r="VED71" s="4" t="s">
        <v>108</v>
      </c>
      <c r="VEE71" s="4" t="s">
        <v>108</v>
      </c>
      <c r="VEF71" s="4" t="s">
        <v>109</v>
      </c>
      <c r="VEG71" s="3" t="s">
        <v>392</v>
      </c>
      <c r="VEH71" s="3"/>
      <c r="VEI71" s="3"/>
      <c r="VEJ71" s="4" t="s">
        <v>108</v>
      </c>
      <c r="VEK71" s="4" t="s">
        <v>108</v>
      </c>
      <c r="VEL71" s="4" t="s">
        <v>108</v>
      </c>
      <c r="VEM71" s="4" t="s">
        <v>108</v>
      </c>
      <c r="VEN71" s="4" t="s">
        <v>108</v>
      </c>
      <c r="VEO71" s="4" t="s">
        <v>108</v>
      </c>
      <c r="VEP71" s="4" t="s">
        <v>108</v>
      </c>
      <c r="VEQ71" s="4" t="s">
        <v>108</v>
      </c>
      <c r="VER71" s="4" t="s">
        <v>108</v>
      </c>
      <c r="VES71" s="4" t="s">
        <v>108</v>
      </c>
      <c r="VET71" s="4" t="s">
        <v>108</v>
      </c>
      <c r="VEU71" s="4" t="s">
        <v>108</v>
      </c>
      <c r="VEV71" s="4" t="s">
        <v>109</v>
      </c>
      <c r="VEW71" s="3" t="s">
        <v>392</v>
      </c>
      <c r="VEX71" s="3"/>
      <c r="VEY71" s="3"/>
      <c r="VEZ71" s="4" t="s">
        <v>108</v>
      </c>
      <c r="VFA71" s="4" t="s">
        <v>108</v>
      </c>
      <c r="VFB71" s="4" t="s">
        <v>108</v>
      </c>
      <c r="VFC71" s="4" t="s">
        <v>108</v>
      </c>
      <c r="VFD71" s="4" t="s">
        <v>108</v>
      </c>
      <c r="VFE71" s="4" t="s">
        <v>108</v>
      </c>
      <c r="VFF71" s="4" t="s">
        <v>108</v>
      </c>
      <c r="VFG71" s="4" t="s">
        <v>108</v>
      </c>
      <c r="VFH71" s="4" t="s">
        <v>108</v>
      </c>
      <c r="VFI71" s="4" t="s">
        <v>108</v>
      </c>
      <c r="VFJ71" s="4" t="s">
        <v>108</v>
      </c>
      <c r="VFK71" s="4" t="s">
        <v>108</v>
      </c>
      <c r="VFL71" s="4" t="s">
        <v>109</v>
      </c>
      <c r="VFM71" s="3" t="s">
        <v>392</v>
      </c>
      <c r="VFN71" s="3"/>
      <c r="VFO71" s="3"/>
      <c r="VFP71" s="4" t="s">
        <v>108</v>
      </c>
      <c r="VFQ71" s="4" t="s">
        <v>108</v>
      </c>
      <c r="VFR71" s="4" t="s">
        <v>108</v>
      </c>
      <c r="VFS71" s="4" t="s">
        <v>108</v>
      </c>
      <c r="VFT71" s="4" t="s">
        <v>108</v>
      </c>
      <c r="VFU71" s="4" t="s">
        <v>108</v>
      </c>
      <c r="VFV71" s="4" t="s">
        <v>108</v>
      </c>
      <c r="VFW71" s="4" t="s">
        <v>108</v>
      </c>
      <c r="VFX71" s="4" t="s">
        <v>108</v>
      </c>
      <c r="VFY71" s="4" t="s">
        <v>108</v>
      </c>
      <c r="VFZ71" s="4" t="s">
        <v>108</v>
      </c>
      <c r="VGA71" s="4" t="s">
        <v>108</v>
      </c>
      <c r="VGB71" s="4" t="s">
        <v>109</v>
      </c>
      <c r="VGC71" s="3" t="s">
        <v>392</v>
      </c>
      <c r="VGD71" s="3"/>
      <c r="VGE71" s="3"/>
      <c r="VGF71" s="4" t="s">
        <v>108</v>
      </c>
      <c r="VGG71" s="4" t="s">
        <v>108</v>
      </c>
      <c r="VGH71" s="4" t="s">
        <v>108</v>
      </c>
      <c r="VGI71" s="4" t="s">
        <v>108</v>
      </c>
      <c r="VGJ71" s="4" t="s">
        <v>108</v>
      </c>
      <c r="VGK71" s="4" t="s">
        <v>108</v>
      </c>
      <c r="VGL71" s="4" t="s">
        <v>108</v>
      </c>
      <c r="VGM71" s="4" t="s">
        <v>108</v>
      </c>
      <c r="VGN71" s="4" t="s">
        <v>108</v>
      </c>
      <c r="VGO71" s="4" t="s">
        <v>108</v>
      </c>
      <c r="VGP71" s="4" t="s">
        <v>108</v>
      </c>
      <c r="VGQ71" s="4" t="s">
        <v>108</v>
      </c>
      <c r="VGR71" s="4" t="s">
        <v>109</v>
      </c>
      <c r="VGS71" s="3" t="s">
        <v>392</v>
      </c>
      <c r="VGT71" s="3"/>
      <c r="VGU71" s="3"/>
      <c r="VGV71" s="4" t="s">
        <v>108</v>
      </c>
      <c r="VGW71" s="4" t="s">
        <v>108</v>
      </c>
      <c r="VGX71" s="4" t="s">
        <v>108</v>
      </c>
      <c r="VGY71" s="4" t="s">
        <v>108</v>
      </c>
      <c r="VGZ71" s="4" t="s">
        <v>108</v>
      </c>
      <c r="VHA71" s="4" t="s">
        <v>108</v>
      </c>
      <c r="VHB71" s="4" t="s">
        <v>108</v>
      </c>
      <c r="VHC71" s="4" t="s">
        <v>108</v>
      </c>
      <c r="VHD71" s="4" t="s">
        <v>108</v>
      </c>
      <c r="VHE71" s="4" t="s">
        <v>108</v>
      </c>
      <c r="VHF71" s="4" t="s">
        <v>108</v>
      </c>
      <c r="VHG71" s="4" t="s">
        <v>108</v>
      </c>
      <c r="VHH71" s="4" t="s">
        <v>109</v>
      </c>
      <c r="VHI71" s="3" t="s">
        <v>392</v>
      </c>
      <c r="VHJ71" s="3"/>
      <c r="VHK71" s="3"/>
      <c r="VHL71" s="4" t="s">
        <v>108</v>
      </c>
      <c r="VHM71" s="4" t="s">
        <v>108</v>
      </c>
      <c r="VHN71" s="4" t="s">
        <v>108</v>
      </c>
      <c r="VHO71" s="4" t="s">
        <v>108</v>
      </c>
      <c r="VHP71" s="4" t="s">
        <v>108</v>
      </c>
      <c r="VHQ71" s="4" t="s">
        <v>108</v>
      </c>
      <c r="VHR71" s="4" t="s">
        <v>108</v>
      </c>
      <c r="VHS71" s="4" t="s">
        <v>108</v>
      </c>
      <c r="VHT71" s="4" t="s">
        <v>108</v>
      </c>
      <c r="VHU71" s="4" t="s">
        <v>108</v>
      </c>
      <c r="VHV71" s="4" t="s">
        <v>108</v>
      </c>
      <c r="VHW71" s="4" t="s">
        <v>108</v>
      </c>
      <c r="VHX71" s="4" t="s">
        <v>109</v>
      </c>
      <c r="VHY71" s="3" t="s">
        <v>392</v>
      </c>
      <c r="VHZ71" s="3"/>
      <c r="VIA71" s="3"/>
      <c r="VIB71" s="4" t="s">
        <v>108</v>
      </c>
      <c r="VIC71" s="4" t="s">
        <v>108</v>
      </c>
      <c r="VID71" s="4" t="s">
        <v>108</v>
      </c>
      <c r="VIE71" s="4" t="s">
        <v>108</v>
      </c>
      <c r="VIF71" s="4" t="s">
        <v>108</v>
      </c>
      <c r="VIG71" s="4" t="s">
        <v>108</v>
      </c>
      <c r="VIH71" s="4" t="s">
        <v>108</v>
      </c>
      <c r="VII71" s="4" t="s">
        <v>108</v>
      </c>
      <c r="VIJ71" s="4" t="s">
        <v>108</v>
      </c>
      <c r="VIK71" s="4" t="s">
        <v>108</v>
      </c>
      <c r="VIL71" s="4" t="s">
        <v>108</v>
      </c>
      <c r="VIM71" s="4" t="s">
        <v>108</v>
      </c>
      <c r="VIN71" s="4" t="s">
        <v>109</v>
      </c>
      <c r="VIO71" s="3" t="s">
        <v>392</v>
      </c>
      <c r="VIP71" s="3"/>
      <c r="VIQ71" s="3"/>
      <c r="VIR71" s="4" t="s">
        <v>108</v>
      </c>
      <c r="VIS71" s="4" t="s">
        <v>108</v>
      </c>
      <c r="VIT71" s="4" t="s">
        <v>108</v>
      </c>
      <c r="VIU71" s="4" t="s">
        <v>108</v>
      </c>
      <c r="VIV71" s="4" t="s">
        <v>108</v>
      </c>
      <c r="VIW71" s="4" t="s">
        <v>108</v>
      </c>
      <c r="VIX71" s="4" t="s">
        <v>108</v>
      </c>
      <c r="VIY71" s="4" t="s">
        <v>108</v>
      </c>
      <c r="VIZ71" s="4" t="s">
        <v>108</v>
      </c>
      <c r="VJA71" s="4" t="s">
        <v>108</v>
      </c>
      <c r="VJB71" s="4" t="s">
        <v>108</v>
      </c>
      <c r="VJC71" s="4" t="s">
        <v>108</v>
      </c>
      <c r="VJD71" s="4" t="s">
        <v>109</v>
      </c>
      <c r="VJE71" s="3" t="s">
        <v>392</v>
      </c>
      <c r="VJF71" s="3"/>
      <c r="VJG71" s="3"/>
      <c r="VJH71" s="4" t="s">
        <v>108</v>
      </c>
      <c r="VJI71" s="4" t="s">
        <v>108</v>
      </c>
      <c r="VJJ71" s="4" t="s">
        <v>108</v>
      </c>
      <c r="VJK71" s="4" t="s">
        <v>108</v>
      </c>
      <c r="VJL71" s="4" t="s">
        <v>108</v>
      </c>
      <c r="VJM71" s="4" t="s">
        <v>108</v>
      </c>
      <c r="VJN71" s="4" t="s">
        <v>108</v>
      </c>
      <c r="VJO71" s="4" t="s">
        <v>108</v>
      </c>
      <c r="VJP71" s="4" t="s">
        <v>108</v>
      </c>
      <c r="VJQ71" s="4" t="s">
        <v>108</v>
      </c>
      <c r="VJR71" s="4" t="s">
        <v>108</v>
      </c>
      <c r="VJS71" s="4" t="s">
        <v>108</v>
      </c>
      <c r="VJT71" s="4" t="s">
        <v>109</v>
      </c>
      <c r="VJU71" s="3" t="s">
        <v>392</v>
      </c>
      <c r="VJV71" s="3"/>
      <c r="VJW71" s="3"/>
      <c r="VJX71" s="4" t="s">
        <v>108</v>
      </c>
      <c r="VJY71" s="4" t="s">
        <v>108</v>
      </c>
      <c r="VJZ71" s="4" t="s">
        <v>108</v>
      </c>
      <c r="VKA71" s="4" t="s">
        <v>108</v>
      </c>
      <c r="VKB71" s="4" t="s">
        <v>108</v>
      </c>
      <c r="VKC71" s="4" t="s">
        <v>108</v>
      </c>
      <c r="VKD71" s="4" t="s">
        <v>108</v>
      </c>
      <c r="VKE71" s="4" t="s">
        <v>108</v>
      </c>
      <c r="VKF71" s="4" t="s">
        <v>108</v>
      </c>
      <c r="VKG71" s="4" t="s">
        <v>108</v>
      </c>
      <c r="VKH71" s="4" t="s">
        <v>108</v>
      </c>
      <c r="VKI71" s="4" t="s">
        <v>108</v>
      </c>
      <c r="VKJ71" s="4" t="s">
        <v>109</v>
      </c>
      <c r="VKK71" s="3" t="s">
        <v>392</v>
      </c>
      <c r="VKL71" s="3"/>
      <c r="VKM71" s="3"/>
      <c r="VKN71" s="4" t="s">
        <v>108</v>
      </c>
      <c r="VKO71" s="4" t="s">
        <v>108</v>
      </c>
      <c r="VKP71" s="4" t="s">
        <v>108</v>
      </c>
      <c r="VKQ71" s="4" t="s">
        <v>108</v>
      </c>
      <c r="VKR71" s="4" t="s">
        <v>108</v>
      </c>
      <c r="VKS71" s="4" t="s">
        <v>108</v>
      </c>
      <c r="VKT71" s="4" t="s">
        <v>108</v>
      </c>
      <c r="VKU71" s="4" t="s">
        <v>108</v>
      </c>
      <c r="VKV71" s="4" t="s">
        <v>108</v>
      </c>
      <c r="VKW71" s="4" t="s">
        <v>108</v>
      </c>
      <c r="VKX71" s="4" t="s">
        <v>108</v>
      </c>
      <c r="VKY71" s="4" t="s">
        <v>108</v>
      </c>
      <c r="VKZ71" s="4" t="s">
        <v>109</v>
      </c>
      <c r="VLA71" s="3" t="s">
        <v>392</v>
      </c>
      <c r="VLB71" s="3"/>
      <c r="VLC71" s="3"/>
      <c r="VLD71" s="4" t="s">
        <v>108</v>
      </c>
      <c r="VLE71" s="4" t="s">
        <v>108</v>
      </c>
      <c r="VLF71" s="4" t="s">
        <v>108</v>
      </c>
      <c r="VLG71" s="4" t="s">
        <v>108</v>
      </c>
      <c r="VLH71" s="4" t="s">
        <v>108</v>
      </c>
      <c r="VLI71" s="4" t="s">
        <v>108</v>
      </c>
      <c r="VLJ71" s="4" t="s">
        <v>108</v>
      </c>
      <c r="VLK71" s="4" t="s">
        <v>108</v>
      </c>
      <c r="VLL71" s="4" t="s">
        <v>108</v>
      </c>
      <c r="VLM71" s="4" t="s">
        <v>108</v>
      </c>
      <c r="VLN71" s="4" t="s">
        <v>108</v>
      </c>
      <c r="VLO71" s="4" t="s">
        <v>108</v>
      </c>
      <c r="VLP71" s="4" t="s">
        <v>109</v>
      </c>
      <c r="VLQ71" s="3" t="s">
        <v>392</v>
      </c>
      <c r="VLR71" s="3"/>
      <c r="VLS71" s="3"/>
      <c r="VLT71" s="4" t="s">
        <v>108</v>
      </c>
      <c r="VLU71" s="4" t="s">
        <v>108</v>
      </c>
      <c r="VLV71" s="4" t="s">
        <v>108</v>
      </c>
      <c r="VLW71" s="4" t="s">
        <v>108</v>
      </c>
      <c r="VLX71" s="4" t="s">
        <v>108</v>
      </c>
      <c r="VLY71" s="4" t="s">
        <v>108</v>
      </c>
      <c r="VLZ71" s="4" t="s">
        <v>108</v>
      </c>
      <c r="VMA71" s="4" t="s">
        <v>108</v>
      </c>
      <c r="VMB71" s="4" t="s">
        <v>108</v>
      </c>
      <c r="VMC71" s="4" t="s">
        <v>108</v>
      </c>
      <c r="VMD71" s="4" t="s">
        <v>108</v>
      </c>
      <c r="VME71" s="4" t="s">
        <v>108</v>
      </c>
      <c r="VMF71" s="4" t="s">
        <v>109</v>
      </c>
      <c r="VMG71" s="3" t="s">
        <v>392</v>
      </c>
      <c r="VMH71" s="3"/>
      <c r="VMI71" s="3"/>
      <c r="VMJ71" s="4" t="s">
        <v>108</v>
      </c>
      <c r="VMK71" s="4" t="s">
        <v>108</v>
      </c>
      <c r="VML71" s="4" t="s">
        <v>108</v>
      </c>
      <c r="VMM71" s="4" t="s">
        <v>108</v>
      </c>
      <c r="VMN71" s="4" t="s">
        <v>108</v>
      </c>
      <c r="VMO71" s="4" t="s">
        <v>108</v>
      </c>
      <c r="VMP71" s="4" t="s">
        <v>108</v>
      </c>
      <c r="VMQ71" s="4" t="s">
        <v>108</v>
      </c>
      <c r="VMR71" s="4" t="s">
        <v>108</v>
      </c>
      <c r="VMS71" s="4" t="s">
        <v>108</v>
      </c>
      <c r="VMT71" s="4" t="s">
        <v>108</v>
      </c>
      <c r="VMU71" s="4" t="s">
        <v>108</v>
      </c>
      <c r="VMV71" s="4" t="s">
        <v>109</v>
      </c>
      <c r="VMW71" s="3" t="s">
        <v>392</v>
      </c>
      <c r="VMX71" s="3"/>
      <c r="VMY71" s="3"/>
      <c r="VMZ71" s="4" t="s">
        <v>108</v>
      </c>
      <c r="VNA71" s="4" t="s">
        <v>108</v>
      </c>
      <c r="VNB71" s="4" t="s">
        <v>108</v>
      </c>
      <c r="VNC71" s="4" t="s">
        <v>108</v>
      </c>
      <c r="VND71" s="4" t="s">
        <v>108</v>
      </c>
      <c r="VNE71" s="4" t="s">
        <v>108</v>
      </c>
      <c r="VNF71" s="4" t="s">
        <v>108</v>
      </c>
      <c r="VNG71" s="4" t="s">
        <v>108</v>
      </c>
      <c r="VNH71" s="4" t="s">
        <v>108</v>
      </c>
      <c r="VNI71" s="4" t="s">
        <v>108</v>
      </c>
      <c r="VNJ71" s="4" t="s">
        <v>108</v>
      </c>
      <c r="VNK71" s="4" t="s">
        <v>108</v>
      </c>
      <c r="VNL71" s="4" t="s">
        <v>109</v>
      </c>
      <c r="VNM71" s="3" t="s">
        <v>392</v>
      </c>
      <c r="VNN71" s="3"/>
      <c r="VNO71" s="3"/>
      <c r="VNP71" s="4" t="s">
        <v>108</v>
      </c>
      <c r="VNQ71" s="4" t="s">
        <v>108</v>
      </c>
      <c r="VNR71" s="4" t="s">
        <v>108</v>
      </c>
      <c r="VNS71" s="4" t="s">
        <v>108</v>
      </c>
      <c r="VNT71" s="4" t="s">
        <v>108</v>
      </c>
      <c r="VNU71" s="4" t="s">
        <v>108</v>
      </c>
      <c r="VNV71" s="4" t="s">
        <v>108</v>
      </c>
      <c r="VNW71" s="4" t="s">
        <v>108</v>
      </c>
      <c r="VNX71" s="4" t="s">
        <v>108</v>
      </c>
      <c r="VNY71" s="4" t="s">
        <v>108</v>
      </c>
      <c r="VNZ71" s="4" t="s">
        <v>108</v>
      </c>
      <c r="VOA71" s="4" t="s">
        <v>108</v>
      </c>
      <c r="VOB71" s="4" t="s">
        <v>109</v>
      </c>
      <c r="VOC71" s="3" t="s">
        <v>392</v>
      </c>
      <c r="VOD71" s="3"/>
      <c r="VOE71" s="3"/>
      <c r="VOF71" s="4" t="s">
        <v>108</v>
      </c>
      <c r="VOG71" s="4" t="s">
        <v>108</v>
      </c>
      <c r="VOH71" s="4" t="s">
        <v>108</v>
      </c>
      <c r="VOI71" s="4" t="s">
        <v>108</v>
      </c>
      <c r="VOJ71" s="4" t="s">
        <v>108</v>
      </c>
      <c r="VOK71" s="4" t="s">
        <v>108</v>
      </c>
      <c r="VOL71" s="4" t="s">
        <v>108</v>
      </c>
      <c r="VOM71" s="4" t="s">
        <v>108</v>
      </c>
      <c r="VON71" s="4" t="s">
        <v>108</v>
      </c>
      <c r="VOO71" s="4" t="s">
        <v>108</v>
      </c>
      <c r="VOP71" s="4" t="s">
        <v>108</v>
      </c>
      <c r="VOQ71" s="4" t="s">
        <v>108</v>
      </c>
      <c r="VOR71" s="4" t="s">
        <v>109</v>
      </c>
      <c r="VOS71" s="3" t="s">
        <v>392</v>
      </c>
      <c r="VOT71" s="3"/>
      <c r="VOU71" s="3"/>
      <c r="VOV71" s="4" t="s">
        <v>108</v>
      </c>
      <c r="VOW71" s="4" t="s">
        <v>108</v>
      </c>
      <c r="VOX71" s="4" t="s">
        <v>108</v>
      </c>
      <c r="VOY71" s="4" t="s">
        <v>108</v>
      </c>
      <c r="VOZ71" s="4" t="s">
        <v>108</v>
      </c>
      <c r="VPA71" s="4" t="s">
        <v>108</v>
      </c>
      <c r="VPB71" s="4" t="s">
        <v>108</v>
      </c>
      <c r="VPC71" s="4" t="s">
        <v>108</v>
      </c>
      <c r="VPD71" s="4" t="s">
        <v>108</v>
      </c>
      <c r="VPE71" s="4" t="s">
        <v>108</v>
      </c>
      <c r="VPF71" s="4" t="s">
        <v>108</v>
      </c>
      <c r="VPG71" s="4" t="s">
        <v>108</v>
      </c>
      <c r="VPH71" s="4" t="s">
        <v>109</v>
      </c>
      <c r="VPI71" s="3" t="s">
        <v>392</v>
      </c>
      <c r="VPJ71" s="3"/>
      <c r="VPK71" s="3"/>
      <c r="VPL71" s="4" t="s">
        <v>108</v>
      </c>
      <c r="VPM71" s="4" t="s">
        <v>108</v>
      </c>
      <c r="VPN71" s="4" t="s">
        <v>108</v>
      </c>
      <c r="VPO71" s="4" t="s">
        <v>108</v>
      </c>
      <c r="VPP71" s="4" t="s">
        <v>108</v>
      </c>
      <c r="VPQ71" s="4" t="s">
        <v>108</v>
      </c>
      <c r="VPR71" s="4" t="s">
        <v>108</v>
      </c>
      <c r="VPS71" s="4" t="s">
        <v>108</v>
      </c>
      <c r="VPT71" s="4" t="s">
        <v>108</v>
      </c>
      <c r="VPU71" s="4" t="s">
        <v>108</v>
      </c>
      <c r="VPV71" s="4" t="s">
        <v>108</v>
      </c>
      <c r="VPW71" s="4" t="s">
        <v>108</v>
      </c>
      <c r="VPX71" s="4" t="s">
        <v>109</v>
      </c>
      <c r="VPY71" s="3" t="s">
        <v>392</v>
      </c>
      <c r="VPZ71" s="3"/>
      <c r="VQA71" s="3"/>
      <c r="VQB71" s="4" t="s">
        <v>108</v>
      </c>
      <c r="VQC71" s="4" t="s">
        <v>108</v>
      </c>
      <c r="VQD71" s="4" t="s">
        <v>108</v>
      </c>
      <c r="VQE71" s="4" t="s">
        <v>108</v>
      </c>
      <c r="VQF71" s="4" t="s">
        <v>108</v>
      </c>
      <c r="VQG71" s="4" t="s">
        <v>108</v>
      </c>
      <c r="VQH71" s="4" t="s">
        <v>108</v>
      </c>
      <c r="VQI71" s="4" t="s">
        <v>108</v>
      </c>
      <c r="VQJ71" s="4" t="s">
        <v>108</v>
      </c>
      <c r="VQK71" s="4" t="s">
        <v>108</v>
      </c>
      <c r="VQL71" s="4" t="s">
        <v>108</v>
      </c>
      <c r="VQM71" s="4" t="s">
        <v>108</v>
      </c>
      <c r="VQN71" s="4" t="s">
        <v>109</v>
      </c>
      <c r="VQO71" s="3" t="s">
        <v>392</v>
      </c>
      <c r="VQP71" s="3"/>
      <c r="VQQ71" s="3"/>
      <c r="VQR71" s="4" t="s">
        <v>108</v>
      </c>
      <c r="VQS71" s="4" t="s">
        <v>108</v>
      </c>
      <c r="VQT71" s="4" t="s">
        <v>108</v>
      </c>
      <c r="VQU71" s="4" t="s">
        <v>108</v>
      </c>
      <c r="VQV71" s="4" t="s">
        <v>108</v>
      </c>
      <c r="VQW71" s="4" t="s">
        <v>108</v>
      </c>
      <c r="VQX71" s="4" t="s">
        <v>108</v>
      </c>
      <c r="VQY71" s="4" t="s">
        <v>108</v>
      </c>
      <c r="VQZ71" s="4" t="s">
        <v>108</v>
      </c>
      <c r="VRA71" s="4" t="s">
        <v>108</v>
      </c>
      <c r="VRB71" s="4" t="s">
        <v>108</v>
      </c>
      <c r="VRC71" s="4" t="s">
        <v>108</v>
      </c>
      <c r="VRD71" s="4" t="s">
        <v>109</v>
      </c>
      <c r="VRE71" s="3" t="s">
        <v>392</v>
      </c>
      <c r="VRF71" s="3"/>
      <c r="VRG71" s="3"/>
      <c r="VRH71" s="4" t="s">
        <v>108</v>
      </c>
      <c r="VRI71" s="4" t="s">
        <v>108</v>
      </c>
      <c r="VRJ71" s="4" t="s">
        <v>108</v>
      </c>
      <c r="VRK71" s="4" t="s">
        <v>108</v>
      </c>
      <c r="VRL71" s="4" t="s">
        <v>108</v>
      </c>
      <c r="VRM71" s="4" t="s">
        <v>108</v>
      </c>
      <c r="VRN71" s="4" t="s">
        <v>108</v>
      </c>
      <c r="VRO71" s="4" t="s">
        <v>108</v>
      </c>
      <c r="VRP71" s="4" t="s">
        <v>108</v>
      </c>
      <c r="VRQ71" s="4" t="s">
        <v>108</v>
      </c>
      <c r="VRR71" s="4" t="s">
        <v>108</v>
      </c>
      <c r="VRS71" s="4" t="s">
        <v>108</v>
      </c>
      <c r="VRT71" s="4" t="s">
        <v>109</v>
      </c>
      <c r="VRU71" s="3" t="s">
        <v>392</v>
      </c>
      <c r="VRV71" s="3"/>
      <c r="VRW71" s="3"/>
      <c r="VRX71" s="4" t="s">
        <v>108</v>
      </c>
      <c r="VRY71" s="4" t="s">
        <v>108</v>
      </c>
      <c r="VRZ71" s="4" t="s">
        <v>108</v>
      </c>
      <c r="VSA71" s="4" t="s">
        <v>108</v>
      </c>
      <c r="VSB71" s="4" t="s">
        <v>108</v>
      </c>
      <c r="VSC71" s="4" t="s">
        <v>108</v>
      </c>
      <c r="VSD71" s="4" t="s">
        <v>108</v>
      </c>
      <c r="VSE71" s="4" t="s">
        <v>108</v>
      </c>
      <c r="VSF71" s="4" t="s">
        <v>108</v>
      </c>
      <c r="VSG71" s="4" t="s">
        <v>108</v>
      </c>
      <c r="VSH71" s="4" t="s">
        <v>108</v>
      </c>
      <c r="VSI71" s="4" t="s">
        <v>108</v>
      </c>
      <c r="VSJ71" s="4" t="s">
        <v>109</v>
      </c>
      <c r="VSK71" s="3" t="s">
        <v>392</v>
      </c>
      <c r="VSL71" s="3"/>
      <c r="VSM71" s="3"/>
      <c r="VSN71" s="4" t="s">
        <v>108</v>
      </c>
      <c r="VSO71" s="4" t="s">
        <v>108</v>
      </c>
      <c r="VSP71" s="4" t="s">
        <v>108</v>
      </c>
      <c r="VSQ71" s="4" t="s">
        <v>108</v>
      </c>
      <c r="VSR71" s="4" t="s">
        <v>108</v>
      </c>
      <c r="VSS71" s="4" t="s">
        <v>108</v>
      </c>
      <c r="VST71" s="4" t="s">
        <v>108</v>
      </c>
      <c r="VSU71" s="4" t="s">
        <v>108</v>
      </c>
      <c r="VSV71" s="4" t="s">
        <v>108</v>
      </c>
      <c r="VSW71" s="4" t="s">
        <v>108</v>
      </c>
      <c r="VSX71" s="4" t="s">
        <v>108</v>
      </c>
      <c r="VSY71" s="4" t="s">
        <v>108</v>
      </c>
      <c r="VSZ71" s="4" t="s">
        <v>109</v>
      </c>
      <c r="VTA71" s="3" t="s">
        <v>392</v>
      </c>
      <c r="VTB71" s="3"/>
      <c r="VTC71" s="3"/>
      <c r="VTD71" s="4" t="s">
        <v>108</v>
      </c>
      <c r="VTE71" s="4" t="s">
        <v>108</v>
      </c>
      <c r="VTF71" s="4" t="s">
        <v>108</v>
      </c>
      <c r="VTG71" s="4" t="s">
        <v>108</v>
      </c>
      <c r="VTH71" s="4" t="s">
        <v>108</v>
      </c>
      <c r="VTI71" s="4" t="s">
        <v>108</v>
      </c>
      <c r="VTJ71" s="4" t="s">
        <v>108</v>
      </c>
      <c r="VTK71" s="4" t="s">
        <v>108</v>
      </c>
      <c r="VTL71" s="4" t="s">
        <v>108</v>
      </c>
      <c r="VTM71" s="4" t="s">
        <v>108</v>
      </c>
      <c r="VTN71" s="4" t="s">
        <v>108</v>
      </c>
      <c r="VTO71" s="4" t="s">
        <v>108</v>
      </c>
      <c r="VTP71" s="4" t="s">
        <v>109</v>
      </c>
      <c r="VTQ71" s="3" t="s">
        <v>392</v>
      </c>
      <c r="VTR71" s="3"/>
      <c r="VTS71" s="3"/>
      <c r="VTT71" s="4" t="s">
        <v>108</v>
      </c>
      <c r="VTU71" s="4" t="s">
        <v>108</v>
      </c>
      <c r="VTV71" s="4" t="s">
        <v>108</v>
      </c>
      <c r="VTW71" s="4" t="s">
        <v>108</v>
      </c>
      <c r="VTX71" s="4" t="s">
        <v>108</v>
      </c>
      <c r="VTY71" s="4" t="s">
        <v>108</v>
      </c>
      <c r="VTZ71" s="4" t="s">
        <v>108</v>
      </c>
      <c r="VUA71" s="4" t="s">
        <v>108</v>
      </c>
      <c r="VUB71" s="4" t="s">
        <v>108</v>
      </c>
      <c r="VUC71" s="4" t="s">
        <v>108</v>
      </c>
      <c r="VUD71" s="4" t="s">
        <v>108</v>
      </c>
      <c r="VUE71" s="4" t="s">
        <v>108</v>
      </c>
      <c r="VUF71" s="4" t="s">
        <v>109</v>
      </c>
      <c r="VUG71" s="3" t="s">
        <v>392</v>
      </c>
      <c r="VUH71" s="3"/>
      <c r="VUI71" s="3"/>
      <c r="VUJ71" s="4" t="s">
        <v>108</v>
      </c>
      <c r="VUK71" s="4" t="s">
        <v>108</v>
      </c>
      <c r="VUL71" s="4" t="s">
        <v>108</v>
      </c>
      <c r="VUM71" s="4" t="s">
        <v>108</v>
      </c>
      <c r="VUN71" s="4" t="s">
        <v>108</v>
      </c>
      <c r="VUO71" s="4" t="s">
        <v>108</v>
      </c>
      <c r="VUP71" s="4" t="s">
        <v>108</v>
      </c>
      <c r="VUQ71" s="4" t="s">
        <v>108</v>
      </c>
      <c r="VUR71" s="4" t="s">
        <v>108</v>
      </c>
      <c r="VUS71" s="4" t="s">
        <v>108</v>
      </c>
      <c r="VUT71" s="4" t="s">
        <v>108</v>
      </c>
      <c r="VUU71" s="4" t="s">
        <v>108</v>
      </c>
      <c r="VUV71" s="4" t="s">
        <v>109</v>
      </c>
      <c r="VUW71" s="3" t="s">
        <v>392</v>
      </c>
      <c r="VUX71" s="3"/>
      <c r="VUY71" s="3"/>
      <c r="VUZ71" s="4" t="s">
        <v>108</v>
      </c>
      <c r="VVA71" s="4" t="s">
        <v>108</v>
      </c>
      <c r="VVB71" s="4" t="s">
        <v>108</v>
      </c>
      <c r="VVC71" s="4" t="s">
        <v>108</v>
      </c>
      <c r="VVD71" s="4" t="s">
        <v>108</v>
      </c>
      <c r="VVE71" s="4" t="s">
        <v>108</v>
      </c>
      <c r="VVF71" s="4" t="s">
        <v>108</v>
      </c>
      <c r="VVG71" s="4" t="s">
        <v>108</v>
      </c>
      <c r="VVH71" s="4" t="s">
        <v>108</v>
      </c>
      <c r="VVI71" s="4" t="s">
        <v>108</v>
      </c>
      <c r="VVJ71" s="4" t="s">
        <v>108</v>
      </c>
      <c r="VVK71" s="4" t="s">
        <v>108</v>
      </c>
      <c r="VVL71" s="4" t="s">
        <v>109</v>
      </c>
      <c r="VVM71" s="3" t="s">
        <v>392</v>
      </c>
      <c r="VVN71" s="3"/>
      <c r="VVO71" s="3"/>
      <c r="VVP71" s="4" t="s">
        <v>108</v>
      </c>
      <c r="VVQ71" s="4" t="s">
        <v>108</v>
      </c>
      <c r="VVR71" s="4" t="s">
        <v>108</v>
      </c>
      <c r="VVS71" s="4" t="s">
        <v>108</v>
      </c>
      <c r="VVT71" s="4" t="s">
        <v>108</v>
      </c>
      <c r="VVU71" s="4" t="s">
        <v>108</v>
      </c>
      <c r="VVV71" s="4" t="s">
        <v>108</v>
      </c>
      <c r="VVW71" s="4" t="s">
        <v>108</v>
      </c>
      <c r="VVX71" s="4" t="s">
        <v>108</v>
      </c>
      <c r="VVY71" s="4" t="s">
        <v>108</v>
      </c>
      <c r="VVZ71" s="4" t="s">
        <v>108</v>
      </c>
      <c r="VWA71" s="4" t="s">
        <v>108</v>
      </c>
      <c r="VWB71" s="4" t="s">
        <v>109</v>
      </c>
      <c r="VWC71" s="3" t="s">
        <v>392</v>
      </c>
      <c r="VWD71" s="3"/>
      <c r="VWE71" s="3"/>
      <c r="VWF71" s="4" t="s">
        <v>108</v>
      </c>
      <c r="VWG71" s="4" t="s">
        <v>108</v>
      </c>
      <c r="VWH71" s="4" t="s">
        <v>108</v>
      </c>
      <c r="VWI71" s="4" t="s">
        <v>108</v>
      </c>
      <c r="VWJ71" s="4" t="s">
        <v>108</v>
      </c>
      <c r="VWK71" s="4" t="s">
        <v>108</v>
      </c>
      <c r="VWL71" s="4" t="s">
        <v>108</v>
      </c>
      <c r="VWM71" s="4" t="s">
        <v>108</v>
      </c>
      <c r="VWN71" s="4" t="s">
        <v>108</v>
      </c>
      <c r="VWO71" s="4" t="s">
        <v>108</v>
      </c>
      <c r="VWP71" s="4" t="s">
        <v>108</v>
      </c>
      <c r="VWQ71" s="4" t="s">
        <v>108</v>
      </c>
      <c r="VWR71" s="4" t="s">
        <v>109</v>
      </c>
      <c r="VWS71" s="3" t="s">
        <v>392</v>
      </c>
      <c r="VWT71" s="3"/>
      <c r="VWU71" s="3"/>
      <c r="VWV71" s="4" t="s">
        <v>108</v>
      </c>
      <c r="VWW71" s="4" t="s">
        <v>108</v>
      </c>
      <c r="VWX71" s="4" t="s">
        <v>108</v>
      </c>
      <c r="VWY71" s="4" t="s">
        <v>108</v>
      </c>
      <c r="VWZ71" s="4" t="s">
        <v>108</v>
      </c>
      <c r="VXA71" s="4" t="s">
        <v>108</v>
      </c>
      <c r="VXB71" s="4" t="s">
        <v>108</v>
      </c>
      <c r="VXC71" s="4" t="s">
        <v>108</v>
      </c>
      <c r="VXD71" s="4" t="s">
        <v>108</v>
      </c>
      <c r="VXE71" s="4" t="s">
        <v>108</v>
      </c>
      <c r="VXF71" s="4" t="s">
        <v>108</v>
      </c>
      <c r="VXG71" s="4" t="s">
        <v>108</v>
      </c>
      <c r="VXH71" s="4" t="s">
        <v>109</v>
      </c>
      <c r="VXI71" s="3" t="s">
        <v>392</v>
      </c>
      <c r="VXJ71" s="3"/>
      <c r="VXK71" s="3"/>
      <c r="VXL71" s="4" t="s">
        <v>108</v>
      </c>
      <c r="VXM71" s="4" t="s">
        <v>108</v>
      </c>
      <c r="VXN71" s="4" t="s">
        <v>108</v>
      </c>
      <c r="VXO71" s="4" t="s">
        <v>108</v>
      </c>
      <c r="VXP71" s="4" t="s">
        <v>108</v>
      </c>
      <c r="VXQ71" s="4" t="s">
        <v>108</v>
      </c>
      <c r="VXR71" s="4" t="s">
        <v>108</v>
      </c>
      <c r="VXS71" s="4" t="s">
        <v>108</v>
      </c>
      <c r="VXT71" s="4" t="s">
        <v>108</v>
      </c>
      <c r="VXU71" s="4" t="s">
        <v>108</v>
      </c>
      <c r="VXV71" s="4" t="s">
        <v>108</v>
      </c>
      <c r="VXW71" s="4" t="s">
        <v>108</v>
      </c>
      <c r="VXX71" s="4" t="s">
        <v>109</v>
      </c>
      <c r="VXY71" s="3" t="s">
        <v>392</v>
      </c>
      <c r="VXZ71" s="3"/>
      <c r="VYA71" s="3"/>
      <c r="VYB71" s="4" t="s">
        <v>108</v>
      </c>
      <c r="VYC71" s="4" t="s">
        <v>108</v>
      </c>
      <c r="VYD71" s="4" t="s">
        <v>108</v>
      </c>
      <c r="VYE71" s="4" t="s">
        <v>108</v>
      </c>
      <c r="VYF71" s="4" t="s">
        <v>108</v>
      </c>
      <c r="VYG71" s="4" t="s">
        <v>108</v>
      </c>
      <c r="VYH71" s="4" t="s">
        <v>108</v>
      </c>
      <c r="VYI71" s="4" t="s">
        <v>108</v>
      </c>
      <c r="VYJ71" s="4" t="s">
        <v>108</v>
      </c>
      <c r="VYK71" s="4" t="s">
        <v>108</v>
      </c>
      <c r="VYL71" s="4" t="s">
        <v>108</v>
      </c>
      <c r="VYM71" s="4" t="s">
        <v>108</v>
      </c>
      <c r="VYN71" s="4" t="s">
        <v>109</v>
      </c>
      <c r="VYO71" s="3" t="s">
        <v>392</v>
      </c>
      <c r="VYP71" s="3"/>
      <c r="VYQ71" s="3"/>
      <c r="VYR71" s="4" t="s">
        <v>108</v>
      </c>
      <c r="VYS71" s="4" t="s">
        <v>108</v>
      </c>
      <c r="VYT71" s="4" t="s">
        <v>108</v>
      </c>
      <c r="VYU71" s="4" t="s">
        <v>108</v>
      </c>
      <c r="VYV71" s="4" t="s">
        <v>108</v>
      </c>
      <c r="VYW71" s="4" t="s">
        <v>108</v>
      </c>
      <c r="VYX71" s="4" t="s">
        <v>108</v>
      </c>
      <c r="VYY71" s="4" t="s">
        <v>108</v>
      </c>
      <c r="VYZ71" s="4" t="s">
        <v>108</v>
      </c>
      <c r="VZA71" s="4" t="s">
        <v>108</v>
      </c>
      <c r="VZB71" s="4" t="s">
        <v>108</v>
      </c>
      <c r="VZC71" s="4" t="s">
        <v>108</v>
      </c>
      <c r="VZD71" s="4" t="s">
        <v>109</v>
      </c>
      <c r="VZE71" s="3" t="s">
        <v>392</v>
      </c>
      <c r="VZF71" s="3"/>
      <c r="VZG71" s="3"/>
      <c r="VZH71" s="4" t="s">
        <v>108</v>
      </c>
      <c r="VZI71" s="4" t="s">
        <v>108</v>
      </c>
      <c r="VZJ71" s="4" t="s">
        <v>108</v>
      </c>
      <c r="VZK71" s="4" t="s">
        <v>108</v>
      </c>
      <c r="VZL71" s="4" t="s">
        <v>108</v>
      </c>
      <c r="VZM71" s="4" t="s">
        <v>108</v>
      </c>
      <c r="VZN71" s="4" t="s">
        <v>108</v>
      </c>
      <c r="VZO71" s="4" t="s">
        <v>108</v>
      </c>
      <c r="VZP71" s="4" t="s">
        <v>108</v>
      </c>
      <c r="VZQ71" s="4" t="s">
        <v>108</v>
      </c>
      <c r="VZR71" s="4" t="s">
        <v>108</v>
      </c>
      <c r="VZS71" s="4" t="s">
        <v>108</v>
      </c>
      <c r="VZT71" s="4" t="s">
        <v>109</v>
      </c>
      <c r="VZU71" s="3" t="s">
        <v>392</v>
      </c>
      <c r="VZV71" s="3"/>
      <c r="VZW71" s="3"/>
      <c r="VZX71" s="4" t="s">
        <v>108</v>
      </c>
      <c r="VZY71" s="4" t="s">
        <v>108</v>
      </c>
      <c r="VZZ71" s="4" t="s">
        <v>108</v>
      </c>
      <c r="WAA71" s="4" t="s">
        <v>108</v>
      </c>
      <c r="WAB71" s="4" t="s">
        <v>108</v>
      </c>
      <c r="WAC71" s="4" t="s">
        <v>108</v>
      </c>
      <c r="WAD71" s="4" t="s">
        <v>108</v>
      </c>
      <c r="WAE71" s="4" t="s">
        <v>108</v>
      </c>
      <c r="WAF71" s="4" t="s">
        <v>108</v>
      </c>
      <c r="WAG71" s="4" t="s">
        <v>108</v>
      </c>
      <c r="WAH71" s="4" t="s">
        <v>108</v>
      </c>
      <c r="WAI71" s="4" t="s">
        <v>108</v>
      </c>
      <c r="WAJ71" s="4" t="s">
        <v>109</v>
      </c>
      <c r="WAK71" s="3" t="s">
        <v>392</v>
      </c>
      <c r="WAL71" s="3"/>
      <c r="WAM71" s="3"/>
      <c r="WAN71" s="4" t="s">
        <v>108</v>
      </c>
      <c r="WAO71" s="4" t="s">
        <v>108</v>
      </c>
      <c r="WAP71" s="4" t="s">
        <v>108</v>
      </c>
      <c r="WAQ71" s="4" t="s">
        <v>108</v>
      </c>
      <c r="WAR71" s="4" t="s">
        <v>108</v>
      </c>
      <c r="WAS71" s="4" t="s">
        <v>108</v>
      </c>
      <c r="WAT71" s="4" t="s">
        <v>108</v>
      </c>
      <c r="WAU71" s="4" t="s">
        <v>108</v>
      </c>
      <c r="WAV71" s="4" t="s">
        <v>108</v>
      </c>
      <c r="WAW71" s="4" t="s">
        <v>108</v>
      </c>
      <c r="WAX71" s="4" t="s">
        <v>108</v>
      </c>
      <c r="WAY71" s="4" t="s">
        <v>108</v>
      </c>
      <c r="WAZ71" s="4" t="s">
        <v>109</v>
      </c>
      <c r="WBA71" s="3" t="s">
        <v>392</v>
      </c>
      <c r="WBB71" s="3"/>
      <c r="WBC71" s="3"/>
      <c r="WBD71" s="4" t="s">
        <v>108</v>
      </c>
      <c r="WBE71" s="4" t="s">
        <v>108</v>
      </c>
      <c r="WBF71" s="4" t="s">
        <v>108</v>
      </c>
      <c r="WBG71" s="4" t="s">
        <v>108</v>
      </c>
      <c r="WBH71" s="4" t="s">
        <v>108</v>
      </c>
      <c r="WBI71" s="4" t="s">
        <v>108</v>
      </c>
      <c r="WBJ71" s="4" t="s">
        <v>108</v>
      </c>
      <c r="WBK71" s="4" t="s">
        <v>108</v>
      </c>
      <c r="WBL71" s="4" t="s">
        <v>108</v>
      </c>
      <c r="WBM71" s="4" t="s">
        <v>108</v>
      </c>
      <c r="WBN71" s="4" t="s">
        <v>108</v>
      </c>
      <c r="WBO71" s="4" t="s">
        <v>108</v>
      </c>
      <c r="WBP71" s="4" t="s">
        <v>109</v>
      </c>
      <c r="WBQ71" s="3" t="s">
        <v>392</v>
      </c>
      <c r="WBR71" s="3"/>
      <c r="WBS71" s="3"/>
      <c r="WBT71" s="4" t="s">
        <v>108</v>
      </c>
      <c r="WBU71" s="4" t="s">
        <v>108</v>
      </c>
      <c r="WBV71" s="4" t="s">
        <v>108</v>
      </c>
      <c r="WBW71" s="4" t="s">
        <v>108</v>
      </c>
      <c r="WBX71" s="4" t="s">
        <v>108</v>
      </c>
      <c r="WBY71" s="4" t="s">
        <v>108</v>
      </c>
      <c r="WBZ71" s="4" t="s">
        <v>108</v>
      </c>
      <c r="WCA71" s="4" t="s">
        <v>108</v>
      </c>
      <c r="WCB71" s="4" t="s">
        <v>108</v>
      </c>
      <c r="WCC71" s="4" t="s">
        <v>108</v>
      </c>
      <c r="WCD71" s="4" t="s">
        <v>108</v>
      </c>
      <c r="WCE71" s="4" t="s">
        <v>108</v>
      </c>
      <c r="WCF71" s="4" t="s">
        <v>109</v>
      </c>
      <c r="WCG71" s="3" t="s">
        <v>392</v>
      </c>
      <c r="WCH71" s="3"/>
      <c r="WCI71" s="3"/>
      <c r="WCJ71" s="4" t="s">
        <v>108</v>
      </c>
      <c r="WCK71" s="4" t="s">
        <v>108</v>
      </c>
      <c r="WCL71" s="4" t="s">
        <v>108</v>
      </c>
      <c r="WCM71" s="4" t="s">
        <v>108</v>
      </c>
      <c r="WCN71" s="4" t="s">
        <v>108</v>
      </c>
      <c r="WCO71" s="4" t="s">
        <v>108</v>
      </c>
      <c r="WCP71" s="4" t="s">
        <v>108</v>
      </c>
      <c r="WCQ71" s="4" t="s">
        <v>108</v>
      </c>
      <c r="WCR71" s="4" t="s">
        <v>108</v>
      </c>
      <c r="WCS71" s="4" t="s">
        <v>108</v>
      </c>
      <c r="WCT71" s="4" t="s">
        <v>108</v>
      </c>
      <c r="WCU71" s="4" t="s">
        <v>108</v>
      </c>
      <c r="WCV71" s="4" t="s">
        <v>109</v>
      </c>
      <c r="WCW71" s="3" t="s">
        <v>392</v>
      </c>
      <c r="WCX71" s="3"/>
      <c r="WCY71" s="3"/>
      <c r="WCZ71" s="4" t="s">
        <v>108</v>
      </c>
      <c r="WDA71" s="4" t="s">
        <v>108</v>
      </c>
      <c r="WDB71" s="4" t="s">
        <v>108</v>
      </c>
      <c r="WDC71" s="4" t="s">
        <v>108</v>
      </c>
      <c r="WDD71" s="4" t="s">
        <v>108</v>
      </c>
      <c r="WDE71" s="4" t="s">
        <v>108</v>
      </c>
      <c r="WDF71" s="4" t="s">
        <v>108</v>
      </c>
      <c r="WDG71" s="4" t="s">
        <v>108</v>
      </c>
      <c r="WDH71" s="4" t="s">
        <v>108</v>
      </c>
      <c r="WDI71" s="4" t="s">
        <v>108</v>
      </c>
      <c r="WDJ71" s="4" t="s">
        <v>108</v>
      </c>
      <c r="WDK71" s="4" t="s">
        <v>108</v>
      </c>
      <c r="WDL71" s="4" t="s">
        <v>109</v>
      </c>
      <c r="WDM71" s="3" t="s">
        <v>392</v>
      </c>
      <c r="WDN71" s="3"/>
      <c r="WDO71" s="3"/>
      <c r="WDP71" s="4" t="s">
        <v>108</v>
      </c>
      <c r="WDQ71" s="4" t="s">
        <v>108</v>
      </c>
      <c r="WDR71" s="4" t="s">
        <v>108</v>
      </c>
      <c r="WDS71" s="4" t="s">
        <v>108</v>
      </c>
      <c r="WDT71" s="4" t="s">
        <v>108</v>
      </c>
      <c r="WDU71" s="4" t="s">
        <v>108</v>
      </c>
      <c r="WDV71" s="4" t="s">
        <v>108</v>
      </c>
      <c r="WDW71" s="4" t="s">
        <v>108</v>
      </c>
      <c r="WDX71" s="4" t="s">
        <v>108</v>
      </c>
      <c r="WDY71" s="4" t="s">
        <v>108</v>
      </c>
      <c r="WDZ71" s="4" t="s">
        <v>108</v>
      </c>
      <c r="WEA71" s="4" t="s">
        <v>108</v>
      </c>
      <c r="WEB71" s="4" t="s">
        <v>109</v>
      </c>
      <c r="WEC71" s="3" t="s">
        <v>392</v>
      </c>
      <c r="WED71" s="3"/>
      <c r="WEE71" s="3"/>
      <c r="WEF71" s="4" t="s">
        <v>108</v>
      </c>
      <c r="WEG71" s="4" t="s">
        <v>108</v>
      </c>
      <c r="WEH71" s="4" t="s">
        <v>108</v>
      </c>
      <c r="WEI71" s="4" t="s">
        <v>108</v>
      </c>
      <c r="WEJ71" s="4" t="s">
        <v>108</v>
      </c>
      <c r="WEK71" s="4" t="s">
        <v>108</v>
      </c>
      <c r="WEL71" s="4" t="s">
        <v>108</v>
      </c>
      <c r="WEM71" s="4" t="s">
        <v>108</v>
      </c>
      <c r="WEN71" s="4" t="s">
        <v>108</v>
      </c>
      <c r="WEO71" s="4" t="s">
        <v>108</v>
      </c>
      <c r="WEP71" s="4" t="s">
        <v>108</v>
      </c>
      <c r="WEQ71" s="4" t="s">
        <v>108</v>
      </c>
      <c r="WER71" s="4" t="s">
        <v>109</v>
      </c>
      <c r="WES71" s="3" t="s">
        <v>392</v>
      </c>
      <c r="WET71" s="3"/>
      <c r="WEU71" s="3"/>
      <c r="WEV71" s="4" t="s">
        <v>108</v>
      </c>
      <c r="WEW71" s="4" t="s">
        <v>108</v>
      </c>
      <c r="WEX71" s="4" t="s">
        <v>108</v>
      </c>
      <c r="WEY71" s="4" t="s">
        <v>108</v>
      </c>
      <c r="WEZ71" s="4" t="s">
        <v>108</v>
      </c>
      <c r="WFA71" s="4" t="s">
        <v>108</v>
      </c>
      <c r="WFB71" s="4" t="s">
        <v>108</v>
      </c>
      <c r="WFC71" s="4" t="s">
        <v>108</v>
      </c>
      <c r="WFD71" s="4" t="s">
        <v>108</v>
      </c>
      <c r="WFE71" s="4" t="s">
        <v>108</v>
      </c>
      <c r="WFF71" s="4" t="s">
        <v>108</v>
      </c>
      <c r="WFG71" s="4" t="s">
        <v>108</v>
      </c>
      <c r="WFH71" s="4" t="s">
        <v>109</v>
      </c>
      <c r="WFI71" s="3" t="s">
        <v>392</v>
      </c>
      <c r="WFJ71" s="3"/>
      <c r="WFK71" s="3"/>
      <c r="WFL71" s="4" t="s">
        <v>108</v>
      </c>
      <c r="WFM71" s="4" t="s">
        <v>108</v>
      </c>
      <c r="WFN71" s="4" t="s">
        <v>108</v>
      </c>
      <c r="WFO71" s="4" t="s">
        <v>108</v>
      </c>
      <c r="WFP71" s="4" t="s">
        <v>108</v>
      </c>
      <c r="WFQ71" s="4" t="s">
        <v>108</v>
      </c>
      <c r="WFR71" s="4" t="s">
        <v>108</v>
      </c>
      <c r="WFS71" s="4" t="s">
        <v>108</v>
      </c>
      <c r="WFT71" s="4" t="s">
        <v>108</v>
      </c>
      <c r="WFU71" s="4" t="s">
        <v>108</v>
      </c>
      <c r="WFV71" s="4" t="s">
        <v>108</v>
      </c>
      <c r="WFW71" s="4" t="s">
        <v>108</v>
      </c>
      <c r="WFX71" s="4" t="s">
        <v>109</v>
      </c>
      <c r="WFY71" s="3" t="s">
        <v>392</v>
      </c>
      <c r="WFZ71" s="3"/>
      <c r="WGA71" s="3"/>
      <c r="WGB71" s="4" t="s">
        <v>108</v>
      </c>
      <c r="WGC71" s="4" t="s">
        <v>108</v>
      </c>
      <c r="WGD71" s="4" t="s">
        <v>108</v>
      </c>
      <c r="WGE71" s="4" t="s">
        <v>108</v>
      </c>
      <c r="WGF71" s="4" t="s">
        <v>108</v>
      </c>
      <c r="WGG71" s="4" t="s">
        <v>108</v>
      </c>
      <c r="WGH71" s="4" t="s">
        <v>108</v>
      </c>
      <c r="WGI71" s="4" t="s">
        <v>108</v>
      </c>
      <c r="WGJ71" s="4" t="s">
        <v>108</v>
      </c>
      <c r="WGK71" s="4" t="s">
        <v>108</v>
      </c>
      <c r="WGL71" s="4" t="s">
        <v>108</v>
      </c>
      <c r="WGM71" s="4" t="s">
        <v>108</v>
      </c>
      <c r="WGN71" s="4" t="s">
        <v>109</v>
      </c>
      <c r="WGO71" s="3" t="s">
        <v>392</v>
      </c>
      <c r="WGP71" s="3"/>
      <c r="WGQ71" s="3"/>
      <c r="WGR71" s="4" t="s">
        <v>108</v>
      </c>
      <c r="WGS71" s="4" t="s">
        <v>108</v>
      </c>
      <c r="WGT71" s="4" t="s">
        <v>108</v>
      </c>
      <c r="WGU71" s="4" t="s">
        <v>108</v>
      </c>
      <c r="WGV71" s="4" t="s">
        <v>108</v>
      </c>
      <c r="WGW71" s="4" t="s">
        <v>108</v>
      </c>
      <c r="WGX71" s="4" t="s">
        <v>108</v>
      </c>
      <c r="WGY71" s="4" t="s">
        <v>108</v>
      </c>
      <c r="WGZ71" s="4" t="s">
        <v>108</v>
      </c>
      <c r="WHA71" s="4" t="s">
        <v>108</v>
      </c>
      <c r="WHB71" s="4" t="s">
        <v>108</v>
      </c>
      <c r="WHC71" s="4" t="s">
        <v>108</v>
      </c>
      <c r="WHD71" s="4" t="s">
        <v>109</v>
      </c>
      <c r="WHE71" s="3" t="s">
        <v>392</v>
      </c>
      <c r="WHF71" s="3"/>
      <c r="WHG71" s="3"/>
      <c r="WHH71" s="4" t="s">
        <v>108</v>
      </c>
      <c r="WHI71" s="4" t="s">
        <v>108</v>
      </c>
      <c r="WHJ71" s="4" t="s">
        <v>108</v>
      </c>
      <c r="WHK71" s="4" t="s">
        <v>108</v>
      </c>
      <c r="WHL71" s="4" t="s">
        <v>108</v>
      </c>
      <c r="WHM71" s="4" t="s">
        <v>108</v>
      </c>
      <c r="WHN71" s="4" t="s">
        <v>108</v>
      </c>
      <c r="WHO71" s="4" t="s">
        <v>108</v>
      </c>
      <c r="WHP71" s="4" t="s">
        <v>108</v>
      </c>
      <c r="WHQ71" s="4" t="s">
        <v>108</v>
      </c>
      <c r="WHR71" s="4" t="s">
        <v>108</v>
      </c>
      <c r="WHS71" s="4" t="s">
        <v>108</v>
      </c>
      <c r="WHT71" s="4" t="s">
        <v>109</v>
      </c>
      <c r="WHU71" s="3" t="s">
        <v>392</v>
      </c>
      <c r="WHV71" s="3"/>
      <c r="WHW71" s="3"/>
      <c r="WHX71" s="4" t="s">
        <v>108</v>
      </c>
      <c r="WHY71" s="4" t="s">
        <v>108</v>
      </c>
      <c r="WHZ71" s="4" t="s">
        <v>108</v>
      </c>
      <c r="WIA71" s="4" t="s">
        <v>108</v>
      </c>
      <c r="WIB71" s="4" t="s">
        <v>108</v>
      </c>
      <c r="WIC71" s="4" t="s">
        <v>108</v>
      </c>
      <c r="WID71" s="4" t="s">
        <v>108</v>
      </c>
      <c r="WIE71" s="4" t="s">
        <v>108</v>
      </c>
      <c r="WIF71" s="4" t="s">
        <v>108</v>
      </c>
      <c r="WIG71" s="4" t="s">
        <v>108</v>
      </c>
      <c r="WIH71" s="4" t="s">
        <v>108</v>
      </c>
      <c r="WII71" s="4" t="s">
        <v>108</v>
      </c>
      <c r="WIJ71" s="4" t="s">
        <v>109</v>
      </c>
      <c r="WIK71" s="3" t="s">
        <v>392</v>
      </c>
      <c r="WIL71" s="3"/>
      <c r="WIM71" s="3"/>
      <c r="WIN71" s="4" t="s">
        <v>108</v>
      </c>
      <c r="WIO71" s="4" t="s">
        <v>108</v>
      </c>
      <c r="WIP71" s="4" t="s">
        <v>108</v>
      </c>
      <c r="WIQ71" s="4" t="s">
        <v>108</v>
      </c>
      <c r="WIR71" s="4" t="s">
        <v>108</v>
      </c>
      <c r="WIS71" s="4" t="s">
        <v>108</v>
      </c>
      <c r="WIT71" s="4" t="s">
        <v>108</v>
      </c>
      <c r="WIU71" s="4" t="s">
        <v>108</v>
      </c>
      <c r="WIV71" s="4" t="s">
        <v>108</v>
      </c>
      <c r="WIW71" s="4" t="s">
        <v>108</v>
      </c>
      <c r="WIX71" s="4" t="s">
        <v>108</v>
      </c>
      <c r="WIY71" s="4" t="s">
        <v>108</v>
      </c>
      <c r="WIZ71" s="4" t="s">
        <v>109</v>
      </c>
      <c r="WJA71" s="3" t="s">
        <v>392</v>
      </c>
      <c r="WJB71" s="3"/>
      <c r="WJC71" s="3"/>
      <c r="WJD71" s="4" t="s">
        <v>108</v>
      </c>
      <c r="WJE71" s="4" t="s">
        <v>108</v>
      </c>
      <c r="WJF71" s="4" t="s">
        <v>108</v>
      </c>
      <c r="WJG71" s="4" t="s">
        <v>108</v>
      </c>
      <c r="WJH71" s="4" t="s">
        <v>108</v>
      </c>
      <c r="WJI71" s="4" t="s">
        <v>108</v>
      </c>
      <c r="WJJ71" s="4" t="s">
        <v>108</v>
      </c>
      <c r="WJK71" s="4" t="s">
        <v>108</v>
      </c>
      <c r="WJL71" s="4" t="s">
        <v>108</v>
      </c>
      <c r="WJM71" s="4" t="s">
        <v>108</v>
      </c>
      <c r="WJN71" s="4" t="s">
        <v>108</v>
      </c>
      <c r="WJO71" s="4" t="s">
        <v>108</v>
      </c>
      <c r="WJP71" s="4" t="s">
        <v>109</v>
      </c>
      <c r="WJQ71" s="3" t="s">
        <v>392</v>
      </c>
      <c r="WJR71" s="3"/>
      <c r="WJS71" s="3"/>
      <c r="WJT71" s="4" t="s">
        <v>108</v>
      </c>
      <c r="WJU71" s="4" t="s">
        <v>108</v>
      </c>
      <c r="WJV71" s="4" t="s">
        <v>108</v>
      </c>
      <c r="WJW71" s="4" t="s">
        <v>108</v>
      </c>
      <c r="WJX71" s="4" t="s">
        <v>108</v>
      </c>
      <c r="WJY71" s="4" t="s">
        <v>108</v>
      </c>
      <c r="WJZ71" s="4" t="s">
        <v>108</v>
      </c>
      <c r="WKA71" s="4" t="s">
        <v>108</v>
      </c>
      <c r="WKB71" s="4" t="s">
        <v>108</v>
      </c>
      <c r="WKC71" s="4" t="s">
        <v>108</v>
      </c>
      <c r="WKD71" s="4" t="s">
        <v>108</v>
      </c>
      <c r="WKE71" s="4" t="s">
        <v>108</v>
      </c>
      <c r="WKF71" s="4" t="s">
        <v>109</v>
      </c>
      <c r="WKG71" s="3" t="s">
        <v>392</v>
      </c>
      <c r="WKH71" s="3"/>
      <c r="WKI71" s="3"/>
      <c r="WKJ71" s="4" t="s">
        <v>108</v>
      </c>
      <c r="WKK71" s="4" t="s">
        <v>108</v>
      </c>
      <c r="WKL71" s="4" t="s">
        <v>108</v>
      </c>
      <c r="WKM71" s="4" t="s">
        <v>108</v>
      </c>
      <c r="WKN71" s="4" t="s">
        <v>108</v>
      </c>
      <c r="WKO71" s="4" t="s">
        <v>108</v>
      </c>
      <c r="WKP71" s="4" t="s">
        <v>108</v>
      </c>
      <c r="WKQ71" s="4" t="s">
        <v>108</v>
      </c>
      <c r="WKR71" s="4" t="s">
        <v>108</v>
      </c>
      <c r="WKS71" s="4" t="s">
        <v>108</v>
      </c>
      <c r="WKT71" s="4" t="s">
        <v>108</v>
      </c>
      <c r="WKU71" s="4" t="s">
        <v>108</v>
      </c>
      <c r="WKV71" s="4" t="s">
        <v>109</v>
      </c>
      <c r="WKW71" s="3" t="s">
        <v>392</v>
      </c>
      <c r="WKX71" s="3"/>
      <c r="WKY71" s="3"/>
      <c r="WKZ71" s="4" t="s">
        <v>108</v>
      </c>
      <c r="WLA71" s="4" t="s">
        <v>108</v>
      </c>
      <c r="WLB71" s="4" t="s">
        <v>108</v>
      </c>
      <c r="WLC71" s="4" t="s">
        <v>108</v>
      </c>
      <c r="WLD71" s="4" t="s">
        <v>108</v>
      </c>
      <c r="WLE71" s="4" t="s">
        <v>108</v>
      </c>
      <c r="WLF71" s="4" t="s">
        <v>108</v>
      </c>
      <c r="WLG71" s="4" t="s">
        <v>108</v>
      </c>
      <c r="WLH71" s="4" t="s">
        <v>108</v>
      </c>
      <c r="WLI71" s="4" t="s">
        <v>108</v>
      </c>
      <c r="WLJ71" s="4" t="s">
        <v>108</v>
      </c>
      <c r="WLK71" s="4" t="s">
        <v>108</v>
      </c>
      <c r="WLL71" s="4" t="s">
        <v>109</v>
      </c>
      <c r="WLM71" s="3" t="s">
        <v>392</v>
      </c>
      <c r="WLN71" s="3"/>
      <c r="WLO71" s="3"/>
      <c r="WLP71" s="4" t="s">
        <v>108</v>
      </c>
      <c r="WLQ71" s="4" t="s">
        <v>108</v>
      </c>
      <c r="WLR71" s="4" t="s">
        <v>108</v>
      </c>
      <c r="WLS71" s="4" t="s">
        <v>108</v>
      </c>
      <c r="WLT71" s="4" t="s">
        <v>108</v>
      </c>
      <c r="WLU71" s="4" t="s">
        <v>108</v>
      </c>
      <c r="WLV71" s="4" t="s">
        <v>108</v>
      </c>
      <c r="WLW71" s="4" t="s">
        <v>108</v>
      </c>
      <c r="WLX71" s="4" t="s">
        <v>108</v>
      </c>
      <c r="WLY71" s="4" t="s">
        <v>108</v>
      </c>
      <c r="WLZ71" s="4" t="s">
        <v>108</v>
      </c>
      <c r="WMA71" s="4" t="s">
        <v>108</v>
      </c>
      <c r="WMB71" s="4" t="s">
        <v>109</v>
      </c>
      <c r="WMC71" s="3" t="s">
        <v>392</v>
      </c>
      <c r="WMD71" s="3"/>
      <c r="WME71" s="3"/>
      <c r="WMF71" s="4" t="s">
        <v>108</v>
      </c>
      <c r="WMG71" s="4" t="s">
        <v>108</v>
      </c>
      <c r="WMH71" s="4" t="s">
        <v>108</v>
      </c>
      <c r="WMI71" s="4" t="s">
        <v>108</v>
      </c>
      <c r="WMJ71" s="4" t="s">
        <v>108</v>
      </c>
      <c r="WMK71" s="4" t="s">
        <v>108</v>
      </c>
      <c r="WML71" s="4" t="s">
        <v>108</v>
      </c>
      <c r="WMM71" s="4" t="s">
        <v>108</v>
      </c>
      <c r="WMN71" s="4" t="s">
        <v>108</v>
      </c>
      <c r="WMO71" s="4" t="s">
        <v>108</v>
      </c>
      <c r="WMP71" s="4" t="s">
        <v>108</v>
      </c>
      <c r="WMQ71" s="4" t="s">
        <v>108</v>
      </c>
      <c r="WMR71" s="4" t="s">
        <v>109</v>
      </c>
      <c r="WMS71" s="3" t="s">
        <v>392</v>
      </c>
      <c r="WMT71" s="3"/>
      <c r="WMU71" s="3"/>
      <c r="WMV71" s="4" t="s">
        <v>108</v>
      </c>
      <c r="WMW71" s="4" t="s">
        <v>108</v>
      </c>
      <c r="WMX71" s="4" t="s">
        <v>108</v>
      </c>
      <c r="WMY71" s="4" t="s">
        <v>108</v>
      </c>
      <c r="WMZ71" s="4" t="s">
        <v>108</v>
      </c>
      <c r="WNA71" s="4" t="s">
        <v>108</v>
      </c>
      <c r="WNB71" s="4" t="s">
        <v>108</v>
      </c>
      <c r="WNC71" s="4" t="s">
        <v>108</v>
      </c>
      <c r="WND71" s="4" t="s">
        <v>108</v>
      </c>
      <c r="WNE71" s="4" t="s">
        <v>108</v>
      </c>
      <c r="WNF71" s="4" t="s">
        <v>108</v>
      </c>
      <c r="WNG71" s="4" t="s">
        <v>108</v>
      </c>
      <c r="WNH71" s="4" t="s">
        <v>109</v>
      </c>
      <c r="WNI71" s="3" t="s">
        <v>392</v>
      </c>
      <c r="WNJ71" s="3"/>
      <c r="WNK71" s="3"/>
      <c r="WNL71" s="4" t="s">
        <v>108</v>
      </c>
      <c r="WNM71" s="4" t="s">
        <v>108</v>
      </c>
      <c r="WNN71" s="4" t="s">
        <v>108</v>
      </c>
      <c r="WNO71" s="4" t="s">
        <v>108</v>
      </c>
      <c r="WNP71" s="4" t="s">
        <v>108</v>
      </c>
      <c r="WNQ71" s="4" t="s">
        <v>108</v>
      </c>
      <c r="WNR71" s="4" t="s">
        <v>108</v>
      </c>
      <c r="WNS71" s="4" t="s">
        <v>108</v>
      </c>
      <c r="WNT71" s="4" t="s">
        <v>108</v>
      </c>
      <c r="WNU71" s="4" t="s">
        <v>108</v>
      </c>
      <c r="WNV71" s="4" t="s">
        <v>108</v>
      </c>
      <c r="WNW71" s="4" t="s">
        <v>108</v>
      </c>
      <c r="WNX71" s="4" t="s">
        <v>109</v>
      </c>
      <c r="WNY71" s="3" t="s">
        <v>392</v>
      </c>
      <c r="WNZ71" s="3"/>
      <c r="WOA71" s="3"/>
      <c r="WOB71" s="4" t="s">
        <v>108</v>
      </c>
      <c r="WOC71" s="4" t="s">
        <v>108</v>
      </c>
      <c r="WOD71" s="4" t="s">
        <v>108</v>
      </c>
      <c r="WOE71" s="4" t="s">
        <v>108</v>
      </c>
      <c r="WOF71" s="4" t="s">
        <v>108</v>
      </c>
      <c r="WOG71" s="4" t="s">
        <v>108</v>
      </c>
      <c r="WOH71" s="4" t="s">
        <v>108</v>
      </c>
      <c r="WOI71" s="4" t="s">
        <v>108</v>
      </c>
      <c r="WOJ71" s="4" t="s">
        <v>108</v>
      </c>
      <c r="WOK71" s="4" t="s">
        <v>108</v>
      </c>
      <c r="WOL71" s="4" t="s">
        <v>108</v>
      </c>
      <c r="WOM71" s="4" t="s">
        <v>108</v>
      </c>
      <c r="WON71" s="4" t="s">
        <v>109</v>
      </c>
      <c r="WOO71" s="3" t="s">
        <v>392</v>
      </c>
      <c r="WOP71" s="3"/>
      <c r="WOQ71" s="3"/>
      <c r="WOR71" s="4" t="s">
        <v>108</v>
      </c>
      <c r="WOS71" s="4" t="s">
        <v>108</v>
      </c>
      <c r="WOT71" s="4" t="s">
        <v>108</v>
      </c>
      <c r="WOU71" s="4" t="s">
        <v>108</v>
      </c>
      <c r="WOV71" s="4" t="s">
        <v>108</v>
      </c>
      <c r="WOW71" s="4" t="s">
        <v>108</v>
      </c>
      <c r="WOX71" s="4" t="s">
        <v>108</v>
      </c>
      <c r="WOY71" s="4" t="s">
        <v>108</v>
      </c>
      <c r="WOZ71" s="4" t="s">
        <v>108</v>
      </c>
      <c r="WPA71" s="4" t="s">
        <v>108</v>
      </c>
      <c r="WPB71" s="4" t="s">
        <v>108</v>
      </c>
      <c r="WPC71" s="4" t="s">
        <v>108</v>
      </c>
      <c r="WPD71" s="4" t="s">
        <v>109</v>
      </c>
      <c r="WPE71" s="3" t="s">
        <v>392</v>
      </c>
      <c r="WPF71" s="3"/>
      <c r="WPG71" s="3"/>
      <c r="WPH71" s="4" t="s">
        <v>108</v>
      </c>
      <c r="WPI71" s="4" t="s">
        <v>108</v>
      </c>
      <c r="WPJ71" s="4" t="s">
        <v>108</v>
      </c>
      <c r="WPK71" s="4" t="s">
        <v>108</v>
      </c>
      <c r="WPL71" s="4" t="s">
        <v>108</v>
      </c>
      <c r="WPM71" s="4" t="s">
        <v>108</v>
      </c>
      <c r="WPN71" s="4" t="s">
        <v>108</v>
      </c>
      <c r="WPO71" s="4" t="s">
        <v>108</v>
      </c>
      <c r="WPP71" s="4" t="s">
        <v>108</v>
      </c>
      <c r="WPQ71" s="4" t="s">
        <v>108</v>
      </c>
      <c r="WPR71" s="4" t="s">
        <v>108</v>
      </c>
      <c r="WPS71" s="4" t="s">
        <v>108</v>
      </c>
      <c r="WPT71" s="4" t="s">
        <v>109</v>
      </c>
      <c r="WPU71" s="3" t="s">
        <v>392</v>
      </c>
      <c r="WPV71" s="3"/>
      <c r="WPW71" s="3"/>
      <c r="WPX71" s="4" t="s">
        <v>108</v>
      </c>
      <c r="WPY71" s="4" t="s">
        <v>108</v>
      </c>
      <c r="WPZ71" s="4" t="s">
        <v>108</v>
      </c>
      <c r="WQA71" s="4" t="s">
        <v>108</v>
      </c>
      <c r="WQB71" s="4" t="s">
        <v>108</v>
      </c>
      <c r="WQC71" s="4" t="s">
        <v>108</v>
      </c>
      <c r="WQD71" s="4" t="s">
        <v>108</v>
      </c>
      <c r="WQE71" s="4" t="s">
        <v>108</v>
      </c>
      <c r="WQF71" s="4" t="s">
        <v>108</v>
      </c>
      <c r="WQG71" s="4" t="s">
        <v>108</v>
      </c>
      <c r="WQH71" s="4" t="s">
        <v>108</v>
      </c>
      <c r="WQI71" s="4" t="s">
        <v>108</v>
      </c>
      <c r="WQJ71" s="4" t="s">
        <v>109</v>
      </c>
      <c r="WQK71" s="3" t="s">
        <v>392</v>
      </c>
      <c r="WQL71" s="3"/>
      <c r="WQM71" s="3"/>
      <c r="WQN71" s="4" t="s">
        <v>108</v>
      </c>
      <c r="WQO71" s="4" t="s">
        <v>108</v>
      </c>
      <c r="WQP71" s="4" t="s">
        <v>108</v>
      </c>
      <c r="WQQ71" s="4" t="s">
        <v>108</v>
      </c>
      <c r="WQR71" s="4" t="s">
        <v>108</v>
      </c>
      <c r="WQS71" s="4" t="s">
        <v>108</v>
      </c>
      <c r="WQT71" s="4" t="s">
        <v>108</v>
      </c>
      <c r="WQU71" s="4" t="s">
        <v>108</v>
      </c>
      <c r="WQV71" s="4" t="s">
        <v>108</v>
      </c>
      <c r="WQW71" s="4" t="s">
        <v>108</v>
      </c>
      <c r="WQX71" s="4" t="s">
        <v>108</v>
      </c>
      <c r="WQY71" s="4" t="s">
        <v>108</v>
      </c>
      <c r="WQZ71" s="4" t="s">
        <v>109</v>
      </c>
      <c r="WRA71" s="3" t="s">
        <v>392</v>
      </c>
      <c r="WRB71" s="3"/>
      <c r="WRC71" s="3"/>
      <c r="WRD71" s="4" t="s">
        <v>108</v>
      </c>
      <c r="WRE71" s="4" t="s">
        <v>108</v>
      </c>
      <c r="WRF71" s="4" t="s">
        <v>108</v>
      </c>
      <c r="WRG71" s="4" t="s">
        <v>108</v>
      </c>
      <c r="WRH71" s="4" t="s">
        <v>108</v>
      </c>
      <c r="WRI71" s="4" t="s">
        <v>108</v>
      </c>
      <c r="WRJ71" s="4" t="s">
        <v>108</v>
      </c>
      <c r="WRK71" s="4" t="s">
        <v>108</v>
      </c>
      <c r="WRL71" s="4" t="s">
        <v>108</v>
      </c>
      <c r="WRM71" s="4" t="s">
        <v>108</v>
      </c>
      <c r="WRN71" s="4" t="s">
        <v>108</v>
      </c>
      <c r="WRO71" s="4" t="s">
        <v>108</v>
      </c>
      <c r="WRP71" s="4" t="s">
        <v>109</v>
      </c>
      <c r="WRQ71" s="3" t="s">
        <v>392</v>
      </c>
      <c r="WRR71" s="3"/>
      <c r="WRS71" s="3"/>
      <c r="WRT71" s="4" t="s">
        <v>108</v>
      </c>
      <c r="WRU71" s="4" t="s">
        <v>108</v>
      </c>
      <c r="WRV71" s="4" t="s">
        <v>108</v>
      </c>
      <c r="WRW71" s="4" t="s">
        <v>108</v>
      </c>
      <c r="WRX71" s="4" t="s">
        <v>108</v>
      </c>
      <c r="WRY71" s="4" t="s">
        <v>108</v>
      </c>
      <c r="WRZ71" s="4" t="s">
        <v>108</v>
      </c>
      <c r="WSA71" s="4" t="s">
        <v>108</v>
      </c>
      <c r="WSB71" s="4" t="s">
        <v>108</v>
      </c>
      <c r="WSC71" s="4" t="s">
        <v>108</v>
      </c>
      <c r="WSD71" s="4" t="s">
        <v>108</v>
      </c>
      <c r="WSE71" s="4" t="s">
        <v>108</v>
      </c>
      <c r="WSF71" s="4" t="s">
        <v>109</v>
      </c>
      <c r="WSG71" s="3" t="s">
        <v>392</v>
      </c>
      <c r="WSH71" s="3"/>
      <c r="WSI71" s="3"/>
      <c r="WSJ71" s="4" t="s">
        <v>108</v>
      </c>
      <c r="WSK71" s="4" t="s">
        <v>108</v>
      </c>
      <c r="WSL71" s="4" t="s">
        <v>108</v>
      </c>
      <c r="WSM71" s="4" t="s">
        <v>108</v>
      </c>
      <c r="WSN71" s="4" t="s">
        <v>108</v>
      </c>
      <c r="WSO71" s="4" t="s">
        <v>108</v>
      </c>
      <c r="WSP71" s="4" t="s">
        <v>108</v>
      </c>
      <c r="WSQ71" s="4" t="s">
        <v>108</v>
      </c>
      <c r="WSR71" s="4" t="s">
        <v>108</v>
      </c>
      <c r="WSS71" s="4" t="s">
        <v>108</v>
      </c>
      <c r="WST71" s="4" t="s">
        <v>108</v>
      </c>
      <c r="WSU71" s="4" t="s">
        <v>108</v>
      </c>
      <c r="WSV71" s="4" t="s">
        <v>109</v>
      </c>
      <c r="WSW71" s="3" t="s">
        <v>392</v>
      </c>
      <c r="WSX71" s="3"/>
      <c r="WSY71" s="3"/>
      <c r="WSZ71" s="4" t="s">
        <v>108</v>
      </c>
      <c r="WTA71" s="4" t="s">
        <v>108</v>
      </c>
      <c r="WTB71" s="4" t="s">
        <v>108</v>
      </c>
      <c r="WTC71" s="4" t="s">
        <v>108</v>
      </c>
      <c r="WTD71" s="4" t="s">
        <v>108</v>
      </c>
      <c r="WTE71" s="4" t="s">
        <v>108</v>
      </c>
      <c r="WTF71" s="4" t="s">
        <v>108</v>
      </c>
      <c r="WTG71" s="4" t="s">
        <v>108</v>
      </c>
      <c r="WTH71" s="4" t="s">
        <v>108</v>
      </c>
      <c r="WTI71" s="4" t="s">
        <v>108</v>
      </c>
      <c r="WTJ71" s="4" t="s">
        <v>108</v>
      </c>
      <c r="WTK71" s="4" t="s">
        <v>108</v>
      </c>
      <c r="WTL71" s="4" t="s">
        <v>109</v>
      </c>
      <c r="WTM71" s="3" t="s">
        <v>392</v>
      </c>
      <c r="WTN71" s="3"/>
      <c r="WTO71" s="3"/>
      <c r="WTP71" s="4" t="s">
        <v>108</v>
      </c>
      <c r="WTQ71" s="4" t="s">
        <v>108</v>
      </c>
      <c r="WTR71" s="4" t="s">
        <v>108</v>
      </c>
      <c r="WTS71" s="4" t="s">
        <v>108</v>
      </c>
      <c r="WTT71" s="4" t="s">
        <v>108</v>
      </c>
      <c r="WTU71" s="4" t="s">
        <v>108</v>
      </c>
      <c r="WTV71" s="4" t="s">
        <v>108</v>
      </c>
      <c r="WTW71" s="4" t="s">
        <v>108</v>
      </c>
      <c r="WTX71" s="4" t="s">
        <v>108</v>
      </c>
      <c r="WTY71" s="4" t="s">
        <v>108</v>
      </c>
      <c r="WTZ71" s="4" t="s">
        <v>108</v>
      </c>
      <c r="WUA71" s="4" t="s">
        <v>108</v>
      </c>
      <c r="WUB71" s="4" t="s">
        <v>109</v>
      </c>
      <c r="WUC71" s="3" t="s">
        <v>392</v>
      </c>
      <c r="WUD71" s="3"/>
      <c r="WUE71" s="3"/>
      <c r="WUF71" s="4" t="s">
        <v>108</v>
      </c>
      <c r="WUG71" s="4" t="s">
        <v>108</v>
      </c>
      <c r="WUH71" s="4" t="s">
        <v>108</v>
      </c>
      <c r="WUI71" s="4" t="s">
        <v>108</v>
      </c>
      <c r="WUJ71" s="4" t="s">
        <v>108</v>
      </c>
      <c r="WUK71" s="4" t="s">
        <v>108</v>
      </c>
      <c r="WUL71" s="4" t="s">
        <v>108</v>
      </c>
      <c r="WUM71" s="4" t="s">
        <v>108</v>
      </c>
      <c r="WUN71" s="4" t="s">
        <v>108</v>
      </c>
      <c r="WUO71" s="4" t="s">
        <v>108</v>
      </c>
      <c r="WUP71" s="4" t="s">
        <v>108</v>
      </c>
      <c r="WUQ71" s="4" t="s">
        <v>108</v>
      </c>
      <c r="WUR71" s="4" t="s">
        <v>109</v>
      </c>
      <c r="WUS71" s="3" t="s">
        <v>392</v>
      </c>
      <c r="WUT71" s="3"/>
      <c r="WUU71" s="3"/>
      <c r="WUV71" s="4" t="s">
        <v>108</v>
      </c>
      <c r="WUW71" s="4" t="s">
        <v>108</v>
      </c>
      <c r="WUX71" s="4" t="s">
        <v>108</v>
      </c>
      <c r="WUY71" s="4" t="s">
        <v>108</v>
      </c>
      <c r="WUZ71" s="4" t="s">
        <v>108</v>
      </c>
      <c r="WVA71" s="4" t="s">
        <v>108</v>
      </c>
      <c r="WVB71" s="4" t="s">
        <v>108</v>
      </c>
      <c r="WVC71" s="4" t="s">
        <v>108</v>
      </c>
      <c r="WVD71" s="4" t="s">
        <v>108</v>
      </c>
      <c r="WVE71" s="4" t="s">
        <v>108</v>
      </c>
      <c r="WVF71" s="4" t="s">
        <v>108</v>
      </c>
      <c r="WVG71" s="4" t="s">
        <v>108</v>
      </c>
      <c r="WVH71" s="4" t="s">
        <v>109</v>
      </c>
      <c r="WVI71" s="3" t="s">
        <v>392</v>
      </c>
      <c r="WVJ71" s="3"/>
      <c r="WVK71" s="3"/>
      <c r="WVL71" s="4" t="s">
        <v>108</v>
      </c>
      <c r="WVM71" s="4" t="s">
        <v>108</v>
      </c>
      <c r="WVN71" s="4" t="s">
        <v>108</v>
      </c>
      <c r="WVO71" s="4" t="s">
        <v>108</v>
      </c>
      <c r="WVP71" s="4" t="s">
        <v>108</v>
      </c>
      <c r="WVQ71" s="4" t="s">
        <v>108</v>
      </c>
      <c r="WVR71" s="4" t="s">
        <v>108</v>
      </c>
      <c r="WVS71" s="4" t="s">
        <v>108</v>
      </c>
      <c r="WVT71" s="4" t="s">
        <v>108</v>
      </c>
      <c r="WVU71" s="4" t="s">
        <v>108</v>
      </c>
      <c r="WVV71" s="4" t="s">
        <v>108</v>
      </c>
      <c r="WVW71" s="4" t="s">
        <v>108</v>
      </c>
      <c r="WVX71" s="4" t="s">
        <v>109</v>
      </c>
      <c r="WVY71" s="3" t="s">
        <v>392</v>
      </c>
      <c r="WVZ71" s="3"/>
      <c r="WWA71" s="3"/>
      <c r="WWB71" s="4" t="s">
        <v>108</v>
      </c>
      <c r="WWC71" s="4" t="s">
        <v>108</v>
      </c>
      <c r="WWD71" s="4" t="s">
        <v>108</v>
      </c>
      <c r="WWE71" s="4" t="s">
        <v>108</v>
      </c>
      <c r="WWF71" s="4" t="s">
        <v>108</v>
      </c>
      <c r="WWG71" s="4" t="s">
        <v>108</v>
      </c>
      <c r="WWH71" s="4" t="s">
        <v>108</v>
      </c>
      <c r="WWI71" s="4" t="s">
        <v>108</v>
      </c>
      <c r="WWJ71" s="4" t="s">
        <v>108</v>
      </c>
      <c r="WWK71" s="4" t="s">
        <v>108</v>
      </c>
      <c r="WWL71" s="4" t="s">
        <v>108</v>
      </c>
      <c r="WWM71" s="4" t="s">
        <v>108</v>
      </c>
      <c r="WWN71" s="4" t="s">
        <v>109</v>
      </c>
      <c r="WWO71" s="3" t="s">
        <v>392</v>
      </c>
      <c r="WWP71" s="3"/>
      <c r="WWQ71" s="3"/>
      <c r="WWR71" s="4" t="s">
        <v>108</v>
      </c>
      <c r="WWS71" s="4" t="s">
        <v>108</v>
      </c>
      <c r="WWT71" s="4" t="s">
        <v>108</v>
      </c>
      <c r="WWU71" s="4" t="s">
        <v>108</v>
      </c>
      <c r="WWV71" s="4" t="s">
        <v>108</v>
      </c>
      <c r="WWW71" s="4" t="s">
        <v>108</v>
      </c>
      <c r="WWX71" s="4" t="s">
        <v>108</v>
      </c>
      <c r="WWY71" s="4" t="s">
        <v>108</v>
      </c>
      <c r="WWZ71" s="4" t="s">
        <v>108</v>
      </c>
      <c r="WXA71" s="4" t="s">
        <v>108</v>
      </c>
      <c r="WXB71" s="4" t="s">
        <v>108</v>
      </c>
      <c r="WXC71" s="4" t="s">
        <v>108</v>
      </c>
      <c r="WXD71" s="4" t="s">
        <v>109</v>
      </c>
      <c r="WXE71" s="3" t="s">
        <v>392</v>
      </c>
      <c r="WXF71" s="3"/>
      <c r="WXG71" s="3"/>
      <c r="WXH71" s="4" t="s">
        <v>108</v>
      </c>
      <c r="WXI71" s="4" t="s">
        <v>108</v>
      </c>
      <c r="WXJ71" s="4" t="s">
        <v>108</v>
      </c>
      <c r="WXK71" s="4" t="s">
        <v>108</v>
      </c>
      <c r="WXL71" s="4" t="s">
        <v>108</v>
      </c>
      <c r="WXM71" s="4" t="s">
        <v>108</v>
      </c>
      <c r="WXN71" s="4" t="s">
        <v>108</v>
      </c>
      <c r="WXO71" s="4" t="s">
        <v>108</v>
      </c>
      <c r="WXP71" s="4" t="s">
        <v>108</v>
      </c>
      <c r="WXQ71" s="4" t="s">
        <v>108</v>
      </c>
      <c r="WXR71" s="4" t="s">
        <v>108</v>
      </c>
      <c r="WXS71" s="4" t="s">
        <v>108</v>
      </c>
      <c r="WXT71" s="4" t="s">
        <v>109</v>
      </c>
      <c r="WXU71" s="3" t="s">
        <v>392</v>
      </c>
      <c r="WXV71" s="3"/>
      <c r="WXW71" s="3"/>
      <c r="WXX71" s="4" t="s">
        <v>108</v>
      </c>
      <c r="WXY71" s="4" t="s">
        <v>108</v>
      </c>
      <c r="WXZ71" s="4" t="s">
        <v>108</v>
      </c>
      <c r="WYA71" s="4" t="s">
        <v>108</v>
      </c>
      <c r="WYB71" s="4" t="s">
        <v>108</v>
      </c>
      <c r="WYC71" s="4" t="s">
        <v>108</v>
      </c>
      <c r="WYD71" s="4" t="s">
        <v>108</v>
      </c>
      <c r="WYE71" s="4" t="s">
        <v>108</v>
      </c>
      <c r="WYF71" s="4" t="s">
        <v>108</v>
      </c>
      <c r="WYG71" s="4" t="s">
        <v>108</v>
      </c>
      <c r="WYH71" s="4" t="s">
        <v>108</v>
      </c>
      <c r="WYI71" s="4" t="s">
        <v>108</v>
      </c>
      <c r="WYJ71" s="4" t="s">
        <v>109</v>
      </c>
      <c r="WYK71" s="3" t="s">
        <v>392</v>
      </c>
      <c r="WYL71" s="3"/>
      <c r="WYM71" s="3"/>
      <c r="WYN71" s="4" t="s">
        <v>108</v>
      </c>
      <c r="WYO71" s="4" t="s">
        <v>108</v>
      </c>
      <c r="WYP71" s="4" t="s">
        <v>108</v>
      </c>
      <c r="WYQ71" s="4" t="s">
        <v>108</v>
      </c>
      <c r="WYR71" s="4" t="s">
        <v>108</v>
      </c>
      <c r="WYS71" s="4" t="s">
        <v>108</v>
      </c>
      <c r="WYT71" s="4" t="s">
        <v>108</v>
      </c>
      <c r="WYU71" s="4" t="s">
        <v>108</v>
      </c>
      <c r="WYV71" s="4" t="s">
        <v>108</v>
      </c>
      <c r="WYW71" s="4" t="s">
        <v>108</v>
      </c>
      <c r="WYX71" s="4" t="s">
        <v>108</v>
      </c>
      <c r="WYY71" s="4" t="s">
        <v>108</v>
      </c>
      <c r="WYZ71" s="4" t="s">
        <v>109</v>
      </c>
      <c r="WZA71" s="3" t="s">
        <v>392</v>
      </c>
      <c r="WZB71" s="3"/>
      <c r="WZC71" s="3"/>
      <c r="WZD71" s="4" t="s">
        <v>108</v>
      </c>
      <c r="WZE71" s="4" t="s">
        <v>108</v>
      </c>
      <c r="WZF71" s="4" t="s">
        <v>108</v>
      </c>
      <c r="WZG71" s="4" t="s">
        <v>108</v>
      </c>
      <c r="WZH71" s="4" t="s">
        <v>108</v>
      </c>
      <c r="WZI71" s="4" t="s">
        <v>108</v>
      </c>
      <c r="WZJ71" s="4" t="s">
        <v>108</v>
      </c>
      <c r="WZK71" s="4" t="s">
        <v>108</v>
      </c>
      <c r="WZL71" s="4" t="s">
        <v>108</v>
      </c>
      <c r="WZM71" s="4" t="s">
        <v>108</v>
      </c>
      <c r="WZN71" s="4" t="s">
        <v>108</v>
      </c>
      <c r="WZO71" s="4" t="s">
        <v>108</v>
      </c>
      <c r="WZP71" s="4" t="s">
        <v>109</v>
      </c>
      <c r="WZQ71" s="3" t="s">
        <v>392</v>
      </c>
      <c r="WZR71" s="3"/>
      <c r="WZS71" s="3"/>
      <c r="WZT71" s="4" t="s">
        <v>108</v>
      </c>
      <c r="WZU71" s="4" t="s">
        <v>108</v>
      </c>
      <c r="WZV71" s="4" t="s">
        <v>108</v>
      </c>
      <c r="WZW71" s="4" t="s">
        <v>108</v>
      </c>
      <c r="WZX71" s="4" t="s">
        <v>108</v>
      </c>
      <c r="WZY71" s="4" t="s">
        <v>108</v>
      </c>
      <c r="WZZ71" s="4" t="s">
        <v>108</v>
      </c>
      <c r="XAA71" s="4" t="s">
        <v>108</v>
      </c>
      <c r="XAB71" s="4" t="s">
        <v>108</v>
      </c>
      <c r="XAC71" s="4" t="s">
        <v>108</v>
      </c>
      <c r="XAD71" s="4" t="s">
        <v>108</v>
      </c>
      <c r="XAE71" s="4" t="s">
        <v>108</v>
      </c>
      <c r="XAF71" s="4" t="s">
        <v>109</v>
      </c>
      <c r="XAG71" s="3" t="s">
        <v>392</v>
      </c>
      <c r="XAH71" s="3"/>
      <c r="XAI71" s="3"/>
      <c r="XAJ71" s="4" t="s">
        <v>108</v>
      </c>
      <c r="XAK71" s="4" t="s">
        <v>108</v>
      </c>
      <c r="XAL71" s="4" t="s">
        <v>108</v>
      </c>
      <c r="XAM71" s="4" t="s">
        <v>108</v>
      </c>
      <c r="XAN71" s="4" t="s">
        <v>108</v>
      </c>
      <c r="XAO71" s="4" t="s">
        <v>108</v>
      </c>
      <c r="XAP71" s="4" t="s">
        <v>108</v>
      </c>
      <c r="XAQ71" s="4" t="s">
        <v>108</v>
      </c>
      <c r="XAR71" s="4" t="s">
        <v>108</v>
      </c>
      <c r="XAS71" s="4" t="s">
        <v>108</v>
      </c>
      <c r="XAT71" s="4" t="s">
        <v>108</v>
      </c>
      <c r="XAU71" s="4" t="s">
        <v>108</v>
      </c>
      <c r="XAV71" s="4" t="s">
        <v>109</v>
      </c>
      <c r="XAW71" s="3" t="s">
        <v>392</v>
      </c>
      <c r="XAX71" s="3"/>
      <c r="XAY71" s="3"/>
      <c r="XAZ71" s="4" t="s">
        <v>108</v>
      </c>
      <c r="XBA71" s="4" t="s">
        <v>108</v>
      </c>
      <c r="XBB71" s="4" t="s">
        <v>108</v>
      </c>
      <c r="XBC71" s="4" t="s">
        <v>108</v>
      </c>
      <c r="XBD71" s="4" t="s">
        <v>108</v>
      </c>
      <c r="XBE71" s="4" t="s">
        <v>108</v>
      </c>
      <c r="XBF71" s="4" t="s">
        <v>108</v>
      </c>
      <c r="XBG71" s="4" t="s">
        <v>108</v>
      </c>
      <c r="XBH71" s="4" t="s">
        <v>108</v>
      </c>
      <c r="XBI71" s="4" t="s">
        <v>108</v>
      </c>
      <c r="XBJ71" s="4" t="s">
        <v>108</v>
      </c>
      <c r="XBK71" s="4" t="s">
        <v>108</v>
      </c>
      <c r="XBL71" s="4" t="s">
        <v>109</v>
      </c>
      <c r="XBM71" s="3" t="s">
        <v>392</v>
      </c>
      <c r="XBN71" s="3"/>
      <c r="XBO71" s="3"/>
      <c r="XBP71" s="4" t="s">
        <v>108</v>
      </c>
      <c r="XBQ71" s="4" t="s">
        <v>108</v>
      </c>
      <c r="XBR71" s="4" t="s">
        <v>108</v>
      </c>
      <c r="XBS71" s="4" t="s">
        <v>108</v>
      </c>
      <c r="XBT71" s="4" t="s">
        <v>108</v>
      </c>
      <c r="XBU71" s="4" t="s">
        <v>108</v>
      </c>
      <c r="XBV71" s="4" t="s">
        <v>108</v>
      </c>
      <c r="XBW71" s="4" t="s">
        <v>108</v>
      </c>
      <c r="XBX71" s="4" t="s">
        <v>108</v>
      </c>
      <c r="XBY71" s="4" t="s">
        <v>108</v>
      </c>
      <c r="XBZ71" s="4" t="s">
        <v>108</v>
      </c>
      <c r="XCA71" s="4" t="s">
        <v>108</v>
      </c>
      <c r="XCB71" s="4" t="s">
        <v>109</v>
      </c>
      <c r="XCC71" s="3" t="s">
        <v>392</v>
      </c>
      <c r="XCD71" s="3"/>
      <c r="XCE71" s="3"/>
      <c r="XCF71" s="4" t="s">
        <v>108</v>
      </c>
      <c r="XCG71" s="4" t="s">
        <v>108</v>
      </c>
      <c r="XCH71" s="4" t="s">
        <v>108</v>
      </c>
      <c r="XCI71" s="4" t="s">
        <v>108</v>
      </c>
      <c r="XCJ71" s="4" t="s">
        <v>108</v>
      </c>
      <c r="XCK71" s="4" t="s">
        <v>108</v>
      </c>
      <c r="XCL71" s="4" t="s">
        <v>108</v>
      </c>
      <c r="XCM71" s="4" t="s">
        <v>108</v>
      </c>
      <c r="XCN71" s="4" t="s">
        <v>108</v>
      </c>
      <c r="XCO71" s="4" t="s">
        <v>108</v>
      </c>
      <c r="XCP71" s="4" t="s">
        <v>108</v>
      </c>
      <c r="XCQ71" s="4" t="s">
        <v>108</v>
      </c>
      <c r="XCR71" s="4" t="s">
        <v>109</v>
      </c>
      <c r="XCS71" s="3" t="s">
        <v>392</v>
      </c>
      <c r="XCT71" s="3"/>
      <c r="XCU71" s="3"/>
      <c r="XCV71" s="4" t="s">
        <v>108</v>
      </c>
      <c r="XCW71" s="4" t="s">
        <v>108</v>
      </c>
      <c r="XCX71" s="4" t="s">
        <v>108</v>
      </c>
      <c r="XCY71" s="4" t="s">
        <v>108</v>
      </c>
      <c r="XCZ71" s="4" t="s">
        <v>108</v>
      </c>
      <c r="XDA71" s="4" t="s">
        <v>108</v>
      </c>
      <c r="XDB71" s="4" t="s">
        <v>108</v>
      </c>
      <c r="XDC71" s="4" t="s">
        <v>108</v>
      </c>
      <c r="XDD71" s="4" t="s">
        <v>108</v>
      </c>
      <c r="XDE71" s="4" t="s">
        <v>108</v>
      </c>
      <c r="XDF71" s="4" t="s">
        <v>108</v>
      </c>
      <c r="XDG71" s="4" t="s">
        <v>108</v>
      </c>
      <c r="XDH71" s="4" t="s">
        <v>109</v>
      </c>
      <c r="XDI71" s="3" t="s">
        <v>392</v>
      </c>
      <c r="XDJ71" s="3"/>
      <c r="XDK71" s="3"/>
      <c r="XDL71" s="4" t="s">
        <v>108</v>
      </c>
      <c r="XDM71" s="4" t="s">
        <v>108</v>
      </c>
      <c r="XDN71" s="4" t="s">
        <v>108</v>
      </c>
      <c r="XDO71" s="4" t="s">
        <v>108</v>
      </c>
      <c r="XDP71" s="4" t="s">
        <v>108</v>
      </c>
      <c r="XDQ71" s="4" t="s">
        <v>108</v>
      </c>
      <c r="XDR71" s="4" t="s">
        <v>108</v>
      </c>
      <c r="XDS71" s="4" t="s">
        <v>108</v>
      </c>
      <c r="XDT71" s="4" t="s">
        <v>108</v>
      </c>
      <c r="XDU71" s="4" t="s">
        <v>108</v>
      </c>
      <c r="XDV71" s="4" t="s">
        <v>108</v>
      </c>
      <c r="XDW71" s="4" t="s">
        <v>108</v>
      </c>
      <c r="XDX71" s="4" t="s">
        <v>109</v>
      </c>
      <c r="XDY71" s="3" t="s">
        <v>392</v>
      </c>
      <c r="XDZ71" s="3"/>
      <c r="XEA71" s="3"/>
      <c r="XEB71" s="4" t="s">
        <v>108</v>
      </c>
      <c r="XEC71" s="4" t="s">
        <v>108</v>
      </c>
      <c r="XED71" s="4" t="s">
        <v>108</v>
      </c>
      <c r="XEE71" s="4" t="s">
        <v>108</v>
      </c>
      <c r="XEF71" s="4" t="s">
        <v>108</v>
      </c>
      <c r="XEG71" s="4" t="s">
        <v>108</v>
      </c>
      <c r="XEH71" s="4" t="s">
        <v>108</v>
      </c>
      <c r="XEI71" s="4" t="s">
        <v>108</v>
      </c>
      <c r="XEJ71" s="4" t="s">
        <v>108</v>
      </c>
      <c r="XEK71" s="4" t="s">
        <v>108</v>
      </c>
      <c r="XEL71" s="4" t="s">
        <v>108</v>
      </c>
      <c r="XEM71" s="4" t="s">
        <v>108</v>
      </c>
      <c r="XEN71" s="4" t="s">
        <v>109</v>
      </c>
      <c r="XEO71" s="3" t="s">
        <v>392</v>
      </c>
      <c r="XEP71" s="3"/>
      <c r="XEQ71" s="3"/>
      <c r="XER71" s="4" t="s">
        <v>108</v>
      </c>
      <c r="XES71" s="4" t="s">
        <v>108</v>
      </c>
      <c r="XET71" s="4" t="s">
        <v>108</v>
      </c>
      <c r="XEU71" s="4" t="s">
        <v>108</v>
      </c>
      <c r="XEV71" s="4" t="s">
        <v>108</v>
      </c>
      <c r="XEW71" s="4" t="s">
        <v>108</v>
      </c>
      <c r="XEX71" s="4" t="s">
        <v>108</v>
      </c>
      <c r="XEY71" s="4" t="s">
        <v>108</v>
      </c>
      <c r="XEZ71" s="4" t="s">
        <v>108</v>
      </c>
      <c r="XFA71" s="4" t="s">
        <v>108</v>
      </c>
      <c r="XFB71" s="4" t="s">
        <v>108</v>
      </c>
      <c r="XFC71" s="4" t="s">
        <v>108</v>
      </c>
      <c r="XFD71" s="4" t="s">
        <v>109</v>
      </c>
    </row>
    <row r="72" spans="1:16384" s="209" customFormat="1" ht="24.95" customHeight="1">
      <c r="A72" s="190"/>
      <c r="B72" s="190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206"/>
      <c r="ED72" s="206"/>
      <c r="EE72" s="206"/>
      <c r="EF72" s="206"/>
      <c r="EG72" s="206"/>
      <c r="EH72" s="206"/>
      <c r="EI72" s="206"/>
      <c r="EJ72" s="206"/>
      <c r="EK72" s="206"/>
      <c r="EL72" s="206"/>
      <c r="EM72" s="206"/>
      <c r="EN72" s="206"/>
      <c r="EO72" s="207"/>
      <c r="EP72" s="207"/>
      <c r="EQ72" s="207"/>
      <c r="ER72" s="206"/>
      <c r="ES72" s="206"/>
      <c r="ET72" s="206"/>
      <c r="EU72" s="206"/>
      <c r="EV72" s="206"/>
      <c r="EW72" s="206"/>
      <c r="EX72" s="206"/>
      <c r="EY72" s="206"/>
      <c r="EZ72" s="206"/>
      <c r="FA72" s="206"/>
      <c r="FB72" s="206"/>
      <c r="FC72" s="206"/>
      <c r="FD72" s="206"/>
      <c r="FE72" s="207"/>
      <c r="FF72" s="207"/>
      <c r="FG72" s="207"/>
      <c r="FH72" s="206"/>
      <c r="FI72" s="206"/>
      <c r="FJ72" s="206"/>
      <c r="FK72" s="206"/>
      <c r="FL72" s="206"/>
      <c r="FM72" s="206"/>
      <c r="FN72" s="206"/>
      <c r="FO72" s="206"/>
      <c r="FP72" s="206"/>
      <c r="FQ72" s="206"/>
      <c r="FR72" s="206"/>
      <c r="FS72" s="206"/>
      <c r="FT72" s="206"/>
      <c r="FU72" s="207"/>
      <c r="FV72" s="207"/>
      <c r="FW72" s="207"/>
      <c r="FX72" s="206"/>
      <c r="FY72" s="206"/>
      <c r="FZ72" s="206"/>
      <c r="GA72" s="206"/>
      <c r="GB72" s="206"/>
      <c r="GC72" s="206"/>
      <c r="GD72" s="206"/>
      <c r="GE72" s="206"/>
      <c r="GF72" s="206"/>
      <c r="GG72" s="206"/>
      <c r="GH72" s="206"/>
      <c r="GI72" s="206"/>
      <c r="GJ72" s="206"/>
      <c r="GK72" s="207"/>
      <c r="GL72" s="207"/>
      <c r="GM72" s="207"/>
      <c r="GN72" s="206"/>
      <c r="GO72" s="206"/>
      <c r="GP72" s="206"/>
      <c r="GQ72" s="206"/>
      <c r="GR72" s="206"/>
      <c r="GS72" s="206"/>
      <c r="GT72" s="206"/>
      <c r="GU72" s="206"/>
      <c r="GV72" s="206"/>
      <c r="GW72" s="206"/>
      <c r="GX72" s="206"/>
      <c r="GY72" s="206"/>
      <c r="GZ72" s="206"/>
      <c r="HA72" s="208"/>
      <c r="HB72" s="208"/>
      <c r="HC72" s="208"/>
      <c r="HQ72" s="208"/>
      <c r="HR72" s="208"/>
      <c r="HS72" s="208"/>
      <c r="IG72" s="208"/>
      <c r="IH72" s="208"/>
      <c r="II72" s="208"/>
      <c r="IW72" s="208"/>
      <c r="IX72" s="208"/>
      <c r="IY72" s="208"/>
      <c r="JM72" s="208"/>
      <c r="JN72" s="208"/>
      <c r="JO72" s="208"/>
      <c r="KC72" s="208"/>
      <c r="KD72" s="208"/>
      <c r="KE72" s="208"/>
      <c r="KS72" s="208"/>
      <c r="KT72" s="208"/>
      <c r="KU72" s="208"/>
      <c r="LI72" s="208"/>
      <c r="LJ72" s="208"/>
      <c r="LK72" s="208"/>
      <c r="LY72" s="208"/>
      <c r="LZ72" s="208"/>
      <c r="MA72" s="208"/>
      <c r="MO72" s="208"/>
      <c r="MP72" s="208"/>
      <c r="MQ72" s="208"/>
      <c r="NE72" s="208"/>
      <c r="NF72" s="208"/>
      <c r="NG72" s="208"/>
      <c r="NU72" s="208"/>
      <c r="NV72" s="208"/>
      <c r="NW72" s="208"/>
      <c r="OK72" s="208"/>
      <c r="OL72" s="208"/>
      <c r="OM72" s="208"/>
      <c r="PA72" s="208"/>
      <c r="PB72" s="208"/>
      <c r="PC72" s="208"/>
      <c r="PQ72" s="208"/>
      <c r="PR72" s="208"/>
      <c r="PS72" s="208"/>
      <c r="QG72" s="208"/>
      <c r="QH72" s="208"/>
      <c r="QI72" s="208"/>
      <c r="QW72" s="208"/>
      <c r="QX72" s="208"/>
      <c r="QY72" s="208"/>
      <c r="RM72" s="208"/>
      <c r="RN72" s="208"/>
      <c r="RO72" s="208"/>
      <c r="SC72" s="208"/>
      <c r="SD72" s="208"/>
      <c r="SE72" s="208"/>
      <c r="SS72" s="208"/>
      <c r="ST72" s="208"/>
      <c r="SU72" s="208"/>
      <c r="TI72" s="208"/>
      <c r="TJ72" s="208"/>
      <c r="TK72" s="208"/>
      <c r="TY72" s="208"/>
      <c r="TZ72" s="208"/>
      <c r="UA72" s="208"/>
      <c r="UO72" s="208"/>
      <c r="UP72" s="208"/>
      <c r="UQ72" s="208"/>
      <c r="VE72" s="208"/>
      <c r="VF72" s="208"/>
      <c r="VG72" s="208"/>
      <c r="VU72" s="208"/>
      <c r="VV72" s="208"/>
      <c r="VW72" s="208"/>
      <c r="WK72" s="208"/>
      <c r="WL72" s="208"/>
      <c r="WM72" s="208"/>
      <c r="XA72" s="208"/>
      <c r="XB72" s="208"/>
      <c r="XC72" s="208"/>
      <c r="XQ72" s="208"/>
      <c r="XR72" s="208"/>
      <c r="XS72" s="208"/>
      <c r="YG72" s="208"/>
      <c r="YH72" s="208"/>
      <c r="YI72" s="208"/>
      <c r="YW72" s="208"/>
      <c r="YX72" s="208"/>
      <c r="YY72" s="208"/>
      <c r="ZM72" s="208"/>
      <c r="ZN72" s="208"/>
      <c r="ZO72" s="208"/>
      <c r="AAC72" s="208"/>
      <c r="AAD72" s="208"/>
      <c r="AAE72" s="208"/>
      <c r="AAS72" s="208"/>
      <c r="AAT72" s="208"/>
      <c r="AAU72" s="208"/>
      <c r="ABI72" s="208"/>
      <c r="ABJ72" s="208"/>
      <c r="ABK72" s="208"/>
      <c r="ABY72" s="208"/>
      <c r="ABZ72" s="208"/>
      <c r="ACA72" s="208"/>
      <c r="ACO72" s="208"/>
      <c r="ACP72" s="208"/>
      <c r="ACQ72" s="208"/>
      <c r="ADE72" s="208"/>
      <c r="ADF72" s="208"/>
      <c r="ADG72" s="208"/>
      <c r="ADU72" s="208"/>
      <c r="ADV72" s="208"/>
      <c r="ADW72" s="208"/>
      <c r="AEK72" s="208"/>
      <c r="AEL72" s="208"/>
      <c r="AEM72" s="208"/>
      <c r="AFA72" s="208"/>
      <c r="AFB72" s="208"/>
      <c r="AFC72" s="208"/>
      <c r="AFQ72" s="208"/>
      <c r="AFR72" s="208"/>
      <c r="AFS72" s="208"/>
      <c r="AGG72" s="208"/>
      <c r="AGH72" s="208"/>
      <c r="AGI72" s="208"/>
      <c r="AGW72" s="208"/>
      <c r="AGX72" s="208"/>
      <c r="AGY72" s="208"/>
      <c r="AHM72" s="208"/>
      <c r="AHN72" s="208"/>
      <c r="AHO72" s="208"/>
      <c r="AIC72" s="208"/>
      <c r="AID72" s="208"/>
      <c r="AIE72" s="208"/>
      <c r="AIS72" s="208"/>
      <c r="AIT72" s="208"/>
      <c r="AIU72" s="208"/>
      <c r="AJI72" s="208"/>
      <c r="AJJ72" s="208"/>
      <c r="AJK72" s="208"/>
      <c r="AJY72" s="208"/>
      <c r="AJZ72" s="208"/>
      <c r="AKA72" s="208"/>
      <c r="AKO72" s="208"/>
      <c r="AKP72" s="208"/>
      <c r="AKQ72" s="208"/>
      <c r="ALE72" s="208"/>
      <c r="ALF72" s="208"/>
      <c r="ALG72" s="208"/>
      <c r="ALU72" s="208"/>
      <c r="ALV72" s="208"/>
      <c r="ALW72" s="208"/>
      <c r="AMK72" s="208"/>
      <c r="AML72" s="208"/>
      <c r="AMM72" s="208"/>
      <c r="ANA72" s="208"/>
      <c r="ANB72" s="208"/>
      <c r="ANC72" s="208"/>
      <c r="ANQ72" s="208"/>
      <c r="ANR72" s="208"/>
      <c r="ANS72" s="208"/>
      <c r="AOG72" s="208"/>
      <c r="AOH72" s="208"/>
      <c r="AOI72" s="208"/>
      <c r="AOW72" s="208"/>
      <c r="AOX72" s="208"/>
      <c r="AOY72" s="208"/>
      <c r="APM72" s="208"/>
      <c r="APN72" s="208"/>
      <c r="APO72" s="208"/>
      <c r="AQC72" s="208"/>
      <c r="AQD72" s="208"/>
      <c r="AQE72" s="208"/>
      <c r="AQS72" s="208"/>
      <c r="AQT72" s="208"/>
      <c r="AQU72" s="208"/>
      <c r="ARI72" s="208"/>
      <c r="ARJ72" s="208"/>
      <c r="ARK72" s="208"/>
      <c r="ARY72" s="208"/>
      <c r="ARZ72" s="208"/>
      <c r="ASA72" s="208"/>
      <c r="ASO72" s="208"/>
      <c r="ASP72" s="208"/>
      <c r="ASQ72" s="208"/>
      <c r="ATE72" s="208"/>
      <c r="ATF72" s="208"/>
      <c r="ATG72" s="208"/>
      <c r="ATU72" s="208"/>
      <c r="ATV72" s="208"/>
      <c r="ATW72" s="208"/>
      <c r="AUK72" s="208"/>
      <c r="AUL72" s="208"/>
      <c r="AUM72" s="208"/>
      <c r="AVA72" s="208"/>
      <c r="AVB72" s="208"/>
      <c r="AVC72" s="208"/>
      <c r="AVQ72" s="208"/>
      <c r="AVR72" s="208"/>
      <c r="AVS72" s="208"/>
      <c r="AWG72" s="208"/>
      <c r="AWH72" s="208"/>
      <c r="AWI72" s="208"/>
      <c r="AWW72" s="208"/>
      <c r="AWX72" s="208"/>
      <c r="AWY72" s="208"/>
      <c r="AXM72" s="208"/>
      <c r="AXN72" s="208"/>
      <c r="AXO72" s="208"/>
      <c r="AYC72" s="208"/>
      <c r="AYD72" s="208"/>
      <c r="AYE72" s="208"/>
      <c r="AYS72" s="208"/>
      <c r="AYT72" s="208"/>
      <c r="AYU72" s="208"/>
      <c r="AZI72" s="208"/>
      <c r="AZJ72" s="208"/>
      <c r="AZK72" s="208"/>
      <c r="AZY72" s="208"/>
      <c r="AZZ72" s="208"/>
      <c r="BAA72" s="208"/>
      <c r="BAO72" s="208"/>
      <c r="BAP72" s="208"/>
      <c r="BAQ72" s="208"/>
      <c r="BBE72" s="208"/>
      <c r="BBF72" s="208"/>
      <c r="BBG72" s="208"/>
      <c r="BBU72" s="208"/>
      <c r="BBV72" s="208"/>
      <c r="BBW72" s="208"/>
      <c r="BCK72" s="208"/>
      <c r="BCL72" s="208"/>
      <c r="BCM72" s="208"/>
      <c r="BDA72" s="208"/>
      <c r="BDB72" s="208"/>
      <c r="BDC72" s="208"/>
      <c r="BDQ72" s="208"/>
      <c r="BDR72" s="208"/>
      <c r="BDS72" s="208"/>
      <c r="BEG72" s="208"/>
      <c r="BEH72" s="208"/>
      <c r="BEI72" s="208"/>
      <c r="BEW72" s="208"/>
      <c r="BEX72" s="208"/>
      <c r="BEY72" s="208"/>
      <c r="BFM72" s="208"/>
      <c r="BFN72" s="208"/>
      <c r="BFO72" s="208"/>
      <c r="BGC72" s="208"/>
      <c r="BGD72" s="208"/>
      <c r="BGE72" s="208"/>
      <c r="BGS72" s="208"/>
      <c r="BGT72" s="208"/>
      <c r="BGU72" s="208"/>
      <c r="BHI72" s="208"/>
      <c r="BHJ72" s="208"/>
      <c r="BHK72" s="208"/>
      <c r="BHY72" s="208"/>
      <c r="BHZ72" s="208"/>
      <c r="BIA72" s="208"/>
      <c r="BIO72" s="208"/>
      <c r="BIP72" s="208"/>
      <c r="BIQ72" s="208"/>
      <c r="BJE72" s="208"/>
      <c r="BJF72" s="208"/>
      <c r="BJG72" s="208"/>
      <c r="BJU72" s="208"/>
      <c r="BJV72" s="208"/>
      <c r="BJW72" s="208"/>
      <c r="BKK72" s="208"/>
      <c r="BKL72" s="208"/>
      <c r="BKM72" s="208"/>
      <c r="BLA72" s="208"/>
      <c r="BLB72" s="208"/>
      <c r="BLC72" s="208"/>
      <c r="BLQ72" s="208"/>
      <c r="BLR72" s="208"/>
      <c r="BLS72" s="208"/>
      <c r="BMG72" s="208"/>
      <c r="BMH72" s="208"/>
      <c r="BMI72" s="208"/>
      <c r="BMW72" s="208"/>
      <c r="BMX72" s="208"/>
      <c r="BMY72" s="208"/>
      <c r="BNM72" s="208"/>
      <c r="BNN72" s="208"/>
      <c r="BNO72" s="208"/>
      <c r="BOC72" s="208"/>
      <c r="BOD72" s="208"/>
      <c r="BOE72" s="208"/>
      <c r="BOS72" s="208"/>
      <c r="BOT72" s="208"/>
      <c r="BOU72" s="208"/>
      <c r="BPI72" s="208"/>
      <c r="BPJ72" s="208"/>
      <c r="BPK72" s="208"/>
      <c r="BPY72" s="208"/>
      <c r="BPZ72" s="208"/>
      <c r="BQA72" s="208"/>
      <c r="BQO72" s="208"/>
      <c r="BQP72" s="208"/>
      <c r="BQQ72" s="208"/>
      <c r="BRE72" s="208"/>
      <c r="BRF72" s="208"/>
      <c r="BRG72" s="208"/>
      <c r="BRU72" s="208"/>
      <c r="BRV72" s="208"/>
      <c r="BRW72" s="208"/>
      <c r="BSK72" s="208"/>
      <c r="BSL72" s="208"/>
      <c r="BSM72" s="208"/>
      <c r="BTA72" s="208"/>
      <c r="BTB72" s="208"/>
      <c r="BTC72" s="208"/>
      <c r="BTQ72" s="208"/>
      <c r="BTR72" s="208"/>
      <c r="BTS72" s="208"/>
      <c r="BUG72" s="208"/>
      <c r="BUH72" s="208"/>
      <c r="BUI72" s="208"/>
      <c r="BUW72" s="208"/>
      <c r="BUX72" s="208"/>
      <c r="BUY72" s="208"/>
      <c r="BVM72" s="208"/>
      <c r="BVN72" s="208"/>
      <c r="BVO72" s="208"/>
      <c r="BWC72" s="208"/>
      <c r="BWD72" s="208"/>
      <c r="BWE72" s="208"/>
      <c r="BWS72" s="208"/>
      <c r="BWT72" s="208"/>
      <c r="BWU72" s="208"/>
      <c r="BXI72" s="208"/>
      <c r="BXJ72" s="208"/>
      <c r="BXK72" s="208"/>
      <c r="BXY72" s="208"/>
      <c r="BXZ72" s="208"/>
      <c r="BYA72" s="208"/>
      <c r="BYO72" s="208"/>
      <c r="BYP72" s="208"/>
      <c r="BYQ72" s="208"/>
      <c r="BZE72" s="208"/>
      <c r="BZF72" s="208"/>
      <c r="BZG72" s="208"/>
      <c r="BZU72" s="208"/>
      <c r="BZV72" s="208"/>
      <c r="BZW72" s="208"/>
      <c r="CAK72" s="208"/>
      <c r="CAL72" s="208"/>
      <c r="CAM72" s="208"/>
      <c r="CBA72" s="208"/>
      <c r="CBB72" s="208"/>
      <c r="CBC72" s="208"/>
      <c r="CBQ72" s="208"/>
      <c r="CBR72" s="208"/>
      <c r="CBS72" s="208"/>
      <c r="CCG72" s="208"/>
      <c r="CCH72" s="208"/>
      <c r="CCI72" s="208"/>
      <c r="CCW72" s="208"/>
      <c r="CCX72" s="208"/>
      <c r="CCY72" s="208"/>
      <c r="CDM72" s="208"/>
      <c r="CDN72" s="208"/>
      <c r="CDO72" s="208"/>
      <c r="CEC72" s="208"/>
      <c r="CED72" s="208"/>
      <c r="CEE72" s="208"/>
      <c r="CES72" s="208"/>
      <c r="CET72" s="208"/>
      <c r="CEU72" s="208"/>
      <c r="CFI72" s="208"/>
      <c r="CFJ72" s="208"/>
      <c r="CFK72" s="208"/>
      <c r="CFY72" s="208"/>
      <c r="CFZ72" s="208"/>
      <c r="CGA72" s="208"/>
      <c r="CGO72" s="208"/>
      <c r="CGP72" s="208"/>
      <c r="CGQ72" s="208"/>
      <c r="CHE72" s="208"/>
      <c r="CHF72" s="208"/>
      <c r="CHG72" s="208"/>
      <c r="CHU72" s="208"/>
      <c r="CHV72" s="208"/>
      <c r="CHW72" s="208"/>
      <c r="CIK72" s="208"/>
      <c r="CIL72" s="208"/>
      <c r="CIM72" s="208"/>
      <c r="CJA72" s="208"/>
      <c r="CJB72" s="208"/>
      <c r="CJC72" s="208"/>
      <c r="CJQ72" s="208"/>
      <c r="CJR72" s="208"/>
      <c r="CJS72" s="208"/>
      <c r="CKG72" s="208"/>
      <c r="CKH72" s="208"/>
      <c r="CKI72" s="208"/>
      <c r="CKW72" s="208"/>
      <c r="CKX72" s="208"/>
      <c r="CKY72" s="208"/>
      <c r="CLM72" s="208"/>
      <c r="CLN72" s="208"/>
      <c r="CLO72" s="208"/>
      <c r="CMC72" s="208"/>
      <c r="CMD72" s="208"/>
      <c r="CME72" s="208"/>
      <c r="CMS72" s="208"/>
      <c r="CMT72" s="208"/>
      <c r="CMU72" s="208"/>
      <c r="CNI72" s="208"/>
      <c r="CNJ72" s="208"/>
      <c r="CNK72" s="208"/>
      <c r="CNY72" s="208"/>
      <c r="CNZ72" s="208"/>
      <c r="COA72" s="208"/>
      <c r="COO72" s="208"/>
      <c r="COP72" s="208"/>
      <c r="COQ72" s="208"/>
      <c r="CPE72" s="208"/>
      <c r="CPF72" s="208"/>
      <c r="CPG72" s="208"/>
      <c r="CPU72" s="208"/>
      <c r="CPV72" s="208"/>
      <c r="CPW72" s="208"/>
      <c r="CQK72" s="208"/>
      <c r="CQL72" s="208"/>
      <c r="CQM72" s="208"/>
      <c r="CRA72" s="208"/>
      <c r="CRB72" s="208"/>
      <c r="CRC72" s="208"/>
      <c r="CRQ72" s="208"/>
      <c r="CRR72" s="208"/>
      <c r="CRS72" s="208"/>
      <c r="CSG72" s="208"/>
      <c r="CSH72" s="208"/>
      <c r="CSI72" s="208"/>
      <c r="CSW72" s="208"/>
      <c r="CSX72" s="208"/>
      <c r="CSY72" s="208"/>
      <c r="CTM72" s="208"/>
      <c r="CTN72" s="208"/>
      <c r="CTO72" s="208"/>
      <c r="CUC72" s="208"/>
      <c r="CUD72" s="208"/>
      <c r="CUE72" s="208"/>
      <c r="CUS72" s="208"/>
      <c r="CUT72" s="208"/>
      <c r="CUU72" s="208"/>
      <c r="CVI72" s="208"/>
      <c r="CVJ72" s="208"/>
      <c r="CVK72" s="208"/>
      <c r="CVY72" s="208"/>
      <c r="CVZ72" s="208"/>
      <c r="CWA72" s="208"/>
      <c r="CWO72" s="208"/>
      <c r="CWP72" s="208"/>
      <c r="CWQ72" s="208"/>
      <c r="CXE72" s="208"/>
      <c r="CXF72" s="208"/>
      <c r="CXG72" s="208"/>
      <c r="CXU72" s="208"/>
      <c r="CXV72" s="208"/>
      <c r="CXW72" s="208"/>
      <c r="CYK72" s="208"/>
      <c r="CYL72" s="208"/>
      <c r="CYM72" s="208"/>
      <c r="CZA72" s="208"/>
      <c r="CZB72" s="208"/>
      <c r="CZC72" s="208"/>
      <c r="CZQ72" s="208"/>
      <c r="CZR72" s="208"/>
      <c r="CZS72" s="208"/>
      <c r="DAG72" s="208"/>
      <c r="DAH72" s="208"/>
      <c r="DAI72" s="208"/>
      <c r="DAW72" s="208"/>
      <c r="DAX72" s="208"/>
      <c r="DAY72" s="208"/>
      <c r="DBM72" s="208"/>
      <c r="DBN72" s="208"/>
      <c r="DBO72" s="208"/>
      <c r="DCC72" s="208"/>
      <c r="DCD72" s="208"/>
      <c r="DCE72" s="208"/>
      <c r="DCS72" s="208"/>
      <c r="DCT72" s="208"/>
      <c r="DCU72" s="208"/>
      <c r="DDI72" s="208"/>
      <c r="DDJ72" s="208"/>
      <c r="DDK72" s="208"/>
      <c r="DDY72" s="208"/>
      <c r="DDZ72" s="208"/>
      <c r="DEA72" s="208"/>
      <c r="DEO72" s="208"/>
      <c r="DEP72" s="208"/>
      <c r="DEQ72" s="208"/>
      <c r="DFE72" s="208"/>
      <c r="DFF72" s="208"/>
      <c r="DFG72" s="208"/>
      <c r="DFU72" s="208"/>
      <c r="DFV72" s="208"/>
      <c r="DFW72" s="208"/>
      <c r="DGK72" s="208"/>
      <c r="DGL72" s="208"/>
      <c r="DGM72" s="208"/>
      <c r="DHA72" s="208"/>
      <c r="DHB72" s="208"/>
      <c r="DHC72" s="208"/>
      <c r="DHQ72" s="208"/>
      <c r="DHR72" s="208"/>
      <c r="DHS72" s="208"/>
      <c r="DIG72" s="208"/>
      <c r="DIH72" s="208"/>
      <c r="DII72" s="208"/>
      <c r="DIW72" s="208"/>
      <c r="DIX72" s="208"/>
      <c r="DIY72" s="208"/>
      <c r="DJM72" s="208"/>
      <c r="DJN72" s="208"/>
      <c r="DJO72" s="208"/>
      <c r="DKC72" s="208"/>
      <c r="DKD72" s="208"/>
      <c r="DKE72" s="208"/>
      <c r="DKS72" s="208"/>
      <c r="DKT72" s="208"/>
      <c r="DKU72" s="208"/>
      <c r="DLI72" s="208"/>
      <c r="DLJ72" s="208"/>
      <c r="DLK72" s="208"/>
      <c r="DLY72" s="208"/>
      <c r="DLZ72" s="208"/>
      <c r="DMA72" s="208"/>
      <c r="DMO72" s="208"/>
      <c r="DMP72" s="208"/>
      <c r="DMQ72" s="208"/>
      <c r="DNE72" s="208"/>
      <c r="DNF72" s="208"/>
      <c r="DNG72" s="208"/>
      <c r="DNU72" s="208"/>
      <c r="DNV72" s="208"/>
      <c r="DNW72" s="208"/>
      <c r="DOK72" s="208"/>
      <c r="DOL72" s="208"/>
      <c r="DOM72" s="208"/>
      <c r="DPA72" s="208"/>
      <c r="DPB72" s="208"/>
      <c r="DPC72" s="208"/>
      <c r="DPQ72" s="208"/>
      <c r="DPR72" s="208"/>
      <c r="DPS72" s="208"/>
      <c r="DQG72" s="208"/>
      <c r="DQH72" s="208"/>
      <c r="DQI72" s="208"/>
      <c r="DQW72" s="208"/>
      <c r="DQX72" s="208"/>
      <c r="DQY72" s="208"/>
      <c r="DRM72" s="208"/>
      <c r="DRN72" s="208"/>
      <c r="DRO72" s="208"/>
      <c r="DSC72" s="208"/>
      <c r="DSD72" s="208"/>
      <c r="DSE72" s="208"/>
      <c r="DSS72" s="208"/>
      <c r="DST72" s="208"/>
      <c r="DSU72" s="208"/>
      <c r="DTI72" s="208"/>
      <c r="DTJ72" s="208"/>
      <c r="DTK72" s="208"/>
      <c r="DTY72" s="208"/>
      <c r="DTZ72" s="208"/>
      <c r="DUA72" s="208"/>
      <c r="DUO72" s="208"/>
      <c r="DUP72" s="208"/>
      <c r="DUQ72" s="208"/>
      <c r="DVE72" s="208"/>
      <c r="DVF72" s="208"/>
      <c r="DVG72" s="208"/>
      <c r="DVU72" s="208"/>
      <c r="DVV72" s="208"/>
      <c r="DVW72" s="208"/>
      <c r="DWK72" s="208"/>
      <c r="DWL72" s="208"/>
      <c r="DWM72" s="208"/>
      <c r="DXA72" s="208"/>
      <c r="DXB72" s="208"/>
      <c r="DXC72" s="208"/>
      <c r="DXQ72" s="208"/>
      <c r="DXR72" s="208"/>
      <c r="DXS72" s="208"/>
      <c r="DYG72" s="208"/>
      <c r="DYH72" s="208"/>
      <c r="DYI72" s="208"/>
      <c r="DYW72" s="208"/>
      <c r="DYX72" s="208"/>
      <c r="DYY72" s="208"/>
      <c r="DZM72" s="208"/>
      <c r="DZN72" s="208"/>
      <c r="DZO72" s="208"/>
      <c r="EAC72" s="208"/>
      <c r="EAD72" s="208"/>
      <c r="EAE72" s="208"/>
      <c r="EAS72" s="208"/>
      <c r="EAT72" s="208"/>
      <c r="EAU72" s="208"/>
      <c r="EBI72" s="208"/>
      <c r="EBJ72" s="208"/>
      <c r="EBK72" s="208"/>
      <c r="EBY72" s="208"/>
      <c r="EBZ72" s="208"/>
      <c r="ECA72" s="208"/>
      <c r="ECO72" s="208"/>
      <c r="ECP72" s="208"/>
      <c r="ECQ72" s="208"/>
      <c r="EDE72" s="208"/>
      <c r="EDF72" s="208"/>
      <c r="EDG72" s="208"/>
      <c r="EDU72" s="208"/>
      <c r="EDV72" s="208"/>
      <c r="EDW72" s="208"/>
      <c r="EEK72" s="208"/>
      <c r="EEL72" s="208"/>
      <c r="EEM72" s="208"/>
      <c r="EFA72" s="208"/>
      <c r="EFB72" s="208"/>
      <c r="EFC72" s="208"/>
      <c r="EFQ72" s="208"/>
      <c r="EFR72" s="208"/>
      <c r="EFS72" s="208"/>
      <c r="EGG72" s="208"/>
      <c r="EGH72" s="208"/>
      <c r="EGI72" s="208"/>
      <c r="EGW72" s="208"/>
      <c r="EGX72" s="208"/>
      <c r="EGY72" s="208"/>
      <c r="EHM72" s="208"/>
      <c r="EHN72" s="208"/>
      <c r="EHO72" s="208"/>
      <c r="EIC72" s="208"/>
      <c r="EID72" s="208"/>
      <c r="EIE72" s="208"/>
      <c r="EIS72" s="208"/>
      <c r="EIT72" s="208"/>
      <c r="EIU72" s="208"/>
      <c r="EJI72" s="208"/>
      <c r="EJJ72" s="208"/>
      <c r="EJK72" s="208"/>
      <c r="EJY72" s="208"/>
      <c r="EJZ72" s="208"/>
      <c r="EKA72" s="208"/>
      <c r="EKO72" s="208"/>
      <c r="EKP72" s="208"/>
      <c r="EKQ72" s="208"/>
      <c r="ELE72" s="208"/>
      <c r="ELF72" s="208"/>
      <c r="ELG72" s="208"/>
      <c r="ELU72" s="208"/>
      <c r="ELV72" s="208"/>
      <c r="ELW72" s="208"/>
      <c r="EMK72" s="208"/>
      <c r="EML72" s="208"/>
      <c r="EMM72" s="208"/>
      <c r="ENA72" s="208"/>
      <c r="ENB72" s="208"/>
      <c r="ENC72" s="208"/>
      <c r="ENQ72" s="208"/>
      <c r="ENR72" s="208"/>
      <c r="ENS72" s="208"/>
      <c r="EOG72" s="208"/>
      <c r="EOH72" s="208"/>
      <c r="EOI72" s="208"/>
      <c r="EOW72" s="208"/>
      <c r="EOX72" s="208"/>
      <c r="EOY72" s="208"/>
      <c r="EPM72" s="208"/>
      <c r="EPN72" s="208"/>
      <c r="EPO72" s="208"/>
      <c r="EQC72" s="208"/>
      <c r="EQD72" s="208"/>
      <c r="EQE72" s="208"/>
      <c r="EQS72" s="208"/>
      <c r="EQT72" s="208"/>
      <c r="EQU72" s="208"/>
      <c r="ERI72" s="208"/>
      <c r="ERJ72" s="208"/>
      <c r="ERK72" s="208"/>
      <c r="ERY72" s="208"/>
      <c r="ERZ72" s="208"/>
      <c r="ESA72" s="208"/>
      <c r="ESO72" s="208"/>
      <c r="ESP72" s="208"/>
      <c r="ESQ72" s="208"/>
      <c r="ETE72" s="208"/>
      <c r="ETF72" s="208"/>
      <c r="ETG72" s="208"/>
      <c r="ETU72" s="208"/>
      <c r="ETV72" s="208"/>
      <c r="ETW72" s="208"/>
      <c r="EUK72" s="208"/>
      <c r="EUL72" s="208"/>
      <c r="EUM72" s="208"/>
      <c r="EVA72" s="208"/>
      <c r="EVB72" s="208"/>
      <c r="EVC72" s="208"/>
      <c r="EVQ72" s="208"/>
      <c r="EVR72" s="208"/>
      <c r="EVS72" s="208"/>
      <c r="EWG72" s="208"/>
      <c r="EWH72" s="208"/>
      <c r="EWI72" s="208"/>
      <c r="EWW72" s="208"/>
      <c r="EWX72" s="208"/>
      <c r="EWY72" s="208"/>
      <c r="EXM72" s="208"/>
      <c r="EXN72" s="208"/>
      <c r="EXO72" s="208"/>
      <c r="EYC72" s="208"/>
      <c r="EYD72" s="208"/>
      <c r="EYE72" s="208"/>
      <c r="EYS72" s="208"/>
      <c r="EYT72" s="208"/>
      <c r="EYU72" s="208"/>
      <c r="EZI72" s="208"/>
      <c r="EZJ72" s="208"/>
      <c r="EZK72" s="208"/>
      <c r="EZY72" s="208"/>
      <c r="EZZ72" s="208"/>
      <c r="FAA72" s="208"/>
      <c r="FAO72" s="208"/>
      <c r="FAP72" s="208"/>
      <c r="FAQ72" s="208"/>
      <c r="FBE72" s="208"/>
      <c r="FBF72" s="208"/>
      <c r="FBG72" s="208"/>
      <c r="FBU72" s="208"/>
      <c r="FBV72" s="208"/>
      <c r="FBW72" s="208"/>
      <c r="FCK72" s="208"/>
      <c r="FCL72" s="208"/>
      <c r="FCM72" s="208"/>
      <c r="FDA72" s="208"/>
      <c r="FDB72" s="208"/>
      <c r="FDC72" s="208"/>
      <c r="FDQ72" s="208"/>
      <c r="FDR72" s="208"/>
      <c r="FDS72" s="208"/>
      <c r="FEG72" s="208"/>
      <c r="FEH72" s="208"/>
      <c r="FEI72" s="208"/>
      <c r="FEW72" s="208"/>
      <c r="FEX72" s="208"/>
      <c r="FEY72" s="208"/>
      <c r="FFM72" s="208"/>
      <c r="FFN72" s="208"/>
      <c r="FFO72" s="208"/>
      <c r="FGC72" s="208"/>
      <c r="FGD72" s="208"/>
      <c r="FGE72" s="208"/>
      <c r="FGS72" s="208"/>
      <c r="FGT72" s="208"/>
      <c r="FGU72" s="208"/>
      <c r="FHI72" s="208"/>
      <c r="FHJ72" s="208"/>
      <c r="FHK72" s="208"/>
      <c r="FHY72" s="208"/>
      <c r="FHZ72" s="208"/>
      <c r="FIA72" s="208"/>
      <c r="FIO72" s="208"/>
      <c r="FIP72" s="208"/>
      <c r="FIQ72" s="208"/>
      <c r="FJE72" s="208"/>
      <c r="FJF72" s="208"/>
      <c r="FJG72" s="208"/>
      <c r="FJU72" s="208"/>
      <c r="FJV72" s="208"/>
      <c r="FJW72" s="208"/>
      <c r="FKK72" s="208"/>
      <c r="FKL72" s="208"/>
      <c r="FKM72" s="208"/>
      <c r="FLA72" s="208"/>
      <c r="FLB72" s="208"/>
      <c r="FLC72" s="208"/>
      <c r="FLQ72" s="208"/>
      <c r="FLR72" s="208"/>
      <c r="FLS72" s="208"/>
      <c r="FMG72" s="208"/>
      <c r="FMH72" s="208"/>
      <c r="FMI72" s="208"/>
      <c r="FMW72" s="208"/>
      <c r="FMX72" s="208"/>
      <c r="FMY72" s="208"/>
      <c r="FNM72" s="208"/>
      <c r="FNN72" s="208"/>
      <c r="FNO72" s="208"/>
      <c r="FOC72" s="208"/>
      <c r="FOD72" s="208"/>
      <c r="FOE72" s="208"/>
      <c r="FOS72" s="208"/>
      <c r="FOT72" s="208"/>
      <c r="FOU72" s="208"/>
      <c r="FPI72" s="208"/>
      <c r="FPJ72" s="208"/>
      <c r="FPK72" s="208"/>
      <c r="FPY72" s="208"/>
      <c r="FPZ72" s="208"/>
      <c r="FQA72" s="208"/>
      <c r="FQO72" s="208"/>
      <c r="FQP72" s="208"/>
      <c r="FQQ72" s="208"/>
      <c r="FRE72" s="208"/>
      <c r="FRF72" s="208"/>
      <c r="FRG72" s="208"/>
      <c r="FRU72" s="208"/>
      <c r="FRV72" s="208"/>
      <c r="FRW72" s="208"/>
      <c r="FSK72" s="208"/>
      <c r="FSL72" s="208"/>
      <c r="FSM72" s="208"/>
      <c r="FTA72" s="208"/>
      <c r="FTB72" s="208"/>
      <c r="FTC72" s="208"/>
      <c r="FTQ72" s="208"/>
      <c r="FTR72" s="208"/>
      <c r="FTS72" s="208"/>
      <c r="FUG72" s="208"/>
      <c r="FUH72" s="208"/>
      <c r="FUI72" s="208"/>
      <c r="FUW72" s="208"/>
      <c r="FUX72" s="208"/>
      <c r="FUY72" s="208"/>
      <c r="FVM72" s="208"/>
      <c r="FVN72" s="208"/>
      <c r="FVO72" s="208"/>
      <c r="FWC72" s="208"/>
      <c r="FWD72" s="208"/>
      <c r="FWE72" s="208"/>
      <c r="FWS72" s="208"/>
      <c r="FWT72" s="208"/>
      <c r="FWU72" s="208"/>
      <c r="FXI72" s="208"/>
      <c r="FXJ72" s="208"/>
      <c r="FXK72" s="208"/>
      <c r="FXY72" s="208"/>
      <c r="FXZ72" s="208"/>
      <c r="FYA72" s="208"/>
      <c r="FYO72" s="208"/>
      <c r="FYP72" s="208"/>
      <c r="FYQ72" s="208"/>
      <c r="FZE72" s="208"/>
      <c r="FZF72" s="208"/>
      <c r="FZG72" s="208"/>
      <c r="FZU72" s="208"/>
      <c r="FZV72" s="208"/>
      <c r="FZW72" s="208"/>
      <c r="GAK72" s="208"/>
      <c r="GAL72" s="208"/>
      <c r="GAM72" s="208"/>
      <c r="GBA72" s="208"/>
      <c r="GBB72" s="208"/>
      <c r="GBC72" s="208"/>
      <c r="GBQ72" s="208"/>
      <c r="GBR72" s="208"/>
      <c r="GBS72" s="208"/>
      <c r="GCG72" s="208"/>
      <c r="GCH72" s="208"/>
      <c r="GCI72" s="208"/>
      <c r="GCW72" s="208"/>
      <c r="GCX72" s="208"/>
      <c r="GCY72" s="208"/>
      <c r="GDM72" s="208"/>
      <c r="GDN72" s="208"/>
      <c r="GDO72" s="208"/>
      <c r="GEC72" s="208"/>
      <c r="GED72" s="208"/>
      <c r="GEE72" s="208"/>
      <c r="GES72" s="208"/>
      <c r="GET72" s="208"/>
      <c r="GEU72" s="208"/>
      <c r="GFI72" s="208"/>
      <c r="GFJ72" s="208"/>
      <c r="GFK72" s="208"/>
      <c r="GFY72" s="208"/>
      <c r="GFZ72" s="208"/>
      <c r="GGA72" s="208"/>
      <c r="GGO72" s="208"/>
      <c r="GGP72" s="208"/>
      <c r="GGQ72" s="208"/>
      <c r="GHE72" s="208"/>
      <c r="GHF72" s="208"/>
      <c r="GHG72" s="208"/>
      <c r="GHU72" s="208"/>
      <c r="GHV72" s="208"/>
      <c r="GHW72" s="208"/>
      <c r="GIK72" s="208"/>
      <c r="GIL72" s="208"/>
      <c r="GIM72" s="208"/>
      <c r="GJA72" s="208"/>
      <c r="GJB72" s="208"/>
      <c r="GJC72" s="208"/>
      <c r="GJQ72" s="208"/>
      <c r="GJR72" s="208"/>
      <c r="GJS72" s="208"/>
      <c r="GKG72" s="208"/>
      <c r="GKH72" s="208"/>
      <c r="GKI72" s="208"/>
      <c r="GKW72" s="208"/>
      <c r="GKX72" s="208"/>
      <c r="GKY72" s="208"/>
      <c r="GLM72" s="208"/>
      <c r="GLN72" s="208"/>
      <c r="GLO72" s="208"/>
      <c r="GMC72" s="208"/>
      <c r="GMD72" s="208"/>
      <c r="GME72" s="208"/>
      <c r="GMS72" s="208"/>
      <c r="GMT72" s="208"/>
      <c r="GMU72" s="208"/>
      <c r="GNI72" s="208"/>
      <c r="GNJ72" s="208"/>
      <c r="GNK72" s="208"/>
      <c r="GNY72" s="208"/>
      <c r="GNZ72" s="208"/>
      <c r="GOA72" s="208"/>
      <c r="GOO72" s="208"/>
      <c r="GOP72" s="208"/>
      <c r="GOQ72" s="208"/>
      <c r="GPE72" s="208"/>
      <c r="GPF72" s="208"/>
      <c r="GPG72" s="208"/>
      <c r="GPU72" s="208"/>
      <c r="GPV72" s="208"/>
      <c r="GPW72" s="208"/>
      <c r="GQK72" s="208"/>
      <c r="GQL72" s="208"/>
      <c r="GQM72" s="208"/>
      <c r="GRA72" s="208"/>
      <c r="GRB72" s="208"/>
      <c r="GRC72" s="208"/>
      <c r="GRQ72" s="208"/>
      <c r="GRR72" s="208"/>
      <c r="GRS72" s="208"/>
      <c r="GSG72" s="208"/>
      <c r="GSH72" s="208"/>
      <c r="GSI72" s="208"/>
      <c r="GSW72" s="208"/>
      <c r="GSX72" s="208"/>
      <c r="GSY72" s="208"/>
      <c r="GTM72" s="208"/>
      <c r="GTN72" s="208"/>
      <c r="GTO72" s="208"/>
      <c r="GUC72" s="208"/>
      <c r="GUD72" s="208"/>
      <c r="GUE72" s="208"/>
      <c r="GUS72" s="208"/>
      <c r="GUT72" s="208"/>
      <c r="GUU72" s="208"/>
      <c r="GVI72" s="208"/>
      <c r="GVJ72" s="208"/>
      <c r="GVK72" s="208"/>
      <c r="GVY72" s="208"/>
      <c r="GVZ72" s="208"/>
      <c r="GWA72" s="208"/>
      <c r="GWO72" s="208"/>
      <c r="GWP72" s="208"/>
      <c r="GWQ72" s="208"/>
      <c r="GXE72" s="208"/>
      <c r="GXF72" s="208"/>
      <c r="GXG72" s="208"/>
      <c r="GXU72" s="208"/>
      <c r="GXV72" s="208"/>
      <c r="GXW72" s="208"/>
      <c r="GYK72" s="208"/>
      <c r="GYL72" s="208"/>
      <c r="GYM72" s="208"/>
      <c r="GZA72" s="208"/>
      <c r="GZB72" s="208"/>
      <c r="GZC72" s="208"/>
      <c r="GZQ72" s="208"/>
      <c r="GZR72" s="208"/>
      <c r="GZS72" s="208"/>
      <c r="HAG72" s="208"/>
      <c r="HAH72" s="208"/>
      <c r="HAI72" s="208"/>
      <c r="HAW72" s="208"/>
      <c r="HAX72" s="208"/>
      <c r="HAY72" s="208"/>
      <c r="HBM72" s="208"/>
      <c r="HBN72" s="208"/>
      <c r="HBO72" s="208"/>
      <c r="HCC72" s="208"/>
      <c r="HCD72" s="208"/>
      <c r="HCE72" s="208"/>
      <c r="HCS72" s="208"/>
      <c r="HCT72" s="208"/>
      <c r="HCU72" s="208"/>
      <c r="HDI72" s="208"/>
      <c r="HDJ72" s="208"/>
      <c r="HDK72" s="208"/>
      <c r="HDY72" s="208"/>
      <c r="HDZ72" s="208"/>
      <c r="HEA72" s="208"/>
      <c r="HEO72" s="208"/>
      <c r="HEP72" s="208"/>
      <c r="HEQ72" s="208"/>
      <c r="HFE72" s="208"/>
      <c r="HFF72" s="208"/>
      <c r="HFG72" s="208"/>
      <c r="HFU72" s="208"/>
      <c r="HFV72" s="208"/>
      <c r="HFW72" s="208"/>
      <c r="HGK72" s="208"/>
      <c r="HGL72" s="208"/>
      <c r="HGM72" s="208"/>
      <c r="HHA72" s="208"/>
      <c r="HHB72" s="208"/>
      <c r="HHC72" s="208"/>
      <c r="HHQ72" s="208"/>
      <c r="HHR72" s="208"/>
      <c r="HHS72" s="208"/>
      <c r="HIG72" s="208"/>
      <c r="HIH72" s="208"/>
      <c r="HII72" s="208"/>
      <c r="HIW72" s="208"/>
      <c r="HIX72" s="208"/>
      <c r="HIY72" s="208"/>
      <c r="HJM72" s="208"/>
      <c r="HJN72" s="208"/>
      <c r="HJO72" s="208"/>
      <c r="HKC72" s="208"/>
      <c r="HKD72" s="208"/>
      <c r="HKE72" s="208"/>
      <c r="HKS72" s="208"/>
      <c r="HKT72" s="208"/>
      <c r="HKU72" s="208"/>
      <c r="HLI72" s="208"/>
      <c r="HLJ72" s="208"/>
      <c r="HLK72" s="208"/>
      <c r="HLY72" s="208"/>
      <c r="HLZ72" s="208"/>
      <c r="HMA72" s="208"/>
      <c r="HMO72" s="208"/>
      <c r="HMP72" s="208"/>
      <c r="HMQ72" s="208"/>
      <c r="HNE72" s="208"/>
      <c r="HNF72" s="208"/>
      <c r="HNG72" s="208"/>
      <c r="HNU72" s="208"/>
      <c r="HNV72" s="208"/>
      <c r="HNW72" s="208"/>
      <c r="HOK72" s="208"/>
      <c r="HOL72" s="208"/>
      <c r="HOM72" s="208"/>
      <c r="HPA72" s="208"/>
      <c r="HPB72" s="208"/>
      <c r="HPC72" s="208"/>
      <c r="HPQ72" s="208"/>
      <c r="HPR72" s="208"/>
      <c r="HPS72" s="208"/>
      <c r="HQG72" s="208"/>
      <c r="HQH72" s="208"/>
      <c r="HQI72" s="208"/>
      <c r="HQW72" s="208"/>
      <c r="HQX72" s="208"/>
      <c r="HQY72" s="208"/>
      <c r="HRM72" s="208"/>
      <c r="HRN72" s="208"/>
      <c r="HRO72" s="208"/>
      <c r="HSC72" s="208"/>
      <c r="HSD72" s="208"/>
      <c r="HSE72" s="208"/>
      <c r="HSS72" s="208"/>
      <c r="HST72" s="208"/>
      <c r="HSU72" s="208"/>
      <c r="HTI72" s="208"/>
      <c r="HTJ72" s="208"/>
      <c r="HTK72" s="208"/>
      <c r="HTY72" s="208"/>
      <c r="HTZ72" s="208"/>
      <c r="HUA72" s="208"/>
      <c r="HUO72" s="208"/>
      <c r="HUP72" s="208"/>
      <c r="HUQ72" s="208"/>
      <c r="HVE72" s="208"/>
      <c r="HVF72" s="208"/>
      <c r="HVG72" s="208"/>
      <c r="HVU72" s="208"/>
      <c r="HVV72" s="208"/>
      <c r="HVW72" s="208"/>
      <c r="HWK72" s="208"/>
      <c r="HWL72" s="208"/>
      <c r="HWM72" s="208"/>
      <c r="HXA72" s="208"/>
      <c r="HXB72" s="208"/>
      <c r="HXC72" s="208"/>
      <c r="HXQ72" s="208"/>
      <c r="HXR72" s="208"/>
      <c r="HXS72" s="208"/>
      <c r="HYG72" s="208"/>
      <c r="HYH72" s="208"/>
      <c r="HYI72" s="208"/>
      <c r="HYW72" s="208"/>
      <c r="HYX72" s="208"/>
      <c r="HYY72" s="208"/>
      <c r="HZM72" s="208"/>
      <c r="HZN72" s="208"/>
      <c r="HZO72" s="208"/>
      <c r="IAC72" s="208"/>
      <c r="IAD72" s="208"/>
      <c r="IAE72" s="208"/>
      <c r="IAS72" s="208"/>
      <c r="IAT72" s="208"/>
      <c r="IAU72" s="208"/>
      <c r="IBI72" s="208"/>
      <c r="IBJ72" s="208"/>
      <c r="IBK72" s="208"/>
      <c r="IBY72" s="208"/>
      <c r="IBZ72" s="208"/>
      <c r="ICA72" s="208"/>
      <c r="ICO72" s="208"/>
      <c r="ICP72" s="208"/>
      <c r="ICQ72" s="208"/>
      <c r="IDE72" s="208"/>
      <c r="IDF72" s="208"/>
      <c r="IDG72" s="208"/>
      <c r="IDU72" s="208"/>
      <c r="IDV72" s="208"/>
      <c r="IDW72" s="208"/>
      <c r="IEK72" s="208"/>
      <c r="IEL72" s="208"/>
      <c r="IEM72" s="208"/>
      <c r="IFA72" s="208"/>
      <c r="IFB72" s="208"/>
      <c r="IFC72" s="208"/>
      <c r="IFQ72" s="208"/>
      <c r="IFR72" s="208"/>
      <c r="IFS72" s="208"/>
      <c r="IGG72" s="208"/>
      <c r="IGH72" s="208"/>
      <c r="IGI72" s="208"/>
      <c r="IGW72" s="208"/>
      <c r="IGX72" s="208"/>
      <c r="IGY72" s="208"/>
      <c r="IHM72" s="208"/>
      <c r="IHN72" s="208"/>
      <c r="IHO72" s="208"/>
      <c r="IIC72" s="208"/>
      <c r="IID72" s="208"/>
      <c r="IIE72" s="208"/>
      <c r="IIS72" s="208"/>
      <c r="IIT72" s="208"/>
      <c r="IIU72" s="208"/>
      <c r="IJI72" s="208"/>
      <c r="IJJ72" s="208"/>
      <c r="IJK72" s="208"/>
      <c r="IJY72" s="208"/>
      <c r="IJZ72" s="208"/>
      <c r="IKA72" s="208"/>
      <c r="IKO72" s="208"/>
      <c r="IKP72" s="208"/>
      <c r="IKQ72" s="208"/>
      <c r="ILE72" s="208"/>
      <c r="ILF72" s="208"/>
      <c r="ILG72" s="208"/>
      <c r="ILU72" s="208"/>
      <c r="ILV72" s="208"/>
      <c r="ILW72" s="208"/>
      <c r="IMK72" s="208"/>
      <c r="IML72" s="208"/>
      <c r="IMM72" s="208"/>
      <c r="INA72" s="208"/>
      <c r="INB72" s="208"/>
      <c r="INC72" s="208"/>
      <c r="INQ72" s="208"/>
      <c r="INR72" s="208"/>
      <c r="INS72" s="208"/>
      <c r="IOG72" s="208"/>
      <c r="IOH72" s="208"/>
      <c r="IOI72" s="208"/>
      <c r="IOW72" s="208"/>
      <c r="IOX72" s="208"/>
      <c r="IOY72" s="208"/>
      <c r="IPM72" s="208"/>
      <c r="IPN72" s="208"/>
      <c r="IPO72" s="208"/>
      <c r="IQC72" s="208"/>
      <c r="IQD72" s="208"/>
      <c r="IQE72" s="208"/>
      <c r="IQS72" s="208"/>
      <c r="IQT72" s="208"/>
      <c r="IQU72" s="208"/>
      <c r="IRI72" s="208"/>
      <c r="IRJ72" s="208"/>
      <c r="IRK72" s="208"/>
      <c r="IRY72" s="208"/>
      <c r="IRZ72" s="208"/>
      <c r="ISA72" s="208"/>
      <c r="ISO72" s="208"/>
      <c r="ISP72" s="208"/>
      <c r="ISQ72" s="208"/>
      <c r="ITE72" s="208"/>
      <c r="ITF72" s="208"/>
      <c r="ITG72" s="208"/>
      <c r="ITU72" s="208"/>
      <c r="ITV72" s="208"/>
      <c r="ITW72" s="208"/>
      <c r="IUK72" s="208"/>
      <c r="IUL72" s="208"/>
      <c r="IUM72" s="208"/>
      <c r="IVA72" s="208"/>
      <c r="IVB72" s="208"/>
      <c r="IVC72" s="208"/>
      <c r="IVQ72" s="208"/>
      <c r="IVR72" s="208"/>
      <c r="IVS72" s="208"/>
      <c r="IWG72" s="208"/>
      <c r="IWH72" s="208"/>
      <c r="IWI72" s="208"/>
      <c r="IWW72" s="208"/>
      <c r="IWX72" s="208"/>
      <c r="IWY72" s="208"/>
      <c r="IXM72" s="208"/>
      <c r="IXN72" s="208"/>
      <c r="IXO72" s="208"/>
      <c r="IYC72" s="208"/>
      <c r="IYD72" s="208"/>
      <c r="IYE72" s="208"/>
      <c r="IYS72" s="208"/>
      <c r="IYT72" s="208"/>
      <c r="IYU72" s="208"/>
      <c r="IZI72" s="208"/>
      <c r="IZJ72" s="208"/>
      <c r="IZK72" s="208"/>
      <c r="IZY72" s="208"/>
      <c r="IZZ72" s="208"/>
      <c r="JAA72" s="208"/>
      <c r="JAO72" s="208"/>
      <c r="JAP72" s="208"/>
      <c r="JAQ72" s="208"/>
      <c r="JBE72" s="208"/>
      <c r="JBF72" s="208"/>
      <c r="JBG72" s="208"/>
      <c r="JBU72" s="208"/>
      <c r="JBV72" s="208"/>
      <c r="JBW72" s="208"/>
      <c r="JCK72" s="208"/>
      <c r="JCL72" s="208"/>
      <c r="JCM72" s="208"/>
      <c r="JDA72" s="208"/>
      <c r="JDB72" s="208"/>
      <c r="JDC72" s="208"/>
      <c r="JDQ72" s="208"/>
      <c r="JDR72" s="208"/>
      <c r="JDS72" s="208"/>
      <c r="JEG72" s="208"/>
      <c r="JEH72" s="208"/>
      <c r="JEI72" s="208"/>
      <c r="JEW72" s="208"/>
      <c r="JEX72" s="208"/>
      <c r="JEY72" s="208"/>
      <c r="JFM72" s="208"/>
      <c r="JFN72" s="208"/>
      <c r="JFO72" s="208"/>
      <c r="JGC72" s="208"/>
      <c r="JGD72" s="208"/>
      <c r="JGE72" s="208"/>
      <c r="JGS72" s="208"/>
      <c r="JGT72" s="208"/>
      <c r="JGU72" s="208"/>
      <c r="JHI72" s="208"/>
      <c r="JHJ72" s="208"/>
      <c r="JHK72" s="208"/>
      <c r="JHY72" s="208"/>
      <c r="JHZ72" s="208"/>
      <c r="JIA72" s="208"/>
      <c r="JIO72" s="208"/>
      <c r="JIP72" s="208"/>
      <c r="JIQ72" s="208"/>
      <c r="JJE72" s="208"/>
      <c r="JJF72" s="208"/>
      <c r="JJG72" s="208"/>
      <c r="JJU72" s="208"/>
      <c r="JJV72" s="208"/>
      <c r="JJW72" s="208"/>
      <c r="JKK72" s="208"/>
      <c r="JKL72" s="208"/>
      <c r="JKM72" s="208"/>
      <c r="JLA72" s="208"/>
      <c r="JLB72" s="208"/>
      <c r="JLC72" s="208"/>
      <c r="JLQ72" s="208"/>
      <c r="JLR72" s="208"/>
      <c r="JLS72" s="208"/>
      <c r="JMG72" s="208"/>
      <c r="JMH72" s="208"/>
      <c r="JMI72" s="208"/>
      <c r="JMW72" s="208"/>
      <c r="JMX72" s="208"/>
      <c r="JMY72" s="208"/>
      <c r="JNM72" s="208"/>
      <c r="JNN72" s="208"/>
      <c r="JNO72" s="208"/>
      <c r="JOC72" s="208"/>
      <c r="JOD72" s="208"/>
      <c r="JOE72" s="208"/>
      <c r="JOS72" s="208"/>
      <c r="JOT72" s="208"/>
      <c r="JOU72" s="208"/>
      <c r="JPI72" s="208"/>
      <c r="JPJ72" s="208"/>
      <c r="JPK72" s="208"/>
      <c r="JPY72" s="208"/>
      <c r="JPZ72" s="208"/>
      <c r="JQA72" s="208"/>
      <c r="JQO72" s="208"/>
      <c r="JQP72" s="208"/>
      <c r="JQQ72" s="208"/>
      <c r="JRE72" s="208"/>
      <c r="JRF72" s="208"/>
      <c r="JRG72" s="208"/>
      <c r="JRU72" s="208"/>
      <c r="JRV72" s="208"/>
      <c r="JRW72" s="208"/>
      <c r="JSK72" s="208"/>
      <c r="JSL72" s="208"/>
      <c r="JSM72" s="208"/>
      <c r="JTA72" s="208"/>
      <c r="JTB72" s="208"/>
      <c r="JTC72" s="208"/>
      <c r="JTQ72" s="208"/>
      <c r="JTR72" s="208"/>
      <c r="JTS72" s="208"/>
      <c r="JUG72" s="208"/>
      <c r="JUH72" s="208"/>
      <c r="JUI72" s="208"/>
      <c r="JUW72" s="208"/>
      <c r="JUX72" s="208"/>
      <c r="JUY72" s="208"/>
      <c r="JVM72" s="208"/>
      <c r="JVN72" s="208"/>
      <c r="JVO72" s="208"/>
      <c r="JWC72" s="208"/>
      <c r="JWD72" s="208"/>
      <c r="JWE72" s="208"/>
      <c r="JWS72" s="208"/>
      <c r="JWT72" s="208"/>
      <c r="JWU72" s="208"/>
      <c r="JXI72" s="208"/>
      <c r="JXJ72" s="208"/>
      <c r="JXK72" s="208"/>
      <c r="JXY72" s="208"/>
      <c r="JXZ72" s="208"/>
      <c r="JYA72" s="208"/>
      <c r="JYO72" s="208"/>
      <c r="JYP72" s="208"/>
      <c r="JYQ72" s="208"/>
      <c r="JZE72" s="208"/>
      <c r="JZF72" s="208"/>
      <c r="JZG72" s="208"/>
      <c r="JZU72" s="208"/>
      <c r="JZV72" s="208"/>
      <c r="JZW72" s="208"/>
      <c r="KAK72" s="208"/>
      <c r="KAL72" s="208"/>
      <c r="KAM72" s="208"/>
      <c r="KBA72" s="208"/>
      <c r="KBB72" s="208"/>
      <c r="KBC72" s="208"/>
      <c r="KBQ72" s="208"/>
      <c r="KBR72" s="208"/>
      <c r="KBS72" s="208"/>
      <c r="KCG72" s="208"/>
      <c r="KCH72" s="208"/>
      <c r="KCI72" s="208"/>
      <c r="KCW72" s="208"/>
      <c r="KCX72" s="208"/>
      <c r="KCY72" s="208"/>
      <c r="KDM72" s="208"/>
      <c r="KDN72" s="208"/>
      <c r="KDO72" s="208"/>
      <c r="KEC72" s="208"/>
      <c r="KED72" s="208"/>
      <c r="KEE72" s="208"/>
      <c r="KES72" s="208"/>
      <c r="KET72" s="208"/>
      <c r="KEU72" s="208"/>
      <c r="KFI72" s="208"/>
      <c r="KFJ72" s="208"/>
      <c r="KFK72" s="208"/>
      <c r="KFY72" s="208"/>
      <c r="KFZ72" s="208"/>
      <c r="KGA72" s="208"/>
      <c r="KGO72" s="208"/>
      <c r="KGP72" s="208"/>
      <c r="KGQ72" s="208"/>
      <c r="KHE72" s="208"/>
      <c r="KHF72" s="208"/>
      <c r="KHG72" s="208"/>
      <c r="KHU72" s="208"/>
      <c r="KHV72" s="208"/>
      <c r="KHW72" s="208"/>
      <c r="KIK72" s="208"/>
      <c r="KIL72" s="208"/>
      <c r="KIM72" s="208"/>
      <c r="KJA72" s="208"/>
      <c r="KJB72" s="208"/>
      <c r="KJC72" s="208"/>
      <c r="KJQ72" s="208"/>
      <c r="KJR72" s="208"/>
      <c r="KJS72" s="208"/>
      <c r="KKG72" s="208"/>
      <c r="KKH72" s="208"/>
      <c r="KKI72" s="208"/>
      <c r="KKW72" s="208"/>
      <c r="KKX72" s="208"/>
      <c r="KKY72" s="208"/>
      <c r="KLM72" s="208"/>
      <c r="KLN72" s="208"/>
      <c r="KLO72" s="208"/>
      <c r="KMC72" s="208"/>
      <c r="KMD72" s="208"/>
      <c r="KME72" s="208"/>
      <c r="KMS72" s="208"/>
      <c r="KMT72" s="208"/>
      <c r="KMU72" s="208"/>
      <c r="KNI72" s="208"/>
      <c r="KNJ72" s="208"/>
      <c r="KNK72" s="208"/>
      <c r="KNY72" s="208"/>
      <c r="KNZ72" s="208"/>
      <c r="KOA72" s="208"/>
      <c r="KOO72" s="208"/>
      <c r="KOP72" s="208"/>
      <c r="KOQ72" s="208"/>
      <c r="KPE72" s="208"/>
      <c r="KPF72" s="208"/>
      <c r="KPG72" s="208"/>
      <c r="KPU72" s="208"/>
      <c r="KPV72" s="208"/>
      <c r="KPW72" s="208"/>
      <c r="KQK72" s="208"/>
      <c r="KQL72" s="208"/>
      <c r="KQM72" s="208"/>
      <c r="KRA72" s="208"/>
      <c r="KRB72" s="208"/>
      <c r="KRC72" s="208"/>
      <c r="KRQ72" s="208"/>
      <c r="KRR72" s="208"/>
      <c r="KRS72" s="208"/>
      <c r="KSG72" s="208"/>
      <c r="KSH72" s="208"/>
      <c r="KSI72" s="208"/>
      <c r="KSW72" s="208"/>
      <c r="KSX72" s="208"/>
      <c r="KSY72" s="208"/>
      <c r="KTM72" s="208"/>
      <c r="KTN72" s="208"/>
      <c r="KTO72" s="208"/>
      <c r="KUC72" s="208"/>
      <c r="KUD72" s="208"/>
      <c r="KUE72" s="208"/>
      <c r="KUS72" s="208"/>
      <c r="KUT72" s="208"/>
      <c r="KUU72" s="208"/>
      <c r="KVI72" s="208"/>
      <c r="KVJ72" s="208"/>
      <c r="KVK72" s="208"/>
      <c r="KVY72" s="208"/>
      <c r="KVZ72" s="208"/>
      <c r="KWA72" s="208"/>
      <c r="KWO72" s="208"/>
      <c r="KWP72" s="208"/>
      <c r="KWQ72" s="208"/>
      <c r="KXE72" s="208"/>
      <c r="KXF72" s="208"/>
      <c r="KXG72" s="208"/>
      <c r="KXU72" s="208"/>
      <c r="KXV72" s="208"/>
      <c r="KXW72" s="208"/>
      <c r="KYK72" s="208"/>
      <c r="KYL72" s="208"/>
      <c r="KYM72" s="208"/>
      <c r="KZA72" s="208"/>
      <c r="KZB72" s="208"/>
      <c r="KZC72" s="208"/>
      <c r="KZQ72" s="208"/>
      <c r="KZR72" s="208"/>
      <c r="KZS72" s="208"/>
      <c r="LAG72" s="208"/>
      <c r="LAH72" s="208"/>
      <c r="LAI72" s="208"/>
      <c r="LAW72" s="208"/>
      <c r="LAX72" s="208"/>
      <c r="LAY72" s="208"/>
      <c r="LBM72" s="208"/>
      <c r="LBN72" s="208"/>
      <c r="LBO72" s="208"/>
      <c r="LCC72" s="208"/>
      <c r="LCD72" s="208"/>
      <c r="LCE72" s="208"/>
      <c r="LCS72" s="208"/>
      <c r="LCT72" s="208"/>
      <c r="LCU72" s="208"/>
      <c r="LDI72" s="208"/>
      <c r="LDJ72" s="208"/>
      <c r="LDK72" s="208"/>
      <c r="LDY72" s="208"/>
      <c r="LDZ72" s="208"/>
      <c r="LEA72" s="208"/>
      <c r="LEO72" s="208"/>
      <c r="LEP72" s="208"/>
      <c r="LEQ72" s="208"/>
      <c r="LFE72" s="208"/>
      <c r="LFF72" s="208"/>
      <c r="LFG72" s="208"/>
      <c r="LFU72" s="208"/>
      <c r="LFV72" s="208"/>
      <c r="LFW72" s="208"/>
      <c r="LGK72" s="208"/>
      <c r="LGL72" s="208"/>
      <c r="LGM72" s="208"/>
      <c r="LHA72" s="208"/>
      <c r="LHB72" s="208"/>
      <c r="LHC72" s="208"/>
      <c r="LHQ72" s="208"/>
      <c r="LHR72" s="208"/>
      <c r="LHS72" s="208"/>
      <c r="LIG72" s="208"/>
      <c r="LIH72" s="208"/>
      <c r="LII72" s="208"/>
      <c r="LIW72" s="208"/>
      <c r="LIX72" s="208"/>
      <c r="LIY72" s="208"/>
      <c r="LJM72" s="208"/>
      <c r="LJN72" s="208"/>
      <c r="LJO72" s="208"/>
      <c r="LKC72" s="208"/>
      <c r="LKD72" s="208"/>
      <c r="LKE72" s="208"/>
      <c r="LKS72" s="208"/>
      <c r="LKT72" s="208"/>
      <c r="LKU72" s="208"/>
      <c r="LLI72" s="208"/>
      <c r="LLJ72" s="208"/>
      <c r="LLK72" s="208"/>
      <c r="LLY72" s="208"/>
      <c r="LLZ72" s="208"/>
      <c r="LMA72" s="208"/>
      <c r="LMO72" s="208"/>
      <c r="LMP72" s="208"/>
      <c r="LMQ72" s="208"/>
      <c r="LNE72" s="208"/>
      <c r="LNF72" s="208"/>
      <c r="LNG72" s="208"/>
      <c r="LNU72" s="208"/>
      <c r="LNV72" s="208"/>
      <c r="LNW72" s="208"/>
      <c r="LOK72" s="208"/>
      <c r="LOL72" s="208"/>
      <c r="LOM72" s="208"/>
      <c r="LPA72" s="208"/>
      <c r="LPB72" s="208"/>
      <c r="LPC72" s="208"/>
      <c r="LPQ72" s="208"/>
      <c r="LPR72" s="208"/>
      <c r="LPS72" s="208"/>
      <c r="LQG72" s="208"/>
      <c r="LQH72" s="208"/>
      <c r="LQI72" s="208"/>
      <c r="LQW72" s="208"/>
      <c r="LQX72" s="208"/>
      <c r="LQY72" s="208"/>
      <c r="LRM72" s="208"/>
      <c r="LRN72" s="208"/>
      <c r="LRO72" s="208"/>
      <c r="LSC72" s="208"/>
      <c r="LSD72" s="208"/>
      <c r="LSE72" s="208"/>
      <c r="LSS72" s="208"/>
      <c r="LST72" s="208"/>
      <c r="LSU72" s="208"/>
      <c r="LTI72" s="208"/>
      <c r="LTJ72" s="208"/>
      <c r="LTK72" s="208"/>
      <c r="LTY72" s="208"/>
      <c r="LTZ72" s="208"/>
      <c r="LUA72" s="208"/>
      <c r="LUO72" s="208"/>
      <c r="LUP72" s="208"/>
      <c r="LUQ72" s="208"/>
      <c r="LVE72" s="208"/>
      <c r="LVF72" s="208"/>
      <c r="LVG72" s="208"/>
      <c r="LVU72" s="208"/>
      <c r="LVV72" s="208"/>
      <c r="LVW72" s="208"/>
      <c r="LWK72" s="208"/>
      <c r="LWL72" s="208"/>
      <c r="LWM72" s="208"/>
      <c r="LXA72" s="208"/>
      <c r="LXB72" s="208"/>
      <c r="LXC72" s="208"/>
      <c r="LXQ72" s="208"/>
      <c r="LXR72" s="208"/>
      <c r="LXS72" s="208"/>
      <c r="LYG72" s="208"/>
      <c r="LYH72" s="208"/>
      <c r="LYI72" s="208"/>
      <c r="LYW72" s="208"/>
      <c r="LYX72" s="208"/>
      <c r="LYY72" s="208"/>
      <c r="LZM72" s="208"/>
      <c r="LZN72" s="208"/>
      <c r="LZO72" s="208"/>
      <c r="MAC72" s="208"/>
      <c r="MAD72" s="208"/>
      <c r="MAE72" s="208"/>
      <c r="MAS72" s="208"/>
      <c r="MAT72" s="208"/>
      <c r="MAU72" s="208"/>
      <c r="MBI72" s="208"/>
      <c r="MBJ72" s="208"/>
      <c r="MBK72" s="208"/>
      <c r="MBY72" s="208"/>
      <c r="MBZ72" s="208"/>
      <c r="MCA72" s="208"/>
      <c r="MCO72" s="208"/>
      <c r="MCP72" s="208"/>
      <c r="MCQ72" s="208"/>
      <c r="MDE72" s="208"/>
      <c r="MDF72" s="208"/>
      <c r="MDG72" s="208"/>
      <c r="MDU72" s="208"/>
      <c r="MDV72" s="208"/>
      <c r="MDW72" s="208"/>
      <c r="MEK72" s="208"/>
      <c r="MEL72" s="208"/>
      <c r="MEM72" s="208"/>
      <c r="MFA72" s="208"/>
      <c r="MFB72" s="208"/>
      <c r="MFC72" s="208"/>
      <c r="MFQ72" s="208"/>
      <c r="MFR72" s="208"/>
      <c r="MFS72" s="208"/>
      <c r="MGG72" s="208"/>
      <c r="MGH72" s="208"/>
      <c r="MGI72" s="208"/>
      <c r="MGW72" s="208"/>
      <c r="MGX72" s="208"/>
      <c r="MGY72" s="208"/>
      <c r="MHM72" s="208"/>
      <c r="MHN72" s="208"/>
      <c r="MHO72" s="208"/>
      <c r="MIC72" s="208"/>
      <c r="MID72" s="208"/>
      <c r="MIE72" s="208"/>
      <c r="MIS72" s="208"/>
      <c r="MIT72" s="208"/>
      <c r="MIU72" s="208"/>
      <c r="MJI72" s="208"/>
      <c r="MJJ72" s="208"/>
      <c r="MJK72" s="208"/>
      <c r="MJY72" s="208"/>
      <c r="MJZ72" s="208"/>
      <c r="MKA72" s="208"/>
      <c r="MKO72" s="208"/>
      <c r="MKP72" s="208"/>
      <c r="MKQ72" s="208"/>
      <c r="MLE72" s="208"/>
      <c r="MLF72" s="208"/>
      <c r="MLG72" s="208"/>
      <c r="MLU72" s="208"/>
      <c r="MLV72" s="208"/>
      <c r="MLW72" s="208"/>
      <c r="MMK72" s="208"/>
      <c r="MML72" s="208"/>
      <c r="MMM72" s="208"/>
      <c r="MNA72" s="208"/>
      <c r="MNB72" s="208"/>
      <c r="MNC72" s="208"/>
      <c r="MNQ72" s="208"/>
      <c r="MNR72" s="208"/>
      <c r="MNS72" s="208"/>
      <c r="MOG72" s="208"/>
      <c r="MOH72" s="208"/>
      <c r="MOI72" s="208"/>
      <c r="MOW72" s="208"/>
      <c r="MOX72" s="208"/>
      <c r="MOY72" s="208"/>
      <c r="MPM72" s="208"/>
      <c r="MPN72" s="208"/>
      <c r="MPO72" s="208"/>
      <c r="MQC72" s="208"/>
      <c r="MQD72" s="208"/>
      <c r="MQE72" s="208"/>
      <c r="MQS72" s="208"/>
      <c r="MQT72" s="208"/>
      <c r="MQU72" s="208"/>
      <c r="MRI72" s="208"/>
      <c r="MRJ72" s="208"/>
      <c r="MRK72" s="208"/>
      <c r="MRY72" s="208"/>
      <c r="MRZ72" s="208"/>
      <c r="MSA72" s="208"/>
      <c r="MSO72" s="208"/>
      <c r="MSP72" s="208"/>
      <c r="MSQ72" s="208"/>
      <c r="MTE72" s="208"/>
      <c r="MTF72" s="208"/>
      <c r="MTG72" s="208"/>
      <c r="MTU72" s="208"/>
      <c r="MTV72" s="208"/>
      <c r="MTW72" s="208"/>
      <c r="MUK72" s="208"/>
      <c r="MUL72" s="208"/>
      <c r="MUM72" s="208"/>
      <c r="MVA72" s="208"/>
      <c r="MVB72" s="208"/>
      <c r="MVC72" s="208"/>
      <c r="MVQ72" s="208"/>
      <c r="MVR72" s="208"/>
      <c r="MVS72" s="208"/>
      <c r="MWG72" s="208"/>
      <c r="MWH72" s="208"/>
      <c r="MWI72" s="208"/>
      <c r="MWW72" s="208"/>
      <c r="MWX72" s="208"/>
      <c r="MWY72" s="208"/>
      <c r="MXM72" s="208"/>
      <c r="MXN72" s="208"/>
      <c r="MXO72" s="208"/>
      <c r="MYC72" s="208"/>
      <c r="MYD72" s="208"/>
      <c r="MYE72" s="208"/>
      <c r="MYS72" s="208"/>
      <c r="MYT72" s="208"/>
      <c r="MYU72" s="208"/>
      <c r="MZI72" s="208"/>
      <c r="MZJ72" s="208"/>
      <c r="MZK72" s="208"/>
      <c r="MZY72" s="208"/>
      <c r="MZZ72" s="208"/>
      <c r="NAA72" s="208"/>
      <c r="NAO72" s="208"/>
      <c r="NAP72" s="208"/>
      <c r="NAQ72" s="208"/>
      <c r="NBE72" s="208"/>
      <c r="NBF72" s="208"/>
      <c r="NBG72" s="208"/>
      <c r="NBU72" s="208"/>
      <c r="NBV72" s="208"/>
      <c r="NBW72" s="208"/>
      <c r="NCK72" s="208"/>
      <c r="NCL72" s="208"/>
      <c r="NCM72" s="208"/>
      <c r="NDA72" s="208"/>
      <c r="NDB72" s="208"/>
      <c r="NDC72" s="208"/>
      <c r="NDQ72" s="208"/>
      <c r="NDR72" s="208"/>
      <c r="NDS72" s="208"/>
      <c r="NEG72" s="208"/>
      <c r="NEH72" s="208"/>
      <c r="NEI72" s="208"/>
      <c r="NEW72" s="208"/>
      <c r="NEX72" s="208"/>
      <c r="NEY72" s="208"/>
      <c r="NFM72" s="208"/>
      <c r="NFN72" s="208"/>
      <c r="NFO72" s="208"/>
      <c r="NGC72" s="208"/>
      <c r="NGD72" s="208"/>
      <c r="NGE72" s="208"/>
      <c r="NGS72" s="208"/>
      <c r="NGT72" s="208"/>
      <c r="NGU72" s="208"/>
      <c r="NHI72" s="208"/>
      <c r="NHJ72" s="208"/>
      <c r="NHK72" s="208"/>
      <c r="NHY72" s="208"/>
      <c r="NHZ72" s="208"/>
      <c r="NIA72" s="208"/>
      <c r="NIO72" s="208"/>
      <c r="NIP72" s="208"/>
      <c r="NIQ72" s="208"/>
      <c r="NJE72" s="208"/>
      <c r="NJF72" s="208"/>
      <c r="NJG72" s="208"/>
      <c r="NJU72" s="208"/>
      <c r="NJV72" s="208"/>
      <c r="NJW72" s="208"/>
      <c r="NKK72" s="208"/>
      <c r="NKL72" s="208"/>
      <c r="NKM72" s="208"/>
      <c r="NLA72" s="208"/>
      <c r="NLB72" s="208"/>
      <c r="NLC72" s="208"/>
      <c r="NLQ72" s="208"/>
      <c r="NLR72" s="208"/>
      <c r="NLS72" s="208"/>
      <c r="NMG72" s="208"/>
      <c r="NMH72" s="208"/>
      <c r="NMI72" s="208"/>
      <c r="NMW72" s="208"/>
      <c r="NMX72" s="208"/>
      <c r="NMY72" s="208"/>
      <c r="NNM72" s="208"/>
      <c r="NNN72" s="208"/>
      <c r="NNO72" s="208"/>
      <c r="NOC72" s="208"/>
      <c r="NOD72" s="208"/>
      <c r="NOE72" s="208"/>
      <c r="NOS72" s="208"/>
      <c r="NOT72" s="208"/>
      <c r="NOU72" s="208"/>
      <c r="NPI72" s="208"/>
      <c r="NPJ72" s="208"/>
      <c r="NPK72" s="208"/>
      <c r="NPY72" s="208"/>
      <c r="NPZ72" s="208"/>
      <c r="NQA72" s="208"/>
      <c r="NQO72" s="208"/>
      <c r="NQP72" s="208"/>
      <c r="NQQ72" s="208"/>
      <c r="NRE72" s="208"/>
      <c r="NRF72" s="208"/>
      <c r="NRG72" s="208"/>
      <c r="NRU72" s="208"/>
      <c r="NRV72" s="208"/>
      <c r="NRW72" s="208"/>
      <c r="NSK72" s="208"/>
      <c r="NSL72" s="208"/>
      <c r="NSM72" s="208"/>
      <c r="NTA72" s="208"/>
      <c r="NTB72" s="208"/>
      <c r="NTC72" s="208"/>
      <c r="NTQ72" s="208"/>
      <c r="NTR72" s="208"/>
      <c r="NTS72" s="208"/>
      <c r="NUG72" s="208"/>
      <c r="NUH72" s="208"/>
      <c r="NUI72" s="208"/>
      <c r="NUW72" s="208"/>
      <c r="NUX72" s="208"/>
      <c r="NUY72" s="208"/>
      <c r="NVM72" s="208"/>
      <c r="NVN72" s="208"/>
      <c r="NVO72" s="208"/>
      <c r="NWC72" s="208"/>
      <c r="NWD72" s="208"/>
      <c r="NWE72" s="208"/>
      <c r="NWS72" s="208"/>
      <c r="NWT72" s="208"/>
      <c r="NWU72" s="208"/>
      <c r="NXI72" s="208"/>
      <c r="NXJ72" s="208"/>
      <c r="NXK72" s="208"/>
      <c r="NXY72" s="208"/>
      <c r="NXZ72" s="208"/>
      <c r="NYA72" s="208"/>
      <c r="NYO72" s="208"/>
      <c r="NYP72" s="208"/>
      <c r="NYQ72" s="208"/>
      <c r="NZE72" s="208"/>
      <c r="NZF72" s="208"/>
      <c r="NZG72" s="208"/>
      <c r="NZU72" s="208"/>
      <c r="NZV72" s="208"/>
      <c r="NZW72" s="208"/>
      <c r="OAK72" s="208"/>
      <c r="OAL72" s="208"/>
      <c r="OAM72" s="208"/>
      <c r="OBA72" s="208"/>
      <c r="OBB72" s="208"/>
      <c r="OBC72" s="208"/>
      <c r="OBQ72" s="208"/>
      <c r="OBR72" s="208"/>
      <c r="OBS72" s="208"/>
      <c r="OCG72" s="208"/>
      <c r="OCH72" s="208"/>
      <c r="OCI72" s="208"/>
      <c r="OCW72" s="208"/>
      <c r="OCX72" s="208"/>
      <c r="OCY72" s="208"/>
      <c r="ODM72" s="208"/>
      <c r="ODN72" s="208"/>
      <c r="ODO72" s="208"/>
      <c r="OEC72" s="208"/>
      <c r="OED72" s="208"/>
      <c r="OEE72" s="208"/>
      <c r="OES72" s="208"/>
      <c r="OET72" s="208"/>
      <c r="OEU72" s="208"/>
      <c r="OFI72" s="208"/>
      <c r="OFJ72" s="208"/>
      <c r="OFK72" s="208"/>
      <c r="OFY72" s="208"/>
      <c r="OFZ72" s="208"/>
      <c r="OGA72" s="208"/>
      <c r="OGO72" s="208"/>
      <c r="OGP72" s="208"/>
      <c r="OGQ72" s="208"/>
      <c r="OHE72" s="208"/>
      <c r="OHF72" s="208"/>
      <c r="OHG72" s="208"/>
      <c r="OHU72" s="208"/>
      <c r="OHV72" s="208"/>
      <c r="OHW72" s="208"/>
      <c r="OIK72" s="208"/>
      <c r="OIL72" s="208"/>
      <c r="OIM72" s="208"/>
      <c r="OJA72" s="208"/>
      <c r="OJB72" s="208"/>
      <c r="OJC72" s="208"/>
      <c r="OJQ72" s="208"/>
      <c r="OJR72" s="208"/>
      <c r="OJS72" s="208"/>
      <c r="OKG72" s="208"/>
      <c r="OKH72" s="208"/>
      <c r="OKI72" s="208"/>
      <c r="OKW72" s="208"/>
      <c r="OKX72" s="208"/>
      <c r="OKY72" s="208"/>
      <c r="OLM72" s="208"/>
      <c r="OLN72" s="208"/>
      <c r="OLO72" s="208"/>
      <c r="OMC72" s="208"/>
      <c r="OMD72" s="208"/>
      <c r="OME72" s="208"/>
      <c r="OMS72" s="208"/>
      <c r="OMT72" s="208"/>
      <c r="OMU72" s="208"/>
      <c r="ONI72" s="208"/>
      <c r="ONJ72" s="208"/>
      <c r="ONK72" s="208"/>
      <c r="ONY72" s="208"/>
      <c r="ONZ72" s="208"/>
      <c r="OOA72" s="208"/>
      <c r="OOO72" s="208"/>
      <c r="OOP72" s="208"/>
      <c r="OOQ72" s="208"/>
      <c r="OPE72" s="208"/>
      <c r="OPF72" s="208"/>
      <c r="OPG72" s="208"/>
      <c r="OPU72" s="208"/>
      <c r="OPV72" s="208"/>
      <c r="OPW72" s="208"/>
      <c r="OQK72" s="208"/>
      <c r="OQL72" s="208"/>
      <c r="OQM72" s="208"/>
      <c r="ORA72" s="208"/>
      <c r="ORB72" s="208"/>
      <c r="ORC72" s="208"/>
      <c r="ORQ72" s="208"/>
      <c r="ORR72" s="208"/>
      <c r="ORS72" s="208"/>
      <c r="OSG72" s="208"/>
      <c r="OSH72" s="208"/>
      <c r="OSI72" s="208"/>
      <c r="OSW72" s="208"/>
      <c r="OSX72" s="208"/>
      <c r="OSY72" s="208"/>
      <c r="OTM72" s="208"/>
      <c r="OTN72" s="208"/>
      <c r="OTO72" s="208"/>
      <c r="OUC72" s="208"/>
      <c r="OUD72" s="208"/>
      <c r="OUE72" s="208"/>
      <c r="OUS72" s="208"/>
      <c r="OUT72" s="208"/>
      <c r="OUU72" s="208"/>
      <c r="OVI72" s="208"/>
      <c r="OVJ72" s="208"/>
      <c r="OVK72" s="208"/>
      <c r="OVY72" s="208"/>
      <c r="OVZ72" s="208"/>
      <c r="OWA72" s="208"/>
      <c r="OWO72" s="208"/>
      <c r="OWP72" s="208"/>
      <c r="OWQ72" s="208"/>
      <c r="OXE72" s="208"/>
      <c r="OXF72" s="208"/>
      <c r="OXG72" s="208"/>
      <c r="OXU72" s="208"/>
      <c r="OXV72" s="208"/>
      <c r="OXW72" s="208"/>
      <c r="OYK72" s="208"/>
      <c r="OYL72" s="208"/>
      <c r="OYM72" s="208"/>
      <c r="OZA72" s="208"/>
      <c r="OZB72" s="208"/>
      <c r="OZC72" s="208"/>
      <c r="OZQ72" s="208"/>
      <c r="OZR72" s="208"/>
      <c r="OZS72" s="208"/>
      <c r="PAG72" s="208"/>
      <c r="PAH72" s="208"/>
      <c r="PAI72" s="208"/>
      <c r="PAW72" s="208"/>
      <c r="PAX72" s="208"/>
      <c r="PAY72" s="208"/>
      <c r="PBM72" s="208"/>
      <c r="PBN72" s="208"/>
      <c r="PBO72" s="208"/>
      <c r="PCC72" s="208"/>
      <c r="PCD72" s="208"/>
      <c r="PCE72" s="208"/>
      <c r="PCS72" s="208"/>
      <c r="PCT72" s="208"/>
      <c r="PCU72" s="208"/>
      <c r="PDI72" s="208"/>
      <c r="PDJ72" s="208"/>
      <c r="PDK72" s="208"/>
      <c r="PDY72" s="208"/>
      <c r="PDZ72" s="208"/>
      <c r="PEA72" s="208"/>
      <c r="PEO72" s="208"/>
      <c r="PEP72" s="208"/>
      <c r="PEQ72" s="208"/>
      <c r="PFE72" s="208"/>
      <c r="PFF72" s="208"/>
      <c r="PFG72" s="208"/>
      <c r="PFU72" s="208"/>
      <c r="PFV72" s="208"/>
      <c r="PFW72" s="208"/>
      <c r="PGK72" s="208"/>
      <c r="PGL72" s="208"/>
      <c r="PGM72" s="208"/>
      <c r="PHA72" s="208"/>
      <c r="PHB72" s="208"/>
      <c r="PHC72" s="208"/>
      <c r="PHQ72" s="208"/>
      <c r="PHR72" s="208"/>
      <c r="PHS72" s="208"/>
      <c r="PIG72" s="208"/>
      <c r="PIH72" s="208"/>
      <c r="PII72" s="208"/>
      <c r="PIW72" s="208"/>
      <c r="PIX72" s="208"/>
      <c r="PIY72" s="208"/>
      <c r="PJM72" s="208"/>
      <c r="PJN72" s="208"/>
      <c r="PJO72" s="208"/>
      <c r="PKC72" s="208"/>
      <c r="PKD72" s="208"/>
      <c r="PKE72" s="208"/>
      <c r="PKS72" s="208"/>
      <c r="PKT72" s="208"/>
      <c r="PKU72" s="208"/>
      <c r="PLI72" s="208"/>
      <c r="PLJ72" s="208"/>
      <c r="PLK72" s="208"/>
      <c r="PLY72" s="208"/>
      <c r="PLZ72" s="208"/>
      <c r="PMA72" s="208"/>
      <c r="PMO72" s="208"/>
      <c r="PMP72" s="208"/>
      <c r="PMQ72" s="208"/>
      <c r="PNE72" s="208"/>
      <c r="PNF72" s="208"/>
      <c r="PNG72" s="208"/>
      <c r="PNU72" s="208"/>
      <c r="PNV72" s="208"/>
      <c r="PNW72" s="208"/>
      <c r="POK72" s="208"/>
      <c r="POL72" s="208"/>
      <c r="POM72" s="208"/>
      <c r="PPA72" s="208"/>
      <c r="PPB72" s="208"/>
      <c r="PPC72" s="208"/>
      <c r="PPQ72" s="208"/>
      <c r="PPR72" s="208"/>
      <c r="PPS72" s="208"/>
      <c r="PQG72" s="208"/>
      <c r="PQH72" s="208"/>
      <c r="PQI72" s="208"/>
      <c r="PQW72" s="208"/>
      <c r="PQX72" s="208"/>
      <c r="PQY72" s="208"/>
      <c r="PRM72" s="208"/>
      <c r="PRN72" s="208"/>
      <c r="PRO72" s="208"/>
      <c r="PSC72" s="208"/>
      <c r="PSD72" s="208"/>
      <c r="PSE72" s="208"/>
      <c r="PSS72" s="208"/>
      <c r="PST72" s="208"/>
      <c r="PSU72" s="208"/>
      <c r="PTI72" s="208"/>
      <c r="PTJ72" s="208"/>
      <c r="PTK72" s="208"/>
      <c r="PTY72" s="208"/>
      <c r="PTZ72" s="208"/>
      <c r="PUA72" s="208"/>
      <c r="PUO72" s="208"/>
      <c r="PUP72" s="208"/>
      <c r="PUQ72" s="208"/>
      <c r="PVE72" s="208"/>
      <c r="PVF72" s="208"/>
      <c r="PVG72" s="208"/>
      <c r="PVU72" s="208"/>
      <c r="PVV72" s="208"/>
      <c r="PVW72" s="208"/>
      <c r="PWK72" s="208"/>
      <c r="PWL72" s="208"/>
      <c r="PWM72" s="208"/>
      <c r="PXA72" s="208"/>
      <c r="PXB72" s="208"/>
      <c r="PXC72" s="208"/>
      <c r="PXQ72" s="208"/>
      <c r="PXR72" s="208"/>
      <c r="PXS72" s="208"/>
      <c r="PYG72" s="208"/>
      <c r="PYH72" s="208"/>
      <c r="PYI72" s="208"/>
      <c r="PYW72" s="208"/>
      <c r="PYX72" s="208"/>
      <c r="PYY72" s="208"/>
      <c r="PZM72" s="208"/>
      <c r="PZN72" s="208"/>
      <c r="PZO72" s="208"/>
      <c r="QAC72" s="208"/>
      <c r="QAD72" s="208"/>
      <c r="QAE72" s="208"/>
      <c r="QAS72" s="208"/>
      <c r="QAT72" s="208"/>
      <c r="QAU72" s="208"/>
      <c r="QBI72" s="208"/>
      <c r="QBJ72" s="208"/>
      <c r="QBK72" s="208"/>
      <c r="QBY72" s="208"/>
      <c r="QBZ72" s="208"/>
      <c r="QCA72" s="208"/>
      <c r="QCO72" s="208"/>
      <c r="QCP72" s="208"/>
      <c r="QCQ72" s="208"/>
      <c r="QDE72" s="208"/>
      <c r="QDF72" s="208"/>
      <c r="QDG72" s="208"/>
      <c r="QDU72" s="208"/>
      <c r="QDV72" s="208"/>
      <c r="QDW72" s="208"/>
      <c r="QEK72" s="208"/>
      <c r="QEL72" s="208"/>
      <c r="QEM72" s="208"/>
      <c r="QFA72" s="208"/>
      <c r="QFB72" s="208"/>
      <c r="QFC72" s="208"/>
      <c r="QFQ72" s="208"/>
      <c r="QFR72" s="208"/>
      <c r="QFS72" s="208"/>
      <c r="QGG72" s="208"/>
      <c r="QGH72" s="208"/>
      <c r="QGI72" s="208"/>
      <c r="QGW72" s="208"/>
      <c r="QGX72" s="208"/>
      <c r="QGY72" s="208"/>
      <c r="QHM72" s="208"/>
      <c r="QHN72" s="208"/>
      <c r="QHO72" s="208"/>
      <c r="QIC72" s="208"/>
      <c r="QID72" s="208"/>
      <c r="QIE72" s="208"/>
      <c r="QIS72" s="208"/>
      <c r="QIT72" s="208"/>
      <c r="QIU72" s="208"/>
      <c r="QJI72" s="208"/>
      <c r="QJJ72" s="208"/>
      <c r="QJK72" s="208"/>
      <c r="QJY72" s="208"/>
      <c r="QJZ72" s="208"/>
      <c r="QKA72" s="208"/>
      <c r="QKO72" s="208"/>
      <c r="QKP72" s="208"/>
      <c r="QKQ72" s="208"/>
      <c r="QLE72" s="208"/>
      <c r="QLF72" s="208"/>
      <c r="QLG72" s="208"/>
      <c r="QLU72" s="208"/>
      <c r="QLV72" s="208"/>
      <c r="QLW72" s="208"/>
      <c r="QMK72" s="208"/>
      <c r="QML72" s="208"/>
      <c r="QMM72" s="208"/>
      <c r="QNA72" s="208"/>
      <c r="QNB72" s="208"/>
      <c r="QNC72" s="208"/>
      <c r="QNQ72" s="208"/>
      <c r="QNR72" s="208"/>
      <c r="QNS72" s="208"/>
      <c r="QOG72" s="208"/>
      <c r="QOH72" s="208"/>
      <c r="QOI72" s="208"/>
      <c r="QOW72" s="208"/>
      <c r="QOX72" s="208"/>
      <c r="QOY72" s="208"/>
      <c r="QPM72" s="208"/>
      <c r="QPN72" s="208"/>
      <c r="QPO72" s="208"/>
      <c r="QQC72" s="208"/>
      <c r="QQD72" s="208"/>
      <c r="QQE72" s="208"/>
      <c r="QQS72" s="208"/>
      <c r="QQT72" s="208"/>
      <c r="QQU72" s="208"/>
      <c r="QRI72" s="208"/>
      <c r="QRJ72" s="208"/>
      <c r="QRK72" s="208"/>
      <c r="QRY72" s="208"/>
      <c r="QRZ72" s="208"/>
      <c r="QSA72" s="208"/>
      <c r="QSO72" s="208"/>
      <c r="QSP72" s="208"/>
      <c r="QSQ72" s="208"/>
      <c r="QTE72" s="208"/>
      <c r="QTF72" s="208"/>
      <c r="QTG72" s="208"/>
      <c r="QTU72" s="208"/>
      <c r="QTV72" s="208"/>
      <c r="QTW72" s="208"/>
      <c r="QUK72" s="208"/>
      <c r="QUL72" s="208"/>
      <c r="QUM72" s="208"/>
      <c r="QVA72" s="208"/>
      <c r="QVB72" s="208"/>
      <c r="QVC72" s="208"/>
      <c r="QVQ72" s="208"/>
      <c r="QVR72" s="208"/>
      <c r="QVS72" s="208"/>
      <c r="QWG72" s="208"/>
      <c r="QWH72" s="208"/>
      <c r="QWI72" s="208"/>
      <c r="QWW72" s="208"/>
      <c r="QWX72" s="208"/>
      <c r="QWY72" s="208"/>
      <c r="QXM72" s="208"/>
      <c r="QXN72" s="208"/>
      <c r="QXO72" s="208"/>
      <c r="QYC72" s="208"/>
      <c r="QYD72" s="208"/>
      <c r="QYE72" s="208"/>
      <c r="QYS72" s="208"/>
      <c r="QYT72" s="208"/>
      <c r="QYU72" s="208"/>
      <c r="QZI72" s="208"/>
      <c r="QZJ72" s="208"/>
      <c r="QZK72" s="208"/>
      <c r="QZY72" s="208"/>
      <c r="QZZ72" s="208"/>
      <c r="RAA72" s="208"/>
      <c r="RAO72" s="208"/>
      <c r="RAP72" s="208"/>
      <c r="RAQ72" s="208"/>
      <c r="RBE72" s="208"/>
      <c r="RBF72" s="208"/>
      <c r="RBG72" s="208"/>
      <c r="RBU72" s="208"/>
      <c r="RBV72" s="208"/>
      <c r="RBW72" s="208"/>
      <c r="RCK72" s="208"/>
      <c r="RCL72" s="208"/>
      <c r="RCM72" s="208"/>
      <c r="RDA72" s="208"/>
      <c r="RDB72" s="208"/>
      <c r="RDC72" s="208"/>
      <c r="RDQ72" s="208"/>
      <c r="RDR72" s="208"/>
      <c r="RDS72" s="208"/>
      <c r="REG72" s="208"/>
      <c r="REH72" s="208"/>
      <c r="REI72" s="208"/>
      <c r="REW72" s="208"/>
      <c r="REX72" s="208"/>
      <c r="REY72" s="208"/>
      <c r="RFM72" s="208"/>
      <c r="RFN72" s="208"/>
      <c r="RFO72" s="208"/>
      <c r="RGC72" s="208"/>
      <c r="RGD72" s="208"/>
      <c r="RGE72" s="208"/>
      <c r="RGS72" s="208"/>
      <c r="RGT72" s="208"/>
      <c r="RGU72" s="208"/>
      <c r="RHI72" s="208"/>
      <c r="RHJ72" s="208"/>
      <c r="RHK72" s="208"/>
      <c r="RHY72" s="208"/>
      <c r="RHZ72" s="208"/>
      <c r="RIA72" s="208"/>
      <c r="RIO72" s="208"/>
      <c r="RIP72" s="208"/>
      <c r="RIQ72" s="208"/>
      <c r="RJE72" s="208"/>
      <c r="RJF72" s="208"/>
      <c r="RJG72" s="208"/>
      <c r="RJU72" s="208"/>
      <c r="RJV72" s="208"/>
      <c r="RJW72" s="208"/>
      <c r="RKK72" s="208"/>
      <c r="RKL72" s="208"/>
      <c r="RKM72" s="208"/>
      <c r="RLA72" s="208"/>
      <c r="RLB72" s="208"/>
      <c r="RLC72" s="208"/>
      <c r="RLQ72" s="208"/>
      <c r="RLR72" s="208"/>
      <c r="RLS72" s="208"/>
      <c r="RMG72" s="208"/>
      <c r="RMH72" s="208"/>
      <c r="RMI72" s="208"/>
      <c r="RMW72" s="208"/>
      <c r="RMX72" s="208"/>
      <c r="RMY72" s="208"/>
      <c r="RNM72" s="208"/>
      <c r="RNN72" s="208"/>
      <c r="RNO72" s="208"/>
      <c r="ROC72" s="208"/>
      <c r="ROD72" s="208"/>
      <c r="ROE72" s="208"/>
      <c r="ROS72" s="208"/>
      <c r="ROT72" s="208"/>
      <c r="ROU72" s="208"/>
      <c r="RPI72" s="208"/>
      <c r="RPJ72" s="208"/>
      <c r="RPK72" s="208"/>
      <c r="RPY72" s="208"/>
      <c r="RPZ72" s="208"/>
      <c r="RQA72" s="208"/>
      <c r="RQO72" s="208"/>
      <c r="RQP72" s="208"/>
      <c r="RQQ72" s="208"/>
      <c r="RRE72" s="208"/>
      <c r="RRF72" s="208"/>
      <c r="RRG72" s="208"/>
      <c r="RRU72" s="208"/>
      <c r="RRV72" s="208"/>
      <c r="RRW72" s="208"/>
      <c r="RSK72" s="208"/>
      <c r="RSL72" s="208"/>
      <c r="RSM72" s="208"/>
      <c r="RTA72" s="208"/>
      <c r="RTB72" s="208"/>
      <c r="RTC72" s="208"/>
      <c r="RTQ72" s="208"/>
      <c r="RTR72" s="208"/>
      <c r="RTS72" s="208"/>
      <c r="RUG72" s="208"/>
      <c r="RUH72" s="208"/>
      <c r="RUI72" s="208"/>
      <c r="RUW72" s="208"/>
      <c r="RUX72" s="208"/>
      <c r="RUY72" s="208"/>
      <c r="RVM72" s="208"/>
      <c r="RVN72" s="208"/>
      <c r="RVO72" s="208"/>
      <c r="RWC72" s="208"/>
      <c r="RWD72" s="208"/>
      <c r="RWE72" s="208"/>
      <c r="RWS72" s="208"/>
      <c r="RWT72" s="208"/>
      <c r="RWU72" s="208"/>
      <c r="RXI72" s="208"/>
      <c r="RXJ72" s="208"/>
      <c r="RXK72" s="208"/>
      <c r="RXY72" s="208"/>
      <c r="RXZ72" s="208"/>
      <c r="RYA72" s="208"/>
      <c r="RYO72" s="208"/>
      <c r="RYP72" s="208"/>
      <c r="RYQ72" s="208"/>
      <c r="RZE72" s="208"/>
      <c r="RZF72" s="208"/>
      <c r="RZG72" s="208"/>
      <c r="RZU72" s="208"/>
      <c r="RZV72" s="208"/>
      <c r="RZW72" s="208"/>
      <c r="SAK72" s="208"/>
      <c r="SAL72" s="208"/>
      <c r="SAM72" s="208"/>
      <c r="SBA72" s="208"/>
      <c r="SBB72" s="208"/>
      <c r="SBC72" s="208"/>
      <c r="SBQ72" s="208"/>
      <c r="SBR72" s="208"/>
      <c r="SBS72" s="208"/>
      <c r="SCG72" s="208"/>
      <c r="SCH72" s="208"/>
      <c r="SCI72" s="208"/>
      <c r="SCW72" s="208"/>
      <c r="SCX72" s="208"/>
      <c r="SCY72" s="208"/>
      <c r="SDM72" s="208"/>
      <c r="SDN72" s="208"/>
      <c r="SDO72" s="208"/>
      <c r="SEC72" s="208"/>
      <c r="SED72" s="208"/>
      <c r="SEE72" s="208"/>
      <c r="SES72" s="208"/>
      <c r="SET72" s="208"/>
      <c r="SEU72" s="208"/>
      <c r="SFI72" s="208"/>
      <c r="SFJ72" s="208"/>
      <c r="SFK72" s="208"/>
      <c r="SFY72" s="208"/>
      <c r="SFZ72" s="208"/>
      <c r="SGA72" s="208"/>
      <c r="SGO72" s="208"/>
      <c r="SGP72" s="208"/>
      <c r="SGQ72" s="208"/>
      <c r="SHE72" s="208"/>
      <c r="SHF72" s="208"/>
      <c r="SHG72" s="208"/>
      <c r="SHU72" s="208"/>
      <c r="SHV72" s="208"/>
      <c r="SHW72" s="208"/>
      <c r="SIK72" s="208"/>
      <c r="SIL72" s="208"/>
      <c r="SIM72" s="208"/>
      <c r="SJA72" s="208"/>
      <c r="SJB72" s="208"/>
      <c r="SJC72" s="208"/>
      <c r="SJQ72" s="208"/>
      <c r="SJR72" s="208"/>
      <c r="SJS72" s="208"/>
      <c r="SKG72" s="208"/>
      <c r="SKH72" s="208"/>
      <c r="SKI72" s="208"/>
      <c r="SKW72" s="208"/>
      <c r="SKX72" s="208"/>
      <c r="SKY72" s="208"/>
      <c r="SLM72" s="208"/>
      <c r="SLN72" s="208"/>
      <c r="SLO72" s="208"/>
      <c r="SMC72" s="208"/>
      <c r="SMD72" s="208"/>
      <c r="SME72" s="208"/>
      <c r="SMS72" s="208"/>
      <c r="SMT72" s="208"/>
      <c r="SMU72" s="208"/>
      <c r="SNI72" s="208"/>
      <c r="SNJ72" s="208"/>
      <c r="SNK72" s="208"/>
      <c r="SNY72" s="208"/>
      <c r="SNZ72" s="208"/>
      <c r="SOA72" s="208"/>
      <c r="SOO72" s="208"/>
      <c r="SOP72" s="208"/>
      <c r="SOQ72" s="208"/>
      <c r="SPE72" s="208"/>
      <c r="SPF72" s="208"/>
      <c r="SPG72" s="208"/>
      <c r="SPU72" s="208"/>
      <c r="SPV72" s="208"/>
      <c r="SPW72" s="208"/>
      <c r="SQK72" s="208"/>
      <c r="SQL72" s="208"/>
      <c r="SQM72" s="208"/>
      <c r="SRA72" s="208"/>
      <c r="SRB72" s="208"/>
      <c r="SRC72" s="208"/>
      <c r="SRQ72" s="208"/>
      <c r="SRR72" s="208"/>
      <c r="SRS72" s="208"/>
      <c r="SSG72" s="208"/>
      <c r="SSH72" s="208"/>
      <c r="SSI72" s="208"/>
      <c r="SSW72" s="208"/>
      <c r="SSX72" s="208"/>
      <c r="SSY72" s="208"/>
      <c r="STM72" s="208"/>
      <c r="STN72" s="208"/>
      <c r="STO72" s="208"/>
      <c r="SUC72" s="208"/>
      <c r="SUD72" s="208"/>
      <c r="SUE72" s="208"/>
      <c r="SUS72" s="208"/>
      <c r="SUT72" s="208"/>
      <c r="SUU72" s="208"/>
      <c r="SVI72" s="208"/>
      <c r="SVJ72" s="208"/>
      <c r="SVK72" s="208"/>
      <c r="SVY72" s="208"/>
      <c r="SVZ72" s="208"/>
      <c r="SWA72" s="208"/>
      <c r="SWO72" s="208"/>
      <c r="SWP72" s="208"/>
      <c r="SWQ72" s="208"/>
      <c r="SXE72" s="208"/>
      <c r="SXF72" s="208"/>
      <c r="SXG72" s="208"/>
      <c r="SXU72" s="208"/>
      <c r="SXV72" s="208"/>
      <c r="SXW72" s="208"/>
      <c r="SYK72" s="208"/>
      <c r="SYL72" s="208"/>
      <c r="SYM72" s="208"/>
      <c r="SZA72" s="208"/>
      <c r="SZB72" s="208"/>
      <c r="SZC72" s="208"/>
      <c r="SZQ72" s="208"/>
      <c r="SZR72" s="208"/>
      <c r="SZS72" s="208"/>
      <c r="TAG72" s="208"/>
      <c r="TAH72" s="208"/>
      <c r="TAI72" s="208"/>
      <c r="TAW72" s="208"/>
      <c r="TAX72" s="208"/>
      <c r="TAY72" s="208"/>
      <c r="TBM72" s="208"/>
      <c r="TBN72" s="208"/>
      <c r="TBO72" s="208"/>
      <c r="TCC72" s="208"/>
      <c r="TCD72" s="208"/>
      <c r="TCE72" s="208"/>
      <c r="TCS72" s="208"/>
      <c r="TCT72" s="208"/>
      <c r="TCU72" s="208"/>
      <c r="TDI72" s="208"/>
      <c r="TDJ72" s="208"/>
      <c r="TDK72" s="208"/>
      <c r="TDY72" s="208"/>
      <c r="TDZ72" s="208"/>
      <c r="TEA72" s="208"/>
      <c r="TEO72" s="208"/>
      <c r="TEP72" s="208"/>
      <c r="TEQ72" s="208"/>
      <c r="TFE72" s="208"/>
      <c r="TFF72" s="208"/>
      <c r="TFG72" s="208"/>
      <c r="TFU72" s="208"/>
      <c r="TFV72" s="208"/>
      <c r="TFW72" s="208"/>
      <c r="TGK72" s="208"/>
      <c r="TGL72" s="208"/>
      <c r="TGM72" s="208"/>
      <c r="THA72" s="208"/>
      <c r="THB72" s="208"/>
      <c r="THC72" s="208"/>
      <c r="THQ72" s="208"/>
      <c r="THR72" s="208"/>
      <c r="THS72" s="208"/>
      <c r="TIG72" s="208"/>
      <c r="TIH72" s="208"/>
      <c r="TII72" s="208"/>
      <c r="TIW72" s="208"/>
      <c r="TIX72" s="208"/>
      <c r="TIY72" s="208"/>
      <c r="TJM72" s="208"/>
      <c r="TJN72" s="208"/>
      <c r="TJO72" s="208"/>
      <c r="TKC72" s="208"/>
      <c r="TKD72" s="208"/>
      <c r="TKE72" s="208"/>
      <c r="TKS72" s="208"/>
      <c r="TKT72" s="208"/>
      <c r="TKU72" s="208"/>
      <c r="TLI72" s="208"/>
      <c r="TLJ72" s="208"/>
      <c r="TLK72" s="208"/>
      <c r="TLY72" s="208"/>
      <c r="TLZ72" s="208"/>
      <c r="TMA72" s="208"/>
      <c r="TMO72" s="208"/>
      <c r="TMP72" s="208"/>
      <c r="TMQ72" s="208"/>
      <c r="TNE72" s="208"/>
      <c r="TNF72" s="208"/>
      <c r="TNG72" s="208"/>
      <c r="TNU72" s="208"/>
      <c r="TNV72" s="208"/>
      <c r="TNW72" s="208"/>
      <c r="TOK72" s="208"/>
      <c r="TOL72" s="208"/>
      <c r="TOM72" s="208"/>
      <c r="TPA72" s="208"/>
      <c r="TPB72" s="208"/>
      <c r="TPC72" s="208"/>
      <c r="TPQ72" s="208"/>
      <c r="TPR72" s="208"/>
      <c r="TPS72" s="208"/>
      <c r="TQG72" s="208"/>
      <c r="TQH72" s="208"/>
      <c r="TQI72" s="208"/>
      <c r="TQW72" s="208"/>
      <c r="TQX72" s="208"/>
      <c r="TQY72" s="208"/>
      <c r="TRM72" s="208"/>
      <c r="TRN72" s="208"/>
      <c r="TRO72" s="208"/>
      <c r="TSC72" s="208"/>
      <c r="TSD72" s="208"/>
      <c r="TSE72" s="208"/>
      <c r="TSS72" s="208"/>
      <c r="TST72" s="208"/>
      <c r="TSU72" s="208"/>
      <c r="TTI72" s="208"/>
      <c r="TTJ72" s="208"/>
      <c r="TTK72" s="208"/>
      <c r="TTY72" s="208"/>
      <c r="TTZ72" s="208"/>
      <c r="TUA72" s="208"/>
      <c r="TUO72" s="208"/>
      <c r="TUP72" s="208"/>
      <c r="TUQ72" s="208"/>
      <c r="TVE72" s="208"/>
      <c r="TVF72" s="208"/>
      <c r="TVG72" s="208"/>
      <c r="TVU72" s="208"/>
      <c r="TVV72" s="208"/>
      <c r="TVW72" s="208"/>
      <c r="TWK72" s="208"/>
      <c r="TWL72" s="208"/>
      <c r="TWM72" s="208"/>
      <c r="TXA72" s="208"/>
      <c r="TXB72" s="208"/>
      <c r="TXC72" s="208"/>
      <c r="TXQ72" s="208"/>
      <c r="TXR72" s="208"/>
      <c r="TXS72" s="208"/>
      <c r="TYG72" s="208"/>
      <c r="TYH72" s="208"/>
      <c r="TYI72" s="208"/>
      <c r="TYW72" s="208"/>
      <c r="TYX72" s="208"/>
      <c r="TYY72" s="208"/>
      <c r="TZM72" s="208"/>
      <c r="TZN72" s="208"/>
      <c r="TZO72" s="208"/>
      <c r="UAC72" s="208"/>
      <c r="UAD72" s="208"/>
      <c r="UAE72" s="208"/>
      <c r="UAS72" s="208"/>
      <c r="UAT72" s="208"/>
      <c r="UAU72" s="208"/>
      <c r="UBI72" s="208"/>
      <c r="UBJ72" s="208"/>
      <c r="UBK72" s="208"/>
      <c r="UBY72" s="208"/>
      <c r="UBZ72" s="208"/>
      <c r="UCA72" s="208"/>
      <c r="UCO72" s="208"/>
      <c r="UCP72" s="208"/>
      <c r="UCQ72" s="208"/>
      <c r="UDE72" s="208"/>
      <c r="UDF72" s="208"/>
      <c r="UDG72" s="208"/>
      <c r="UDU72" s="208"/>
      <c r="UDV72" s="208"/>
      <c r="UDW72" s="208"/>
      <c r="UEK72" s="208"/>
      <c r="UEL72" s="208"/>
      <c r="UEM72" s="208"/>
      <c r="UFA72" s="208"/>
      <c r="UFB72" s="208"/>
      <c r="UFC72" s="208"/>
      <c r="UFQ72" s="208"/>
      <c r="UFR72" s="208"/>
      <c r="UFS72" s="208"/>
      <c r="UGG72" s="208"/>
      <c r="UGH72" s="208"/>
      <c r="UGI72" s="208"/>
      <c r="UGW72" s="208"/>
      <c r="UGX72" s="208"/>
      <c r="UGY72" s="208"/>
      <c r="UHM72" s="208"/>
      <c r="UHN72" s="208"/>
      <c r="UHO72" s="208"/>
      <c r="UIC72" s="208"/>
      <c r="UID72" s="208"/>
      <c r="UIE72" s="208"/>
      <c r="UIS72" s="208"/>
      <c r="UIT72" s="208"/>
      <c r="UIU72" s="208"/>
      <c r="UJI72" s="208"/>
      <c r="UJJ72" s="208"/>
      <c r="UJK72" s="208"/>
      <c r="UJY72" s="208"/>
      <c r="UJZ72" s="208"/>
      <c r="UKA72" s="208"/>
      <c r="UKO72" s="208"/>
      <c r="UKP72" s="208"/>
      <c r="UKQ72" s="208"/>
      <c r="ULE72" s="208"/>
      <c r="ULF72" s="208"/>
      <c r="ULG72" s="208"/>
      <c r="ULU72" s="208"/>
      <c r="ULV72" s="208"/>
      <c r="ULW72" s="208"/>
      <c r="UMK72" s="208"/>
      <c r="UML72" s="208"/>
      <c r="UMM72" s="208"/>
      <c r="UNA72" s="208"/>
      <c r="UNB72" s="208"/>
      <c r="UNC72" s="208"/>
      <c r="UNQ72" s="208"/>
      <c r="UNR72" s="208"/>
      <c r="UNS72" s="208"/>
      <c r="UOG72" s="208"/>
      <c r="UOH72" s="208"/>
      <c r="UOI72" s="208"/>
      <c r="UOW72" s="208"/>
      <c r="UOX72" s="208"/>
      <c r="UOY72" s="208"/>
      <c r="UPM72" s="208"/>
      <c r="UPN72" s="208"/>
      <c r="UPO72" s="208"/>
      <c r="UQC72" s="208"/>
      <c r="UQD72" s="208"/>
      <c r="UQE72" s="208"/>
      <c r="UQS72" s="208"/>
      <c r="UQT72" s="208"/>
      <c r="UQU72" s="208"/>
      <c r="URI72" s="208"/>
      <c r="URJ72" s="208"/>
      <c r="URK72" s="208"/>
      <c r="URY72" s="208"/>
      <c r="URZ72" s="208"/>
      <c r="USA72" s="208"/>
      <c r="USO72" s="208"/>
      <c r="USP72" s="208"/>
      <c r="USQ72" s="208"/>
      <c r="UTE72" s="208"/>
      <c r="UTF72" s="208"/>
      <c r="UTG72" s="208"/>
      <c r="UTU72" s="208"/>
      <c r="UTV72" s="208"/>
      <c r="UTW72" s="208"/>
      <c r="UUK72" s="208"/>
      <c r="UUL72" s="208"/>
      <c r="UUM72" s="208"/>
      <c r="UVA72" s="208"/>
      <c r="UVB72" s="208"/>
      <c r="UVC72" s="208"/>
      <c r="UVQ72" s="208"/>
      <c r="UVR72" s="208"/>
      <c r="UVS72" s="208"/>
      <c r="UWG72" s="208"/>
      <c r="UWH72" s="208"/>
      <c r="UWI72" s="208"/>
      <c r="UWW72" s="208"/>
      <c r="UWX72" s="208"/>
      <c r="UWY72" s="208"/>
      <c r="UXM72" s="208"/>
      <c r="UXN72" s="208"/>
      <c r="UXO72" s="208"/>
      <c r="UYC72" s="208"/>
      <c r="UYD72" s="208"/>
      <c r="UYE72" s="208"/>
      <c r="UYS72" s="208"/>
      <c r="UYT72" s="208"/>
      <c r="UYU72" s="208"/>
      <c r="UZI72" s="208"/>
      <c r="UZJ72" s="208"/>
      <c r="UZK72" s="208"/>
      <c r="UZY72" s="208"/>
      <c r="UZZ72" s="208"/>
      <c r="VAA72" s="208"/>
      <c r="VAO72" s="208"/>
      <c r="VAP72" s="208"/>
      <c r="VAQ72" s="208"/>
      <c r="VBE72" s="208"/>
      <c r="VBF72" s="208"/>
      <c r="VBG72" s="208"/>
      <c r="VBU72" s="208"/>
      <c r="VBV72" s="208"/>
      <c r="VBW72" s="208"/>
      <c r="VCK72" s="208"/>
      <c r="VCL72" s="208"/>
      <c r="VCM72" s="208"/>
      <c r="VDA72" s="208"/>
      <c r="VDB72" s="208"/>
      <c r="VDC72" s="208"/>
      <c r="VDQ72" s="208"/>
      <c r="VDR72" s="208"/>
      <c r="VDS72" s="208"/>
      <c r="VEG72" s="208"/>
      <c r="VEH72" s="208"/>
      <c r="VEI72" s="208"/>
      <c r="VEW72" s="208"/>
      <c r="VEX72" s="208"/>
      <c r="VEY72" s="208"/>
      <c r="VFM72" s="208"/>
      <c r="VFN72" s="208"/>
      <c r="VFO72" s="208"/>
      <c r="VGC72" s="208"/>
      <c r="VGD72" s="208"/>
      <c r="VGE72" s="208"/>
      <c r="VGS72" s="208"/>
      <c r="VGT72" s="208"/>
      <c r="VGU72" s="208"/>
      <c r="VHI72" s="208"/>
      <c r="VHJ72" s="208"/>
      <c r="VHK72" s="208"/>
      <c r="VHY72" s="208"/>
      <c r="VHZ72" s="208"/>
      <c r="VIA72" s="208"/>
      <c r="VIO72" s="208"/>
      <c r="VIP72" s="208"/>
      <c r="VIQ72" s="208"/>
      <c r="VJE72" s="208"/>
      <c r="VJF72" s="208"/>
      <c r="VJG72" s="208"/>
      <c r="VJU72" s="208"/>
      <c r="VJV72" s="208"/>
      <c r="VJW72" s="208"/>
      <c r="VKK72" s="208"/>
      <c r="VKL72" s="208"/>
      <c r="VKM72" s="208"/>
      <c r="VLA72" s="208"/>
      <c r="VLB72" s="208"/>
      <c r="VLC72" s="208"/>
      <c r="VLQ72" s="208"/>
      <c r="VLR72" s="208"/>
      <c r="VLS72" s="208"/>
      <c r="VMG72" s="208"/>
      <c r="VMH72" s="208"/>
      <c r="VMI72" s="208"/>
      <c r="VMW72" s="208"/>
      <c r="VMX72" s="208"/>
      <c r="VMY72" s="208"/>
      <c r="VNM72" s="208"/>
      <c r="VNN72" s="208"/>
      <c r="VNO72" s="208"/>
      <c r="VOC72" s="208"/>
      <c r="VOD72" s="208"/>
      <c r="VOE72" s="208"/>
      <c r="VOS72" s="208"/>
      <c r="VOT72" s="208"/>
      <c r="VOU72" s="208"/>
      <c r="VPI72" s="208"/>
      <c r="VPJ72" s="208"/>
      <c r="VPK72" s="208"/>
      <c r="VPY72" s="208"/>
      <c r="VPZ72" s="208"/>
      <c r="VQA72" s="208"/>
      <c r="VQO72" s="208"/>
      <c r="VQP72" s="208"/>
      <c r="VQQ72" s="208"/>
      <c r="VRE72" s="208"/>
      <c r="VRF72" s="208"/>
      <c r="VRG72" s="208"/>
      <c r="VRU72" s="208"/>
      <c r="VRV72" s="208"/>
      <c r="VRW72" s="208"/>
      <c r="VSK72" s="208"/>
      <c r="VSL72" s="208"/>
      <c r="VSM72" s="208"/>
      <c r="VTA72" s="208"/>
      <c r="VTB72" s="208"/>
      <c r="VTC72" s="208"/>
      <c r="VTQ72" s="208"/>
      <c r="VTR72" s="208"/>
      <c r="VTS72" s="208"/>
      <c r="VUG72" s="208"/>
      <c r="VUH72" s="208"/>
      <c r="VUI72" s="208"/>
      <c r="VUW72" s="208"/>
      <c r="VUX72" s="208"/>
      <c r="VUY72" s="208"/>
      <c r="VVM72" s="208"/>
      <c r="VVN72" s="208"/>
      <c r="VVO72" s="208"/>
      <c r="VWC72" s="208"/>
      <c r="VWD72" s="208"/>
      <c r="VWE72" s="208"/>
      <c r="VWS72" s="208"/>
      <c r="VWT72" s="208"/>
      <c r="VWU72" s="208"/>
      <c r="VXI72" s="208"/>
      <c r="VXJ72" s="208"/>
      <c r="VXK72" s="208"/>
      <c r="VXY72" s="208"/>
      <c r="VXZ72" s="208"/>
      <c r="VYA72" s="208"/>
      <c r="VYO72" s="208"/>
      <c r="VYP72" s="208"/>
      <c r="VYQ72" s="208"/>
      <c r="VZE72" s="208"/>
      <c r="VZF72" s="208"/>
      <c r="VZG72" s="208"/>
      <c r="VZU72" s="208"/>
      <c r="VZV72" s="208"/>
      <c r="VZW72" s="208"/>
      <c r="WAK72" s="208"/>
      <c r="WAL72" s="208"/>
      <c r="WAM72" s="208"/>
      <c r="WBA72" s="208"/>
      <c r="WBB72" s="208"/>
      <c r="WBC72" s="208"/>
      <c r="WBQ72" s="208"/>
      <c r="WBR72" s="208"/>
      <c r="WBS72" s="208"/>
      <c r="WCG72" s="208"/>
      <c r="WCH72" s="208"/>
      <c r="WCI72" s="208"/>
      <c r="WCW72" s="208"/>
      <c r="WCX72" s="208"/>
      <c r="WCY72" s="208"/>
      <c r="WDM72" s="208"/>
      <c r="WDN72" s="208"/>
      <c r="WDO72" s="208"/>
      <c r="WEC72" s="208"/>
      <c r="WED72" s="208"/>
      <c r="WEE72" s="208"/>
      <c r="WES72" s="208"/>
      <c r="WET72" s="208"/>
      <c r="WEU72" s="208"/>
      <c r="WFI72" s="208"/>
      <c r="WFJ72" s="208"/>
      <c r="WFK72" s="208"/>
      <c r="WFY72" s="208"/>
      <c r="WFZ72" s="208"/>
      <c r="WGA72" s="208"/>
      <c r="WGO72" s="208"/>
      <c r="WGP72" s="208"/>
      <c r="WGQ72" s="208"/>
      <c r="WHE72" s="208"/>
      <c r="WHF72" s="208"/>
      <c r="WHG72" s="208"/>
      <c r="WHU72" s="208"/>
      <c r="WHV72" s="208"/>
      <c r="WHW72" s="208"/>
      <c r="WIK72" s="208"/>
      <c r="WIL72" s="208"/>
      <c r="WIM72" s="208"/>
      <c r="WJA72" s="208"/>
      <c r="WJB72" s="208"/>
      <c r="WJC72" s="208"/>
      <c r="WJQ72" s="208"/>
      <c r="WJR72" s="208"/>
      <c r="WJS72" s="208"/>
      <c r="WKG72" s="208"/>
      <c r="WKH72" s="208"/>
      <c r="WKI72" s="208"/>
      <c r="WKW72" s="208"/>
      <c r="WKX72" s="208"/>
      <c r="WKY72" s="208"/>
      <c r="WLM72" s="208"/>
      <c r="WLN72" s="208"/>
      <c r="WLO72" s="208"/>
      <c r="WMC72" s="208"/>
      <c r="WMD72" s="208"/>
      <c r="WME72" s="208"/>
      <c r="WMS72" s="208"/>
      <c r="WMT72" s="208"/>
      <c r="WMU72" s="208"/>
      <c r="WNI72" s="208"/>
      <c r="WNJ72" s="208"/>
      <c r="WNK72" s="208"/>
      <c r="WNY72" s="208"/>
      <c r="WNZ72" s="208"/>
      <c r="WOA72" s="208"/>
      <c r="WOO72" s="208"/>
      <c r="WOP72" s="208"/>
      <c r="WOQ72" s="208"/>
      <c r="WPE72" s="208"/>
      <c r="WPF72" s="208"/>
      <c r="WPG72" s="208"/>
      <c r="WPU72" s="208"/>
      <c r="WPV72" s="208"/>
      <c r="WPW72" s="208"/>
      <c r="WQK72" s="208"/>
      <c r="WQL72" s="208"/>
      <c r="WQM72" s="208"/>
      <c r="WRA72" s="208"/>
      <c r="WRB72" s="208"/>
      <c r="WRC72" s="208"/>
      <c r="WRQ72" s="208"/>
      <c r="WRR72" s="208"/>
      <c r="WRS72" s="208"/>
      <c r="WSG72" s="208"/>
      <c r="WSH72" s="208"/>
      <c r="WSI72" s="208"/>
      <c r="WSW72" s="208"/>
      <c r="WSX72" s="208"/>
      <c r="WSY72" s="208"/>
      <c r="WTM72" s="208"/>
      <c r="WTN72" s="208"/>
      <c r="WTO72" s="208"/>
      <c r="WUC72" s="208"/>
      <c r="WUD72" s="208"/>
      <c r="WUE72" s="208"/>
      <c r="WUS72" s="208"/>
      <c r="WUT72" s="208"/>
      <c r="WUU72" s="208"/>
      <c r="WVI72" s="208"/>
      <c r="WVJ72" s="208"/>
      <c r="WVK72" s="208"/>
      <c r="WVY72" s="208"/>
      <c r="WVZ72" s="208"/>
      <c r="WWA72" s="208"/>
      <c r="WWO72" s="208"/>
      <c r="WWP72" s="208"/>
      <c r="WWQ72" s="208"/>
      <c r="WXE72" s="208"/>
      <c r="WXF72" s="208"/>
      <c r="WXG72" s="208"/>
      <c r="WXU72" s="208"/>
      <c r="WXV72" s="208"/>
      <c r="WXW72" s="208"/>
      <c r="WYK72" s="208"/>
      <c r="WYL72" s="208"/>
      <c r="WYM72" s="208"/>
      <c r="WZA72" s="208"/>
      <c r="WZB72" s="208"/>
      <c r="WZC72" s="208"/>
      <c r="WZQ72" s="208"/>
      <c r="WZR72" s="208"/>
      <c r="WZS72" s="208"/>
      <c r="XAG72" s="208"/>
      <c r="XAH72" s="208"/>
      <c r="XAI72" s="208"/>
      <c r="XAW72" s="208"/>
      <c r="XAX72" s="208"/>
      <c r="XAY72" s="208"/>
      <c r="XBM72" s="208"/>
      <c r="XBN72" s="208"/>
      <c r="XBO72" s="208"/>
      <c r="XCC72" s="208"/>
      <c r="XCD72" s="208"/>
      <c r="XCE72" s="208"/>
      <c r="XCS72" s="208"/>
      <c r="XCT72" s="208"/>
      <c r="XCU72" s="208"/>
      <c r="XDI72" s="208"/>
      <c r="XDJ72" s="208"/>
      <c r="XDK72" s="208"/>
      <c r="XDY72" s="208"/>
      <c r="XDZ72" s="208"/>
      <c r="XEA72" s="208"/>
      <c r="XEO72" s="208"/>
      <c r="XEP72" s="208"/>
      <c r="XEQ72" s="208"/>
    </row>
    <row r="73" spans="1:16384" ht="24.95" customHeight="1">
      <c r="A73" s="192">
        <v>69</v>
      </c>
      <c r="B73" s="192" t="s">
        <v>1</v>
      </c>
      <c r="C73" s="193" t="s">
        <v>23</v>
      </c>
      <c r="D73" s="194">
        <v>9731.61</v>
      </c>
      <c r="E73" s="194">
        <v>9507.0300000000007</v>
      </c>
      <c r="F73" s="194">
        <v>10207.75</v>
      </c>
      <c r="G73" s="194">
        <v>10041.650000000001</v>
      </c>
      <c r="H73" s="194">
        <v>7857.45</v>
      </c>
      <c r="I73" s="194">
        <v>777.67000000000007</v>
      </c>
      <c r="J73" s="194">
        <v>777.67000000000007</v>
      </c>
      <c r="K73" s="194">
        <v>777.67000000000007</v>
      </c>
      <c r="L73" s="194">
        <v>777.67000000000007</v>
      </c>
      <c r="M73" s="194">
        <v>777.67000000000007</v>
      </c>
      <c r="N73" s="194">
        <v>777.67000000000007</v>
      </c>
      <c r="O73" s="194">
        <v>777.67000000000007</v>
      </c>
      <c r="P73" s="194">
        <v>52789.18</v>
      </c>
      <c r="Q73" s="104">
        <v>9731.61</v>
      </c>
      <c r="R73" s="104">
        <v>19238.64</v>
      </c>
      <c r="S73" s="104">
        <v>29446.39</v>
      </c>
      <c r="T73" s="104">
        <v>39488.04</v>
      </c>
      <c r="U73" s="104">
        <v>47345.49</v>
      </c>
      <c r="V73" s="104">
        <v>48123.159999999996</v>
      </c>
      <c r="W73" s="104">
        <v>48900.829999999994</v>
      </c>
      <c r="X73" s="104">
        <v>49678.499999999993</v>
      </c>
      <c r="Y73" s="104">
        <v>50456.169999999991</v>
      </c>
      <c r="Z73" s="104">
        <v>51233.839999999989</v>
      </c>
      <c r="AA73" s="104">
        <v>52011.509999999987</v>
      </c>
      <c r="AB73" s="104">
        <v>52789.179999999986</v>
      </c>
      <c r="AC73" s="104"/>
    </row>
    <row r="74" spans="1:16384" ht="24.95" customHeight="1">
      <c r="A74" s="185">
        <v>70</v>
      </c>
      <c r="B74" s="185">
        <v>1</v>
      </c>
      <c r="C74" s="112" t="s">
        <v>75</v>
      </c>
      <c r="D74" s="195">
        <v>1057.42</v>
      </c>
      <c r="E74" s="195">
        <v>1229</v>
      </c>
      <c r="F74" s="195">
        <v>1179</v>
      </c>
      <c r="G74" s="195">
        <v>1839.83</v>
      </c>
      <c r="H74" s="195">
        <v>1144</v>
      </c>
      <c r="I74" s="195">
        <v>0</v>
      </c>
      <c r="J74" s="195">
        <v>0</v>
      </c>
      <c r="K74" s="195">
        <v>0</v>
      </c>
      <c r="L74" s="195">
        <v>0</v>
      </c>
      <c r="M74" s="195">
        <v>0</v>
      </c>
      <c r="N74" s="195">
        <v>0</v>
      </c>
      <c r="O74" s="195">
        <v>0</v>
      </c>
      <c r="P74" s="196">
        <v>6449.25</v>
      </c>
    </row>
    <row r="75" spans="1:16384" ht="24.95" customHeight="1">
      <c r="A75" s="185">
        <v>71</v>
      </c>
      <c r="B75" s="185">
        <v>2</v>
      </c>
      <c r="C75" s="118" t="s">
        <v>76</v>
      </c>
      <c r="D75" s="203">
        <v>230.41</v>
      </c>
      <c r="E75" s="203">
        <v>235.11</v>
      </c>
      <c r="F75" s="203">
        <v>235.11</v>
      </c>
      <c r="G75" s="203">
        <v>379.11</v>
      </c>
      <c r="H75" s="203">
        <v>249.28</v>
      </c>
      <c r="I75" s="203">
        <v>0</v>
      </c>
      <c r="J75" s="203">
        <v>0</v>
      </c>
      <c r="K75" s="203">
        <v>0</v>
      </c>
      <c r="L75" s="203">
        <v>0</v>
      </c>
      <c r="M75" s="203">
        <v>0</v>
      </c>
      <c r="N75" s="203">
        <v>0</v>
      </c>
      <c r="O75" s="203">
        <v>0</v>
      </c>
      <c r="P75" s="196">
        <v>1329.02</v>
      </c>
    </row>
    <row r="76" spans="1:16384" ht="24.95" customHeight="1">
      <c r="A76" s="185">
        <v>72</v>
      </c>
      <c r="B76" s="185">
        <v>3</v>
      </c>
      <c r="C76" s="122" t="s">
        <v>91</v>
      </c>
      <c r="D76" s="195">
        <v>875.5</v>
      </c>
      <c r="E76" s="195">
        <v>875.5</v>
      </c>
      <c r="F76" s="195">
        <v>875.5</v>
      </c>
      <c r="G76" s="195">
        <v>875.5</v>
      </c>
      <c r="H76" s="195">
        <v>875.5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>
        <v>0</v>
      </c>
      <c r="P76" s="196">
        <v>4377.5</v>
      </c>
    </row>
    <row r="77" spans="1:16384" ht="24.95" customHeight="1">
      <c r="A77" s="185">
        <v>73</v>
      </c>
      <c r="B77" s="185">
        <v>4</v>
      </c>
      <c r="C77" s="122" t="s">
        <v>93</v>
      </c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6">
        <v>0</v>
      </c>
    </row>
    <row r="78" spans="1:16384" ht="24.95" customHeight="1">
      <c r="A78" s="185">
        <v>74</v>
      </c>
      <c r="B78" s="185">
        <v>5</v>
      </c>
      <c r="C78" s="122" t="s">
        <v>92</v>
      </c>
      <c r="D78" s="195">
        <v>248.55</v>
      </c>
      <c r="E78" s="195">
        <v>248.55</v>
      </c>
      <c r="F78" s="195">
        <v>248.55</v>
      </c>
      <c r="G78" s="195">
        <v>248.55</v>
      </c>
      <c r="H78" s="195">
        <v>248.55</v>
      </c>
      <c r="I78" s="195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>
        <v>0</v>
      </c>
      <c r="P78" s="196">
        <v>1242.75</v>
      </c>
    </row>
    <row r="79" spans="1:16384" ht="24.95" customHeight="1">
      <c r="A79" s="185">
        <v>75</v>
      </c>
      <c r="B79" s="185">
        <v>6</v>
      </c>
      <c r="C79" s="122" t="s">
        <v>173</v>
      </c>
      <c r="D79" s="195">
        <v>965.25</v>
      </c>
      <c r="E79" s="195">
        <v>965.25</v>
      </c>
      <c r="F79" s="195">
        <v>965.25</v>
      </c>
      <c r="G79" s="195">
        <v>965.25</v>
      </c>
      <c r="H79" s="195">
        <v>965.25</v>
      </c>
      <c r="I79" s="195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>
        <v>0</v>
      </c>
      <c r="P79" s="196">
        <v>4826.25</v>
      </c>
    </row>
    <row r="80" spans="1:16384" ht="24.95" customHeight="1">
      <c r="A80" s="185">
        <v>76</v>
      </c>
      <c r="B80" s="185">
        <v>7</v>
      </c>
      <c r="C80" s="122" t="s">
        <v>94</v>
      </c>
      <c r="D80" s="195">
        <v>31.52</v>
      </c>
      <c r="E80" s="195">
        <v>31.52</v>
      </c>
      <c r="F80" s="195">
        <v>31.52</v>
      </c>
      <c r="G80" s="195">
        <v>31.52</v>
      </c>
      <c r="H80" s="195">
        <v>31.52</v>
      </c>
      <c r="I80" s="195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>
        <v>0</v>
      </c>
      <c r="P80" s="196">
        <v>157.6</v>
      </c>
    </row>
    <row r="81" spans="1:16" ht="24.95" customHeight="1">
      <c r="A81" s="185">
        <v>77</v>
      </c>
      <c r="B81" s="185">
        <v>8</v>
      </c>
      <c r="C81" s="122" t="s">
        <v>95</v>
      </c>
      <c r="D81" s="195">
        <v>8.9499999999999993</v>
      </c>
      <c r="E81" s="195">
        <v>8.9499999999999993</v>
      </c>
      <c r="F81" s="195">
        <v>8.9499999999999993</v>
      </c>
      <c r="G81" s="195">
        <v>8.9499999999999993</v>
      </c>
      <c r="H81" s="195">
        <v>8.9499999999999993</v>
      </c>
      <c r="I81" s="195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0</v>
      </c>
      <c r="O81" s="195">
        <v>0</v>
      </c>
      <c r="P81" s="196">
        <v>44.75</v>
      </c>
    </row>
    <row r="82" spans="1:16" ht="24.95" customHeight="1">
      <c r="A82" s="185">
        <v>78</v>
      </c>
      <c r="B82" s="185">
        <v>9</v>
      </c>
      <c r="C82" s="122" t="s">
        <v>96</v>
      </c>
      <c r="D82" s="195">
        <v>0</v>
      </c>
      <c r="E82" s="195">
        <v>0</v>
      </c>
      <c r="F82" s="195">
        <v>0</v>
      </c>
      <c r="G82" s="195">
        <v>0</v>
      </c>
      <c r="H82" s="195">
        <v>0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6">
        <v>0</v>
      </c>
    </row>
    <row r="83" spans="1:16" ht="24.95" customHeight="1">
      <c r="A83" s="185">
        <v>79</v>
      </c>
      <c r="B83" s="185">
        <v>10</v>
      </c>
      <c r="C83" s="122" t="s">
        <v>172</v>
      </c>
      <c r="D83" s="195">
        <v>34.75</v>
      </c>
      <c r="E83" s="195">
        <v>34.75</v>
      </c>
      <c r="F83" s="195">
        <v>34.75</v>
      </c>
      <c r="G83" s="195">
        <v>34.75</v>
      </c>
      <c r="H83" s="195">
        <v>34.75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6">
        <v>173.75</v>
      </c>
    </row>
    <row r="84" spans="1:16" ht="24.95" customHeight="1">
      <c r="A84" s="185">
        <v>80</v>
      </c>
      <c r="B84" s="185">
        <v>11</v>
      </c>
      <c r="C84" s="122" t="s">
        <v>97</v>
      </c>
      <c r="D84" s="195">
        <v>0</v>
      </c>
      <c r="E84" s="195">
        <v>0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>
        <v>0</v>
      </c>
      <c r="P84" s="196">
        <v>0</v>
      </c>
    </row>
    <row r="85" spans="1:16" ht="24.95" customHeight="1">
      <c r="A85" s="185">
        <v>81</v>
      </c>
      <c r="B85" s="185">
        <v>12</v>
      </c>
      <c r="C85" s="122" t="s">
        <v>98</v>
      </c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</v>
      </c>
      <c r="O85" s="195">
        <v>0</v>
      </c>
      <c r="P85" s="196">
        <v>0</v>
      </c>
    </row>
    <row r="86" spans="1:16" ht="24.95" customHeight="1">
      <c r="A86" s="185">
        <v>82</v>
      </c>
      <c r="B86" s="185">
        <v>13</v>
      </c>
      <c r="C86" s="122" t="s">
        <v>99</v>
      </c>
      <c r="D86" s="195">
        <v>0</v>
      </c>
      <c r="E86" s="195">
        <v>0</v>
      </c>
      <c r="F86" s="195">
        <v>0</v>
      </c>
      <c r="G86" s="195">
        <v>0</v>
      </c>
      <c r="H86" s="195">
        <v>0</v>
      </c>
      <c r="I86" s="195">
        <v>0</v>
      </c>
      <c r="J86" s="195">
        <v>0</v>
      </c>
      <c r="K86" s="195">
        <v>0</v>
      </c>
      <c r="L86" s="195">
        <v>0</v>
      </c>
      <c r="M86" s="195">
        <v>0</v>
      </c>
      <c r="N86" s="195">
        <v>0</v>
      </c>
      <c r="O86" s="195">
        <v>0</v>
      </c>
      <c r="P86" s="196">
        <v>0</v>
      </c>
    </row>
    <row r="87" spans="1:16" ht="24.95" customHeight="1">
      <c r="A87" s="185">
        <v>83</v>
      </c>
      <c r="B87" s="185">
        <v>14</v>
      </c>
      <c r="C87" s="122" t="s">
        <v>171</v>
      </c>
      <c r="D87" s="195">
        <v>38</v>
      </c>
      <c r="E87" s="195">
        <v>33</v>
      </c>
      <c r="F87" s="195">
        <v>30.8</v>
      </c>
      <c r="G87" s="195">
        <v>39.700000000000003</v>
      </c>
      <c r="H87" s="195">
        <v>31</v>
      </c>
      <c r="I87" s="195">
        <v>0</v>
      </c>
      <c r="J87" s="195">
        <v>0</v>
      </c>
      <c r="K87" s="195">
        <v>0</v>
      </c>
      <c r="L87" s="195">
        <v>0</v>
      </c>
      <c r="M87" s="195">
        <v>0</v>
      </c>
      <c r="N87" s="195">
        <v>0</v>
      </c>
      <c r="O87" s="195">
        <v>0</v>
      </c>
      <c r="P87" s="196">
        <v>172.5</v>
      </c>
    </row>
    <row r="88" spans="1:16" ht="24.95" customHeight="1">
      <c r="A88" s="185">
        <v>84</v>
      </c>
      <c r="B88" s="185">
        <v>15</v>
      </c>
      <c r="C88" s="118" t="s">
        <v>100</v>
      </c>
      <c r="D88" s="195">
        <v>70.83</v>
      </c>
      <c r="E88" s="195">
        <v>211.23999999999998</v>
      </c>
      <c r="F88" s="195">
        <v>151.55000000000001</v>
      </c>
      <c r="G88" s="195">
        <v>178.54</v>
      </c>
      <c r="H88" s="195">
        <v>139.47999999999999</v>
      </c>
      <c r="I88" s="195">
        <v>0</v>
      </c>
      <c r="J88" s="195">
        <v>0</v>
      </c>
      <c r="K88" s="195">
        <v>0</v>
      </c>
      <c r="L88" s="195">
        <v>0</v>
      </c>
      <c r="M88" s="195">
        <v>0</v>
      </c>
      <c r="N88" s="195">
        <v>0</v>
      </c>
      <c r="O88" s="195">
        <v>0</v>
      </c>
      <c r="P88" s="196">
        <v>751.64</v>
      </c>
    </row>
    <row r="89" spans="1:16" ht="24.95" customHeight="1">
      <c r="A89" s="185">
        <v>85</v>
      </c>
      <c r="B89" s="185">
        <v>16</v>
      </c>
      <c r="C89" s="118" t="s">
        <v>101</v>
      </c>
      <c r="D89" s="195">
        <v>6.55</v>
      </c>
      <c r="E89" s="195">
        <v>29.27</v>
      </c>
      <c r="F89" s="195">
        <v>14.17</v>
      </c>
      <c r="G89" s="195">
        <v>22.79</v>
      </c>
      <c r="H89" s="195">
        <v>15.9</v>
      </c>
      <c r="I89" s="195">
        <v>0</v>
      </c>
      <c r="J89" s="195">
        <v>0</v>
      </c>
      <c r="K89" s="195">
        <v>0</v>
      </c>
      <c r="L89" s="195">
        <v>0</v>
      </c>
      <c r="M89" s="195">
        <v>0</v>
      </c>
      <c r="N89" s="195">
        <v>0</v>
      </c>
      <c r="O89" s="195">
        <v>0</v>
      </c>
      <c r="P89" s="196">
        <v>88.68</v>
      </c>
    </row>
    <row r="90" spans="1:16" ht="28.5" customHeight="1">
      <c r="A90" s="185">
        <v>86</v>
      </c>
      <c r="B90" s="185">
        <v>17</v>
      </c>
      <c r="C90" s="118" t="s">
        <v>119</v>
      </c>
      <c r="D90" s="195">
        <v>3.86</v>
      </c>
      <c r="E90" s="195">
        <v>6.42</v>
      </c>
      <c r="F90" s="195">
        <v>11.08</v>
      </c>
      <c r="G90" s="195">
        <v>11.49</v>
      </c>
      <c r="H90" s="195">
        <v>13.46</v>
      </c>
      <c r="I90" s="195">
        <v>0</v>
      </c>
      <c r="J90" s="195">
        <v>0</v>
      </c>
      <c r="K90" s="195">
        <v>0</v>
      </c>
      <c r="L90" s="195">
        <v>0</v>
      </c>
      <c r="M90" s="195">
        <v>0</v>
      </c>
      <c r="N90" s="195">
        <v>0</v>
      </c>
      <c r="O90" s="195">
        <v>0</v>
      </c>
      <c r="P90" s="196">
        <v>46.31</v>
      </c>
    </row>
    <row r="91" spans="1:16" ht="24.95" customHeight="1">
      <c r="A91" s="185">
        <v>87</v>
      </c>
      <c r="B91" s="185">
        <v>18</v>
      </c>
      <c r="C91" s="118" t="s">
        <v>170</v>
      </c>
      <c r="D91" s="195">
        <v>0</v>
      </c>
      <c r="E91" s="195">
        <v>22.48</v>
      </c>
      <c r="F91" s="195">
        <v>13.020000000000001</v>
      </c>
      <c r="G91" s="195">
        <v>14.13</v>
      </c>
      <c r="H91" s="195">
        <v>12.74</v>
      </c>
      <c r="I91" s="195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v>0</v>
      </c>
      <c r="O91" s="195">
        <v>0</v>
      </c>
      <c r="P91" s="196">
        <v>62.370000000000005</v>
      </c>
    </row>
    <row r="92" spans="1:16" ht="24.95" customHeight="1">
      <c r="A92" s="185">
        <v>88</v>
      </c>
      <c r="B92" s="185">
        <v>19</v>
      </c>
      <c r="C92" s="186" t="s">
        <v>115</v>
      </c>
      <c r="D92" s="195">
        <v>232.19000000000003</v>
      </c>
      <c r="E92" s="195">
        <v>297.5</v>
      </c>
      <c r="F92" s="195">
        <v>300.63</v>
      </c>
      <c r="G92" s="195">
        <v>306.84999999999997</v>
      </c>
      <c r="H92" s="195">
        <v>345.63</v>
      </c>
      <c r="I92" s="195">
        <v>0</v>
      </c>
      <c r="J92" s="195">
        <v>0</v>
      </c>
      <c r="K92" s="195">
        <v>0</v>
      </c>
      <c r="L92" s="195">
        <v>0</v>
      </c>
      <c r="M92" s="195">
        <v>0</v>
      </c>
      <c r="N92" s="195">
        <v>0</v>
      </c>
      <c r="O92" s="195">
        <v>0</v>
      </c>
      <c r="P92" s="196">
        <v>1482.8000000000002</v>
      </c>
    </row>
    <row r="93" spans="1:16" ht="44.25" customHeight="1">
      <c r="A93" s="185">
        <v>89</v>
      </c>
      <c r="B93" s="185">
        <v>20</v>
      </c>
      <c r="C93" s="122" t="s">
        <v>85</v>
      </c>
      <c r="D93" s="203">
        <v>0</v>
      </c>
      <c r="E93" s="203">
        <v>8.0500000000000007</v>
      </c>
      <c r="F93" s="203">
        <v>4.08</v>
      </c>
      <c r="G93" s="203">
        <v>0</v>
      </c>
      <c r="H93" s="203">
        <v>13.49</v>
      </c>
      <c r="I93" s="203">
        <v>0</v>
      </c>
      <c r="J93" s="203">
        <v>0</v>
      </c>
      <c r="K93" s="203">
        <v>0</v>
      </c>
      <c r="L93" s="203">
        <v>0</v>
      </c>
      <c r="M93" s="203">
        <v>0</v>
      </c>
      <c r="N93" s="203">
        <v>0</v>
      </c>
      <c r="O93" s="203">
        <v>0</v>
      </c>
      <c r="P93" s="196">
        <v>25.62</v>
      </c>
    </row>
    <row r="94" spans="1:16" ht="42.75" customHeight="1">
      <c r="A94" s="185">
        <v>90</v>
      </c>
      <c r="B94" s="185">
        <v>21</v>
      </c>
      <c r="C94" s="122" t="s">
        <v>21</v>
      </c>
      <c r="D94" s="195">
        <v>224.75</v>
      </c>
      <c r="E94" s="195">
        <v>0</v>
      </c>
      <c r="F94" s="195">
        <v>0</v>
      </c>
      <c r="G94" s="195">
        <v>74.5</v>
      </c>
      <c r="H94" s="195">
        <v>0</v>
      </c>
      <c r="I94" s="195">
        <v>0</v>
      </c>
      <c r="J94" s="195">
        <v>0</v>
      </c>
      <c r="K94" s="195">
        <v>0</v>
      </c>
      <c r="L94" s="195">
        <v>0</v>
      </c>
      <c r="M94" s="195">
        <v>0</v>
      </c>
      <c r="N94" s="195">
        <v>0</v>
      </c>
      <c r="O94" s="195">
        <v>0</v>
      </c>
      <c r="P94" s="196">
        <v>299.25</v>
      </c>
    </row>
    <row r="95" spans="1:16" ht="24.95" customHeight="1">
      <c r="A95" s="185">
        <v>91</v>
      </c>
      <c r="B95" s="185">
        <v>22</v>
      </c>
      <c r="C95" s="122" t="s">
        <v>90</v>
      </c>
      <c r="D95" s="195">
        <v>0</v>
      </c>
      <c r="E95" s="195">
        <v>0</v>
      </c>
      <c r="F95" s="195">
        <v>0</v>
      </c>
      <c r="G95" s="195">
        <v>0</v>
      </c>
      <c r="H95" s="195">
        <v>0</v>
      </c>
      <c r="I95" s="195">
        <v>0</v>
      </c>
      <c r="J95" s="195">
        <v>0</v>
      </c>
      <c r="K95" s="195">
        <v>0</v>
      </c>
      <c r="L95" s="195">
        <v>0</v>
      </c>
      <c r="M95" s="195">
        <v>0</v>
      </c>
      <c r="N95" s="195">
        <v>0</v>
      </c>
      <c r="O95" s="195">
        <v>0</v>
      </c>
      <c r="P95" s="196">
        <v>0</v>
      </c>
    </row>
    <row r="96" spans="1:16" ht="24.95" customHeight="1">
      <c r="A96" s="185">
        <v>92</v>
      </c>
      <c r="B96" s="185">
        <v>23</v>
      </c>
      <c r="C96" s="122" t="s">
        <v>36</v>
      </c>
      <c r="D96" s="195">
        <v>0</v>
      </c>
      <c r="E96" s="195">
        <v>0</v>
      </c>
      <c r="F96" s="195">
        <v>0</v>
      </c>
      <c r="G96" s="195">
        <v>0</v>
      </c>
      <c r="H96" s="195">
        <v>0</v>
      </c>
      <c r="I96" s="195">
        <v>0</v>
      </c>
      <c r="J96" s="195">
        <v>0</v>
      </c>
      <c r="K96" s="195">
        <v>0</v>
      </c>
      <c r="L96" s="195">
        <v>0</v>
      </c>
      <c r="M96" s="195">
        <v>0</v>
      </c>
      <c r="N96" s="195">
        <v>0</v>
      </c>
      <c r="O96" s="195">
        <v>0</v>
      </c>
      <c r="P96" s="196">
        <v>0</v>
      </c>
    </row>
    <row r="97" spans="1:16" ht="24.95" customHeight="1">
      <c r="A97" s="185">
        <v>93</v>
      </c>
      <c r="B97" s="185">
        <v>24</v>
      </c>
      <c r="C97" s="119" t="s">
        <v>116</v>
      </c>
      <c r="D97" s="195">
        <v>0</v>
      </c>
      <c r="E97" s="195">
        <v>0</v>
      </c>
      <c r="F97" s="195">
        <v>0</v>
      </c>
      <c r="G97" s="195">
        <v>0</v>
      </c>
      <c r="H97" s="195">
        <v>0</v>
      </c>
      <c r="I97" s="195">
        <v>0</v>
      </c>
      <c r="J97" s="195">
        <v>0</v>
      </c>
      <c r="K97" s="195">
        <v>0</v>
      </c>
      <c r="L97" s="195">
        <v>0</v>
      </c>
      <c r="M97" s="195">
        <v>0</v>
      </c>
      <c r="N97" s="195">
        <v>0</v>
      </c>
      <c r="O97" s="195">
        <v>0</v>
      </c>
      <c r="P97" s="196">
        <v>0</v>
      </c>
    </row>
    <row r="98" spans="1:16" ht="43.5" customHeight="1">
      <c r="A98" s="185">
        <v>94</v>
      </c>
      <c r="B98" s="185">
        <v>25</v>
      </c>
      <c r="C98" s="119" t="s">
        <v>120</v>
      </c>
      <c r="D98" s="195">
        <v>120.01</v>
      </c>
      <c r="E98" s="195">
        <v>368.53000000000003</v>
      </c>
      <c r="F98" s="195">
        <v>0</v>
      </c>
      <c r="G98" s="195">
        <v>0</v>
      </c>
      <c r="H98" s="195">
        <v>598.04999999999995</v>
      </c>
      <c r="I98" s="195">
        <v>0</v>
      </c>
      <c r="J98" s="195">
        <v>0</v>
      </c>
      <c r="K98" s="195">
        <v>0</v>
      </c>
      <c r="L98" s="195">
        <v>0</v>
      </c>
      <c r="M98" s="195">
        <v>0</v>
      </c>
      <c r="N98" s="195">
        <v>0</v>
      </c>
      <c r="O98" s="195">
        <v>0</v>
      </c>
      <c r="P98" s="196">
        <v>1086.5899999999999</v>
      </c>
    </row>
    <row r="99" spans="1:16" ht="24.95" customHeight="1">
      <c r="A99" s="185">
        <v>95</v>
      </c>
      <c r="B99" s="185">
        <v>26</v>
      </c>
      <c r="C99" s="122" t="s">
        <v>122</v>
      </c>
      <c r="D99" s="195">
        <v>950</v>
      </c>
      <c r="E99" s="195">
        <v>1632.73</v>
      </c>
      <c r="F99" s="195">
        <v>950</v>
      </c>
      <c r="G99" s="195">
        <v>1210</v>
      </c>
      <c r="H99" s="195">
        <v>500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6">
        <v>5242.7299999999996</v>
      </c>
    </row>
    <row r="100" spans="1:16" ht="24.95" customHeight="1">
      <c r="A100" s="185">
        <v>96</v>
      </c>
      <c r="B100" s="185">
        <v>27</v>
      </c>
      <c r="C100" s="122" t="s">
        <v>168</v>
      </c>
      <c r="D100" s="195">
        <v>957.54000000000008</v>
      </c>
      <c r="E100" s="195">
        <v>117.04</v>
      </c>
      <c r="F100" s="195">
        <v>2570.94</v>
      </c>
      <c r="G100" s="195">
        <v>788.73</v>
      </c>
      <c r="H100" s="195">
        <v>166.37</v>
      </c>
      <c r="I100" s="195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>
        <v>0</v>
      </c>
      <c r="P100" s="196">
        <v>4600.62</v>
      </c>
    </row>
    <row r="101" spans="1:16" ht="24.95" customHeight="1">
      <c r="A101" s="185">
        <v>97</v>
      </c>
      <c r="B101" s="185">
        <v>28</v>
      </c>
      <c r="C101" s="122" t="s">
        <v>38</v>
      </c>
      <c r="D101" s="195">
        <v>234.05</v>
      </c>
      <c r="E101" s="195">
        <v>934.62</v>
      </c>
      <c r="F101" s="195">
        <v>627.01</v>
      </c>
      <c r="G101" s="195">
        <v>172.38</v>
      </c>
      <c r="H101" s="195">
        <v>82.02000000000001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6">
        <v>2050.08</v>
      </c>
    </row>
    <row r="102" spans="1:16" ht="26.25" customHeight="1">
      <c r="A102" s="185">
        <v>98</v>
      </c>
      <c r="B102" s="185">
        <v>29</v>
      </c>
      <c r="C102" s="122" t="s">
        <v>39</v>
      </c>
      <c r="D102" s="195">
        <v>62.44</v>
      </c>
      <c r="E102" s="195">
        <v>82.97</v>
      </c>
      <c r="F102" s="195">
        <v>68.77</v>
      </c>
      <c r="G102" s="195">
        <v>65.22</v>
      </c>
      <c r="H102" s="195">
        <v>66.349999999999994</v>
      </c>
      <c r="I102" s="195">
        <v>0</v>
      </c>
      <c r="J102" s="195">
        <v>0</v>
      </c>
      <c r="K102" s="195">
        <v>0</v>
      </c>
      <c r="L102" s="195">
        <v>0</v>
      </c>
      <c r="M102" s="195">
        <v>0</v>
      </c>
      <c r="N102" s="195">
        <v>0</v>
      </c>
      <c r="O102" s="195">
        <v>0</v>
      </c>
      <c r="P102" s="196">
        <v>345.75</v>
      </c>
    </row>
    <row r="103" spans="1:16" ht="40.5" customHeight="1">
      <c r="A103" s="185">
        <v>99</v>
      </c>
      <c r="B103" s="185">
        <v>30</v>
      </c>
      <c r="C103" s="122" t="s">
        <v>40</v>
      </c>
      <c r="D103" s="195">
        <v>0</v>
      </c>
      <c r="E103" s="195">
        <v>0</v>
      </c>
      <c r="F103" s="195">
        <v>0</v>
      </c>
      <c r="G103" s="195">
        <v>0</v>
      </c>
      <c r="H103" s="195">
        <v>0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6">
        <v>0</v>
      </c>
    </row>
    <row r="104" spans="1:16" ht="24.95" customHeight="1">
      <c r="A104" s="185">
        <v>100</v>
      </c>
      <c r="B104" s="185">
        <v>31</v>
      </c>
      <c r="C104" s="122" t="s">
        <v>44</v>
      </c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6">
        <v>0</v>
      </c>
    </row>
    <row r="105" spans="1:16" ht="24.95" customHeight="1">
      <c r="A105" s="185">
        <v>101</v>
      </c>
      <c r="B105" s="185">
        <v>32</v>
      </c>
      <c r="C105" s="122" t="s">
        <v>22</v>
      </c>
      <c r="D105" s="195">
        <v>499.48</v>
      </c>
      <c r="E105" s="195">
        <v>725.34</v>
      </c>
      <c r="F105" s="195">
        <v>606.23</v>
      </c>
      <c r="G105" s="195">
        <v>1130.7499999999998</v>
      </c>
      <c r="H105" s="195">
        <v>1175.57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6">
        <v>4137.37</v>
      </c>
    </row>
    <row r="106" spans="1:16" ht="24.95" customHeight="1">
      <c r="A106" s="185">
        <v>102</v>
      </c>
      <c r="B106" s="185">
        <v>33</v>
      </c>
      <c r="C106" s="122" t="s">
        <v>45</v>
      </c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6">
        <v>0</v>
      </c>
    </row>
    <row r="107" spans="1:16" ht="24.95" customHeight="1">
      <c r="A107" s="185">
        <v>103</v>
      </c>
      <c r="B107" s="185">
        <v>34</v>
      </c>
      <c r="C107" s="122" t="s">
        <v>46</v>
      </c>
      <c r="D107" s="195">
        <v>613.27</v>
      </c>
      <c r="E107" s="195">
        <v>521.88</v>
      </c>
      <c r="F107" s="195">
        <v>425.62</v>
      </c>
      <c r="G107" s="195">
        <v>766.93</v>
      </c>
      <c r="H107" s="195">
        <v>65.72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6">
        <v>2393.4199999999996</v>
      </c>
    </row>
    <row r="108" spans="1:16" ht="24.95" customHeight="1">
      <c r="A108" s="185">
        <v>104</v>
      </c>
      <c r="B108" s="185">
        <v>35</v>
      </c>
      <c r="C108" s="122" t="s">
        <v>47</v>
      </c>
      <c r="D108" s="195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P108" s="196">
        <v>0</v>
      </c>
    </row>
    <row r="109" spans="1:16" ht="30" customHeight="1">
      <c r="A109" s="185">
        <v>105</v>
      </c>
      <c r="B109" s="185">
        <v>36</v>
      </c>
      <c r="C109" s="122" t="s">
        <v>89</v>
      </c>
      <c r="D109" s="195">
        <v>777.67000000000007</v>
      </c>
      <c r="E109" s="195">
        <v>777.67000000000007</v>
      </c>
      <c r="F109" s="195">
        <v>777.67000000000007</v>
      </c>
      <c r="G109" s="195">
        <v>777.67000000000007</v>
      </c>
      <c r="H109" s="195">
        <v>777.67000000000007</v>
      </c>
      <c r="I109" s="195">
        <v>777.67000000000007</v>
      </c>
      <c r="J109" s="195">
        <v>777.67000000000007</v>
      </c>
      <c r="K109" s="195">
        <v>777.67000000000007</v>
      </c>
      <c r="L109" s="195">
        <v>777.67000000000007</v>
      </c>
      <c r="M109" s="195">
        <v>777.67000000000007</v>
      </c>
      <c r="N109" s="195">
        <v>777.67000000000007</v>
      </c>
      <c r="O109" s="195">
        <v>777.67000000000007</v>
      </c>
      <c r="P109" s="196">
        <v>9332.0400000000009</v>
      </c>
    </row>
    <row r="110" spans="1:16" ht="24.95" customHeight="1">
      <c r="A110" s="185">
        <v>106</v>
      </c>
      <c r="B110" s="185">
        <v>37</v>
      </c>
      <c r="C110" s="122" t="s">
        <v>159</v>
      </c>
      <c r="D110" s="195">
        <v>1488.62</v>
      </c>
      <c r="E110" s="195">
        <v>109.66</v>
      </c>
      <c r="F110" s="195">
        <v>77.55</v>
      </c>
      <c r="G110" s="195">
        <v>98.51</v>
      </c>
      <c r="H110" s="195">
        <v>296.2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P110" s="196">
        <v>2070.54</v>
      </c>
    </row>
    <row r="111" spans="1:16" ht="24.95" customHeight="1">
      <c r="A111" s="185">
        <v>107</v>
      </c>
      <c r="B111" s="185">
        <v>38</v>
      </c>
      <c r="C111" s="122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6">
        <v>0</v>
      </c>
    </row>
    <row r="112" spans="1:16" ht="22.5" customHeight="1">
      <c r="A112" s="185">
        <v>108</v>
      </c>
      <c r="B112" s="185">
        <v>39</v>
      </c>
      <c r="C112" s="122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6">
        <v>0</v>
      </c>
    </row>
    <row r="113" spans="1:16" ht="28.5" customHeight="1">
      <c r="A113" s="185">
        <v>109</v>
      </c>
      <c r="B113" s="185">
        <v>40</v>
      </c>
      <c r="C113" s="122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6"/>
    </row>
    <row r="114" spans="1:16" ht="27.75" customHeight="1">
      <c r="A114" s="192"/>
      <c r="B114" s="192"/>
      <c r="C114" s="193" t="s">
        <v>48</v>
      </c>
      <c r="D114" s="194">
        <v>66040.546666666662</v>
      </c>
      <c r="E114" s="194">
        <v>53868.246666666673</v>
      </c>
      <c r="F114" s="194">
        <v>59703.106666666674</v>
      </c>
      <c r="G114" s="194">
        <v>72310.386666666658</v>
      </c>
      <c r="H114" s="194">
        <v>66144.786666666667</v>
      </c>
      <c r="I114" s="194">
        <v>8617.6466666666674</v>
      </c>
      <c r="J114" s="194">
        <v>8617.6466666666674</v>
      </c>
      <c r="K114" s="194">
        <v>8617.6466666666674</v>
      </c>
      <c r="L114" s="194">
        <v>8617.6466666666674</v>
      </c>
      <c r="M114" s="194">
        <v>8617.6466666666674</v>
      </c>
      <c r="N114" s="194">
        <v>8617.6466666666674</v>
      </c>
      <c r="O114" s="194">
        <v>8617.6466666666674</v>
      </c>
      <c r="P114" s="194">
        <v>377211.05999999988</v>
      </c>
    </row>
    <row r="115" spans="1:16">
      <c r="P115" s="36"/>
    </row>
    <row r="116" spans="1:16">
      <c r="P116" s="36"/>
    </row>
    <row r="117" spans="1:16" ht="47.25" customHeight="1">
      <c r="P117" s="36"/>
    </row>
    <row r="118" spans="1:16" ht="35.1" customHeight="1">
      <c r="P118" s="36"/>
    </row>
    <row r="119" spans="1:16" ht="35.1" customHeight="1">
      <c r="C119" s="212" t="s">
        <v>131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  <c r="J119" s="4" t="s">
        <v>9</v>
      </c>
      <c r="K119" s="4" t="s">
        <v>10</v>
      </c>
      <c r="L119" s="4" t="s">
        <v>11</v>
      </c>
      <c r="M119" s="4" t="s">
        <v>12</v>
      </c>
      <c r="N119" s="4" t="s">
        <v>13</v>
      </c>
      <c r="O119" s="4" t="s">
        <v>14</v>
      </c>
      <c r="P119" s="44" t="s">
        <v>63</v>
      </c>
    </row>
    <row r="120" spans="1:16" ht="35.1" customHeight="1">
      <c r="C120" s="13" t="s">
        <v>117</v>
      </c>
      <c r="D120" s="40">
        <v>13333.46</v>
      </c>
      <c r="E120" s="40">
        <v>15549.140000000001</v>
      </c>
      <c r="F120" s="40">
        <v>17737.93</v>
      </c>
      <c r="G120" s="40">
        <v>27393.149999999994</v>
      </c>
      <c r="H120" s="40">
        <v>20402.62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5">
        <v>94416.299999999988</v>
      </c>
    </row>
    <row r="121" spans="1:16" ht="35.1" customHeight="1">
      <c r="C121" s="13" t="s">
        <v>118</v>
      </c>
      <c r="D121" s="40">
        <v>2610.2399999999998</v>
      </c>
      <c r="E121" s="40">
        <v>2924.9100000000008</v>
      </c>
      <c r="F121" s="40">
        <v>3552.76</v>
      </c>
      <c r="G121" s="40">
        <v>5382.7599999999993</v>
      </c>
      <c r="H121" s="40">
        <v>3848.2299999999996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5">
        <v>18318.899999999998</v>
      </c>
    </row>
    <row r="122" spans="1:16" ht="35.1" customHeight="1">
      <c r="C122" s="12" t="s">
        <v>20</v>
      </c>
      <c r="D122" s="40">
        <v>11227.919999999998</v>
      </c>
      <c r="E122" s="40">
        <v>10979.369999999999</v>
      </c>
      <c r="F122" s="40">
        <v>10998.269999999999</v>
      </c>
      <c r="G122" s="40">
        <v>11756.87</v>
      </c>
      <c r="H122" s="40">
        <v>11756.87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5">
        <v>56719.3</v>
      </c>
    </row>
    <row r="123" spans="1:16" ht="35.1" customHeight="1">
      <c r="C123" s="12" t="s">
        <v>128</v>
      </c>
      <c r="D123" s="40">
        <v>396.63</v>
      </c>
      <c r="E123" s="40">
        <v>396.63</v>
      </c>
      <c r="F123" s="40">
        <v>396.63</v>
      </c>
      <c r="G123" s="40">
        <v>425.43</v>
      </c>
      <c r="H123" s="40">
        <v>425.43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5">
        <v>2040.75</v>
      </c>
    </row>
    <row r="124" spans="1:16" ht="35.1" customHeight="1">
      <c r="C124" s="12" t="s">
        <v>129</v>
      </c>
      <c r="D124" s="40">
        <v>359.46000000000004</v>
      </c>
      <c r="E124" s="40">
        <v>466.18</v>
      </c>
      <c r="F124" s="40">
        <v>1001.22</v>
      </c>
      <c r="G124" s="40">
        <v>545.74000000000012</v>
      </c>
      <c r="H124" s="40">
        <v>227.4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5">
        <v>2600.0000000000005</v>
      </c>
    </row>
    <row r="125" spans="1:16" ht="35.1" customHeight="1">
      <c r="C125" s="10" t="s">
        <v>16</v>
      </c>
      <c r="D125" s="40">
        <v>296.44</v>
      </c>
      <c r="E125" s="40">
        <v>1007.9300000000001</v>
      </c>
      <c r="F125" s="40">
        <v>1381.35</v>
      </c>
      <c r="G125" s="40">
        <v>685.42</v>
      </c>
      <c r="H125" s="40">
        <v>961.36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5">
        <v>4332.5</v>
      </c>
    </row>
    <row r="126" spans="1:16" ht="35.1" customHeight="1">
      <c r="C126" s="10" t="s">
        <v>176</v>
      </c>
      <c r="D126" s="40">
        <v>0</v>
      </c>
      <c r="E126" s="40">
        <v>66.64</v>
      </c>
      <c r="F126" s="40">
        <v>656.05000000000007</v>
      </c>
      <c r="G126" s="40">
        <v>0</v>
      </c>
      <c r="H126" s="40">
        <v>356.39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5">
        <v>1079.08</v>
      </c>
    </row>
    <row r="127" spans="1:16" ht="35.1" customHeight="1">
      <c r="C127" s="10" t="s">
        <v>115</v>
      </c>
      <c r="D127" s="40">
        <v>354.51000000000005</v>
      </c>
      <c r="E127" s="40">
        <v>723.83</v>
      </c>
      <c r="F127" s="40">
        <v>649.04999999999995</v>
      </c>
      <c r="G127" s="40">
        <v>714.74</v>
      </c>
      <c r="H127" s="40">
        <v>718.96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5">
        <v>3161.09</v>
      </c>
    </row>
    <row r="128" spans="1:16" ht="47.25" customHeight="1">
      <c r="C128" s="10" t="s">
        <v>81</v>
      </c>
      <c r="D128" s="40">
        <v>1.5699999999999998</v>
      </c>
      <c r="E128" s="40">
        <v>82.11999999999999</v>
      </c>
      <c r="F128" s="40">
        <v>13.01</v>
      </c>
      <c r="G128" s="40">
        <v>43.870000000000005</v>
      </c>
      <c r="H128" s="40">
        <v>172.11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5">
        <v>312.68</v>
      </c>
    </row>
    <row r="129" spans="3:16" ht="47.25" customHeight="1">
      <c r="C129" s="10" t="s">
        <v>21</v>
      </c>
      <c r="D129" s="40">
        <v>4005.45</v>
      </c>
      <c r="E129" s="40">
        <v>0</v>
      </c>
      <c r="F129" s="40">
        <v>0</v>
      </c>
      <c r="G129" s="40">
        <v>74.5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5">
        <v>4079.95</v>
      </c>
    </row>
    <row r="130" spans="3:16" ht="47.25" customHeight="1">
      <c r="C130" s="29" t="s">
        <v>161</v>
      </c>
      <c r="D130" s="41">
        <v>280.08</v>
      </c>
      <c r="E130" s="41">
        <v>647.80999999999995</v>
      </c>
      <c r="F130" s="41">
        <v>197.7</v>
      </c>
      <c r="G130" s="41">
        <v>139.63</v>
      </c>
      <c r="H130" s="41">
        <v>928.1099999999999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5">
        <v>2193.33</v>
      </c>
    </row>
    <row r="131" spans="3:16" ht="47.25" customHeight="1">
      <c r="C131" s="29" t="s">
        <v>162</v>
      </c>
      <c r="D131" s="37"/>
      <c r="E131" s="37"/>
      <c r="F131" s="37"/>
      <c r="G131" s="37"/>
      <c r="H131" s="37"/>
      <c r="I131" s="37"/>
      <c r="J131" s="38"/>
      <c r="K131" s="37"/>
      <c r="L131" s="37"/>
      <c r="M131" s="37"/>
      <c r="N131" s="37"/>
      <c r="O131" s="35"/>
      <c r="P131" s="45">
        <v>0</v>
      </c>
    </row>
    <row r="132" spans="3:16" ht="35.1" customHeight="1">
      <c r="C132" s="29" t="s">
        <v>163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27"/>
      <c r="P132" s="45">
        <v>0</v>
      </c>
    </row>
    <row r="133" spans="3:16" ht="35.1" customHeight="1">
      <c r="C133" s="29" t="s">
        <v>169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5">
        <v>0</v>
      </c>
    </row>
    <row r="134" spans="3:16" ht="35.1" customHeight="1">
      <c r="C134" s="14" t="s">
        <v>130</v>
      </c>
      <c r="D134" s="40">
        <v>18957.990000000002</v>
      </c>
      <c r="E134" s="40">
        <v>7163.59</v>
      </c>
      <c r="F134" s="40">
        <v>10072.820000000002</v>
      </c>
      <c r="G134" s="40">
        <v>9740.7099999999991</v>
      </c>
      <c r="H134" s="40">
        <v>9179.1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5">
        <v>55114.21</v>
      </c>
    </row>
    <row r="135" spans="3:16" ht="41.25" customHeight="1">
      <c r="C135" s="30" t="s">
        <v>158</v>
      </c>
      <c r="D135" s="40">
        <v>684.1</v>
      </c>
      <c r="E135" s="40">
        <v>577.27</v>
      </c>
      <c r="F135" s="40">
        <v>982.57</v>
      </c>
      <c r="G135" s="40">
        <v>1736.58</v>
      </c>
      <c r="H135" s="40">
        <v>2013.94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5">
        <v>5994.46</v>
      </c>
    </row>
    <row r="136" spans="3:16" ht="35.1" customHeight="1">
      <c r="C136" s="10" t="s">
        <v>38</v>
      </c>
      <c r="D136" s="40">
        <v>234.05</v>
      </c>
      <c r="E136" s="40">
        <v>934.62</v>
      </c>
      <c r="F136" s="40">
        <v>627.01</v>
      </c>
      <c r="G136" s="40">
        <v>407.03999999999996</v>
      </c>
      <c r="H136" s="40">
        <v>1659.19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5">
        <v>3861.9100000000003</v>
      </c>
    </row>
    <row r="137" spans="3:16" ht="35.1" customHeight="1">
      <c r="C137" s="17" t="s">
        <v>164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5">
        <v>0</v>
      </c>
    </row>
    <row r="138" spans="3:16" ht="35.1" customHeight="1">
      <c r="C138" s="12" t="s">
        <v>41</v>
      </c>
      <c r="D138" s="40">
        <v>1041.47</v>
      </c>
      <c r="E138" s="40">
        <v>1078.45</v>
      </c>
      <c r="F138" s="40">
        <v>69.989999999999995</v>
      </c>
      <c r="G138" s="40">
        <v>83.83</v>
      </c>
      <c r="H138" s="40">
        <v>271.73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5">
        <v>2545.4699999999998</v>
      </c>
    </row>
    <row r="139" spans="3:16" ht="35.1" customHeight="1">
      <c r="C139" s="10" t="s">
        <v>160</v>
      </c>
      <c r="D139" s="40">
        <v>62.44</v>
      </c>
      <c r="E139" s="40">
        <v>82.97</v>
      </c>
      <c r="F139" s="40">
        <v>68.77</v>
      </c>
      <c r="G139" s="40">
        <v>65.22</v>
      </c>
      <c r="H139" s="40">
        <v>66.349999999999994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5">
        <v>345.75</v>
      </c>
    </row>
    <row r="140" spans="3:16" ht="35.1" customHeight="1">
      <c r="C140" s="10" t="s">
        <v>165</v>
      </c>
      <c r="D140" s="40">
        <v>499.48</v>
      </c>
      <c r="E140" s="40">
        <v>725.34</v>
      </c>
      <c r="F140" s="40">
        <v>606.23</v>
      </c>
      <c r="G140" s="40">
        <v>1130.7499999999998</v>
      </c>
      <c r="H140" s="40">
        <v>1175.57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5">
        <v>4137.37</v>
      </c>
    </row>
    <row r="141" spans="3:16" ht="35.1" customHeight="1">
      <c r="C141" s="11" t="s">
        <v>46</v>
      </c>
      <c r="D141" s="40">
        <v>613.27</v>
      </c>
      <c r="E141" s="40">
        <v>521.88</v>
      </c>
      <c r="F141" s="40">
        <v>425.62</v>
      </c>
      <c r="G141" s="40">
        <v>766.93</v>
      </c>
      <c r="H141" s="40">
        <v>65.72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5">
        <v>2393.4199999999996</v>
      </c>
    </row>
    <row r="142" spans="3:16" ht="35.1" customHeight="1">
      <c r="C142" s="11" t="s">
        <v>175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5">
        <v>0</v>
      </c>
    </row>
    <row r="143" spans="3:16" ht="34.5" customHeight="1">
      <c r="C143" s="11" t="s">
        <v>47</v>
      </c>
      <c r="D143" s="40">
        <v>0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5">
        <v>0</v>
      </c>
    </row>
    <row r="144" spans="3:16" ht="34.5" customHeight="1">
      <c r="C144" s="11" t="s">
        <v>400</v>
      </c>
      <c r="D144" s="40">
        <v>7839.9766666666674</v>
      </c>
      <c r="E144" s="40">
        <v>7839.9766666666674</v>
      </c>
      <c r="F144" s="40">
        <v>7839.9766666666674</v>
      </c>
      <c r="G144" s="40">
        <v>7839.9766666666674</v>
      </c>
      <c r="H144" s="40">
        <v>7839.9766666666674</v>
      </c>
      <c r="I144" s="40">
        <v>7839.9766666666674</v>
      </c>
      <c r="J144" s="40">
        <v>7839.9766666666674</v>
      </c>
      <c r="K144" s="40">
        <v>7839.9766666666674</v>
      </c>
      <c r="L144" s="40">
        <v>7839.9766666666674</v>
      </c>
      <c r="M144" s="40">
        <v>7839.9766666666674</v>
      </c>
      <c r="N144" s="40">
        <v>7839.9766666666674</v>
      </c>
      <c r="O144" s="40">
        <v>7839.9766666666674</v>
      </c>
      <c r="P144" s="45">
        <v>94079.720000000016</v>
      </c>
    </row>
    <row r="145" spans="2:16" ht="31.5" customHeight="1">
      <c r="C145" s="11" t="s">
        <v>159</v>
      </c>
      <c r="D145" s="40">
        <v>1488.62</v>
      </c>
      <c r="E145" s="40">
        <v>109.66</v>
      </c>
      <c r="F145" s="40">
        <v>77.55</v>
      </c>
      <c r="G145" s="40">
        <v>98.51</v>
      </c>
      <c r="H145" s="40">
        <v>296.2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5">
        <v>2070.54</v>
      </c>
    </row>
    <row r="146" spans="2:16" ht="31.5" customHeight="1">
      <c r="C146" s="12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5">
        <v>0</v>
      </c>
    </row>
    <row r="147" spans="2:16" ht="31.5" customHeight="1">
      <c r="C147" s="16" t="s">
        <v>107</v>
      </c>
      <c r="D147" s="63">
        <v>64287.156666666677</v>
      </c>
      <c r="E147" s="63">
        <v>51878.316666666673</v>
      </c>
      <c r="F147" s="63">
        <v>57354.506666666675</v>
      </c>
      <c r="G147" s="63">
        <v>69031.656666666662</v>
      </c>
      <c r="H147" s="63">
        <v>62365.256666666675</v>
      </c>
      <c r="I147" s="63">
        <v>7839.9766666666674</v>
      </c>
      <c r="J147" s="63">
        <v>7839.9766666666674</v>
      </c>
      <c r="K147" s="63">
        <v>7839.9766666666674</v>
      </c>
      <c r="L147" s="63">
        <v>7839.9766666666674</v>
      </c>
      <c r="M147" s="63">
        <v>7839.9766666666674</v>
      </c>
      <c r="N147" s="63">
        <v>7839.9766666666674</v>
      </c>
      <c r="O147" s="63">
        <v>7839.9766666666674</v>
      </c>
      <c r="P147" s="45">
        <v>359796.73000000016</v>
      </c>
    </row>
    <row r="148" spans="2:16" ht="42" customHeight="1">
      <c r="C148" s="16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5"/>
    </row>
    <row r="149" spans="2:16" ht="15">
      <c r="C149" s="16" t="s">
        <v>154</v>
      </c>
      <c r="D149" s="40">
        <v>15943.699999999999</v>
      </c>
      <c r="E149" s="40">
        <v>18474.050000000003</v>
      </c>
      <c r="F149" s="40">
        <v>21290.690000000002</v>
      </c>
      <c r="G149" s="40">
        <v>32775.909999999996</v>
      </c>
      <c r="H149" s="40">
        <v>24250.85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5">
        <v>112735.20000000001</v>
      </c>
    </row>
    <row r="150" spans="2:16" ht="30">
      <c r="C150" s="17" t="s">
        <v>155</v>
      </c>
      <c r="D150" s="40">
        <v>39014.860000000008</v>
      </c>
      <c r="E150" s="40">
        <v>25454.63</v>
      </c>
      <c r="F150" s="40">
        <v>28146.289999999997</v>
      </c>
      <c r="G150" s="40">
        <v>28317.260000000002</v>
      </c>
      <c r="H150" s="40">
        <v>29978.23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5">
        <v>150911.27000000002</v>
      </c>
    </row>
    <row r="151" spans="2:16" ht="21.75" customHeight="1">
      <c r="C151" s="7" t="s">
        <v>157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48"/>
    </row>
    <row r="152" spans="2:16" ht="21.75" customHeight="1">
      <c r="H152" s="28"/>
      <c r="I152" s="28"/>
      <c r="J152" s="28"/>
      <c r="K152" s="28"/>
      <c r="L152" s="28"/>
      <c r="M152" s="28"/>
      <c r="N152" s="28"/>
      <c r="O152" s="28"/>
      <c r="P152" s="48"/>
    </row>
    <row r="153" spans="2:16">
      <c r="C153" s="5"/>
      <c r="P153" s="48"/>
    </row>
    <row r="154" spans="2:16">
      <c r="C154" s="5"/>
      <c r="P154" s="48"/>
    </row>
    <row r="155" spans="2:16" ht="24.95" customHeight="1">
      <c r="P155" s="48"/>
    </row>
    <row r="156" spans="2:16" ht="24.95" customHeight="1">
      <c r="B156" s="20"/>
      <c r="C156" s="21"/>
      <c r="D156" s="22" t="s">
        <v>3</v>
      </c>
      <c r="E156" s="32" t="s">
        <v>4</v>
      </c>
      <c r="F156" s="23" t="s">
        <v>5</v>
      </c>
      <c r="G156" s="23" t="s">
        <v>6</v>
      </c>
      <c r="H156" s="23" t="s">
        <v>7</v>
      </c>
      <c r="I156" s="23" t="s">
        <v>8</v>
      </c>
      <c r="J156" s="23" t="s">
        <v>9</v>
      </c>
      <c r="K156" s="23" t="s">
        <v>10</v>
      </c>
      <c r="L156" s="23" t="s">
        <v>11</v>
      </c>
      <c r="M156" s="23" t="s">
        <v>12</v>
      </c>
      <c r="N156" s="23" t="s">
        <v>13</v>
      </c>
      <c r="O156" s="23" t="s">
        <v>14</v>
      </c>
      <c r="P156" s="46" t="s">
        <v>63</v>
      </c>
    </row>
    <row r="157" spans="2:16" ht="24.95" customHeight="1">
      <c r="B157" s="210" t="s">
        <v>140</v>
      </c>
      <c r="C157" s="211" t="s">
        <v>141</v>
      </c>
      <c r="D157" s="40">
        <v>56481.53</v>
      </c>
      <c r="E157" s="40">
        <v>44286.890000000007</v>
      </c>
      <c r="F157" s="40">
        <v>49763.080000000009</v>
      </c>
      <c r="G157" s="40">
        <v>61406.48000000001</v>
      </c>
      <c r="H157" s="40">
        <v>57459.9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5">
        <v>269397.88000000006</v>
      </c>
    </row>
    <row r="158" spans="2:16" ht="24.95" customHeight="1">
      <c r="B158" s="18">
        <v>60</v>
      </c>
      <c r="C158" s="24" t="s">
        <v>142</v>
      </c>
      <c r="D158" s="27">
        <v>15943.7</v>
      </c>
      <c r="E158" s="27">
        <v>18544.05</v>
      </c>
      <c r="F158" s="27">
        <v>21290.69</v>
      </c>
      <c r="G158" s="27">
        <v>32775.910000000003</v>
      </c>
      <c r="H158" s="27">
        <v>25215.85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45">
        <v>113770.20000000001</v>
      </c>
    </row>
    <row r="159" spans="2:16" ht="24.95" customHeight="1">
      <c r="B159" s="18"/>
      <c r="C159" s="24"/>
      <c r="D159" s="27"/>
      <c r="E159" s="27"/>
      <c r="F159" s="25"/>
      <c r="G159" s="25"/>
      <c r="H159" s="25"/>
      <c r="I159" s="25"/>
      <c r="J159" s="25"/>
      <c r="K159" s="19"/>
      <c r="L159" s="25"/>
      <c r="M159" s="34"/>
      <c r="N159" s="33"/>
      <c r="O159" s="19"/>
      <c r="P159" s="47"/>
    </row>
    <row r="160" spans="2:16" ht="24.95" customHeight="1">
      <c r="B160" s="18">
        <v>64</v>
      </c>
      <c r="C160" s="24" t="s">
        <v>144</v>
      </c>
      <c r="D160" s="40">
        <v>38435.94</v>
      </c>
      <c r="E160" s="40">
        <v>25111.300000000003</v>
      </c>
      <c r="F160" s="40">
        <v>27969.220000000005</v>
      </c>
      <c r="G160" s="40">
        <v>27765.130000000005</v>
      </c>
      <c r="H160" s="40">
        <v>31355.750000000004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5">
        <v>150637.34000000003</v>
      </c>
    </row>
    <row r="161" spans="2:16" ht="24.95" customHeight="1">
      <c r="B161" s="15" t="s">
        <v>132</v>
      </c>
      <c r="C161" s="21" t="s">
        <v>143</v>
      </c>
      <c r="D161" s="26">
        <v>18992.34</v>
      </c>
      <c r="E161" s="26">
        <v>7093.59</v>
      </c>
      <c r="F161" s="26">
        <v>10072.82</v>
      </c>
      <c r="G161" s="26">
        <v>9740.7099999999991</v>
      </c>
      <c r="H161" s="26">
        <v>10214.14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45">
        <v>56113.599999999999</v>
      </c>
    </row>
    <row r="162" spans="2:16" ht="24.95" customHeight="1">
      <c r="B162" s="15" t="s">
        <v>133</v>
      </c>
      <c r="C162" s="21" t="s">
        <v>19</v>
      </c>
      <c r="D162" s="26">
        <v>296.44</v>
      </c>
      <c r="E162" s="26">
        <v>1074.57</v>
      </c>
      <c r="F162" s="26">
        <v>2037.4</v>
      </c>
      <c r="G162" s="26">
        <v>685.42</v>
      </c>
      <c r="H162" s="26">
        <v>1317.75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45">
        <v>5411.58</v>
      </c>
    </row>
    <row r="163" spans="2:16" ht="24.95" customHeight="1">
      <c r="B163" s="15" t="s">
        <v>135</v>
      </c>
      <c r="C163" s="21" t="s">
        <v>17</v>
      </c>
      <c r="D163" s="26">
        <v>1.57</v>
      </c>
      <c r="E163" s="26">
        <v>82.12</v>
      </c>
      <c r="F163" s="26">
        <v>13.01</v>
      </c>
      <c r="G163" s="26">
        <v>43.87</v>
      </c>
      <c r="H163" s="26">
        <v>277.04000000000002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45">
        <v>417.61</v>
      </c>
    </row>
    <row r="164" spans="2:16" ht="24.95" customHeight="1">
      <c r="B164" s="15" t="s">
        <v>134</v>
      </c>
      <c r="C164" s="21" t="s">
        <v>145</v>
      </c>
      <c r="D164" s="26">
        <v>354.51</v>
      </c>
      <c r="E164" s="26">
        <v>723.83</v>
      </c>
      <c r="F164" s="26">
        <v>649.04999999999995</v>
      </c>
      <c r="G164" s="26">
        <v>714.74</v>
      </c>
      <c r="H164" s="26">
        <v>694.69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45">
        <v>3136.82</v>
      </c>
    </row>
    <row r="165" spans="2:16" ht="24.95" customHeight="1">
      <c r="B165" s="15" t="s">
        <v>136</v>
      </c>
      <c r="C165" s="21" t="s">
        <v>20</v>
      </c>
      <c r="D165" s="26">
        <v>11227.92</v>
      </c>
      <c r="E165" s="26">
        <v>11227.92</v>
      </c>
      <c r="F165" s="26">
        <v>11246.82</v>
      </c>
      <c r="G165" s="26">
        <v>12005.42</v>
      </c>
      <c r="H165" s="26">
        <v>12005.42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45">
        <v>57713.5</v>
      </c>
    </row>
    <row r="166" spans="2:16" ht="24.95" customHeight="1">
      <c r="B166" s="15" t="s">
        <v>137</v>
      </c>
      <c r="C166" s="21" t="s">
        <v>18</v>
      </c>
      <c r="D166" s="26">
        <v>4005.45</v>
      </c>
      <c r="E166" s="26">
        <v>0</v>
      </c>
      <c r="F166" s="26">
        <v>0</v>
      </c>
      <c r="G166" s="26">
        <v>74.5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45">
        <v>4079.95</v>
      </c>
    </row>
    <row r="167" spans="2:16" ht="24.95" customHeight="1">
      <c r="B167" s="20" t="s">
        <v>139</v>
      </c>
      <c r="C167" s="21" t="s">
        <v>146</v>
      </c>
      <c r="D167" s="26">
        <v>62.44</v>
      </c>
      <c r="E167" s="26">
        <v>82.97</v>
      </c>
      <c r="F167" s="26">
        <v>68.77</v>
      </c>
      <c r="G167" s="26">
        <v>65.22</v>
      </c>
      <c r="H167" s="26">
        <v>66.349999999999994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45">
        <v>345.75</v>
      </c>
    </row>
    <row r="168" spans="2:16" ht="24.95" customHeight="1">
      <c r="B168" s="20" t="s">
        <v>138</v>
      </c>
      <c r="C168" s="21" t="s">
        <v>50</v>
      </c>
      <c r="D168" s="26">
        <v>280.08</v>
      </c>
      <c r="E168" s="26">
        <v>647.80999999999995</v>
      </c>
      <c r="F168" s="26">
        <v>197.7</v>
      </c>
      <c r="G168" s="26">
        <v>139.63</v>
      </c>
      <c r="H168" s="26">
        <v>982.04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45">
        <v>2247.2599999999998</v>
      </c>
    </row>
    <row r="169" spans="2:16" ht="24.95" customHeight="1">
      <c r="B169" s="20" t="s">
        <v>147</v>
      </c>
      <c r="C169" s="21" t="s">
        <v>148</v>
      </c>
      <c r="D169" s="26">
        <v>918.15</v>
      </c>
      <c r="E169" s="26">
        <v>1511.89</v>
      </c>
      <c r="F169" s="26">
        <v>1609.58</v>
      </c>
      <c r="G169" s="26">
        <v>2143.62</v>
      </c>
      <c r="H169" s="26">
        <v>3673.13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45">
        <v>9856.369999999999</v>
      </c>
    </row>
    <row r="170" spans="2:16" ht="24.95" customHeight="1">
      <c r="B170" s="20" t="s">
        <v>149</v>
      </c>
      <c r="C170" s="21" t="s">
        <v>150</v>
      </c>
      <c r="D170" s="26">
        <v>1041.47</v>
      </c>
      <c r="E170" s="26">
        <v>1078.45</v>
      </c>
      <c r="F170" s="26">
        <v>69.989999999999995</v>
      </c>
      <c r="G170" s="26">
        <v>83.83</v>
      </c>
      <c r="H170" s="26">
        <v>271.73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45">
        <v>2545.4699999999998</v>
      </c>
    </row>
    <row r="171" spans="2:16" ht="24.95" customHeight="1">
      <c r="B171" s="20" t="s">
        <v>151</v>
      </c>
      <c r="C171" s="21" t="s">
        <v>156</v>
      </c>
      <c r="D171" s="26">
        <v>896.11</v>
      </c>
      <c r="E171" s="26">
        <v>1121.97</v>
      </c>
      <c r="F171" s="26">
        <v>1002.86</v>
      </c>
      <c r="G171" s="26">
        <v>1556.18</v>
      </c>
      <c r="H171" s="26">
        <v>1601.63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45">
        <v>6178.75</v>
      </c>
    </row>
    <row r="172" spans="2:16" ht="20.100000000000001" customHeight="1">
      <c r="B172" s="20" t="s">
        <v>152</v>
      </c>
      <c r="C172" s="21" t="s">
        <v>153</v>
      </c>
      <c r="D172" s="26">
        <v>359.46</v>
      </c>
      <c r="E172" s="26">
        <v>466.18</v>
      </c>
      <c r="F172" s="26">
        <v>1001.22</v>
      </c>
      <c r="G172" s="26">
        <v>511.99</v>
      </c>
      <c r="H172" s="26">
        <v>251.83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45">
        <v>2590.6800000000003</v>
      </c>
    </row>
    <row r="173" spans="2:16" ht="20.100000000000001" customHeight="1">
      <c r="B173" s="20" t="s">
        <v>174</v>
      </c>
      <c r="C173" s="21" t="s">
        <v>175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45">
        <v>0</v>
      </c>
    </row>
    <row r="174" spans="2:16" ht="20.100000000000001" customHeight="1">
      <c r="B174" s="9"/>
      <c r="C174" s="1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2:16" ht="20.100000000000001" customHeight="1">
      <c r="B175" s="31">
        <v>65</v>
      </c>
      <c r="C175" s="21" t="s">
        <v>166</v>
      </c>
      <c r="D175" s="26">
        <v>613.27</v>
      </c>
      <c r="E175" s="26">
        <v>521.88</v>
      </c>
      <c r="F175" s="26">
        <v>425.62</v>
      </c>
      <c r="G175" s="26">
        <v>766.93</v>
      </c>
      <c r="H175" s="26">
        <v>501.95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49">
        <v>2829.6499999999996</v>
      </c>
    </row>
    <row r="176" spans="2:16" ht="20.100000000000001" customHeight="1">
      <c r="B176" s="9"/>
      <c r="C176" s="12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8"/>
    </row>
    <row r="177" spans="2:16" ht="15.75">
      <c r="B177" s="31">
        <v>67</v>
      </c>
      <c r="C177" s="21" t="s">
        <v>167</v>
      </c>
      <c r="D177" s="26">
        <v>1488.62</v>
      </c>
      <c r="E177" s="26">
        <v>109.66</v>
      </c>
      <c r="F177" s="26">
        <v>77.55</v>
      </c>
      <c r="G177" s="26">
        <v>98.51</v>
      </c>
      <c r="H177" s="26">
        <v>386.35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49">
        <v>2160.69</v>
      </c>
    </row>
    <row r="178" spans="2:16">
      <c r="B178" s="9"/>
      <c r="C178" s="1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80" spans="2:16" ht="20.100000000000001" customHeight="1">
      <c r="C180" s="12"/>
      <c r="D180" s="23" t="s">
        <v>3</v>
      </c>
      <c r="E180" s="32" t="s">
        <v>4</v>
      </c>
      <c r="F180" s="23" t="s">
        <v>5</v>
      </c>
      <c r="G180" s="23" t="s">
        <v>6</v>
      </c>
      <c r="H180" s="23" t="s">
        <v>7</v>
      </c>
      <c r="I180" s="23" t="s">
        <v>8</v>
      </c>
      <c r="J180" s="23" t="s">
        <v>9</v>
      </c>
      <c r="K180" s="23" t="s">
        <v>10</v>
      </c>
      <c r="L180" s="23" t="s">
        <v>11</v>
      </c>
      <c r="M180" s="23" t="s">
        <v>12</v>
      </c>
      <c r="N180" s="23" t="s">
        <v>13</v>
      </c>
      <c r="O180" s="23" t="s">
        <v>14</v>
      </c>
      <c r="P180" s="46" t="s">
        <v>63</v>
      </c>
    </row>
    <row r="181" spans="2:16" ht="20.100000000000001" customHeight="1">
      <c r="C181" s="213" t="s">
        <v>318</v>
      </c>
      <c r="D181" s="107">
        <v>872.89</v>
      </c>
      <c r="E181" s="107">
        <v>861.08</v>
      </c>
      <c r="F181" s="107">
        <v>1172.5899999999999</v>
      </c>
      <c r="G181" s="107"/>
      <c r="H181" s="107"/>
      <c r="I181" s="107"/>
      <c r="J181" s="107"/>
      <c r="K181" s="107"/>
      <c r="L181" s="107"/>
      <c r="M181" s="107"/>
      <c r="N181" s="107"/>
      <c r="O181" s="107"/>
      <c r="P181" s="107">
        <v>2906.56</v>
      </c>
    </row>
    <row r="182" spans="2:16" ht="20.100000000000001" customHeight="1">
      <c r="C182" s="2" t="s">
        <v>319</v>
      </c>
      <c r="D182" s="107">
        <v>0</v>
      </c>
      <c r="E182" s="107">
        <v>0</v>
      </c>
      <c r="F182" s="107">
        <v>0</v>
      </c>
      <c r="G182" s="107">
        <v>479.93</v>
      </c>
      <c r="H182" s="107">
        <v>527.46</v>
      </c>
      <c r="I182" s="107"/>
      <c r="J182" s="107"/>
      <c r="K182" s="107"/>
      <c r="L182" s="107"/>
      <c r="M182" s="107"/>
      <c r="N182" s="107"/>
      <c r="O182" s="107"/>
      <c r="P182" s="107">
        <v>1007.3900000000001</v>
      </c>
    </row>
    <row r="183" spans="2:16" ht="20.100000000000001" customHeight="1">
      <c r="C183" s="2" t="s">
        <v>320</v>
      </c>
      <c r="D183" s="107">
        <v>0</v>
      </c>
      <c r="E183" s="107">
        <v>0</v>
      </c>
      <c r="F183" s="107">
        <v>0</v>
      </c>
      <c r="G183" s="107">
        <v>866.52</v>
      </c>
      <c r="H183" s="107">
        <v>1025.76</v>
      </c>
      <c r="I183" s="107"/>
      <c r="J183" s="107"/>
      <c r="K183" s="107"/>
      <c r="L183" s="107"/>
      <c r="M183" s="107"/>
      <c r="N183" s="107"/>
      <c r="O183" s="107"/>
      <c r="P183" s="107">
        <v>1892.28</v>
      </c>
    </row>
    <row r="184" spans="2:16" ht="20.100000000000001" customHeight="1">
      <c r="C184" s="2" t="s">
        <v>321</v>
      </c>
      <c r="D184" s="107">
        <v>0</v>
      </c>
      <c r="E184" s="107">
        <v>0</v>
      </c>
      <c r="F184" s="107">
        <v>0</v>
      </c>
      <c r="G184" s="107">
        <v>493.78</v>
      </c>
      <c r="H184" s="107">
        <v>685.76</v>
      </c>
      <c r="I184" s="107"/>
      <c r="J184" s="107"/>
      <c r="K184" s="107"/>
      <c r="L184" s="107"/>
      <c r="M184" s="107"/>
      <c r="N184" s="107"/>
      <c r="O184" s="107"/>
      <c r="P184" s="107">
        <v>1179.54</v>
      </c>
    </row>
    <row r="185" spans="2:16" ht="20.100000000000001" customHeight="1">
      <c r="C185" s="12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>
        <v>0</v>
      </c>
    </row>
    <row r="186" spans="2:16" ht="20.100000000000001" customHeight="1">
      <c r="C186" s="12"/>
      <c r="D186" s="107">
        <v>872.89</v>
      </c>
      <c r="E186" s="107">
        <v>861.08</v>
      </c>
      <c r="F186" s="107">
        <v>1172.5899999999999</v>
      </c>
      <c r="G186" s="107">
        <v>1840.23</v>
      </c>
      <c r="H186" s="107">
        <v>2238.98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6985.77</v>
      </c>
    </row>
    <row r="187" spans="2:16" ht="20.100000000000001" customHeight="1"/>
    <row r="188" spans="2:16" ht="20.100000000000001" customHeight="1"/>
    <row r="189" spans="2:16" ht="20.100000000000001" customHeight="1"/>
    <row r="190" spans="2:16" ht="20.100000000000001" customHeight="1"/>
    <row r="191" spans="2:16" ht="20.100000000000001" customHeight="1"/>
    <row r="192" spans="2:16" ht="20.100000000000001" customHeight="1"/>
    <row r="193" spans="18:30" ht="20.100000000000001" customHeight="1">
      <c r="R193"/>
      <c r="S193" s="96"/>
      <c r="T193" s="96"/>
      <c r="U193" s="96"/>
      <c r="V193" s="96"/>
      <c r="W193" s="96"/>
      <c r="X193"/>
      <c r="Y193"/>
      <c r="Z193"/>
      <c r="AA193"/>
      <c r="AB193"/>
      <c r="AC193"/>
      <c r="AD193"/>
    </row>
    <row r="194" spans="18:30" ht="20.100000000000001" customHeight="1">
      <c r="R194"/>
    </row>
    <row r="195" spans="18:30" ht="20.100000000000001" customHeight="1">
      <c r="R195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</row>
  </sheetData>
  <sortState xmlns:xlrd2="http://schemas.microsoft.com/office/spreadsheetml/2017/richdata2" ref="A74:A112">
    <sortCondition ref="A74:A112"/>
  </sortState>
  <phoneticPr fontId="2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1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777-8BFE-49A1-8C0F-4B91D127DFBC}">
  <dimension ref="A1:AD147"/>
  <sheetViews>
    <sheetView workbookViewId="0">
      <selection activeCell="I12" sqref="I12"/>
    </sheetView>
  </sheetViews>
  <sheetFormatPr defaultRowHeight="12.75"/>
  <cols>
    <col min="1" max="1" width="4.28515625" customWidth="1"/>
    <col min="2" max="2" width="30.28515625" customWidth="1"/>
    <col min="3" max="3" width="18.28515625" customWidth="1"/>
    <col min="4" max="13" width="11.140625" bestFit="1" customWidth="1"/>
    <col min="14" max="15" width="11.28515625" bestFit="1" customWidth="1"/>
    <col min="16" max="16" width="15.5703125" bestFit="1" customWidth="1"/>
    <col min="17" max="17" width="9.7109375" customWidth="1"/>
    <col min="18" max="18" width="24.5703125" customWidth="1"/>
    <col min="19" max="19" width="43.5703125" customWidth="1"/>
  </cols>
  <sheetData>
    <row r="1" spans="1:30" ht="24.95" customHeight="1">
      <c r="A1" s="125"/>
      <c r="B1" s="125" t="s">
        <v>1</v>
      </c>
      <c r="C1" s="125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63</v>
      </c>
      <c r="R1" s="126" t="s">
        <v>3</v>
      </c>
      <c r="S1" s="126" t="s">
        <v>4</v>
      </c>
      <c r="T1" s="126" t="s">
        <v>5</v>
      </c>
      <c r="U1" s="126" t="s">
        <v>6</v>
      </c>
      <c r="V1" s="126" t="s">
        <v>7</v>
      </c>
      <c r="W1" s="126" t="s">
        <v>8</v>
      </c>
      <c r="X1" s="126" t="s">
        <v>9</v>
      </c>
      <c r="Y1" s="126" t="s">
        <v>10</v>
      </c>
      <c r="Z1" s="126" t="s">
        <v>11</v>
      </c>
      <c r="AA1" s="126" t="s">
        <v>12</v>
      </c>
      <c r="AB1" s="126" t="s">
        <v>13</v>
      </c>
      <c r="AC1" s="126" t="s">
        <v>14</v>
      </c>
      <c r="AD1" s="126" t="s">
        <v>63</v>
      </c>
    </row>
    <row r="2" spans="1:30" ht="24.95" customHeight="1">
      <c r="A2" s="125" t="s">
        <v>80</v>
      </c>
      <c r="B2" s="125"/>
      <c r="C2" s="125"/>
      <c r="D2" s="126" t="s">
        <v>108</v>
      </c>
      <c r="E2" s="126" t="s">
        <v>108</v>
      </c>
      <c r="F2" s="126" t="s">
        <v>108</v>
      </c>
      <c r="G2" s="126" t="s">
        <v>108</v>
      </c>
      <c r="H2" s="126" t="s">
        <v>108</v>
      </c>
      <c r="I2" s="126" t="s">
        <v>108</v>
      </c>
      <c r="J2" s="126" t="s">
        <v>108</v>
      </c>
      <c r="K2" s="126" t="s">
        <v>108</v>
      </c>
      <c r="L2" s="126" t="s">
        <v>108</v>
      </c>
      <c r="M2" s="126" t="s">
        <v>108</v>
      </c>
      <c r="N2" s="126" t="s">
        <v>108</v>
      </c>
      <c r="O2" s="126" t="s">
        <v>108</v>
      </c>
      <c r="P2" s="126" t="s">
        <v>109</v>
      </c>
    </row>
    <row r="3" spans="1:30" ht="24.95" customHeight="1">
      <c r="A3" s="127"/>
      <c r="B3" s="127"/>
      <c r="C3" s="128" t="s">
        <v>34</v>
      </c>
      <c r="D3" s="129">
        <f t="shared" ref="D3:P3" si="0">SUM(D4:D33)</f>
        <v>37852.28</v>
      </c>
      <c r="E3" s="129">
        <f t="shared" si="0"/>
        <v>40608.46</v>
      </c>
      <c r="F3" s="129">
        <f t="shared" si="0"/>
        <v>49146.879999999983</v>
      </c>
      <c r="G3" s="129">
        <f t="shared" si="0"/>
        <v>49955.25999999998</v>
      </c>
      <c r="H3" s="129">
        <f t="shared" si="0"/>
        <v>50639.640000000007</v>
      </c>
      <c r="I3" s="129">
        <f t="shared" si="0"/>
        <v>52568.858999999997</v>
      </c>
      <c r="J3" s="129">
        <f t="shared" si="0"/>
        <v>50621.250000000007</v>
      </c>
      <c r="K3" s="129">
        <f t="shared" si="0"/>
        <v>55000.759999999995</v>
      </c>
      <c r="L3" s="129">
        <f t="shared" si="0"/>
        <v>53841.04</v>
      </c>
      <c r="M3" s="129">
        <f t="shared" si="0"/>
        <v>51120.160000000003</v>
      </c>
      <c r="N3" s="129">
        <f t="shared" si="0"/>
        <v>44832.52</v>
      </c>
      <c r="O3" s="129">
        <f t="shared" si="0"/>
        <v>54454.369999999995</v>
      </c>
      <c r="P3" s="129">
        <f t="shared" si="0"/>
        <v>590641.47899999993</v>
      </c>
    </row>
    <row r="4" spans="1:30" ht="24.95" customHeight="1">
      <c r="A4" s="130">
        <v>1</v>
      </c>
      <c r="B4" s="130">
        <v>1</v>
      </c>
      <c r="C4" s="131" t="s">
        <v>77</v>
      </c>
      <c r="D4" s="132">
        <v>3058.18</v>
      </c>
      <c r="E4" s="132">
        <v>2874.37</v>
      </c>
      <c r="F4" s="132">
        <v>3424.67</v>
      </c>
      <c r="G4" s="132">
        <v>5421.86</v>
      </c>
      <c r="H4" s="132">
        <v>5098.67</v>
      </c>
      <c r="I4" s="132">
        <v>4919.01</v>
      </c>
      <c r="J4" s="132">
        <v>4563.4500000000007</v>
      </c>
      <c r="K4" s="132">
        <v>5871.9100000000008</v>
      </c>
      <c r="L4" s="132">
        <v>5002.6099999999997</v>
      </c>
      <c r="M4" s="132">
        <v>5747.8799999999992</v>
      </c>
      <c r="N4" s="132">
        <v>4216.6399999999994</v>
      </c>
      <c r="O4" s="132">
        <v>6109.88</v>
      </c>
      <c r="P4" s="132">
        <f>SUM(D4:O4)</f>
        <v>56309.13</v>
      </c>
    </row>
    <row r="5" spans="1:30" ht="24.95" customHeight="1">
      <c r="A5" s="130">
        <v>2</v>
      </c>
      <c r="B5" s="130">
        <v>2</v>
      </c>
      <c r="C5" s="131" t="s">
        <v>79</v>
      </c>
      <c r="D5" s="132">
        <v>4189.99</v>
      </c>
      <c r="E5" s="132">
        <v>4702.76</v>
      </c>
      <c r="F5" s="132">
        <v>11008.529999999999</v>
      </c>
      <c r="G5" s="132">
        <v>5570.36</v>
      </c>
      <c r="H5" s="132">
        <v>3696.09</v>
      </c>
      <c r="I5" s="132">
        <v>4144.0200000000004</v>
      </c>
      <c r="J5" s="132">
        <v>3850.73</v>
      </c>
      <c r="K5" s="132">
        <v>5746.2000000000007</v>
      </c>
      <c r="L5" s="132">
        <v>5054.9400000000005</v>
      </c>
      <c r="M5" s="132">
        <v>4986.0600000000004</v>
      </c>
      <c r="N5" s="132">
        <v>5135.38</v>
      </c>
      <c r="O5" s="132">
        <v>7261.55</v>
      </c>
      <c r="P5" s="132">
        <f t="shared" ref="P5:P74" si="1">SUM(D5:O5)</f>
        <v>65346.610000000008</v>
      </c>
    </row>
    <row r="6" spans="1:30" ht="24.95" customHeight="1">
      <c r="A6" s="130">
        <v>3</v>
      </c>
      <c r="B6" s="130">
        <v>3</v>
      </c>
      <c r="C6" s="131" t="s">
        <v>78</v>
      </c>
      <c r="D6" s="132">
        <v>2700.2799999999997</v>
      </c>
      <c r="E6" s="132">
        <v>2652.8500000000004</v>
      </c>
      <c r="F6" s="132">
        <v>2814.91</v>
      </c>
      <c r="G6" s="132">
        <v>3696.68</v>
      </c>
      <c r="H6" s="132">
        <v>2821.13</v>
      </c>
      <c r="I6" s="132">
        <v>2653.87</v>
      </c>
      <c r="J6" s="132">
        <v>3863.6800000000003</v>
      </c>
      <c r="K6" s="132">
        <v>1982.12</v>
      </c>
      <c r="L6" s="132">
        <v>1933.8</v>
      </c>
      <c r="M6" s="132">
        <v>2330.9</v>
      </c>
      <c r="N6" s="132">
        <v>2263.46</v>
      </c>
      <c r="O6" s="132">
        <v>4350.17</v>
      </c>
      <c r="P6" s="132">
        <f t="shared" si="1"/>
        <v>34063.85</v>
      </c>
    </row>
    <row r="7" spans="1:30" ht="24.95" customHeight="1">
      <c r="A7" s="130">
        <v>4</v>
      </c>
      <c r="B7" s="130">
        <v>4</v>
      </c>
      <c r="C7" s="133" t="s">
        <v>103</v>
      </c>
      <c r="D7" s="132">
        <v>747.42000000000007</v>
      </c>
      <c r="E7" s="132">
        <v>698.88999999999987</v>
      </c>
      <c r="F7" s="132">
        <v>815.88</v>
      </c>
      <c r="G7" s="132">
        <v>1325.1</v>
      </c>
      <c r="H7" s="132">
        <v>1221.99</v>
      </c>
      <c r="I7" s="132">
        <v>1170.8600000000001</v>
      </c>
      <c r="J7" s="132">
        <v>1058.54</v>
      </c>
      <c r="K7" s="132">
        <v>1481.66</v>
      </c>
      <c r="L7" s="132">
        <v>1156.06</v>
      </c>
      <c r="M7" s="132">
        <v>1326.72</v>
      </c>
      <c r="N7" s="132">
        <v>940.74</v>
      </c>
      <c r="O7" s="132">
        <v>1394.9099999999999</v>
      </c>
      <c r="P7" s="132">
        <f t="shared" si="1"/>
        <v>13338.769999999999</v>
      </c>
    </row>
    <row r="8" spans="1:30" ht="24.95" customHeight="1">
      <c r="A8" s="130">
        <v>5</v>
      </c>
      <c r="B8" s="130">
        <v>5</v>
      </c>
      <c r="C8" s="133" t="s">
        <v>104</v>
      </c>
      <c r="D8" s="132">
        <v>933.94999999999993</v>
      </c>
      <c r="E8" s="132">
        <v>1048.25</v>
      </c>
      <c r="F8" s="132">
        <v>1577.5700000000002</v>
      </c>
      <c r="G8" s="132">
        <v>1238.6400000000001</v>
      </c>
      <c r="H8" s="132">
        <v>823.86000000000013</v>
      </c>
      <c r="I8" s="132">
        <v>947.22</v>
      </c>
      <c r="J8" s="132">
        <v>810.41</v>
      </c>
      <c r="K8" s="132">
        <v>1307.33</v>
      </c>
      <c r="L8" s="132">
        <v>1005.9300000000001</v>
      </c>
      <c r="M8" s="132">
        <v>1008.1999999999999</v>
      </c>
      <c r="N8" s="132">
        <v>1022.1800000000002</v>
      </c>
      <c r="O8" s="132">
        <v>1422.38</v>
      </c>
      <c r="P8" s="132">
        <f t="shared" si="1"/>
        <v>13145.920000000002</v>
      </c>
    </row>
    <row r="9" spans="1:30" ht="24.95" customHeight="1">
      <c r="A9" s="130">
        <v>6</v>
      </c>
      <c r="B9" s="130">
        <v>6</v>
      </c>
      <c r="C9" s="133" t="s">
        <v>105</v>
      </c>
      <c r="D9" s="132">
        <v>713.96</v>
      </c>
      <c r="E9" s="132">
        <v>701.41</v>
      </c>
      <c r="F9" s="132">
        <v>744.26</v>
      </c>
      <c r="G9" s="132">
        <v>977.3900000000001</v>
      </c>
      <c r="H9" s="132">
        <v>745.91</v>
      </c>
      <c r="I9" s="132">
        <v>776.3</v>
      </c>
      <c r="J9" s="132">
        <v>824.94</v>
      </c>
      <c r="K9" s="132">
        <v>517.64</v>
      </c>
      <c r="L9" s="132">
        <v>484.86</v>
      </c>
      <c r="M9" s="132">
        <v>589.86</v>
      </c>
      <c r="N9" s="132">
        <v>572.03</v>
      </c>
      <c r="O9" s="132">
        <v>1123.74</v>
      </c>
      <c r="P9" s="132">
        <f t="shared" si="1"/>
        <v>8772.2999999999993</v>
      </c>
    </row>
    <row r="10" spans="1:30" ht="24.95" customHeight="1">
      <c r="A10" s="130">
        <v>7</v>
      </c>
      <c r="B10" s="130">
        <v>7</v>
      </c>
      <c r="C10" s="134" t="s">
        <v>83</v>
      </c>
      <c r="D10" s="132">
        <v>9308.57</v>
      </c>
      <c r="E10" s="132">
        <v>9312.57</v>
      </c>
      <c r="F10" s="132">
        <v>9312.57</v>
      </c>
      <c r="G10" s="132">
        <v>9312.57</v>
      </c>
      <c r="H10" s="132">
        <v>9312.57</v>
      </c>
      <c r="I10" s="132">
        <v>9331.11</v>
      </c>
      <c r="J10" s="132">
        <v>9331.11</v>
      </c>
      <c r="K10" s="132">
        <v>9331.11</v>
      </c>
      <c r="L10" s="132">
        <v>9799.739999999998</v>
      </c>
      <c r="M10" s="132">
        <v>9331.11</v>
      </c>
      <c r="N10" s="132">
        <v>9218.49</v>
      </c>
      <c r="O10" s="132">
        <v>15699.139999999998</v>
      </c>
      <c r="P10" s="132">
        <f t="shared" si="1"/>
        <v>118600.65999999999</v>
      </c>
    </row>
    <row r="11" spans="1:30" ht="24.95" customHeight="1">
      <c r="A11" s="130">
        <v>8</v>
      </c>
      <c r="B11" s="130">
        <v>8</v>
      </c>
      <c r="C11" s="134" t="s">
        <v>84</v>
      </c>
      <c r="D11" s="132">
        <v>0</v>
      </c>
      <c r="E11" s="132">
        <v>0</v>
      </c>
      <c r="F11" s="132">
        <v>0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132">
        <v>0</v>
      </c>
      <c r="N11" s="132">
        <v>0</v>
      </c>
      <c r="O11" s="132">
        <v>0</v>
      </c>
      <c r="P11" s="132">
        <f t="shared" si="1"/>
        <v>0</v>
      </c>
    </row>
    <row r="12" spans="1:30" ht="24.95" customHeight="1">
      <c r="A12" s="130">
        <v>9</v>
      </c>
      <c r="B12" s="130">
        <v>9</v>
      </c>
      <c r="C12" s="134" t="s">
        <v>82</v>
      </c>
      <c r="D12" s="132">
        <v>335.09</v>
      </c>
      <c r="E12" s="132">
        <v>327.66999999999996</v>
      </c>
      <c r="F12" s="132">
        <v>327.67</v>
      </c>
      <c r="G12" s="132">
        <v>327.67</v>
      </c>
      <c r="H12" s="132">
        <v>327.67</v>
      </c>
      <c r="I12" s="132">
        <v>328.34999999999997</v>
      </c>
      <c r="J12" s="132">
        <v>328.34999999999997</v>
      </c>
      <c r="K12" s="132">
        <v>328.34999999999997</v>
      </c>
      <c r="L12" s="132">
        <v>328.34999999999997</v>
      </c>
      <c r="M12" s="132">
        <v>328.34999999999997</v>
      </c>
      <c r="N12" s="132">
        <v>324.3</v>
      </c>
      <c r="O12" s="132">
        <v>557.59999999999991</v>
      </c>
      <c r="P12" s="132">
        <f t="shared" si="1"/>
        <v>4169.42</v>
      </c>
    </row>
    <row r="13" spans="1:30" ht="24.95" customHeight="1">
      <c r="A13" s="130">
        <v>10</v>
      </c>
      <c r="B13" s="130">
        <v>10</v>
      </c>
      <c r="C13" s="134" t="s">
        <v>15</v>
      </c>
      <c r="D13" s="132">
        <v>535.22</v>
      </c>
      <c r="E13" s="132">
        <v>482.53</v>
      </c>
      <c r="F13" s="132">
        <v>951.13</v>
      </c>
      <c r="G13" s="132">
        <v>292.91999999999996</v>
      </c>
      <c r="H13" s="132">
        <v>259.83</v>
      </c>
      <c r="I13" s="132">
        <v>1266.4299999999998</v>
      </c>
      <c r="J13" s="132">
        <v>124.78999999999999</v>
      </c>
      <c r="K13" s="132">
        <v>265.64</v>
      </c>
      <c r="L13" s="132">
        <v>865.06</v>
      </c>
      <c r="M13" s="132">
        <v>225.26</v>
      </c>
      <c r="N13" s="132">
        <v>176.62</v>
      </c>
      <c r="O13" s="132">
        <v>1227.25</v>
      </c>
      <c r="P13" s="132">
        <f t="shared" si="1"/>
        <v>6672.6799999999994</v>
      </c>
    </row>
    <row r="14" spans="1:30" ht="24.95" customHeight="1">
      <c r="A14" s="130">
        <v>11</v>
      </c>
      <c r="B14" s="130">
        <v>11</v>
      </c>
      <c r="C14" s="134" t="s">
        <v>16</v>
      </c>
      <c r="D14" s="132">
        <v>107.41</v>
      </c>
      <c r="E14" s="132">
        <v>1298.3700000000001</v>
      </c>
      <c r="F14" s="132">
        <v>462.96999999999991</v>
      </c>
      <c r="G14" s="132">
        <v>-113.32999999999998</v>
      </c>
      <c r="H14" s="132">
        <v>606.06999999999994</v>
      </c>
      <c r="I14" s="132">
        <v>828.71900000000016</v>
      </c>
      <c r="J14" s="132">
        <v>1191.8100000000002</v>
      </c>
      <c r="K14" s="132">
        <v>3672.2400000000007</v>
      </c>
      <c r="L14" s="132">
        <v>2343.33</v>
      </c>
      <c r="M14" s="132">
        <v>2132</v>
      </c>
      <c r="N14" s="132">
        <v>537.91000000000008</v>
      </c>
      <c r="O14" s="132">
        <v>2113.1699999999996</v>
      </c>
      <c r="P14" s="132">
        <f t="shared" si="1"/>
        <v>15180.669</v>
      </c>
    </row>
    <row r="15" spans="1:30" ht="24.95" customHeight="1">
      <c r="A15" s="130">
        <v>12</v>
      </c>
      <c r="B15" s="130">
        <v>12</v>
      </c>
      <c r="C15" s="134" t="s">
        <v>176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472.22</v>
      </c>
      <c r="P15" s="132">
        <f t="shared" si="1"/>
        <v>472.22</v>
      </c>
    </row>
    <row r="16" spans="1:30" ht="24.95" customHeight="1">
      <c r="A16" s="130">
        <v>13</v>
      </c>
      <c r="B16" s="130">
        <v>13</v>
      </c>
      <c r="C16" s="134" t="s">
        <v>115</v>
      </c>
      <c r="D16" s="132">
        <v>128.10000000000002</v>
      </c>
      <c r="E16" s="132">
        <v>356.49</v>
      </c>
      <c r="F16" s="132">
        <v>359.66999999999996</v>
      </c>
      <c r="G16" s="132">
        <v>271.66999999999996</v>
      </c>
      <c r="H16" s="132">
        <v>356.69</v>
      </c>
      <c r="I16" s="132">
        <v>360.39</v>
      </c>
      <c r="J16" s="132">
        <v>360.39</v>
      </c>
      <c r="K16" s="132">
        <v>357.93</v>
      </c>
      <c r="L16" s="132">
        <v>360.39</v>
      </c>
      <c r="M16" s="132">
        <v>360.39</v>
      </c>
      <c r="N16" s="132">
        <v>375.48</v>
      </c>
      <c r="O16" s="132">
        <v>606.06000000000006</v>
      </c>
      <c r="P16" s="132">
        <f t="shared" si="1"/>
        <v>4253.6499999999996</v>
      </c>
    </row>
    <row r="17" spans="1:16" ht="24.95" customHeight="1">
      <c r="A17" s="130">
        <v>14</v>
      </c>
      <c r="B17" s="130">
        <v>14</v>
      </c>
      <c r="C17" s="134" t="s">
        <v>81</v>
      </c>
      <c r="D17" s="132">
        <v>2.8400000000000003</v>
      </c>
      <c r="E17" s="132">
        <v>-29.789999999999974</v>
      </c>
      <c r="F17" s="132">
        <v>6.36</v>
      </c>
      <c r="G17" s="132">
        <v>24.39</v>
      </c>
      <c r="H17" s="132">
        <v>206.35000000000002</v>
      </c>
      <c r="I17" s="132">
        <v>30.27</v>
      </c>
      <c r="J17" s="132">
        <v>78.58</v>
      </c>
      <c r="K17" s="132">
        <v>486.81</v>
      </c>
      <c r="L17" s="132">
        <v>0</v>
      </c>
      <c r="M17" s="132">
        <v>95.350000000000009</v>
      </c>
      <c r="N17" s="132">
        <v>446.28</v>
      </c>
      <c r="O17" s="132">
        <v>150.48000000000002</v>
      </c>
      <c r="P17" s="132">
        <f t="shared" si="1"/>
        <v>1497.92</v>
      </c>
    </row>
    <row r="18" spans="1:16" ht="24.95" customHeight="1">
      <c r="A18" s="130">
        <v>15</v>
      </c>
      <c r="B18" s="130">
        <v>15</v>
      </c>
      <c r="C18" s="134" t="s">
        <v>21</v>
      </c>
      <c r="D18" s="132">
        <v>768.31000000000017</v>
      </c>
      <c r="E18" s="132">
        <v>0</v>
      </c>
      <c r="F18" s="132">
        <v>0</v>
      </c>
      <c r="G18" s="132">
        <v>0</v>
      </c>
      <c r="H18" s="132">
        <v>0</v>
      </c>
      <c r="I18" s="132">
        <v>291.37999999999988</v>
      </c>
      <c r="J18" s="132">
        <v>0</v>
      </c>
      <c r="K18" s="132">
        <v>383.39000000000004</v>
      </c>
      <c r="L18" s="132">
        <v>0</v>
      </c>
      <c r="M18" s="132">
        <v>0</v>
      </c>
      <c r="N18" s="132">
        <v>0</v>
      </c>
      <c r="O18" s="132">
        <v>172.65</v>
      </c>
      <c r="P18" s="132">
        <f t="shared" si="1"/>
        <v>1615.7300000000002</v>
      </c>
    </row>
    <row r="19" spans="1:16" ht="24.95" customHeight="1">
      <c r="A19" s="130">
        <v>16</v>
      </c>
      <c r="B19" s="130">
        <v>16</v>
      </c>
      <c r="C19" s="134" t="s">
        <v>35</v>
      </c>
      <c r="D19" s="132">
        <f>1029.79-1024.95</f>
        <v>4.8399999999999181</v>
      </c>
      <c r="E19" s="132">
        <v>0</v>
      </c>
      <c r="F19" s="132">
        <f>1525.51-1275.85</f>
        <v>249.66000000000008</v>
      </c>
      <c r="G19" s="132">
        <f>3965.72-3709.31</f>
        <v>256.40999999999985</v>
      </c>
      <c r="H19" s="132">
        <f>3178.41-3091.48</f>
        <v>86.929999999999836</v>
      </c>
      <c r="I19" s="132">
        <f>3241.63-2931.61</f>
        <v>310.02</v>
      </c>
      <c r="J19" s="132">
        <f>3543.42-3442.24</f>
        <v>101.18000000000029</v>
      </c>
      <c r="K19" s="132">
        <f>2918.7-2918.7</f>
        <v>0</v>
      </c>
      <c r="L19" s="132">
        <v>0</v>
      </c>
      <c r="M19" s="132">
        <f>3023.3-2966.78</f>
        <v>56.519999999999982</v>
      </c>
      <c r="N19" s="132">
        <f>1344.12-1171.43</f>
        <v>172.68999999999983</v>
      </c>
      <c r="O19" s="132">
        <f>815.26-752.29</f>
        <v>62.970000000000027</v>
      </c>
      <c r="P19" s="132">
        <f t="shared" si="1"/>
        <v>1301.2199999999998</v>
      </c>
    </row>
    <row r="20" spans="1:16" ht="24.95" customHeight="1">
      <c r="A20" s="130">
        <v>17</v>
      </c>
      <c r="B20" s="130">
        <v>17</v>
      </c>
      <c r="C20" s="134" t="s">
        <v>43</v>
      </c>
      <c r="D20" s="132">
        <v>0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f t="shared" si="1"/>
        <v>0</v>
      </c>
    </row>
    <row r="21" spans="1:16" ht="24.95" customHeight="1">
      <c r="A21" s="130">
        <v>18</v>
      </c>
      <c r="B21" s="130">
        <v>18</v>
      </c>
      <c r="C21" s="134" t="s">
        <v>36</v>
      </c>
      <c r="D21" s="132">
        <v>8.99</v>
      </c>
      <c r="E21" s="132">
        <v>8.99</v>
      </c>
      <c r="F21" s="132">
        <v>0</v>
      </c>
      <c r="G21" s="132">
        <v>0</v>
      </c>
      <c r="H21" s="132">
        <v>0</v>
      </c>
      <c r="I21" s="132">
        <v>0</v>
      </c>
      <c r="J21" s="132">
        <v>0</v>
      </c>
      <c r="K21" s="132">
        <v>9.35</v>
      </c>
      <c r="L21" s="132">
        <v>9.35</v>
      </c>
      <c r="M21" s="132">
        <v>0</v>
      </c>
      <c r="N21" s="132">
        <v>0</v>
      </c>
      <c r="O21" s="132">
        <v>0</v>
      </c>
      <c r="P21" s="132">
        <f t="shared" si="1"/>
        <v>36.68</v>
      </c>
    </row>
    <row r="22" spans="1:16" ht="24.95" customHeight="1">
      <c r="A22" s="130">
        <v>19</v>
      </c>
      <c r="B22" s="130">
        <v>19</v>
      </c>
      <c r="C22" s="135" t="s">
        <v>116</v>
      </c>
      <c r="D22" s="132">
        <v>61.85</v>
      </c>
      <c r="E22" s="132">
        <v>0</v>
      </c>
      <c r="F22" s="132">
        <v>0</v>
      </c>
      <c r="G22" s="132">
        <v>0</v>
      </c>
      <c r="H22" s="132">
        <v>0</v>
      </c>
      <c r="I22" s="132">
        <v>39.25</v>
      </c>
      <c r="J22" s="132">
        <v>0</v>
      </c>
      <c r="K22" s="132">
        <v>0</v>
      </c>
      <c r="L22" s="132">
        <v>0</v>
      </c>
      <c r="M22" s="132">
        <v>0</v>
      </c>
      <c r="N22" s="132">
        <v>0</v>
      </c>
      <c r="O22" s="132">
        <v>11.79</v>
      </c>
      <c r="P22" s="132">
        <f t="shared" si="1"/>
        <v>112.88999999999999</v>
      </c>
    </row>
    <row r="23" spans="1:16" ht="24.95" customHeight="1">
      <c r="A23" s="130">
        <v>20</v>
      </c>
      <c r="B23" s="130">
        <v>20</v>
      </c>
      <c r="C23" s="136" t="s">
        <v>120</v>
      </c>
      <c r="D23" s="132">
        <v>83.76</v>
      </c>
      <c r="E23" s="132">
        <v>378.72</v>
      </c>
      <c r="F23" s="132">
        <v>0</v>
      </c>
      <c r="G23" s="132">
        <v>0</v>
      </c>
      <c r="H23" s="132">
        <v>0</v>
      </c>
      <c r="I23" s="132">
        <v>0</v>
      </c>
      <c r="J23" s="132">
        <v>0</v>
      </c>
      <c r="K23" s="132">
        <v>24.03</v>
      </c>
      <c r="L23" s="132">
        <v>37.83</v>
      </c>
      <c r="M23" s="132">
        <v>0</v>
      </c>
      <c r="N23" s="132">
        <v>0</v>
      </c>
      <c r="O23" s="132">
        <v>0</v>
      </c>
      <c r="P23" s="132">
        <f t="shared" si="1"/>
        <v>524.34</v>
      </c>
    </row>
    <row r="24" spans="1:16" ht="24.95" customHeight="1">
      <c r="A24" s="130">
        <v>21</v>
      </c>
      <c r="B24" s="130">
        <v>21</v>
      </c>
      <c r="C24" s="137" t="s">
        <v>125</v>
      </c>
      <c r="D24" s="132">
        <v>3930.91</v>
      </c>
      <c r="E24" s="132">
        <v>5027.21</v>
      </c>
      <c r="F24" s="132">
        <v>4924.2699999999995</v>
      </c>
      <c r="G24" s="132">
        <v>7312.44</v>
      </c>
      <c r="H24" s="132">
        <v>11237</v>
      </c>
      <c r="I24" s="132">
        <v>10545.34</v>
      </c>
      <c r="J24" s="132">
        <v>10004.91</v>
      </c>
      <c r="K24" s="132">
        <v>9089.7099999999991</v>
      </c>
      <c r="L24" s="132">
        <v>8795.36</v>
      </c>
      <c r="M24" s="132">
        <v>8393.18</v>
      </c>
      <c r="N24" s="132">
        <v>9113.51</v>
      </c>
      <c r="O24" s="132">
        <v>6551.71</v>
      </c>
      <c r="P24" s="132">
        <f t="shared" si="1"/>
        <v>94925.549999999988</v>
      </c>
    </row>
    <row r="25" spans="1:16" ht="24.95" customHeight="1">
      <c r="A25" s="130">
        <v>22</v>
      </c>
      <c r="B25" s="130">
        <v>22</v>
      </c>
      <c r="C25" s="137" t="s">
        <v>121</v>
      </c>
      <c r="D25" s="132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353.98</v>
      </c>
      <c r="J25" s="132">
        <v>398.4</v>
      </c>
      <c r="K25" s="132">
        <v>711.5</v>
      </c>
      <c r="L25" s="132">
        <v>-21.24</v>
      </c>
      <c r="M25" s="132">
        <v>793.61</v>
      </c>
      <c r="N25" s="132">
        <v>0</v>
      </c>
      <c r="O25" s="132">
        <v>0</v>
      </c>
      <c r="P25" s="132">
        <f t="shared" si="1"/>
        <v>2236.25</v>
      </c>
    </row>
    <row r="26" spans="1:16" ht="24.95" customHeight="1">
      <c r="A26" s="130">
        <v>23</v>
      </c>
      <c r="B26" s="130">
        <v>23</v>
      </c>
      <c r="C26" s="135" t="s">
        <v>127</v>
      </c>
      <c r="D26" s="132">
        <v>0</v>
      </c>
      <c r="E26" s="132">
        <v>0</v>
      </c>
      <c r="F26" s="132">
        <v>0</v>
      </c>
      <c r="G26" s="132">
        <v>0</v>
      </c>
      <c r="H26" s="132">
        <v>0</v>
      </c>
      <c r="I26" s="132">
        <v>140</v>
      </c>
      <c r="J26" s="132">
        <v>88.5</v>
      </c>
      <c r="K26" s="132">
        <v>0</v>
      </c>
      <c r="L26" s="132">
        <v>0</v>
      </c>
      <c r="M26" s="132">
        <v>0</v>
      </c>
      <c r="N26" s="132">
        <v>0</v>
      </c>
      <c r="O26" s="132">
        <v>0</v>
      </c>
      <c r="P26" s="132">
        <f t="shared" si="1"/>
        <v>228.5</v>
      </c>
    </row>
    <row r="27" spans="1:16" ht="24.95" customHeight="1">
      <c r="A27" s="130">
        <v>24</v>
      </c>
      <c r="B27" s="130">
        <v>24</v>
      </c>
      <c r="C27" s="137" t="s">
        <v>126</v>
      </c>
      <c r="D27" s="132">
        <v>0</v>
      </c>
      <c r="E27" s="132">
        <v>0</v>
      </c>
      <c r="F27" s="132">
        <v>0</v>
      </c>
      <c r="G27" s="132">
        <v>0</v>
      </c>
      <c r="H27" s="132">
        <v>0</v>
      </c>
      <c r="I27" s="132">
        <v>0</v>
      </c>
      <c r="J27" s="132">
        <v>0</v>
      </c>
      <c r="K27" s="132">
        <v>157.55000000000001</v>
      </c>
      <c r="L27" s="132">
        <v>186.25</v>
      </c>
      <c r="M27" s="132">
        <v>206.81</v>
      </c>
      <c r="N27" s="132">
        <v>229.14</v>
      </c>
      <c r="O27" s="132">
        <v>0</v>
      </c>
      <c r="P27" s="132">
        <f t="shared" si="1"/>
        <v>779.75</v>
      </c>
    </row>
    <row r="28" spans="1:16" ht="31.5" customHeight="1">
      <c r="A28" s="130">
        <v>25</v>
      </c>
      <c r="B28" s="130">
        <v>25</v>
      </c>
      <c r="C28" s="138" t="s">
        <v>158</v>
      </c>
      <c r="D28" s="132">
        <v>648.03</v>
      </c>
      <c r="E28" s="132">
        <v>509.31</v>
      </c>
      <c r="F28" s="132">
        <v>1023.77</v>
      </c>
      <c r="G28" s="132">
        <v>2162.85</v>
      </c>
      <c r="H28" s="132">
        <v>2563.73</v>
      </c>
      <c r="I28" s="132">
        <v>2239.9899999999998</v>
      </c>
      <c r="J28" s="132">
        <v>1975.94</v>
      </c>
      <c r="K28" s="132">
        <v>2185.81</v>
      </c>
      <c r="L28" s="132">
        <v>1837.94</v>
      </c>
      <c r="M28" s="132">
        <v>2034.47</v>
      </c>
      <c r="N28" s="132">
        <v>955.65</v>
      </c>
      <c r="O28" s="132">
        <v>812.86</v>
      </c>
      <c r="P28" s="132">
        <f t="shared" si="1"/>
        <v>18950.350000000002</v>
      </c>
    </row>
    <row r="29" spans="1:16" ht="24.95" customHeight="1">
      <c r="A29" s="130">
        <v>26</v>
      </c>
      <c r="B29" s="130">
        <v>26</v>
      </c>
      <c r="C29" s="134" t="s">
        <v>38</v>
      </c>
      <c r="D29" s="132">
        <v>659.73</v>
      </c>
      <c r="E29" s="132">
        <v>1082.4000000000001</v>
      </c>
      <c r="F29" s="132">
        <v>1892.4199999999998</v>
      </c>
      <c r="G29" s="132">
        <v>0</v>
      </c>
      <c r="H29" s="132">
        <v>0</v>
      </c>
      <c r="I29" s="132">
        <v>717.63</v>
      </c>
      <c r="J29" s="132">
        <v>0</v>
      </c>
      <c r="K29" s="132">
        <v>0</v>
      </c>
      <c r="L29" s="132">
        <v>3513.93</v>
      </c>
      <c r="M29" s="132">
        <v>0</v>
      </c>
      <c r="N29" s="132">
        <v>0</v>
      </c>
      <c r="O29" s="132">
        <v>1186.6300000000001</v>
      </c>
      <c r="P29" s="132">
        <f t="shared" si="1"/>
        <v>9052.7400000000016</v>
      </c>
    </row>
    <row r="30" spans="1:16" ht="24.95" customHeight="1">
      <c r="A30" s="130">
        <v>27</v>
      </c>
      <c r="B30" s="130">
        <v>27</v>
      </c>
      <c r="C30" s="139" t="s">
        <v>22</v>
      </c>
      <c r="D30" s="132">
        <v>59.92</v>
      </c>
      <c r="E30" s="132">
        <v>85.2</v>
      </c>
      <c r="F30" s="132">
        <v>135.74</v>
      </c>
      <c r="G30" s="132">
        <v>328.35</v>
      </c>
      <c r="H30" s="132">
        <v>343.69</v>
      </c>
      <c r="I30" s="132">
        <v>403.13</v>
      </c>
      <c r="J30" s="132">
        <v>383.32</v>
      </c>
      <c r="K30" s="132">
        <v>331.8</v>
      </c>
      <c r="L30" s="132">
        <v>361.84</v>
      </c>
      <c r="M30" s="132">
        <v>366.73</v>
      </c>
      <c r="N30" s="132">
        <v>120.61</v>
      </c>
      <c r="O30" s="132">
        <v>0</v>
      </c>
      <c r="P30" s="132">
        <f t="shared" si="1"/>
        <v>2920.3300000000004</v>
      </c>
    </row>
    <row r="31" spans="1:16" ht="24.95" customHeight="1">
      <c r="A31" s="130">
        <v>28</v>
      </c>
      <c r="B31" s="227">
        <v>28</v>
      </c>
      <c r="C31" s="134" t="s">
        <v>86</v>
      </c>
      <c r="D31" s="132">
        <v>7839.98</v>
      </c>
      <c r="E31" s="132">
        <v>7839.98</v>
      </c>
      <c r="F31" s="132">
        <v>7839.98</v>
      </c>
      <c r="G31" s="132">
        <v>7839.98</v>
      </c>
      <c r="H31" s="132">
        <v>7839.98</v>
      </c>
      <c r="I31" s="132">
        <v>7839.98</v>
      </c>
      <c r="J31" s="132">
        <v>7839.98</v>
      </c>
      <c r="K31" s="132">
        <v>7839.98</v>
      </c>
      <c r="L31" s="132">
        <v>7839.98</v>
      </c>
      <c r="M31" s="132">
        <v>7839.98</v>
      </c>
      <c r="N31" s="132">
        <v>7839.98</v>
      </c>
      <c r="O31" s="132">
        <v>2414.42</v>
      </c>
      <c r="P31" s="132">
        <f t="shared" si="1"/>
        <v>88654.199999999968</v>
      </c>
    </row>
    <row r="32" spans="1:16" ht="24.95" customHeight="1">
      <c r="A32" s="130"/>
      <c r="B32" s="227">
        <v>29</v>
      </c>
      <c r="C32" s="134" t="s">
        <v>417</v>
      </c>
      <c r="D32" s="231">
        <v>1024.95</v>
      </c>
      <c r="E32" s="231">
        <v>1250.28</v>
      </c>
      <c r="F32" s="231">
        <v>1274.8499999999999</v>
      </c>
      <c r="G32" s="231">
        <v>3709.31</v>
      </c>
      <c r="H32" s="231">
        <v>3091.48</v>
      </c>
      <c r="I32" s="231">
        <v>2931.61</v>
      </c>
      <c r="J32" s="231">
        <v>3442.24</v>
      </c>
      <c r="K32" s="231">
        <v>2918.7</v>
      </c>
      <c r="L32" s="231">
        <v>2944.73</v>
      </c>
      <c r="M32" s="231">
        <v>2966.78</v>
      </c>
      <c r="N32" s="231">
        <v>1171.43</v>
      </c>
      <c r="O32" s="231">
        <v>752.79</v>
      </c>
      <c r="P32" s="132">
        <f t="shared" si="1"/>
        <v>27479.15</v>
      </c>
    </row>
    <row r="33" spans="1:20" ht="24.95" customHeight="1">
      <c r="A33" s="130"/>
      <c r="B33" s="227">
        <v>30</v>
      </c>
      <c r="C33" s="134" t="s">
        <v>418</v>
      </c>
      <c r="D33" s="132">
        <v>0</v>
      </c>
      <c r="E33" s="132">
        <v>0</v>
      </c>
      <c r="F33" s="132">
        <v>0</v>
      </c>
      <c r="G33" s="132">
        <v>0</v>
      </c>
      <c r="H33" s="132">
        <v>0</v>
      </c>
      <c r="I33" s="132">
        <v>0</v>
      </c>
      <c r="J33" s="132">
        <v>0</v>
      </c>
      <c r="K33" s="132">
        <v>0</v>
      </c>
      <c r="L33" s="132">
        <v>0</v>
      </c>
      <c r="M33" s="132">
        <v>0</v>
      </c>
      <c r="N33" s="132">
        <v>0</v>
      </c>
      <c r="O33" s="132">
        <v>0</v>
      </c>
      <c r="P33" s="132">
        <f t="shared" si="1"/>
        <v>0</v>
      </c>
    </row>
    <row r="34" spans="1:20" ht="24.95" customHeight="1">
      <c r="A34" s="140"/>
      <c r="B34" s="140"/>
      <c r="C34" s="228" t="s">
        <v>410</v>
      </c>
      <c r="D34" s="229">
        <f>SUM(D35:D64)</f>
        <v>4416.7800000000007</v>
      </c>
      <c r="E34" s="229">
        <f t="shared" ref="E34:O34" si="2">SUM(E35:E64)</f>
        <v>4687.3700000000008</v>
      </c>
      <c r="F34" s="229">
        <f t="shared" si="2"/>
        <v>5429.25</v>
      </c>
      <c r="G34" s="229">
        <f t="shared" si="2"/>
        <v>9088.2899999999991</v>
      </c>
      <c r="H34" s="229">
        <f t="shared" si="2"/>
        <v>7600.84</v>
      </c>
      <c r="I34" s="229">
        <f t="shared" si="2"/>
        <v>6922.9000000000005</v>
      </c>
      <c r="J34" s="229">
        <f t="shared" si="2"/>
        <v>6776.14</v>
      </c>
      <c r="K34" s="229">
        <f t="shared" si="2"/>
        <v>9594.7999999999993</v>
      </c>
      <c r="L34" s="229">
        <f t="shared" si="2"/>
        <v>7836.51</v>
      </c>
      <c r="M34" s="229">
        <f t="shared" si="2"/>
        <v>7794.92</v>
      </c>
      <c r="N34" s="229">
        <f t="shared" si="2"/>
        <v>7693.92</v>
      </c>
      <c r="O34" s="229">
        <f t="shared" si="2"/>
        <v>14433.16</v>
      </c>
      <c r="P34" s="230">
        <f t="shared" si="1"/>
        <v>92274.880000000005</v>
      </c>
    </row>
    <row r="35" spans="1:20" s="62" customFormat="1" ht="44.25" customHeight="1">
      <c r="A35" s="232"/>
      <c r="B35" s="232">
        <v>1</v>
      </c>
      <c r="C35" s="233" t="s">
        <v>181</v>
      </c>
      <c r="D35" s="132">
        <v>1349.58</v>
      </c>
      <c r="E35" s="132">
        <v>1349.58</v>
      </c>
      <c r="F35" s="132">
        <v>2190.1999999999998</v>
      </c>
      <c r="G35" s="132">
        <v>2234.79</v>
      </c>
      <c r="H35" s="132">
        <v>1573.33</v>
      </c>
      <c r="I35" s="132">
        <v>1603.98</v>
      </c>
      <c r="J35" s="132">
        <v>1527.26</v>
      </c>
      <c r="K35" s="132">
        <v>2460.9700000000003</v>
      </c>
      <c r="L35" s="132">
        <v>1739.8</v>
      </c>
      <c r="M35" s="132">
        <v>1739.82</v>
      </c>
      <c r="N35" s="132">
        <v>1590.96</v>
      </c>
      <c r="O35" s="132">
        <v>3226.49</v>
      </c>
      <c r="P35" s="132">
        <f t="shared" ref="P35:P59" si="3">SUM(D35:O35)</f>
        <v>22586.759999999995</v>
      </c>
      <c r="R35"/>
      <c r="S35"/>
      <c r="T35"/>
    </row>
    <row r="36" spans="1:20" ht="51" customHeight="1">
      <c r="A36" s="130">
        <v>29</v>
      </c>
      <c r="B36" s="130">
        <v>2</v>
      </c>
      <c r="C36" s="131" t="s">
        <v>420</v>
      </c>
      <c r="D36" s="132">
        <v>0</v>
      </c>
      <c r="E36" s="132">
        <v>0</v>
      </c>
      <c r="F36" s="132">
        <v>0</v>
      </c>
      <c r="G36" s="132">
        <v>1730.5800000000002</v>
      </c>
      <c r="H36" s="132">
        <v>1490.71</v>
      </c>
      <c r="I36" s="132">
        <v>2585.3000000000002</v>
      </c>
      <c r="J36" s="132">
        <v>786.42</v>
      </c>
      <c r="K36" s="132">
        <v>1718.77</v>
      </c>
      <c r="L36" s="132">
        <v>1756.79</v>
      </c>
      <c r="M36" s="132">
        <v>1756.78</v>
      </c>
      <c r="N36" s="132">
        <v>1604</v>
      </c>
      <c r="O36" s="132">
        <v>3371.38</v>
      </c>
      <c r="P36" s="132">
        <f t="shared" si="3"/>
        <v>16800.73</v>
      </c>
    </row>
    <row r="37" spans="1:20" ht="24.95" customHeight="1">
      <c r="A37" s="130">
        <v>30</v>
      </c>
      <c r="B37" s="232">
        <v>3</v>
      </c>
      <c r="C37" s="131" t="s">
        <v>88</v>
      </c>
      <c r="D37" s="132">
        <v>930.01</v>
      </c>
      <c r="E37" s="132">
        <v>1439.8</v>
      </c>
      <c r="F37" s="132">
        <v>1434.4</v>
      </c>
      <c r="G37" s="132">
        <v>2128.84</v>
      </c>
      <c r="H37" s="132">
        <v>2241.0100000000002</v>
      </c>
      <c r="I37" s="132">
        <v>564.71</v>
      </c>
      <c r="J37" s="132">
        <v>1738.73</v>
      </c>
      <c r="K37" s="132">
        <v>2797.9100000000003</v>
      </c>
      <c r="L37" s="132">
        <v>2091.4</v>
      </c>
      <c r="M37" s="132">
        <v>2091.4</v>
      </c>
      <c r="N37" s="132">
        <v>2091.4</v>
      </c>
      <c r="O37" s="132">
        <v>4349.45</v>
      </c>
      <c r="P37" s="132">
        <f t="shared" si="3"/>
        <v>23899.06</v>
      </c>
    </row>
    <row r="38" spans="1:20" ht="24.95" customHeight="1">
      <c r="A38" s="130"/>
      <c r="B38" s="130">
        <v>4</v>
      </c>
      <c r="C38" s="131" t="s">
        <v>316</v>
      </c>
      <c r="D38" s="132">
        <v>0</v>
      </c>
      <c r="E38" s="132">
        <v>0</v>
      </c>
      <c r="F38" s="132"/>
      <c r="G38" s="132">
        <v>0</v>
      </c>
      <c r="H38" s="132">
        <v>0</v>
      </c>
      <c r="I38" s="132">
        <v>0</v>
      </c>
      <c r="J38" s="132">
        <v>0</v>
      </c>
      <c r="K38" s="132">
        <v>0</v>
      </c>
      <c r="L38" s="132">
        <v>0</v>
      </c>
      <c r="M38" s="132">
        <v>0</v>
      </c>
      <c r="N38" s="132">
        <v>0</v>
      </c>
      <c r="O38" s="132">
        <v>0</v>
      </c>
      <c r="P38" s="132">
        <f t="shared" si="3"/>
        <v>0</v>
      </c>
    </row>
    <row r="39" spans="1:20" ht="24.95" customHeight="1">
      <c r="A39" s="130">
        <v>31</v>
      </c>
      <c r="B39" s="232">
        <v>5</v>
      </c>
      <c r="C39" s="133" t="s">
        <v>421</v>
      </c>
      <c r="D39" s="132">
        <v>0</v>
      </c>
      <c r="E39" s="132">
        <v>300.82</v>
      </c>
      <c r="F39" s="132">
        <v>488.2</v>
      </c>
      <c r="G39" s="132">
        <v>498.13</v>
      </c>
      <c r="H39" s="132">
        <v>350.7</v>
      </c>
      <c r="I39" s="132">
        <v>365.51</v>
      </c>
      <c r="J39" s="132">
        <v>340.43</v>
      </c>
      <c r="K39" s="132">
        <v>568.54999999999995</v>
      </c>
      <c r="L39" s="132">
        <v>365.51</v>
      </c>
      <c r="M39" s="132">
        <v>365.52</v>
      </c>
      <c r="N39" s="132">
        <v>332.33</v>
      </c>
      <c r="O39" s="132">
        <v>696.89</v>
      </c>
      <c r="P39" s="132">
        <f t="shared" si="3"/>
        <v>4672.59</v>
      </c>
    </row>
    <row r="40" spans="1:20" ht="24.95" customHeight="1">
      <c r="A40" s="130"/>
      <c r="B40" s="130">
        <v>6</v>
      </c>
      <c r="C40" s="133" t="s">
        <v>111</v>
      </c>
      <c r="D40" s="132">
        <v>300.82</v>
      </c>
      <c r="E40" s="132">
        <v>0</v>
      </c>
      <c r="F40" s="132"/>
      <c r="G40" s="132">
        <v>385.75</v>
      </c>
      <c r="H40" s="132">
        <v>332.28</v>
      </c>
      <c r="I40" s="132">
        <v>494.2</v>
      </c>
      <c r="J40" s="132">
        <v>175.29</v>
      </c>
      <c r="K40" s="132">
        <v>403.12</v>
      </c>
      <c r="L40" s="132">
        <v>369.3</v>
      </c>
      <c r="M40" s="132">
        <v>369.3</v>
      </c>
      <c r="N40" s="132">
        <v>335.24</v>
      </c>
      <c r="O40" s="132">
        <v>729.19</v>
      </c>
      <c r="P40" s="132">
        <f t="shared" si="3"/>
        <v>3894.4900000000002</v>
      </c>
    </row>
    <row r="41" spans="1:20" ht="24.95" customHeight="1">
      <c r="A41" s="130">
        <v>32</v>
      </c>
      <c r="B41" s="232">
        <v>7</v>
      </c>
      <c r="C41" s="133" t="s">
        <v>112</v>
      </c>
      <c r="D41" s="132">
        <v>176.37</v>
      </c>
      <c r="E41" s="132">
        <v>292.81</v>
      </c>
      <c r="F41" s="132">
        <v>288.8</v>
      </c>
      <c r="G41" s="132">
        <v>427.49</v>
      </c>
      <c r="H41" s="132">
        <v>414.21000000000004</v>
      </c>
      <c r="I41" s="132">
        <v>99.47</v>
      </c>
      <c r="J41" s="132">
        <v>271.76</v>
      </c>
      <c r="K41" s="132">
        <v>477.31999999999994</v>
      </c>
      <c r="L41" s="132">
        <v>326.89999999999998</v>
      </c>
      <c r="M41" s="132">
        <v>326.89999999999998</v>
      </c>
      <c r="N41" s="132">
        <v>326.89999999999998</v>
      </c>
      <c r="O41" s="132">
        <v>679.83</v>
      </c>
      <c r="P41" s="132">
        <f t="shared" si="3"/>
        <v>4108.76</v>
      </c>
    </row>
    <row r="42" spans="1:20" ht="24.95" customHeight="1">
      <c r="A42" s="130"/>
      <c r="B42" s="130">
        <v>8</v>
      </c>
      <c r="C42" s="133" t="s">
        <v>317</v>
      </c>
      <c r="D42" s="132">
        <v>0</v>
      </c>
      <c r="E42" s="132">
        <v>0</v>
      </c>
      <c r="F42" s="132"/>
      <c r="G42" s="132">
        <v>0</v>
      </c>
      <c r="H42" s="132">
        <v>0</v>
      </c>
      <c r="I42" s="132">
        <v>0</v>
      </c>
      <c r="J42" s="132">
        <v>0</v>
      </c>
      <c r="K42" s="132">
        <v>0</v>
      </c>
      <c r="L42" s="132">
        <v>0</v>
      </c>
      <c r="M42" s="132">
        <v>0</v>
      </c>
      <c r="N42" s="132">
        <v>0</v>
      </c>
      <c r="O42" s="132">
        <v>0</v>
      </c>
      <c r="P42" s="132">
        <f t="shared" si="3"/>
        <v>0</v>
      </c>
    </row>
    <row r="43" spans="1:20" ht="24.95" customHeight="1">
      <c r="A43" s="130">
        <v>33</v>
      </c>
      <c r="B43" s="232">
        <v>9</v>
      </c>
      <c r="C43" s="161" t="s">
        <v>113</v>
      </c>
      <c r="D43" s="132">
        <v>0</v>
      </c>
      <c r="E43" s="132">
        <v>0</v>
      </c>
      <c r="F43" s="132">
        <v>0</v>
      </c>
      <c r="G43" s="132">
        <v>0</v>
      </c>
      <c r="H43" s="132">
        <v>0</v>
      </c>
      <c r="I43" s="132">
        <v>0</v>
      </c>
      <c r="J43" s="132">
        <v>0</v>
      </c>
      <c r="K43" s="132">
        <v>0</v>
      </c>
      <c r="L43" s="132">
        <v>0</v>
      </c>
      <c r="M43" s="132">
        <v>0</v>
      </c>
      <c r="N43" s="132">
        <v>0</v>
      </c>
      <c r="O43" s="132">
        <v>0</v>
      </c>
      <c r="P43" s="132">
        <f t="shared" si="3"/>
        <v>0</v>
      </c>
    </row>
    <row r="44" spans="1:20" ht="24.95" customHeight="1">
      <c r="A44" s="130">
        <v>34</v>
      </c>
      <c r="B44" s="130">
        <v>10</v>
      </c>
      <c r="C44" s="134" t="s">
        <v>82</v>
      </c>
      <c r="D44" s="132">
        <v>0</v>
      </c>
      <c r="E44" s="132">
        <v>0</v>
      </c>
      <c r="F44" s="132">
        <v>0</v>
      </c>
      <c r="G44" s="132">
        <v>0</v>
      </c>
      <c r="H44" s="132">
        <v>0</v>
      </c>
      <c r="I44" s="132">
        <v>0</v>
      </c>
      <c r="J44" s="132">
        <v>0</v>
      </c>
      <c r="K44" s="132">
        <v>0</v>
      </c>
      <c r="L44" s="132">
        <v>0</v>
      </c>
      <c r="M44" s="132">
        <v>0</v>
      </c>
      <c r="N44" s="132">
        <v>0</v>
      </c>
      <c r="O44" s="132">
        <v>0</v>
      </c>
      <c r="P44" s="132">
        <f t="shared" si="3"/>
        <v>0</v>
      </c>
    </row>
    <row r="45" spans="1:20" ht="24.95" customHeight="1">
      <c r="A45" s="130">
        <v>35</v>
      </c>
      <c r="B45" s="232">
        <v>11</v>
      </c>
      <c r="C45" s="134" t="s">
        <v>15</v>
      </c>
      <c r="D45" s="132">
        <v>0</v>
      </c>
      <c r="E45" s="132">
        <v>0</v>
      </c>
      <c r="F45" s="132">
        <v>0</v>
      </c>
      <c r="G45" s="132">
        <v>0</v>
      </c>
      <c r="H45" s="132">
        <v>0</v>
      </c>
      <c r="I45" s="132">
        <v>0</v>
      </c>
      <c r="J45" s="132">
        <v>0</v>
      </c>
      <c r="K45" s="132">
        <v>0</v>
      </c>
      <c r="L45" s="132">
        <v>0</v>
      </c>
      <c r="M45" s="132">
        <v>0</v>
      </c>
      <c r="N45" s="132">
        <v>0</v>
      </c>
      <c r="O45" s="132">
        <v>0</v>
      </c>
      <c r="P45" s="132">
        <f t="shared" si="3"/>
        <v>0</v>
      </c>
    </row>
    <row r="46" spans="1:20" ht="24.95" customHeight="1">
      <c r="A46" s="130">
        <v>36</v>
      </c>
      <c r="B46" s="130">
        <v>12</v>
      </c>
      <c r="C46" s="133" t="s">
        <v>16</v>
      </c>
      <c r="D46" s="132">
        <v>0</v>
      </c>
      <c r="E46" s="132">
        <v>0</v>
      </c>
      <c r="F46" s="132">
        <v>0</v>
      </c>
      <c r="G46" s="132">
        <v>0</v>
      </c>
      <c r="H46" s="132">
        <v>0</v>
      </c>
      <c r="I46" s="132">
        <v>0</v>
      </c>
      <c r="J46" s="132">
        <v>0</v>
      </c>
      <c r="K46" s="132">
        <v>0</v>
      </c>
      <c r="L46" s="132">
        <v>0</v>
      </c>
      <c r="M46" s="132">
        <v>0</v>
      </c>
      <c r="N46" s="132">
        <v>0</v>
      </c>
      <c r="O46" s="132">
        <v>0</v>
      </c>
      <c r="P46" s="132">
        <f t="shared" si="3"/>
        <v>0</v>
      </c>
    </row>
    <row r="47" spans="1:20" ht="24.95" customHeight="1">
      <c r="A47" s="130">
        <v>37</v>
      </c>
      <c r="B47" s="232">
        <v>13</v>
      </c>
      <c r="C47" s="134" t="s">
        <v>115</v>
      </c>
      <c r="D47" s="132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132">
        <v>0</v>
      </c>
      <c r="K47" s="132">
        <v>0</v>
      </c>
      <c r="L47" s="132">
        <v>0</v>
      </c>
      <c r="M47" s="132">
        <v>0</v>
      </c>
      <c r="N47" s="132">
        <v>0</v>
      </c>
      <c r="O47" s="132">
        <v>0</v>
      </c>
      <c r="P47" s="132">
        <f t="shared" si="3"/>
        <v>0</v>
      </c>
    </row>
    <row r="48" spans="1:20" ht="24.95" customHeight="1">
      <c r="A48" s="130">
        <v>38</v>
      </c>
      <c r="B48" s="130">
        <v>14</v>
      </c>
      <c r="C48" s="134" t="s">
        <v>81</v>
      </c>
      <c r="D48" s="132">
        <v>0</v>
      </c>
      <c r="E48" s="132">
        <v>0</v>
      </c>
      <c r="F48" s="132">
        <v>0</v>
      </c>
      <c r="G48" s="132">
        <v>0</v>
      </c>
      <c r="H48" s="132">
        <v>0</v>
      </c>
      <c r="I48" s="132">
        <v>0</v>
      </c>
      <c r="J48" s="132">
        <v>0</v>
      </c>
      <c r="K48" s="132">
        <v>0</v>
      </c>
      <c r="L48" s="132">
        <v>0</v>
      </c>
      <c r="M48" s="132">
        <v>0</v>
      </c>
      <c r="N48" s="132">
        <v>0</v>
      </c>
      <c r="O48" s="132">
        <v>0</v>
      </c>
      <c r="P48" s="132">
        <f t="shared" si="3"/>
        <v>0</v>
      </c>
    </row>
    <row r="49" spans="1:16" ht="24.95" customHeight="1">
      <c r="A49" s="130">
        <v>39</v>
      </c>
      <c r="B49" s="232">
        <v>15</v>
      </c>
      <c r="C49" s="134" t="s">
        <v>21</v>
      </c>
      <c r="D49" s="132">
        <v>0</v>
      </c>
      <c r="E49" s="132">
        <v>246.76</v>
      </c>
      <c r="F49" s="132">
        <v>0</v>
      </c>
      <c r="G49" s="132">
        <v>0</v>
      </c>
      <c r="H49" s="132">
        <v>0</v>
      </c>
      <c r="I49" s="132">
        <v>0</v>
      </c>
      <c r="J49" s="132">
        <v>0</v>
      </c>
      <c r="K49" s="132">
        <v>0</v>
      </c>
      <c r="L49" s="132">
        <v>0</v>
      </c>
      <c r="M49" s="132">
        <v>0</v>
      </c>
      <c r="N49" s="132">
        <v>0</v>
      </c>
      <c r="O49" s="132">
        <v>0</v>
      </c>
      <c r="P49" s="132">
        <f t="shared" si="3"/>
        <v>246.76</v>
      </c>
    </row>
    <row r="50" spans="1:16" ht="24.95" customHeight="1">
      <c r="A50" s="130">
        <v>40</v>
      </c>
      <c r="B50" s="130">
        <v>16</v>
      </c>
      <c r="C50" s="134" t="s">
        <v>90</v>
      </c>
      <c r="D50" s="143">
        <v>0</v>
      </c>
      <c r="E50" s="143">
        <v>0</v>
      </c>
      <c r="F50" s="143">
        <v>8.0399999999999991</v>
      </c>
      <c r="G50" s="143">
        <v>0</v>
      </c>
      <c r="H50" s="143">
        <v>13.75</v>
      </c>
      <c r="I50" s="143">
        <v>72.5</v>
      </c>
      <c r="J50" s="143">
        <v>217.5</v>
      </c>
      <c r="K50" s="143">
        <v>0</v>
      </c>
      <c r="L50" s="143">
        <v>57.97</v>
      </c>
      <c r="M50" s="143">
        <v>15.63</v>
      </c>
      <c r="N50" s="143">
        <v>0.8</v>
      </c>
      <c r="O50" s="143">
        <v>0</v>
      </c>
      <c r="P50" s="132">
        <f t="shared" si="3"/>
        <v>386.19</v>
      </c>
    </row>
    <row r="51" spans="1:16" ht="24.95" customHeight="1">
      <c r="A51" s="130">
        <v>41</v>
      </c>
      <c r="B51" s="232">
        <v>17</v>
      </c>
      <c r="C51" s="134" t="s">
        <v>36</v>
      </c>
      <c r="D51" s="143">
        <v>0</v>
      </c>
      <c r="E51" s="143">
        <v>0</v>
      </c>
      <c r="F51" s="143">
        <v>0</v>
      </c>
      <c r="G51" s="143">
        <v>0</v>
      </c>
      <c r="H51" s="143">
        <v>0</v>
      </c>
      <c r="I51" s="143">
        <v>0</v>
      </c>
      <c r="J51" s="143">
        <v>0</v>
      </c>
      <c r="K51" s="143">
        <v>0</v>
      </c>
      <c r="L51" s="143">
        <v>0</v>
      </c>
      <c r="M51" s="143">
        <v>0</v>
      </c>
      <c r="N51" s="143">
        <v>0</v>
      </c>
      <c r="O51" s="143">
        <v>0</v>
      </c>
      <c r="P51" s="132">
        <f t="shared" si="3"/>
        <v>0</v>
      </c>
    </row>
    <row r="52" spans="1:16" ht="24.95" customHeight="1">
      <c r="A52" s="130">
        <v>42</v>
      </c>
      <c r="B52" s="130">
        <v>18</v>
      </c>
      <c r="C52" s="161" t="s">
        <v>116</v>
      </c>
      <c r="D52" s="143">
        <v>0</v>
      </c>
      <c r="E52" s="143">
        <v>0</v>
      </c>
      <c r="F52" s="143">
        <v>0</v>
      </c>
      <c r="G52" s="143">
        <v>0</v>
      </c>
      <c r="H52" s="143">
        <v>0</v>
      </c>
      <c r="I52" s="143">
        <v>0</v>
      </c>
      <c r="J52" s="143">
        <v>0</v>
      </c>
      <c r="K52" s="143">
        <v>0</v>
      </c>
      <c r="L52" s="143">
        <v>0</v>
      </c>
      <c r="M52" s="143">
        <v>0</v>
      </c>
      <c r="N52" s="143">
        <v>0</v>
      </c>
      <c r="O52" s="143">
        <v>0</v>
      </c>
      <c r="P52" s="132">
        <f t="shared" si="3"/>
        <v>0</v>
      </c>
    </row>
    <row r="53" spans="1:16" ht="24.95" customHeight="1">
      <c r="A53" s="130">
        <v>43</v>
      </c>
      <c r="B53" s="232">
        <v>19</v>
      </c>
      <c r="C53" s="139" t="s">
        <v>123</v>
      </c>
      <c r="D53" s="143">
        <v>0</v>
      </c>
      <c r="E53" s="143">
        <v>45.5</v>
      </c>
      <c r="F53" s="143">
        <v>37.19</v>
      </c>
      <c r="G53" s="143">
        <v>37.19</v>
      </c>
      <c r="H53" s="143">
        <v>0</v>
      </c>
      <c r="I53" s="143">
        <v>0</v>
      </c>
      <c r="J53" s="143">
        <v>0</v>
      </c>
      <c r="K53" s="143">
        <v>0</v>
      </c>
      <c r="L53" s="143">
        <v>0</v>
      </c>
      <c r="M53" s="143">
        <v>0</v>
      </c>
      <c r="N53" s="143">
        <v>0</v>
      </c>
      <c r="O53" s="143">
        <v>0</v>
      </c>
      <c r="P53" s="132">
        <f t="shared" si="3"/>
        <v>119.88</v>
      </c>
    </row>
    <row r="54" spans="1:16" ht="24.95" customHeight="1">
      <c r="A54" s="130">
        <v>44</v>
      </c>
      <c r="B54" s="130">
        <v>20</v>
      </c>
      <c r="C54" s="139" t="s">
        <v>124</v>
      </c>
      <c r="D54" s="143">
        <v>660</v>
      </c>
      <c r="E54" s="143">
        <v>0</v>
      </c>
      <c r="F54" s="143">
        <v>0</v>
      </c>
      <c r="G54" s="143">
        <v>645.52</v>
      </c>
      <c r="H54" s="143">
        <v>124.91</v>
      </c>
      <c r="I54" s="143">
        <v>137.22999999999999</v>
      </c>
      <c r="J54" s="143">
        <v>142.41</v>
      </c>
      <c r="K54" s="143">
        <v>168.16</v>
      </c>
      <c r="L54" s="143">
        <v>128.84</v>
      </c>
      <c r="M54" s="143">
        <v>129.57</v>
      </c>
      <c r="N54" s="143">
        <v>155.29</v>
      </c>
      <c r="O54" s="143">
        <v>230.38</v>
      </c>
      <c r="P54" s="132">
        <f t="shared" si="3"/>
        <v>2522.3100000000004</v>
      </c>
    </row>
    <row r="55" spans="1:16" ht="24.95" customHeight="1">
      <c r="A55" s="130">
        <v>45</v>
      </c>
      <c r="B55" s="232">
        <v>21</v>
      </c>
      <c r="C55" s="139" t="s">
        <v>37</v>
      </c>
      <c r="D55" s="143">
        <v>0</v>
      </c>
      <c r="E55" s="143">
        <v>0</v>
      </c>
      <c r="F55" s="143">
        <v>0</v>
      </c>
      <c r="G55" s="143">
        <v>0</v>
      </c>
      <c r="H55" s="143">
        <v>0</v>
      </c>
      <c r="I55" s="143">
        <v>0</v>
      </c>
      <c r="J55" s="143">
        <v>0</v>
      </c>
      <c r="K55" s="143">
        <v>0</v>
      </c>
      <c r="L55" s="143">
        <v>0</v>
      </c>
      <c r="M55" s="143">
        <v>0</v>
      </c>
      <c r="N55" s="143">
        <v>0</v>
      </c>
      <c r="O55" s="143">
        <v>0</v>
      </c>
      <c r="P55" s="132">
        <f t="shared" si="3"/>
        <v>0</v>
      </c>
    </row>
    <row r="56" spans="1:16" ht="24.95" customHeight="1">
      <c r="A56" s="130">
        <v>46</v>
      </c>
      <c r="B56" s="130">
        <v>22</v>
      </c>
      <c r="C56" s="162" t="s">
        <v>38</v>
      </c>
      <c r="D56" s="143">
        <v>0</v>
      </c>
      <c r="E56" s="143">
        <v>1012.1</v>
      </c>
      <c r="F56" s="143">
        <v>384.13</v>
      </c>
      <c r="G56" s="143">
        <v>0</v>
      </c>
      <c r="H56" s="143">
        <v>0</v>
      </c>
      <c r="I56" s="143">
        <v>0</v>
      </c>
      <c r="J56" s="143">
        <v>0</v>
      </c>
      <c r="K56" s="143">
        <v>0</v>
      </c>
      <c r="L56" s="143">
        <v>0</v>
      </c>
      <c r="M56" s="143">
        <v>0</v>
      </c>
      <c r="N56" s="143">
        <v>0</v>
      </c>
      <c r="O56" s="143">
        <v>0</v>
      </c>
      <c r="P56" s="132">
        <f t="shared" si="3"/>
        <v>1396.23</v>
      </c>
    </row>
    <row r="57" spans="1:16" ht="24.95" customHeight="1">
      <c r="A57" s="130">
        <v>47</v>
      </c>
      <c r="B57" s="232">
        <v>23</v>
      </c>
      <c r="C57" s="161" t="s">
        <v>41</v>
      </c>
      <c r="D57" s="143">
        <v>1000</v>
      </c>
      <c r="E57" s="143">
        <v>0</v>
      </c>
      <c r="F57" s="143">
        <v>598.29</v>
      </c>
      <c r="G57" s="143">
        <v>1000</v>
      </c>
      <c r="H57" s="143">
        <v>1059.94</v>
      </c>
      <c r="I57" s="143">
        <v>1000</v>
      </c>
      <c r="J57" s="143">
        <v>1576.34</v>
      </c>
      <c r="K57" s="143">
        <v>1000</v>
      </c>
      <c r="L57" s="143">
        <v>1000</v>
      </c>
      <c r="M57" s="143">
        <v>1000</v>
      </c>
      <c r="N57" s="143">
        <v>1257</v>
      </c>
      <c r="O57" s="143">
        <v>1074.8699999999999</v>
      </c>
      <c r="P57" s="132">
        <f t="shared" si="3"/>
        <v>11566.439999999999</v>
      </c>
    </row>
    <row r="58" spans="1:16" ht="24.95" customHeight="1">
      <c r="A58" s="130">
        <v>48</v>
      </c>
      <c r="B58" s="130">
        <v>24</v>
      </c>
      <c r="C58" s="162" t="s">
        <v>42</v>
      </c>
      <c r="D58" s="143">
        <v>0</v>
      </c>
      <c r="E58" s="132">
        <v>0</v>
      </c>
      <c r="F58" s="132">
        <v>0</v>
      </c>
      <c r="G58" s="132">
        <v>0</v>
      </c>
      <c r="H58" s="132">
        <v>0</v>
      </c>
      <c r="I58" s="132">
        <v>0</v>
      </c>
      <c r="J58" s="132">
        <v>0</v>
      </c>
      <c r="K58" s="132">
        <v>0</v>
      </c>
      <c r="L58" s="132">
        <v>0</v>
      </c>
      <c r="M58" s="132">
        <v>0</v>
      </c>
      <c r="N58" s="132">
        <v>0</v>
      </c>
      <c r="O58" s="132">
        <v>0</v>
      </c>
      <c r="P58" s="132">
        <f t="shared" si="3"/>
        <v>0</v>
      </c>
    </row>
    <row r="59" spans="1:16" ht="24.95" customHeight="1">
      <c r="A59" s="130">
        <v>49</v>
      </c>
      <c r="B59" s="232">
        <v>25</v>
      </c>
      <c r="C59" s="162" t="s">
        <v>106</v>
      </c>
      <c r="D59" s="143">
        <v>0</v>
      </c>
      <c r="E59" s="132">
        <v>0</v>
      </c>
      <c r="F59" s="132">
        <v>0</v>
      </c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74.680000000000007</v>
      </c>
      <c r="P59" s="132">
        <f t="shared" si="3"/>
        <v>74.680000000000007</v>
      </c>
    </row>
    <row r="60" spans="1:16" ht="24.95" customHeight="1">
      <c r="A60" s="130">
        <v>50</v>
      </c>
      <c r="B60" s="130">
        <v>26</v>
      </c>
      <c r="C60" s="162"/>
      <c r="D60" s="143"/>
      <c r="E60" s="132"/>
      <c r="F60" s="132"/>
      <c r="G60" s="132"/>
      <c r="H60" s="132">
        <v>0</v>
      </c>
      <c r="I60" s="132"/>
      <c r="J60" s="132"/>
      <c r="K60" s="132"/>
      <c r="L60" s="132"/>
      <c r="M60" s="132"/>
      <c r="N60" s="132"/>
      <c r="O60" s="132"/>
      <c r="P60" s="132"/>
    </row>
    <row r="61" spans="1:16" ht="24.95" customHeight="1">
      <c r="A61" s="130">
        <v>51</v>
      </c>
      <c r="B61" s="232">
        <v>27</v>
      </c>
      <c r="C61" s="161"/>
      <c r="D61" s="143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1:16" ht="24.95" customHeight="1">
      <c r="A62" s="130">
        <v>52</v>
      </c>
      <c r="B62" s="130">
        <v>28</v>
      </c>
      <c r="C62" s="139"/>
      <c r="D62" s="143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1:16" ht="24.95" customHeight="1">
      <c r="A63" s="130">
        <v>53</v>
      </c>
      <c r="B63" s="232">
        <v>29</v>
      </c>
      <c r="C63" s="139"/>
      <c r="D63" s="143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4" spans="1:16" ht="24.95" customHeight="1">
      <c r="A64" s="130">
        <v>54</v>
      </c>
      <c r="B64" s="130">
        <v>30</v>
      </c>
      <c r="C64" s="16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</row>
    <row r="65" spans="1:16" ht="24.95" customHeight="1">
      <c r="A65" s="156"/>
      <c r="B65" s="156"/>
      <c r="C65" s="157" t="s">
        <v>23</v>
      </c>
      <c r="D65" s="158">
        <f t="shared" ref="D65:O65" si="4">SUM(D66:D105)</f>
        <v>12633.890000000001</v>
      </c>
      <c r="E65" s="158">
        <f t="shared" si="4"/>
        <v>6383.3499999999995</v>
      </c>
      <c r="F65" s="158">
        <f t="shared" si="4"/>
        <v>9621.8199999999979</v>
      </c>
      <c r="G65" s="158">
        <f t="shared" si="4"/>
        <v>7490.6799999999985</v>
      </c>
      <c r="H65" s="158">
        <f t="shared" si="4"/>
        <v>7309.6500000000015</v>
      </c>
      <c r="I65" s="158">
        <f t="shared" si="4"/>
        <v>5961.98</v>
      </c>
      <c r="J65" s="158">
        <f t="shared" si="4"/>
        <v>7678.37</v>
      </c>
      <c r="K65" s="158">
        <f t="shared" si="4"/>
        <v>7984.8899999999994</v>
      </c>
      <c r="L65" s="158">
        <f t="shared" si="4"/>
        <v>10605.939999999999</v>
      </c>
      <c r="M65" s="158">
        <f t="shared" si="4"/>
        <v>7850.5300000000016</v>
      </c>
      <c r="N65" s="158">
        <f t="shared" si="4"/>
        <v>11725.87</v>
      </c>
      <c r="O65" s="158">
        <f t="shared" si="4"/>
        <v>14896.930000000002</v>
      </c>
      <c r="P65" s="163">
        <f t="shared" si="1"/>
        <v>110143.9</v>
      </c>
    </row>
    <row r="66" spans="1:16" ht="24.95" customHeight="1">
      <c r="A66" s="130">
        <v>55</v>
      </c>
      <c r="B66" s="130">
        <v>1</v>
      </c>
      <c r="C66" s="131" t="s">
        <v>75</v>
      </c>
      <c r="D66" s="132">
        <v>1223.8900000000001</v>
      </c>
      <c r="E66" s="132">
        <v>1042.0999999999999</v>
      </c>
      <c r="F66" s="132">
        <v>1934.3200000000002</v>
      </c>
      <c r="G66" s="132">
        <v>1313.16</v>
      </c>
      <c r="H66" s="132">
        <v>1079</v>
      </c>
      <c r="I66" s="132">
        <v>1007.3</v>
      </c>
      <c r="J66" s="132">
        <v>1079</v>
      </c>
      <c r="K66" s="132">
        <v>1618.5</v>
      </c>
      <c r="L66" s="132">
        <v>1079</v>
      </c>
      <c r="M66" s="132">
        <v>1079</v>
      </c>
      <c r="N66" s="132">
        <v>1079</v>
      </c>
      <c r="O66" s="132">
        <v>2202.9499999999998</v>
      </c>
      <c r="P66" s="132">
        <f t="shared" si="1"/>
        <v>15737.220000000001</v>
      </c>
    </row>
    <row r="67" spans="1:16" ht="24.95" customHeight="1">
      <c r="A67" s="130">
        <v>56</v>
      </c>
      <c r="B67" s="130">
        <v>2</v>
      </c>
      <c r="C67" s="133" t="s">
        <v>76</v>
      </c>
      <c r="D67" s="146">
        <v>272.81</v>
      </c>
      <c r="E67" s="146">
        <v>232.28</v>
      </c>
      <c r="F67" s="146">
        <v>307.83000000000004</v>
      </c>
      <c r="G67" s="146">
        <v>292.7</v>
      </c>
      <c r="H67" s="146">
        <v>240.51</v>
      </c>
      <c r="I67" s="146">
        <v>240.51</v>
      </c>
      <c r="J67" s="146">
        <v>240.51</v>
      </c>
      <c r="K67" s="146">
        <v>380.76</v>
      </c>
      <c r="L67" s="146">
        <v>240.51</v>
      </c>
      <c r="M67" s="146">
        <v>240.51</v>
      </c>
      <c r="N67" s="146">
        <v>240.51</v>
      </c>
      <c r="O67" s="146">
        <v>491.03999999999996</v>
      </c>
      <c r="P67" s="132">
        <f t="shared" si="1"/>
        <v>3420.4800000000005</v>
      </c>
    </row>
    <row r="68" spans="1:16" ht="24.95" customHeight="1">
      <c r="A68" s="130">
        <v>57</v>
      </c>
      <c r="B68" s="130">
        <v>3</v>
      </c>
      <c r="C68" s="139" t="s">
        <v>91</v>
      </c>
      <c r="D68" s="143">
        <v>850</v>
      </c>
      <c r="E68" s="143">
        <v>850</v>
      </c>
      <c r="F68" s="143">
        <v>850</v>
      </c>
      <c r="G68" s="143">
        <v>850</v>
      </c>
      <c r="H68" s="143">
        <v>850</v>
      </c>
      <c r="I68" s="143">
        <v>850</v>
      </c>
      <c r="J68" s="143">
        <v>875.5</v>
      </c>
      <c r="K68" s="143">
        <v>875.5</v>
      </c>
      <c r="L68" s="143">
        <v>875.5</v>
      </c>
      <c r="M68" s="143">
        <v>875.5</v>
      </c>
      <c r="N68" s="143">
        <v>875.5</v>
      </c>
      <c r="O68" s="143">
        <v>875.5</v>
      </c>
      <c r="P68" s="132">
        <f t="shared" si="1"/>
        <v>10353</v>
      </c>
    </row>
    <row r="69" spans="1:16" ht="24.95" customHeight="1">
      <c r="A69" s="130">
        <v>59</v>
      </c>
      <c r="B69" s="130">
        <v>4</v>
      </c>
      <c r="C69" s="139" t="s">
        <v>93</v>
      </c>
      <c r="D69" s="143">
        <v>0</v>
      </c>
      <c r="E69" s="143">
        <v>0</v>
      </c>
      <c r="F69" s="143">
        <v>0</v>
      </c>
      <c r="G69" s="143">
        <v>0</v>
      </c>
      <c r="H69" s="143">
        <v>0</v>
      </c>
      <c r="I69" s="143">
        <v>0</v>
      </c>
      <c r="J69" s="143">
        <v>0</v>
      </c>
      <c r="K69" s="143">
        <v>0</v>
      </c>
      <c r="L69" s="143">
        <v>0</v>
      </c>
      <c r="M69" s="143">
        <v>0</v>
      </c>
      <c r="N69" s="143">
        <v>0</v>
      </c>
      <c r="O69" s="143">
        <v>0</v>
      </c>
      <c r="P69" s="132">
        <f t="shared" ref="P69" si="5">SUM(D69:O69)</f>
        <v>0</v>
      </c>
    </row>
    <row r="70" spans="1:16" ht="24.95" customHeight="1">
      <c r="A70" s="130">
        <v>58</v>
      </c>
      <c r="B70" s="130">
        <v>5</v>
      </c>
      <c r="C70" s="139" t="s">
        <v>92</v>
      </c>
      <c r="D70" s="143">
        <v>241.31</v>
      </c>
      <c r="E70" s="143">
        <v>241.31</v>
      </c>
      <c r="F70" s="143">
        <v>241.31</v>
      </c>
      <c r="G70" s="143">
        <v>241.31</v>
      </c>
      <c r="H70" s="143">
        <v>241.31</v>
      </c>
      <c r="I70" s="143">
        <v>241.31</v>
      </c>
      <c r="J70" s="143">
        <v>241.31</v>
      </c>
      <c r="K70" s="143">
        <v>241.31</v>
      </c>
      <c r="L70" s="143">
        <v>241.31</v>
      </c>
      <c r="M70" s="143">
        <v>241.31</v>
      </c>
      <c r="N70" s="143">
        <v>241.31</v>
      </c>
      <c r="O70" s="143">
        <v>241.31</v>
      </c>
      <c r="P70" s="132">
        <f t="shared" si="1"/>
        <v>2895.72</v>
      </c>
    </row>
    <row r="71" spans="1:16" ht="24.95" customHeight="1">
      <c r="A71" s="130">
        <v>60</v>
      </c>
      <c r="B71" s="130">
        <v>6</v>
      </c>
      <c r="C71" s="139" t="s">
        <v>173</v>
      </c>
      <c r="D71" s="143">
        <v>965.25</v>
      </c>
      <c r="E71" s="143">
        <v>965.25</v>
      </c>
      <c r="F71" s="143">
        <v>965.25</v>
      </c>
      <c r="G71" s="143">
        <v>965.25</v>
      </c>
      <c r="H71" s="143">
        <v>965.25</v>
      </c>
      <c r="I71" s="143">
        <v>965.25</v>
      </c>
      <c r="J71" s="143">
        <v>965.25</v>
      </c>
      <c r="K71" s="143">
        <v>965.25</v>
      </c>
      <c r="L71" s="143">
        <v>965.25</v>
      </c>
      <c r="M71" s="143">
        <v>965.25</v>
      </c>
      <c r="N71" s="143">
        <v>965.25</v>
      </c>
      <c r="O71" s="143">
        <v>965.25</v>
      </c>
      <c r="P71" s="132">
        <f t="shared" si="1"/>
        <v>11583</v>
      </c>
    </row>
    <row r="72" spans="1:16" ht="24.95" customHeight="1">
      <c r="A72" s="130">
        <v>61</v>
      </c>
      <c r="B72" s="130">
        <v>7</v>
      </c>
      <c r="C72" s="139" t="s">
        <v>94</v>
      </c>
      <c r="D72" s="143">
        <v>30.6</v>
      </c>
      <c r="E72" s="143">
        <v>30.6</v>
      </c>
      <c r="F72" s="143">
        <v>30.6</v>
      </c>
      <c r="G72" s="143">
        <v>30.6</v>
      </c>
      <c r="H72" s="143">
        <v>30.6</v>
      </c>
      <c r="I72" s="143">
        <v>30.6</v>
      </c>
      <c r="J72" s="143">
        <v>31.52</v>
      </c>
      <c r="K72" s="143">
        <v>31.52</v>
      </c>
      <c r="L72" s="143">
        <v>31.52</v>
      </c>
      <c r="M72" s="143">
        <v>31.52</v>
      </c>
      <c r="N72" s="143">
        <v>31.52</v>
      </c>
      <c r="O72" s="143">
        <v>31.52</v>
      </c>
      <c r="P72" s="132">
        <f t="shared" si="1"/>
        <v>372.71999999999997</v>
      </c>
    </row>
    <row r="73" spans="1:16" ht="24.95" customHeight="1">
      <c r="A73" s="130">
        <v>62</v>
      </c>
      <c r="B73" s="130">
        <v>8</v>
      </c>
      <c r="C73" s="139" t="s">
        <v>95</v>
      </c>
      <c r="D73" s="143">
        <v>8.69</v>
      </c>
      <c r="E73" s="143">
        <v>8.69</v>
      </c>
      <c r="F73" s="143">
        <v>8.69</v>
      </c>
      <c r="G73" s="143">
        <v>8.69</v>
      </c>
      <c r="H73" s="143">
        <v>8.69</v>
      </c>
      <c r="I73" s="143">
        <v>8.69</v>
      </c>
      <c r="J73" s="143">
        <v>8.69</v>
      </c>
      <c r="K73" s="143">
        <v>8.69</v>
      </c>
      <c r="L73" s="143">
        <v>25.560000000000002</v>
      </c>
      <c r="M73" s="143">
        <v>8.69</v>
      </c>
      <c r="N73" s="143">
        <v>8.69</v>
      </c>
      <c r="O73" s="143">
        <v>8.69</v>
      </c>
      <c r="P73" s="132">
        <f t="shared" si="1"/>
        <v>121.14999999999999</v>
      </c>
    </row>
    <row r="74" spans="1:16" ht="24.95" customHeight="1">
      <c r="A74" s="130">
        <v>63</v>
      </c>
      <c r="B74" s="130">
        <v>9</v>
      </c>
      <c r="C74" s="139" t="s">
        <v>96</v>
      </c>
      <c r="D74" s="143">
        <v>0</v>
      </c>
      <c r="E74" s="143">
        <v>0</v>
      </c>
      <c r="F74" s="143">
        <v>0</v>
      </c>
      <c r="G74" s="143">
        <v>0</v>
      </c>
      <c r="H74" s="143">
        <v>0</v>
      </c>
      <c r="I74" s="143">
        <v>0</v>
      </c>
      <c r="J74" s="143">
        <v>0</v>
      </c>
      <c r="K74" s="143">
        <v>0</v>
      </c>
      <c r="L74" s="143">
        <v>0</v>
      </c>
      <c r="M74" s="143">
        <v>0</v>
      </c>
      <c r="N74" s="143">
        <v>0</v>
      </c>
      <c r="O74" s="143">
        <v>0</v>
      </c>
      <c r="P74" s="132">
        <f t="shared" si="1"/>
        <v>0</v>
      </c>
    </row>
    <row r="75" spans="1:16" ht="24.95" customHeight="1">
      <c r="A75" s="130">
        <v>64</v>
      </c>
      <c r="B75" s="130">
        <v>10</v>
      </c>
      <c r="C75" s="139" t="s">
        <v>172</v>
      </c>
      <c r="D75" s="143">
        <v>34.75</v>
      </c>
      <c r="E75" s="143">
        <v>34.75</v>
      </c>
      <c r="F75" s="143">
        <v>34.75</v>
      </c>
      <c r="G75" s="143">
        <v>34.75</v>
      </c>
      <c r="H75" s="143">
        <v>34.75</v>
      </c>
      <c r="I75" s="143">
        <v>34.75</v>
      </c>
      <c r="J75" s="143">
        <v>34.75</v>
      </c>
      <c r="K75" s="143">
        <v>34.75</v>
      </c>
      <c r="L75" s="143">
        <v>34.75</v>
      </c>
      <c r="M75" s="143">
        <v>34.75</v>
      </c>
      <c r="N75" s="143">
        <v>34.75</v>
      </c>
      <c r="O75" s="143">
        <v>34.75</v>
      </c>
      <c r="P75" s="132">
        <f t="shared" ref="P75:P102" si="6">SUM(D75:O75)</f>
        <v>417</v>
      </c>
    </row>
    <row r="76" spans="1:16" ht="24.95" customHeight="1">
      <c r="A76" s="130">
        <v>65</v>
      </c>
      <c r="B76" s="130">
        <v>11</v>
      </c>
      <c r="C76" s="139" t="s">
        <v>97</v>
      </c>
      <c r="D76" s="143">
        <v>0</v>
      </c>
      <c r="E76" s="143">
        <v>0</v>
      </c>
      <c r="F76" s="143">
        <v>0</v>
      </c>
      <c r="G76" s="143">
        <v>0</v>
      </c>
      <c r="H76" s="143">
        <v>0</v>
      </c>
      <c r="I76" s="143">
        <v>0</v>
      </c>
      <c r="J76" s="143">
        <v>0</v>
      </c>
      <c r="K76" s="143">
        <v>0</v>
      </c>
      <c r="L76" s="143">
        <v>0</v>
      </c>
      <c r="M76" s="143">
        <v>0</v>
      </c>
      <c r="N76" s="143">
        <v>0</v>
      </c>
      <c r="O76" s="143">
        <v>0</v>
      </c>
      <c r="P76" s="132">
        <f t="shared" si="6"/>
        <v>0</v>
      </c>
    </row>
    <row r="77" spans="1:16" ht="24.95" customHeight="1">
      <c r="A77" s="130">
        <v>66</v>
      </c>
      <c r="B77" s="130">
        <v>12</v>
      </c>
      <c r="C77" s="139" t="s">
        <v>98</v>
      </c>
      <c r="D77" s="143">
        <v>0</v>
      </c>
      <c r="E77" s="143">
        <v>0</v>
      </c>
      <c r="F77" s="143">
        <v>0</v>
      </c>
      <c r="G77" s="143">
        <v>0</v>
      </c>
      <c r="H77" s="143">
        <v>0</v>
      </c>
      <c r="I77" s="143">
        <v>0</v>
      </c>
      <c r="J77" s="143">
        <v>0</v>
      </c>
      <c r="K77" s="143">
        <v>0</v>
      </c>
      <c r="L77" s="143">
        <v>0</v>
      </c>
      <c r="M77" s="143">
        <v>0</v>
      </c>
      <c r="N77" s="143">
        <v>0</v>
      </c>
      <c r="O77" s="143">
        <v>0</v>
      </c>
      <c r="P77" s="132">
        <f t="shared" si="6"/>
        <v>0</v>
      </c>
    </row>
    <row r="78" spans="1:16" ht="24.95" customHeight="1">
      <c r="A78" s="130">
        <v>67</v>
      </c>
      <c r="B78" s="130">
        <v>13</v>
      </c>
      <c r="C78" s="139" t="s">
        <v>99</v>
      </c>
      <c r="D78" s="143">
        <v>0</v>
      </c>
      <c r="E78" s="143">
        <v>0</v>
      </c>
      <c r="F78" s="143">
        <v>0</v>
      </c>
      <c r="G78" s="143">
        <v>0</v>
      </c>
      <c r="H78" s="143">
        <v>0</v>
      </c>
      <c r="I78" s="143">
        <v>0</v>
      </c>
      <c r="J78" s="143">
        <v>0</v>
      </c>
      <c r="K78" s="143">
        <v>0</v>
      </c>
      <c r="L78" s="143">
        <v>0</v>
      </c>
      <c r="M78" s="143">
        <v>0</v>
      </c>
      <c r="N78" s="143">
        <v>0</v>
      </c>
      <c r="O78" s="143">
        <v>0</v>
      </c>
      <c r="P78" s="132">
        <f t="shared" si="6"/>
        <v>0</v>
      </c>
    </row>
    <row r="79" spans="1:16" ht="24.95" customHeight="1">
      <c r="A79" s="130">
        <v>68</v>
      </c>
      <c r="B79" s="130">
        <v>14</v>
      </c>
      <c r="C79" s="139" t="s">
        <v>171</v>
      </c>
      <c r="D79" s="143">
        <v>21</v>
      </c>
      <c r="E79" s="143">
        <v>55</v>
      </c>
      <c r="F79" s="143">
        <v>71.5</v>
      </c>
      <c r="G79" s="143">
        <v>38</v>
      </c>
      <c r="H79" s="143">
        <v>32</v>
      </c>
      <c r="I79" s="143">
        <v>31</v>
      </c>
      <c r="J79" s="143">
        <v>0</v>
      </c>
      <c r="K79" s="143">
        <v>61</v>
      </c>
      <c r="L79" s="143">
        <v>32</v>
      </c>
      <c r="M79" s="143">
        <v>31</v>
      </c>
      <c r="N79" s="143">
        <v>42.58</v>
      </c>
      <c r="O79" s="143">
        <v>47</v>
      </c>
      <c r="P79" s="132">
        <f t="shared" si="6"/>
        <v>462.08</v>
      </c>
    </row>
    <row r="80" spans="1:16" ht="24.95" customHeight="1">
      <c r="A80" s="130">
        <v>69</v>
      </c>
      <c r="B80" s="130">
        <v>15</v>
      </c>
      <c r="C80" s="133" t="s">
        <v>100</v>
      </c>
      <c r="D80" s="143">
        <v>64.239999999999995</v>
      </c>
      <c r="E80" s="143">
        <v>124.93999999999998</v>
      </c>
      <c r="F80" s="143">
        <v>133.29</v>
      </c>
      <c r="G80" s="143">
        <v>25.36</v>
      </c>
      <c r="H80" s="143">
        <v>140.11000000000001</v>
      </c>
      <c r="I80" s="143">
        <v>190.71</v>
      </c>
      <c r="J80" s="143">
        <v>265.68</v>
      </c>
      <c r="K80" s="143">
        <v>290.24</v>
      </c>
      <c r="L80" s="143">
        <v>271.26</v>
      </c>
      <c r="M80" s="143">
        <v>54.38</v>
      </c>
      <c r="N80" s="143">
        <v>130.58000000000001</v>
      </c>
      <c r="O80" s="143">
        <v>191.38</v>
      </c>
      <c r="P80" s="132">
        <f t="shared" si="6"/>
        <v>1882.17</v>
      </c>
    </row>
    <row r="81" spans="1:16" ht="24.95" customHeight="1">
      <c r="A81" s="130">
        <v>70</v>
      </c>
      <c r="B81" s="130">
        <v>16</v>
      </c>
      <c r="C81" s="133" t="s">
        <v>101</v>
      </c>
      <c r="D81" s="143">
        <v>5.14</v>
      </c>
      <c r="E81" s="143">
        <v>-18.329999999999998</v>
      </c>
      <c r="F81" s="143">
        <v>18.190000000000001</v>
      </c>
      <c r="G81" s="143">
        <v>-1.98</v>
      </c>
      <c r="H81" s="143">
        <v>29.59</v>
      </c>
      <c r="I81" s="143">
        <v>43.72</v>
      </c>
      <c r="J81" s="143">
        <v>5.2</v>
      </c>
      <c r="K81" s="143">
        <v>31.01</v>
      </c>
      <c r="L81" s="143">
        <v>12.73</v>
      </c>
      <c r="M81" s="143">
        <v>23.77</v>
      </c>
      <c r="N81" s="143">
        <v>24.51</v>
      </c>
      <c r="O81" s="143">
        <v>27.15</v>
      </c>
      <c r="P81" s="132">
        <f t="shared" si="6"/>
        <v>200.70000000000002</v>
      </c>
    </row>
    <row r="82" spans="1:16" ht="24.95" customHeight="1">
      <c r="A82" s="130">
        <v>71</v>
      </c>
      <c r="B82" s="130">
        <v>17</v>
      </c>
      <c r="C82" s="147" t="s">
        <v>119</v>
      </c>
      <c r="D82" s="143">
        <v>3.77</v>
      </c>
      <c r="E82" s="143">
        <v>0</v>
      </c>
      <c r="F82" s="143">
        <v>32.130000000000003</v>
      </c>
      <c r="G82" s="143">
        <v>9.49</v>
      </c>
      <c r="H82" s="143">
        <v>-11.02</v>
      </c>
      <c r="I82" s="143">
        <v>-1.05</v>
      </c>
      <c r="J82" s="143">
        <v>0.87</v>
      </c>
      <c r="K82" s="143">
        <v>-3.07</v>
      </c>
      <c r="L82" s="143">
        <v>4.4400000000000004</v>
      </c>
      <c r="M82" s="143">
        <v>0</v>
      </c>
      <c r="N82" s="143">
        <v>17.07</v>
      </c>
      <c r="O82" s="143">
        <v>17.490000000000002</v>
      </c>
      <c r="P82" s="132">
        <f t="shared" si="6"/>
        <v>70.12</v>
      </c>
    </row>
    <row r="83" spans="1:16" ht="24.95" customHeight="1">
      <c r="A83" s="130">
        <v>72</v>
      </c>
      <c r="B83" s="130">
        <v>18</v>
      </c>
      <c r="C83" s="147" t="s">
        <v>170</v>
      </c>
      <c r="D83" s="143">
        <v>0</v>
      </c>
      <c r="E83" s="143">
        <v>27.2</v>
      </c>
      <c r="F83" s="143">
        <v>17.61</v>
      </c>
      <c r="G83" s="143">
        <v>-12.76</v>
      </c>
      <c r="H83" s="143">
        <v>69.48</v>
      </c>
      <c r="I83" s="143">
        <v>83.01</v>
      </c>
      <c r="J83" s="143">
        <v>87.68</v>
      </c>
      <c r="K83" s="143">
        <v>-227.12</v>
      </c>
      <c r="L83" s="143">
        <v>0.27</v>
      </c>
      <c r="M83" s="143">
        <v>17.009999999999998</v>
      </c>
      <c r="N83" s="143">
        <v>19.55</v>
      </c>
      <c r="O83" s="143">
        <v>48.53</v>
      </c>
      <c r="P83" s="132">
        <f t="shared" si="6"/>
        <v>130.46000000000004</v>
      </c>
    </row>
    <row r="84" spans="1:16" ht="24.95" customHeight="1">
      <c r="A84" s="130">
        <v>73</v>
      </c>
      <c r="B84" s="130">
        <v>19</v>
      </c>
      <c r="C84" s="136" t="s">
        <v>115</v>
      </c>
      <c r="D84" s="144">
        <v>167.16000000000003</v>
      </c>
      <c r="E84" s="144">
        <v>291.22000000000003</v>
      </c>
      <c r="F84" s="144">
        <v>306.44</v>
      </c>
      <c r="G84" s="144">
        <v>334.3</v>
      </c>
      <c r="H84" s="144">
        <v>369.61999999999995</v>
      </c>
      <c r="I84" s="144">
        <v>366.94</v>
      </c>
      <c r="J84" s="144">
        <v>252.57000000000002</v>
      </c>
      <c r="K84" s="144">
        <v>528.74</v>
      </c>
      <c r="L84" s="144">
        <v>337.7</v>
      </c>
      <c r="M84" s="144">
        <v>323.31</v>
      </c>
      <c r="N84" s="144">
        <v>330.23</v>
      </c>
      <c r="O84" s="144">
        <v>408.08</v>
      </c>
      <c r="P84" s="132">
        <f t="shared" si="6"/>
        <v>4016.3099999999995</v>
      </c>
    </row>
    <row r="85" spans="1:16" ht="24.95" customHeight="1">
      <c r="A85" s="130">
        <v>74</v>
      </c>
      <c r="B85" s="130">
        <v>20</v>
      </c>
      <c r="C85" s="148" t="s">
        <v>85</v>
      </c>
      <c r="D85" s="146">
        <v>0</v>
      </c>
      <c r="E85" s="146">
        <v>28.630000000000003</v>
      </c>
      <c r="F85" s="146">
        <v>0</v>
      </c>
      <c r="G85" s="146">
        <v>0</v>
      </c>
      <c r="H85" s="146">
        <v>21.68</v>
      </c>
      <c r="I85" s="146">
        <v>0</v>
      </c>
      <c r="J85" s="146">
        <v>0</v>
      </c>
      <c r="K85" s="146">
        <v>21.62</v>
      </c>
      <c r="L85" s="146">
        <v>0</v>
      </c>
      <c r="M85" s="146">
        <v>0</v>
      </c>
      <c r="N85" s="146">
        <v>27.590000000000003</v>
      </c>
      <c r="O85" s="146">
        <v>12.280000000000001</v>
      </c>
      <c r="P85" s="132">
        <f t="shared" si="6"/>
        <v>111.80000000000001</v>
      </c>
    </row>
    <row r="86" spans="1:16" ht="24.95" customHeight="1">
      <c r="A86" s="130">
        <v>75</v>
      </c>
      <c r="B86" s="130">
        <v>21</v>
      </c>
      <c r="C86" s="139" t="s">
        <v>21</v>
      </c>
      <c r="D86" s="132">
        <v>316.24</v>
      </c>
      <c r="E86" s="132">
        <v>0</v>
      </c>
      <c r="F86" s="132">
        <v>0</v>
      </c>
      <c r="G86" s="132">
        <v>71.5</v>
      </c>
      <c r="H86" s="132">
        <v>81.84</v>
      </c>
      <c r="I86" s="132">
        <v>0</v>
      </c>
      <c r="J86" s="132">
        <v>0</v>
      </c>
      <c r="K86" s="132">
        <v>0</v>
      </c>
      <c r="L86" s="132">
        <v>45.42</v>
      </c>
      <c r="M86" s="132">
        <v>29.3</v>
      </c>
      <c r="N86" s="132">
        <v>0</v>
      </c>
      <c r="O86" s="132">
        <v>0</v>
      </c>
      <c r="P86" s="132">
        <f t="shared" si="6"/>
        <v>544.29999999999995</v>
      </c>
    </row>
    <row r="87" spans="1:16" ht="24.95" customHeight="1">
      <c r="A87" s="130">
        <v>76</v>
      </c>
      <c r="B87" s="130">
        <v>22</v>
      </c>
      <c r="C87" s="139" t="s">
        <v>90</v>
      </c>
      <c r="D87" s="143">
        <v>0</v>
      </c>
      <c r="E87" s="143">
        <v>0</v>
      </c>
      <c r="F87" s="143">
        <v>0</v>
      </c>
      <c r="G87" s="143">
        <v>0</v>
      </c>
      <c r="H87" s="143">
        <v>0</v>
      </c>
      <c r="I87" s="143"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43">
        <v>0</v>
      </c>
      <c r="P87" s="132">
        <f t="shared" si="6"/>
        <v>0</v>
      </c>
    </row>
    <row r="88" spans="1:16" ht="24.95" customHeight="1">
      <c r="A88" s="130">
        <v>77</v>
      </c>
      <c r="B88" s="130">
        <v>23</v>
      </c>
      <c r="C88" s="139" t="s">
        <v>36</v>
      </c>
      <c r="D88" s="143">
        <v>0</v>
      </c>
      <c r="E88" s="143">
        <v>0</v>
      </c>
      <c r="F88" s="143">
        <v>0</v>
      </c>
      <c r="G88" s="143">
        <v>0</v>
      </c>
      <c r="H88" s="143">
        <v>0</v>
      </c>
      <c r="I88" s="143">
        <v>0</v>
      </c>
      <c r="J88" s="143">
        <v>0</v>
      </c>
      <c r="K88" s="143">
        <v>0</v>
      </c>
      <c r="L88" s="143">
        <v>0</v>
      </c>
      <c r="M88" s="143">
        <v>0</v>
      </c>
      <c r="N88" s="143">
        <v>0</v>
      </c>
      <c r="O88" s="143">
        <v>0</v>
      </c>
      <c r="P88" s="132">
        <f t="shared" si="6"/>
        <v>0</v>
      </c>
    </row>
    <row r="89" spans="1:16" ht="24.95" customHeight="1">
      <c r="A89" s="130">
        <v>78</v>
      </c>
      <c r="B89" s="130">
        <v>24</v>
      </c>
      <c r="C89" s="135" t="s">
        <v>116</v>
      </c>
      <c r="D89" s="143">
        <v>0</v>
      </c>
      <c r="E89" s="143">
        <v>0</v>
      </c>
      <c r="F89" s="143">
        <v>0</v>
      </c>
      <c r="G89" s="143">
        <v>0</v>
      </c>
      <c r="H89" s="143">
        <v>0</v>
      </c>
      <c r="I89" s="143">
        <v>0</v>
      </c>
      <c r="J89" s="143">
        <v>0</v>
      </c>
      <c r="K89" s="143">
        <v>0</v>
      </c>
      <c r="L89" s="143">
        <v>0</v>
      </c>
      <c r="M89" s="143">
        <v>0</v>
      </c>
      <c r="N89" s="143">
        <v>0</v>
      </c>
      <c r="O89" s="143">
        <v>0</v>
      </c>
      <c r="P89" s="132">
        <f t="shared" si="6"/>
        <v>0</v>
      </c>
    </row>
    <row r="90" spans="1:16" ht="24.95" customHeight="1">
      <c r="A90" s="130">
        <v>79</v>
      </c>
      <c r="B90" s="130">
        <v>25</v>
      </c>
      <c r="C90" s="135" t="s">
        <v>120</v>
      </c>
      <c r="D90" s="132">
        <v>0</v>
      </c>
      <c r="E90" s="132">
        <v>0</v>
      </c>
      <c r="F90" s="132">
        <v>0</v>
      </c>
      <c r="G90" s="132">
        <v>133.24</v>
      </c>
      <c r="H90" s="132">
        <v>768.06</v>
      </c>
      <c r="I90" s="132">
        <v>0</v>
      </c>
      <c r="J90" s="132">
        <v>244.16</v>
      </c>
      <c r="K90" s="132">
        <v>0</v>
      </c>
      <c r="L90" s="132">
        <v>0</v>
      </c>
      <c r="M90" s="132">
        <v>13.39</v>
      </c>
      <c r="N90" s="132">
        <v>33.380000000000003</v>
      </c>
      <c r="O90" s="132">
        <v>781.97</v>
      </c>
      <c r="P90" s="132">
        <f t="shared" si="6"/>
        <v>1974.2000000000003</v>
      </c>
    </row>
    <row r="91" spans="1:16" ht="24.95" customHeight="1">
      <c r="A91" s="130">
        <v>80</v>
      </c>
      <c r="B91" s="130">
        <v>26</v>
      </c>
      <c r="C91" s="139" t="s">
        <v>122</v>
      </c>
      <c r="D91" s="143">
        <v>700</v>
      </c>
      <c r="E91" s="143">
        <v>700</v>
      </c>
      <c r="F91" s="143">
        <v>700</v>
      </c>
      <c r="G91" s="143">
        <v>900</v>
      </c>
      <c r="H91" s="143">
        <v>900</v>
      </c>
      <c r="I91" s="143">
        <v>900</v>
      </c>
      <c r="J91" s="143">
        <v>1250</v>
      </c>
      <c r="K91" s="143">
        <v>1740</v>
      </c>
      <c r="L91" s="143">
        <v>900</v>
      </c>
      <c r="M91" s="143">
        <v>900</v>
      </c>
      <c r="N91" s="143">
        <v>900</v>
      </c>
      <c r="O91" s="143">
        <v>4042</v>
      </c>
      <c r="P91" s="132">
        <f t="shared" si="6"/>
        <v>14532</v>
      </c>
    </row>
    <row r="92" spans="1:16" ht="24.95" customHeight="1">
      <c r="A92" s="130">
        <v>81</v>
      </c>
      <c r="B92" s="130">
        <v>27</v>
      </c>
      <c r="C92" s="139" t="s">
        <v>168</v>
      </c>
      <c r="D92" s="143">
        <v>1639.47</v>
      </c>
      <c r="E92" s="143">
        <v>44.8</v>
      </c>
      <c r="F92" s="143">
        <v>716.15</v>
      </c>
      <c r="G92" s="143">
        <v>0</v>
      </c>
      <c r="H92" s="143">
        <v>158.65</v>
      </c>
      <c r="I92" s="143">
        <v>0</v>
      </c>
      <c r="J92" s="143">
        <v>448.23</v>
      </c>
      <c r="K92" s="143">
        <v>38.24</v>
      </c>
      <c r="L92" s="143">
        <v>34.44</v>
      </c>
      <c r="M92" s="143">
        <v>28.84</v>
      </c>
      <c r="N92" s="143">
        <v>28.84</v>
      </c>
      <c r="O92" s="143">
        <v>28.84</v>
      </c>
      <c r="P92" s="132">
        <f t="shared" si="6"/>
        <v>3166.5000000000005</v>
      </c>
    </row>
    <row r="93" spans="1:16" ht="24.95" customHeight="1">
      <c r="A93" s="130">
        <v>82</v>
      </c>
      <c r="B93" s="130">
        <v>28</v>
      </c>
      <c r="C93" s="139" t="s">
        <v>38</v>
      </c>
      <c r="D93" s="143">
        <v>0</v>
      </c>
      <c r="E93" s="143">
        <v>84.94</v>
      </c>
      <c r="F93" s="143">
        <v>301.91000000000003</v>
      </c>
      <c r="G93" s="143">
        <v>841.99</v>
      </c>
      <c r="H93" s="143">
        <v>147.29000000000002</v>
      </c>
      <c r="I93" s="143">
        <v>29.3</v>
      </c>
      <c r="J93" s="143">
        <v>196.93</v>
      </c>
      <c r="K93" s="143">
        <v>194.97</v>
      </c>
      <c r="L93" s="143">
        <v>0</v>
      </c>
      <c r="M93" s="143">
        <v>286.47000000000003</v>
      </c>
      <c r="N93" s="143">
        <v>1047.56</v>
      </c>
      <c r="O93" s="143">
        <v>1565.32</v>
      </c>
      <c r="P93" s="132">
        <f t="shared" si="6"/>
        <v>4696.68</v>
      </c>
    </row>
    <row r="94" spans="1:16" ht="24.95" customHeight="1">
      <c r="A94" s="130">
        <v>83</v>
      </c>
      <c r="B94" s="130">
        <v>29</v>
      </c>
      <c r="C94" s="139" t="s">
        <v>39</v>
      </c>
      <c r="D94" s="132">
        <v>95.86</v>
      </c>
      <c r="E94" s="132">
        <v>62.01</v>
      </c>
      <c r="F94" s="132">
        <v>126.45</v>
      </c>
      <c r="G94" s="132">
        <v>224.23</v>
      </c>
      <c r="H94" s="132">
        <v>92.38</v>
      </c>
      <c r="I94" s="132">
        <v>112.36</v>
      </c>
      <c r="J94" s="132">
        <v>97.33</v>
      </c>
      <c r="K94" s="132">
        <v>89.28</v>
      </c>
      <c r="L94" s="132">
        <v>74.19</v>
      </c>
      <c r="M94" s="132">
        <v>99.76</v>
      </c>
      <c r="N94" s="132">
        <v>57.53</v>
      </c>
      <c r="O94" s="132">
        <v>63.53</v>
      </c>
      <c r="P94" s="132">
        <f t="shared" si="6"/>
        <v>1194.9099999999999</v>
      </c>
    </row>
    <row r="95" spans="1:16" ht="24.95" customHeight="1">
      <c r="A95" s="130">
        <v>84</v>
      </c>
      <c r="B95" s="130">
        <v>30</v>
      </c>
      <c r="C95" s="139" t="s">
        <v>40</v>
      </c>
      <c r="D95" s="132">
        <v>0</v>
      </c>
      <c r="E95" s="132">
        <v>0</v>
      </c>
      <c r="F95" s="132">
        <v>0</v>
      </c>
      <c r="G95" s="132">
        <v>0</v>
      </c>
      <c r="H95" s="132">
        <v>0</v>
      </c>
      <c r="I95" s="132">
        <v>0</v>
      </c>
      <c r="J95" s="132">
        <v>0</v>
      </c>
      <c r="K95" s="132">
        <v>0</v>
      </c>
      <c r="L95" s="132">
        <v>0</v>
      </c>
      <c r="M95" s="132">
        <v>1530.96</v>
      </c>
      <c r="N95" s="132">
        <v>4705.72</v>
      </c>
      <c r="O95" s="132">
        <v>0</v>
      </c>
      <c r="P95" s="132">
        <f t="shared" si="6"/>
        <v>6236.68</v>
      </c>
    </row>
    <row r="96" spans="1:16" ht="24.95" customHeight="1">
      <c r="A96" s="130">
        <v>85</v>
      </c>
      <c r="B96" s="130">
        <v>31</v>
      </c>
      <c r="C96" s="139" t="s">
        <v>44</v>
      </c>
      <c r="D96" s="132">
        <v>0</v>
      </c>
      <c r="E96" s="132">
        <v>0</v>
      </c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0</v>
      </c>
      <c r="L96" s="132">
        <v>0</v>
      </c>
      <c r="M96" s="132">
        <v>0</v>
      </c>
      <c r="N96" s="132">
        <v>0</v>
      </c>
      <c r="O96" s="132">
        <v>0</v>
      </c>
      <c r="P96" s="132">
        <f t="shared" si="6"/>
        <v>0</v>
      </c>
    </row>
    <row r="97" spans="1:17" ht="24.95" customHeight="1">
      <c r="A97" s="130">
        <v>86</v>
      </c>
      <c r="B97" s="130">
        <v>32</v>
      </c>
      <c r="C97" s="139" t="s">
        <v>22</v>
      </c>
      <c r="D97" s="132">
        <v>601.70999999999992</v>
      </c>
      <c r="E97" s="132">
        <v>844.19</v>
      </c>
      <c r="F97" s="132">
        <v>931.67000000000007</v>
      </c>
      <c r="G97" s="132">
        <v>140.51999999999992</v>
      </c>
      <c r="H97" s="132">
        <v>318.33999999999997</v>
      </c>
      <c r="I97" s="132">
        <v>130.18</v>
      </c>
      <c r="J97" s="132">
        <v>394.60999999999996</v>
      </c>
      <c r="K97" s="132">
        <v>387.49999999999994</v>
      </c>
      <c r="L97" s="132">
        <v>92.44</v>
      </c>
      <c r="M97" s="132">
        <v>211.88</v>
      </c>
      <c r="N97" s="132">
        <v>476.24</v>
      </c>
      <c r="O97" s="132">
        <v>1104.3399999999999</v>
      </c>
      <c r="P97" s="132">
        <f t="shared" si="6"/>
        <v>5633.6200000000008</v>
      </c>
    </row>
    <row r="98" spans="1:17" ht="24.95" customHeight="1">
      <c r="A98" s="130">
        <v>87</v>
      </c>
      <c r="B98" s="130">
        <v>33</v>
      </c>
      <c r="C98" s="139" t="s">
        <v>45</v>
      </c>
      <c r="D98" s="132">
        <v>0</v>
      </c>
      <c r="E98" s="132">
        <v>0</v>
      </c>
      <c r="F98" s="132">
        <v>0</v>
      </c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2">
        <v>0</v>
      </c>
      <c r="N98" s="132">
        <v>0</v>
      </c>
      <c r="O98" s="132">
        <v>0</v>
      </c>
      <c r="P98" s="132">
        <f t="shared" si="6"/>
        <v>0</v>
      </c>
    </row>
    <row r="99" spans="1:17" ht="24.95" customHeight="1">
      <c r="A99" s="130">
        <v>88</v>
      </c>
      <c r="B99" s="130">
        <v>34</v>
      </c>
      <c r="C99" s="139" t="s">
        <v>46</v>
      </c>
      <c r="D99" s="132">
        <v>556.22</v>
      </c>
      <c r="E99" s="132">
        <v>0</v>
      </c>
      <c r="F99" s="132">
        <v>0</v>
      </c>
      <c r="G99" s="132">
        <v>0</v>
      </c>
      <c r="H99" s="132">
        <v>0</v>
      </c>
      <c r="I99" s="132">
        <v>0</v>
      </c>
      <c r="J99" s="132">
        <v>373.4</v>
      </c>
      <c r="K99" s="132">
        <v>0</v>
      </c>
      <c r="L99" s="132">
        <v>0</v>
      </c>
      <c r="M99" s="132">
        <v>0</v>
      </c>
      <c r="N99" s="132">
        <v>0</v>
      </c>
      <c r="O99" s="132">
        <v>0</v>
      </c>
      <c r="P99" s="132">
        <f t="shared" si="6"/>
        <v>929.62</v>
      </c>
    </row>
    <row r="100" spans="1:17" ht="24.95" customHeight="1">
      <c r="A100" s="130">
        <v>89</v>
      </c>
      <c r="B100" s="130">
        <v>35</v>
      </c>
      <c r="C100" s="139" t="s">
        <v>47</v>
      </c>
      <c r="D100" s="132">
        <v>429.25</v>
      </c>
      <c r="E100" s="132">
        <v>695.07</v>
      </c>
      <c r="F100" s="132">
        <v>1025.42</v>
      </c>
      <c r="G100" s="132">
        <v>911.16</v>
      </c>
      <c r="H100" s="132">
        <v>538.42999999999995</v>
      </c>
      <c r="I100" s="132">
        <v>674.67</v>
      </c>
      <c r="J100" s="132">
        <v>540.63</v>
      </c>
      <c r="K100" s="132">
        <v>422.99</v>
      </c>
      <c r="L100" s="132">
        <v>578.87</v>
      </c>
      <c r="M100" s="132">
        <v>626.67999999999995</v>
      </c>
      <c r="N100" s="132">
        <v>336.86</v>
      </c>
      <c r="O100" s="132">
        <v>488.85</v>
      </c>
      <c r="P100" s="132">
        <f t="shared" si="6"/>
        <v>7268.88</v>
      </c>
    </row>
    <row r="101" spans="1:17" ht="24.95" customHeight="1">
      <c r="A101" s="130">
        <v>90</v>
      </c>
      <c r="B101" s="130">
        <v>36</v>
      </c>
      <c r="C101" s="139" t="s">
        <v>89</v>
      </c>
      <c r="D101" s="132">
        <v>0</v>
      </c>
      <c r="E101" s="132">
        <v>0</v>
      </c>
      <c r="F101" s="132">
        <v>0</v>
      </c>
      <c r="G101" s="132">
        <v>0</v>
      </c>
      <c r="H101" s="132">
        <v>0</v>
      </c>
      <c r="I101" s="132">
        <v>0</v>
      </c>
      <c r="J101" s="132">
        <v>0</v>
      </c>
      <c r="K101" s="132">
        <v>0</v>
      </c>
      <c r="L101" s="132">
        <v>0</v>
      </c>
      <c r="M101" s="132">
        <v>0</v>
      </c>
      <c r="N101" s="132">
        <v>0</v>
      </c>
      <c r="O101" s="132">
        <v>308.29000000000002</v>
      </c>
      <c r="P101" s="132">
        <f t="shared" si="6"/>
        <v>308.29000000000002</v>
      </c>
    </row>
    <row r="102" spans="1:17" ht="24.95" customHeight="1">
      <c r="A102" s="130">
        <v>91</v>
      </c>
      <c r="B102" s="130">
        <v>37</v>
      </c>
      <c r="C102" s="139" t="s">
        <v>159</v>
      </c>
      <c r="D102" s="132">
        <v>4406.5300000000007</v>
      </c>
      <c r="E102" s="132">
        <v>38.700000000000003</v>
      </c>
      <c r="F102" s="132">
        <v>868.31</v>
      </c>
      <c r="G102" s="132">
        <v>139.16999999999999</v>
      </c>
      <c r="H102" s="132">
        <v>203.09</v>
      </c>
      <c r="I102" s="132">
        <v>22.73</v>
      </c>
      <c r="J102" s="132">
        <v>44.55</v>
      </c>
      <c r="K102" s="132">
        <v>253.21</v>
      </c>
      <c r="L102" s="132">
        <v>4728.78</v>
      </c>
      <c r="M102" s="132">
        <v>197.25</v>
      </c>
      <c r="N102" s="132">
        <v>71.099999999999994</v>
      </c>
      <c r="O102" s="132">
        <v>910.87</v>
      </c>
      <c r="P102" s="132">
        <f t="shared" si="6"/>
        <v>11884.29</v>
      </c>
    </row>
    <row r="103" spans="1:17" ht="24.95" customHeight="1">
      <c r="A103" s="130">
        <v>92</v>
      </c>
      <c r="B103" s="130">
        <v>38</v>
      </c>
      <c r="C103" s="139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</row>
    <row r="104" spans="1:17" ht="24.95" customHeight="1">
      <c r="A104" s="130">
        <v>93</v>
      </c>
      <c r="B104" s="130">
        <v>39</v>
      </c>
      <c r="C104" s="13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</row>
    <row r="105" spans="1:17" ht="24.95" customHeight="1" thickBot="1">
      <c r="A105" s="130">
        <v>94</v>
      </c>
      <c r="B105" s="130">
        <v>40</v>
      </c>
      <c r="C105" s="160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</row>
    <row r="106" spans="1:17" ht="24.95" customHeight="1" thickBot="1">
      <c r="A106" s="150"/>
      <c r="B106" s="150">
        <v>40</v>
      </c>
      <c r="C106" s="150"/>
      <c r="D106" s="151">
        <f t="shared" ref="D106:P106" si="7">D65+D34+D3</f>
        <v>54902.95</v>
      </c>
      <c r="E106" s="151">
        <f t="shared" si="7"/>
        <v>51679.18</v>
      </c>
      <c r="F106" s="151">
        <f t="shared" si="7"/>
        <v>64197.949999999983</v>
      </c>
      <c r="G106" s="151">
        <f t="shared" si="7"/>
        <v>66534.229999999981</v>
      </c>
      <c r="H106" s="151">
        <f t="shared" si="7"/>
        <v>65550.13</v>
      </c>
      <c r="I106" s="151">
        <f t="shared" si="7"/>
        <v>65453.739000000001</v>
      </c>
      <c r="J106" s="151">
        <f t="shared" si="7"/>
        <v>65075.760000000009</v>
      </c>
      <c r="K106" s="151">
        <f t="shared" si="7"/>
        <v>72580.45</v>
      </c>
      <c r="L106" s="151">
        <f t="shared" si="7"/>
        <v>72283.489999999991</v>
      </c>
      <c r="M106" s="151">
        <f t="shared" si="7"/>
        <v>66765.61</v>
      </c>
      <c r="N106" s="151">
        <f t="shared" si="7"/>
        <v>64252.31</v>
      </c>
      <c r="O106" s="151">
        <f t="shared" si="7"/>
        <v>83784.459999999992</v>
      </c>
      <c r="P106" s="151">
        <f t="shared" si="7"/>
        <v>793060.25899999996</v>
      </c>
    </row>
    <row r="107" spans="1:17" ht="24.95" customHeight="1">
      <c r="A107" s="145"/>
      <c r="B107" s="145"/>
      <c r="C107" s="135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</row>
    <row r="108" spans="1:17" ht="24.95" customHeight="1">
      <c r="A108" s="145"/>
      <c r="B108" s="145"/>
      <c r="C108" s="135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</row>
    <row r="109" spans="1:17" ht="24.95" customHeight="1">
      <c r="A109" s="141"/>
      <c r="B109" s="142"/>
      <c r="C109" s="166" t="s">
        <v>3</v>
      </c>
      <c r="D109" s="167" t="s">
        <v>4</v>
      </c>
      <c r="E109" s="126" t="s">
        <v>5</v>
      </c>
      <c r="F109" s="126" t="s">
        <v>6</v>
      </c>
      <c r="G109" s="126" t="s">
        <v>7</v>
      </c>
      <c r="H109" s="126" t="s">
        <v>8</v>
      </c>
      <c r="I109" s="126" t="s">
        <v>9</v>
      </c>
      <c r="J109" s="126" t="s">
        <v>10</v>
      </c>
      <c r="K109" s="126" t="s">
        <v>11</v>
      </c>
      <c r="L109" s="126" t="s">
        <v>12</v>
      </c>
      <c r="M109" s="126" t="s">
        <v>13</v>
      </c>
      <c r="N109" s="126" t="s">
        <v>14</v>
      </c>
      <c r="O109" s="126" t="s">
        <v>63</v>
      </c>
      <c r="P109" s="152"/>
    </row>
    <row r="110" spans="1:17" ht="24.95" customHeight="1">
      <c r="A110" s="168" t="s">
        <v>140</v>
      </c>
      <c r="B110" s="154" t="s">
        <v>141</v>
      </c>
      <c r="C110" s="169">
        <v>1024.95</v>
      </c>
      <c r="D110" s="169">
        <v>1250.28</v>
      </c>
      <c r="E110" s="169">
        <v>1274.8499999999999</v>
      </c>
      <c r="F110" s="169">
        <v>3709.31</v>
      </c>
      <c r="G110" s="169">
        <v>3091.48</v>
      </c>
      <c r="H110" s="169">
        <v>2931.61</v>
      </c>
      <c r="I110" s="169">
        <v>3442.24</v>
      </c>
      <c r="J110" s="169">
        <v>2918.7</v>
      </c>
      <c r="K110" s="169">
        <v>2944.73</v>
      </c>
      <c r="L110" s="169">
        <v>2966.78</v>
      </c>
      <c r="M110" s="169">
        <v>1171.43</v>
      </c>
      <c r="N110" s="169">
        <v>752.79</v>
      </c>
      <c r="O110" s="170">
        <v>27479.15</v>
      </c>
      <c r="P110" s="145"/>
      <c r="Q110" s="145"/>
    </row>
    <row r="111" spans="1:17" ht="24.95" customHeight="1">
      <c r="A111" s="168" t="s">
        <v>411</v>
      </c>
      <c r="B111" s="153" t="s">
        <v>412</v>
      </c>
      <c r="C111" s="170">
        <v>1024.95</v>
      </c>
      <c r="D111" s="170">
        <v>1250.28</v>
      </c>
      <c r="E111" s="170">
        <v>1274.8499999999999</v>
      </c>
      <c r="F111" s="170">
        <v>3709.31</v>
      </c>
      <c r="G111" s="170">
        <v>3091.48</v>
      </c>
      <c r="H111" s="170">
        <v>2931.61</v>
      </c>
      <c r="I111" s="170">
        <v>3442.24</v>
      </c>
      <c r="J111" s="170">
        <v>2918.7</v>
      </c>
      <c r="K111" s="170">
        <v>2944.73</v>
      </c>
      <c r="L111" s="170">
        <v>2966.78</v>
      </c>
      <c r="M111" s="170">
        <v>1171.43</v>
      </c>
      <c r="N111" s="170">
        <v>752.79</v>
      </c>
      <c r="O111" s="170">
        <v>27479.15</v>
      </c>
      <c r="P111" s="145"/>
      <c r="Q111" s="145"/>
    </row>
    <row r="112" spans="1:17" ht="24.9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</row>
    <row r="113" spans="1:17" ht="24.95" customHeight="1">
      <c r="A113" s="217"/>
      <c r="B113" s="218" t="s">
        <v>409</v>
      </c>
      <c r="C113" s="219" t="s">
        <v>49</v>
      </c>
      <c r="D113" s="219" t="s">
        <v>64</v>
      </c>
      <c r="E113" s="219" t="s">
        <v>24</v>
      </c>
      <c r="F113" s="219" t="s">
        <v>25</v>
      </c>
      <c r="G113" s="219" t="s">
        <v>26</v>
      </c>
      <c r="H113" s="219" t="s">
        <v>27</v>
      </c>
      <c r="I113" s="219" t="s">
        <v>28</v>
      </c>
      <c r="J113" s="219" t="s">
        <v>29</v>
      </c>
      <c r="K113" s="219" t="s">
        <v>30</v>
      </c>
      <c r="L113" s="219" t="s">
        <v>31</v>
      </c>
      <c r="M113" s="219" t="s">
        <v>32</v>
      </c>
      <c r="N113" s="219" t="s">
        <v>33</v>
      </c>
      <c r="O113" s="220" t="s">
        <v>180</v>
      </c>
      <c r="P113" s="145"/>
      <c r="Q113" s="145"/>
    </row>
    <row r="114" spans="1:17" ht="24.95" customHeight="1">
      <c r="A114" s="217">
        <v>1</v>
      </c>
      <c r="B114" s="226" t="s">
        <v>177</v>
      </c>
      <c r="C114" s="221">
        <f>11049.24+59.92</f>
        <v>11109.16</v>
      </c>
      <c r="D114" s="221">
        <f>15622.0466371681+85.21</f>
        <v>15707.256637168099</v>
      </c>
      <c r="E114" s="221">
        <f>25115.9910619469+135.77</f>
        <v>25251.761061946901</v>
      </c>
      <c r="F114" s="221">
        <f>60879.1124778761+328.33</f>
        <v>61207.442477876102</v>
      </c>
      <c r="G114" s="221">
        <f>63668.2026548673+343.7</f>
        <v>64011.902654867299</v>
      </c>
      <c r="H114" s="221">
        <f>75375.29+403.13</f>
        <v>75778.42</v>
      </c>
      <c r="I114" s="221">
        <f>72361.17+383.32</f>
        <v>72744.490000000005</v>
      </c>
      <c r="J114" s="221">
        <f>62483.34+331.8</f>
        <v>62815.14</v>
      </c>
      <c r="K114" s="221">
        <f>66293.6986725664+361.84</f>
        <v>66655.538672566399</v>
      </c>
      <c r="L114" s="221">
        <f>68785.97+366.73-112.9</f>
        <v>69039.8</v>
      </c>
      <c r="M114" s="221">
        <f>22935.46+120.61</f>
        <v>23056.07</v>
      </c>
      <c r="N114" s="222">
        <f>35275.72+178.7</f>
        <v>35454.42</v>
      </c>
      <c r="O114" s="221">
        <f>SUM(C114:N114)</f>
        <v>582831.40150442487</v>
      </c>
      <c r="P114" s="145"/>
      <c r="Q114" s="145"/>
    </row>
    <row r="115" spans="1:17" ht="24.95" customHeight="1">
      <c r="A115" s="217">
        <v>2</v>
      </c>
      <c r="B115" s="225" t="s">
        <v>351</v>
      </c>
      <c r="C115" s="221">
        <v>0</v>
      </c>
      <c r="D115" s="221">
        <v>0</v>
      </c>
      <c r="E115" s="221">
        <v>0</v>
      </c>
      <c r="F115" s="221">
        <v>0</v>
      </c>
      <c r="G115" s="221">
        <v>0</v>
      </c>
      <c r="H115" s="221">
        <v>0</v>
      </c>
      <c r="I115" s="221">
        <v>0</v>
      </c>
      <c r="J115" s="221">
        <v>0</v>
      </c>
      <c r="K115" s="221">
        <v>0</v>
      </c>
      <c r="L115" s="221">
        <v>0</v>
      </c>
      <c r="M115" s="221">
        <v>0</v>
      </c>
      <c r="N115" s="221">
        <v>0</v>
      </c>
      <c r="O115" s="221">
        <f t="shared" ref="O115:O137" si="8">SUM(C115:N115)</f>
        <v>0</v>
      </c>
      <c r="P115" s="145"/>
      <c r="Q115" s="145"/>
    </row>
    <row r="116" spans="1:17" ht="24.95" customHeight="1">
      <c r="A116" s="217">
        <v>3</v>
      </c>
      <c r="B116" s="225" t="s">
        <v>352</v>
      </c>
      <c r="C116" s="221">
        <v>0</v>
      </c>
      <c r="D116" s="221">
        <v>0</v>
      </c>
      <c r="E116" s="221">
        <v>0</v>
      </c>
      <c r="F116" s="221">
        <v>0</v>
      </c>
      <c r="G116" s="221">
        <v>0</v>
      </c>
      <c r="H116" s="221">
        <v>0</v>
      </c>
      <c r="I116" s="221">
        <v>0</v>
      </c>
      <c r="J116" s="221">
        <v>0</v>
      </c>
      <c r="K116" s="221">
        <v>0</v>
      </c>
      <c r="L116" s="221">
        <v>0</v>
      </c>
      <c r="M116" s="221">
        <v>0</v>
      </c>
      <c r="N116" s="221">
        <v>0</v>
      </c>
      <c r="O116" s="221">
        <f t="shared" si="8"/>
        <v>0</v>
      </c>
      <c r="P116" s="145"/>
      <c r="Q116" s="145"/>
    </row>
    <row r="117" spans="1:17" ht="24.95" customHeight="1">
      <c r="A117" s="217">
        <v>4</v>
      </c>
      <c r="B117" s="226" t="s">
        <v>102</v>
      </c>
      <c r="C117" s="221">
        <v>774.33628318584078</v>
      </c>
      <c r="D117" s="221">
        <v>1318.5840707964603</v>
      </c>
      <c r="E117" s="221">
        <v>1960.1769911504427</v>
      </c>
      <c r="F117" s="221">
        <v>4690.2654867256642</v>
      </c>
      <c r="G117" s="221">
        <v>5252.212389380531</v>
      </c>
      <c r="H117" s="221">
        <v>5990.71</v>
      </c>
      <c r="I117" s="221">
        <v>4302.1099999999997</v>
      </c>
      <c r="J117" s="221">
        <v>3860.69</v>
      </c>
      <c r="K117" s="221">
        <v>5935.3982300884963</v>
      </c>
      <c r="L117" s="221">
        <v>4419.47</v>
      </c>
      <c r="M117" s="221">
        <v>1185.83</v>
      </c>
      <c r="N117" s="222">
        <v>1369.49</v>
      </c>
      <c r="O117" s="221">
        <f t="shared" si="8"/>
        <v>41059.273451327441</v>
      </c>
      <c r="P117" s="145"/>
      <c r="Q117" s="145"/>
    </row>
    <row r="118" spans="1:17" ht="24.95" customHeight="1">
      <c r="A118" s="217">
        <v>5</v>
      </c>
      <c r="B118" s="226" t="s">
        <v>178</v>
      </c>
      <c r="C118" s="221">
        <v>0</v>
      </c>
      <c r="D118" s="221">
        <v>0</v>
      </c>
      <c r="E118" s="221">
        <v>943.79</v>
      </c>
      <c r="F118" s="221">
        <v>524.49</v>
      </c>
      <c r="G118" s="221">
        <v>296.2</v>
      </c>
      <c r="H118" s="221">
        <v>292.45</v>
      </c>
      <c r="I118" s="221">
        <v>349.66</v>
      </c>
      <c r="J118" s="221">
        <v>0</v>
      </c>
      <c r="K118" s="221">
        <v>278.14</v>
      </c>
      <c r="L118" s="221">
        <v>0</v>
      </c>
      <c r="M118" s="221">
        <v>0</v>
      </c>
      <c r="N118" s="222">
        <v>0</v>
      </c>
      <c r="O118" s="221">
        <f t="shared" si="8"/>
        <v>2684.7299999999996</v>
      </c>
      <c r="P118" s="145"/>
      <c r="Q118" s="145"/>
    </row>
    <row r="119" spans="1:17" ht="24.95" customHeight="1">
      <c r="A119" s="217">
        <v>6</v>
      </c>
      <c r="B119" s="226" t="s">
        <v>110</v>
      </c>
      <c r="C119" s="221">
        <v>0</v>
      </c>
      <c r="D119" s="221">
        <v>0</v>
      </c>
      <c r="E119" s="221">
        <v>1721.95</v>
      </c>
      <c r="F119" s="221">
        <v>0</v>
      </c>
      <c r="G119" s="221">
        <v>2404.79</v>
      </c>
      <c r="H119" s="221">
        <v>2142.91</v>
      </c>
      <c r="I119" s="221">
        <v>3007.42</v>
      </c>
      <c r="J119" s="221">
        <v>2335.15</v>
      </c>
      <c r="K119" s="221">
        <v>2499.94</v>
      </c>
      <c r="L119" s="221">
        <v>2140.0100000000002</v>
      </c>
      <c r="M119" s="221">
        <v>2493.9499999999998</v>
      </c>
      <c r="N119" s="222">
        <v>637.6</v>
      </c>
      <c r="O119" s="221">
        <f t="shared" si="8"/>
        <v>19383.719999999998</v>
      </c>
      <c r="P119" s="145"/>
      <c r="Q119" s="145"/>
    </row>
    <row r="120" spans="1:17" ht="24.95" customHeight="1">
      <c r="A120" s="217">
        <v>7</v>
      </c>
      <c r="B120" s="225" t="s">
        <v>353</v>
      </c>
      <c r="C120" s="221">
        <v>100</v>
      </c>
      <c r="D120" s="221">
        <v>100</v>
      </c>
      <c r="E120" s="221">
        <v>100</v>
      </c>
      <c r="F120" s="221">
        <v>100</v>
      </c>
      <c r="G120" s="221">
        <v>100</v>
      </c>
      <c r="H120" s="221">
        <v>100</v>
      </c>
      <c r="I120" s="221">
        <v>100</v>
      </c>
      <c r="J120" s="221">
        <v>100</v>
      </c>
      <c r="K120" s="221">
        <v>100</v>
      </c>
      <c r="L120" s="221">
        <v>100</v>
      </c>
      <c r="M120" s="221">
        <v>100</v>
      </c>
      <c r="N120" s="222">
        <v>100</v>
      </c>
      <c r="O120" s="221">
        <f t="shared" si="8"/>
        <v>1200</v>
      </c>
      <c r="P120" s="145"/>
      <c r="Q120" s="145"/>
    </row>
    <row r="121" spans="1:17" ht="24.95" customHeight="1">
      <c r="A121" s="217">
        <v>8</v>
      </c>
      <c r="B121" s="225" t="s">
        <v>354</v>
      </c>
      <c r="C121" s="221">
        <v>0</v>
      </c>
      <c r="D121" s="221">
        <v>0</v>
      </c>
      <c r="E121" s="221">
        <v>15.32</v>
      </c>
      <c r="F121" s="221">
        <v>104.03</v>
      </c>
      <c r="G121" s="221">
        <v>87.88</v>
      </c>
      <c r="H121" s="221">
        <v>322.26</v>
      </c>
      <c r="I121" s="221">
        <v>139.51</v>
      </c>
      <c r="J121" s="221">
        <v>438.71</v>
      </c>
      <c r="K121" s="221">
        <v>618.54</v>
      </c>
      <c r="L121" s="221">
        <v>912.88</v>
      </c>
      <c r="M121" s="221">
        <v>103.21</v>
      </c>
      <c r="N121" s="222">
        <v>54.84</v>
      </c>
      <c r="O121" s="221">
        <f t="shared" si="8"/>
        <v>2797.1800000000003</v>
      </c>
      <c r="P121" s="145"/>
      <c r="Q121" s="145"/>
    </row>
    <row r="122" spans="1:17" ht="24.95" customHeight="1">
      <c r="A122" s="217">
        <v>9</v>
      </c>
      <c r="B122" s="225" t="s">
        <v>355</v>
      </c>
      <c r="C122" s="221">
        <v>0</v>
      </c>
      <c r="D122" s="221">
        <v>0</v>
      </c>
      <c r="E122" s="221">
        <v>0</v>
      </c>
      <c r="F122" s="221">
        <v>0</v>
      </c>
      <c r="G122" s="221">
        <v>0</v>
      </c>
      <c r="H122" s="221">
        <v>0</v>
      </c>
      <c r="I122" s="221">
        <v>0</v>
      </c>
      <c r="J122" s="221">
        <v>0</v>
      </c>
      <c r="K122" s="221">
        <v>0</v>
      </c>
      <c r="L122" s="221">
        <v>0</v>
      </c>
      <c r="M122" s="221">
        <v>0</v>
      </c>
      <c r="N122" s="221">
        <v>0</v>
      </c>
      <c r="O122" s="221">
        <f t="shared" si="8"/>
        <v>0</v>
      </c>
      <c r="P122" s="145"/>
      <c r="Q122" s="145"/>
    </row>
    <row r="123" spans="1:17" ht="24.95" customHeight="1">
      <c r="A123" s="217">
        <v>10</v>
      </c>
      <c r="B123" s="225" t="s">
        <v>356</v>
      </c>
      <c r="C123" s="221">
        <v>0</v>
      </c>
      <c r="D123" s="221">
        <v>0</v>
      </c>
      <c r="E123" s="221">
        <v>0</v>
      </c>
      <c r="F123" s="221">
        <v>0</v>
      </c>
      <c r="G123" s="221">
        <v>0</v>
      </c>
      <c r="H123" s="223">
        <v>168.15</v>
      </c>
      <c r="I123" s="223">
        <v>88.5</v>
      </c>
      <c r="J123" s="221">
        <v>0</v>
      </c>
      <c r="K123" s="223">
        <v>281.62</v>
      </c>
      <c r="L123" s="221">
        <v>0</v>
      </c>
      <c r="M123" s="221">
        <v>0</v>
      </c>
      <c r="N123" s="221">
        <v>0</v>
      </c>
      <c r="O123" s="221">
        <f t="shared" si="8"/>
        <v>538.27</v>
      </c>
      <c r="P123" s="145"/>
      <c r="Q123" s="145"/>
    </row>
    <row r="124" spans="1:17" ht="24.95" customHeight="1">
      <c r="A124" s="217">
        <v>11</v>
      </c>
      <c r="B124" s="225" t="s">
        <v>357</v>
      </c>
      <c r="C124" s="221">
        <v>0</v>
      </c>
      <c r="D124" s="221">
        <v>0</v>
      </c>
      <c r="E124" s="221">
        <v>0</v>
      </c>
      <c r="F124" s="221">
        <v>0</v>
      </c>
      <c r="G124" s="221">
        <v>0</v>
      </c>
      <c r="H124" s="221">
        <v>0</v>
      </c>
      <c r="I124" s="221">
        <v>0</v>
      </c>
      <c r="J124" s="221">
        <v>0</v>
      </c>
      <c r="K124" s="221">
        <v>0</v>
      </c>
      <c r="L124" s="221">
        <v>112.9</v>
      </c>
      <c r="M124" s="221">
        <v>0</v>
      </c>
      <c r="N124" s="221">
        <v>0</v>
      </c>
      <c r="O124" s="221">
        <f t="shared" si="8"/>
        <v>112.9</v>
      </c>
      <c r="P124" s="145"/>
      <c r="Q124" s="145"/>
    </row>
    <row r="125" spans="1:17" ht="24.95" customHeight="1">
      <c r="A125" s="217">
        <v>12</v>
      </c>
      <c r="B125" s="225" t="s">
        <v>358</v>
      </c>
      <c r="C125" s="221">
        <v>0</v>
      </c>
      <c r="D125" s="221">
        <v>0</v>
      </c>
      <c r="E125" s="221">
        <v>0</v>
      </c>
      <c r="F125" s="221">
        <v>0</v>
      </c>
      <c r="G125" s="221">
        <v>0</v>
      </c>
      <c r="H125" s="221">
        <v>0</v>
      </c>
      <c r="I125" s="221">
        <v>0</v>
      </c>
      <c r="J125" s="221">
        <v>0</v>
      </c>
      <c r="K125" s="221">
        <v>0</v>
      </c>
      <c r="L125" s="221">
        <v>0</v>
      </c>
      <c r="M125" s="221">
        <v>0</v>
      </c>
      <c r="N125" s="221">
        <v>0</v>
      </c>
      <c r="O125" s="221">
        <f t="shared" si="8"/>
        <v>0</v>
      </c>
      <c r="P125" s="145"/>
      <c r="Q125" s="145"/>
    </row>
    <row r="126" spans="1:17" ht="24.95" customHeight="1">
      <c r="A126" s="217">
        <v>13</v>
      </c>
      <c r="B126" s="225" t="s">
        <v>359</v>
      </c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  <c r="H126" s="221">
        <v>0</v>
      </c>
      <c r="I126" s="221">
        <v>0</v>
      </c>
      <c r="J126" s="221">
        <v>0</v>
      </c>
      <c r="K126" s="221">
        <v>0</v>
      </c>
      <c r="L126" s="221">
        <v>0</v>
      </c>
      <c r="M126" s="221">
        <v>0</v>
      </c>
      <c r="N126" s="221">
        <v>0</v>
      </c>
      <c r="O126" s="221">
        <f t="shared" si="8"/>
        <v>0</v>
      </c>
      <c r="P126" s="145"/>
      <c r="Q126" s="145"/>
    </row>
    <row r="127" spans="1:17" ht="24.95" customHeight="1">
      <c r="A127" s="217">
        <v>14</v>
      </c>
      <c r="B127" s="225" t="s">
        <v>360</v>
      </c>
      <c r="C127" s="221">
        <v>0</v>
      </c>
      <c r="D127" s="221">
        <v>0</v>
      </c>
      <c r="E127" s="221">
        <v>0</v>
      </c>
      <c r="F127" s="221">
        <v>0</v>
      </c>
      <c r="G127" s="221">
        <v>150.44</v>
      </c>
      <c r="H127" s="221">
        <v>548.66999999999996</v>
      </c>
      <c r="I127" s="221">
        <v>311.5</v>
      </c>
      <c r="J127" s="221">
        <v>911.51</v>
      </c>
      <c r="K127" s="221">
        <v>460.18</v>
      </c>
      <c r="L127" s="221">
        <v>345.13</v>
      </c>
      <c r="M127" s="221">
        <v>0</v>
      </c>
      <c r="N127" s="222">
        <v>0</v>
      </c>
      <c r="O127" s="221">
        <f t="shared" si="8"/>
        <v>2727.43</v>
      </c>
      <c r="P127" s="145"/>
      <c r="Q127" s="145"/>
    </row>
    <row r="128" spans="1:17" ht="24.95" customHeight="1">
      <c r="A128" s="217">
        <v>15</v>
      </c>
      <c r="B128" s="225" t="s">
        <v>361</v>
      </c>
      <c r="C128" s="221">
        <v>0</v>
      </c>
      <c r="D128" s="221">
        <v>0</v>
      </c>
      <c r="E128" s="221">
        <v>0</v>
      </c>
      <c r="F128" s="221">
        <v>0</v>
      </c>
      <c r="G128" s="221">
        <v>0</v>
      </c>
      <c r="H128" s="221">
        <v>0</v>
      </c>
      <c r="I128" s="221">
        <v>0</v>
      </c>
      <c r="J128" s="221">
        <v>0</v>
      </c>
      <c r="K128" s="221">
        <v>0</v>
      </c>
      <c r="L128" s="221">
        <v>0</v>
      </c>
      <c r="M128" s="221">
        <v>0</v>
      </c>
      <c r="N128" s="221">
        <v>0</v>
      </c>
      <c r="O128" s="221">
        <f t="shared" si="8"/>
        <v>0</v>
      </c>
      <c r="P128" s="145"/>
      <c r="Q128" s="145"/>
    </row>
    <row r="129" spans="1:20" ht="24.95" customHeight="1">
      <c r="A129" s="217">
        <v>16</v>
      </c>
      <c r="B129" s="225" t="s">
        <v>362</v>
      </c>
      <c r="C129" s="221">
        <v>0</v>
      </c>
      <c r="D129" s="221">
        <v>0</v>
      </c>
      <c r="E129" s="221">
        <v>201.48</v>
      </c>
      <c r="F129" s="221">
        <v>322.58</v>
      </c>
      <c r="G129" s="221">
        <v>0</v>
      </c>
      <c r="H129" s="221">
        <v>0</v>
      </c>
      <c r="I129" s="221">
        <v>0</v>
      </c>
      <c r="J129" s="221">
        <v>0</v>
      </c>
      <c r="K129" s="221">
        <v>0</v>
      </c>
      <c r="L129" s="221">
        <v>0</v>
      </c>
      <c r="M129" s="221">
        <v>0</v>
      </c>
      <c r="N129" s="221">
        <v>0</v>
      </c>
      <c r="O129" s="221">
        <f t="shared" si="8"/>
        <v>524.05999999999995</v>
      </c>
      <c r="P129" s="145"/>
      <c r="Q129" s="145"/>
    </row>
    <row r="130" spans="1:20" ht="24.95" customHeight="1">
      <c r="A130" s="217">
        <v>17</v>
      </c>
      <c r="B130" s="225" t="s">
        <v>363</v>
      </c>
      <c r="C130" s="221">
        <v>0</v>
      </c>
      <c r="D130" s="221">
        <v>15</v>
      </c>
      <c r="E130" s="221">
        <v>114.6</v>
      </c>
      <c r="F130" s="221">
        <v>100.8</v>
      </c>
      <c r="G130" s="221">
        <v>401.1</v>
      </c>
      <c r="H130" s="221">
        <v>481.2</v>
      </c>
      <c r="I130" s="221">
        <v>592.04999999999995</v>
      </c>
      <c r="J130" s="221">
        <v>352.35</v>
      </c>
      <c r="K130" s="221">
        <v>287.85000000000002</v>
      </c>
      <c r="L130" s="221">
        <v>91.95</v>
      </c>
      <c r="M130" s="221">
        <v>100.8</v>
      </c>
      <c r="N130" s="221">
        <v>0</v>
      </c>
      <c r="O130" s="221">
        <f t="shared" si="8"/>
        <v>2537.6999999999998</v>
      </c>
      <c r="P130" s="145"/>
      <c r="Q130" s="145"/>
    </row>
    <row r="131" spans="1:20" ht="24.95" customHeight="1">
      <c r="A131" s="217">
        <v>18</v>
      </c>
      <c r="B131" s="225" t="s">
        <v>364</v>
      </c>
      <c r="C131" s="221">
        <v>0</v>
      </c>
      <c r="D131" s="221">
        <v>0</v>
      </c>
      <c r="E131" s="221">
        <v>0</v>
      </c>
      <c r="F131" s="221">
        <v>0</v>
      </c>
      <c r="G131" s="221">
        <v>0</v>
      </c>
      <c r="H131" s="221">
        <v>0</v>
      </c>
      <c r="I131" s="221">
        <v>0</v>
      </c>
      <c r="J131" s="221">
        <v>0</v>
      </c>
      <c r="K131" s="221">
        <v>0</v>
      </c>
      <c r="L131" s="221">
        <v>0</v>
      </c>
      <c r="M131" s="221">
        <v>0</v>
      </c>
      <c r="N131" s="221">
        <v>0</v>
      </c>
      <c r="O131" s="221">
        <f t="shared" si="8"/>
        <v>0</v>
      </c>
      <c r="P131" s="145"/>
      <c r="Q131" s="145"/>
    </row>
    <row r="132" spans="1:20" ht="24.95" customHeight="1">
      <c r="A132" s="217">
        <v>19</v>
      </c>
      <c r="B132" s="225" t="s">
        <v>365</v>
      </c>
      <c r="C132" s="221">
        <v>0</v>
      </c>
      <c r="D132" s="221">
        <v>0</v>
      </c>
      <c r="E132" s="221">
        <v>0</v>
      </c>
      <c r="F132" s="221">
        <v>0</v>
      </c>
      <c r="G132" s="221">
        <v>0</v>
      </c>
      <c r="H132" s="221">
        <v>0</v>
      </c>
      <c r="I132" s="221">
        <v>0</v>
      </c>
      <c r="J132" s="221">
        <v>0</v>
      </c>
      <c r="K132" s="221">
        <v>0</v>
      </c>
      <c r="L132" s="221">
        <v>112.9</v>
      </c>
      <c r="M132" s="221">
        <v>0</v>
      </c>
      <c r="N132" s="221">
        <v>0</v>
      </c>
      <c r="O132" s="221">
        <f t="shared" si="8"/>
        <v>112.9</v>
      </c>
      <c r="P132" s="145"/>
      <c r="Q132" s="145"/>
    </row>
    <row r="133" spans="1:20" ht="24.95" customHeight="1">
      <c r="A133" s="217">
        <v>20</v>
      </c>
      <c r="B133" s="225" t="s">
        <v>366</v>
      </c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  <c r="H133" s="221">
        <v>194.35</v>
      </c>
      <c r="I133" s="221">
        <v>225.4</v>
      </c>
      <c r="J133" s="221">
        <v>54.92</v>
      </c>
      <c r="K133" s="221">
        <v>275.08</v>
      </c>
      <c r="L133" s="221">
        <f>77.02+33.87</f>
        <v>110.88999999999999</v>
      </c>
      <c r="M133" s="221">
        <f>248.55+158.87</f>
        <v>407.42</v>
      </c>
      <c r="N133" s="221">
        <v>19.05</v>
      </c>
      <c r="O133" s="221">
        <f t="shared" si="8"/>
        <v>1287.1099999999999</v>
      </c>
      <c r="P133" s="145"/>
      <c r="Q133" s="145"/>
    </row>
    <row r="134" spans="1:20" ht="24.95" customHeight="1">
      <c r="A134" s="217">
        <v>21</v>
      </c>
      <c r="B134" s="225" t="s">
        <v>367</v>
      </c>
      <c r="C134" s="221">
        <v>0</v>
      </c>
      <c r="D134" s="221">
        <v>0</v>
      </c>
      <c r="E134" s="221">
        <v>0</v>
      </c>
      <c r="F134" s="221">
        <v>0</v>
      </c>
      <c r="G134" s="221">
        <v>0</v>
      </c>
      <c r="H134" s="221">
        <v>0</v>
      </c>
      <c r="I134" s="221">
        <v>0</v>
      </c>
      <c r="J134" s="221">
        <v>120.16</v>
      </c>
      <c r="K134" s="221">
        <v>0</v>
      </c>
      <c r="L134" s="221">
        <v>0</v>
      </c>
      <c r="M134" s="221">
        <v>0</v>
      </c>
      <c r="N134" s="221">
        <v>0</v>
      </c>
      <c r="O134" s="221">
        <f t="shared" si="8"/>
        <v>120.16</v>
      </c>
      <c r="P134" s="145"/>
      <c r="Q134" s="145"/>
    </row>
    <row r="135" spans="1:20" ht="24.95" customHeight="1">
      <c r="A135" s="217">
        <v>22</v>
      </c>
      <c r="B135" s="226" t="s">
        <v>179</v>
      </c>
      <c r="C135" s="221">
        <v>5335.41</v>
      </c>
      <c r="D135" s="221">
        <v>15.01</v>
      </c>
      <c r="E135" s="221">
        <v>6.22</v>
      </c>
      <c r="F135" s="221">
        <v>75.13</v>
      </c>
      <c r="G135" s="221">
        <v>34.61</v>
      </c>
      <c r="H135" s="221">
        <v>114.01</v>
      </c>
      <c r="I135" s="221">
        <v>24.11</v>
      </c>
      <c r="J135" s="221">
        <v>0</v>
      </c>
      <c r="K135" s="221">
        <v>126.27</v>
      </c>
      <c r="L135" s="221">
        <v>76.400000000000006</v>
      </c>
      <c r="M135" s="221">
        <v>280.5</v>
      </c>
      <c r="N135" s="222">
        <v>12649.49</v>
      </c>
      <c r="O135" s="221">
        <f t="shared" si="8"/>
        <v>18737.16</v>
      </c>
      <c r="P135" s="145"/>
      <c r="Q135" s="145"/>
    </row>
    <row r="136" spans="1:20" ht="24.95" customHeight="1">
      <c r="A136" s="217">
        <v>23</v>
      </c>
      <c r="B136" s="225" t="s">
        <v>396</v>
      </c>
      <c r="C136" s="224">
        <v>-59.92</v>
      </c>
      <c r="D136" s="224">
        <v>-85.21</v>
      </c>
      <c r="E136" s="224">
        <v>-135.77000000000001</v>
      </c>
      <c r="F136" s="224">
        <v>-328.33</v>
      </c>
      <c r="G136" s="224">
        <v>-343.69</v>
      </c>
      <c r="H136" s="224">
        <v>-403.13</v>
      </c>
      <c r="I136" s="224">
        <v>-383.32</v>
      </c>
      <c r="J136" s="224">
        <v>-331.8</v>
      </c>
      <c r="K136" s="224">
        <v>-361.84</v>
      </c>
      <c r="L136" s="224">
        <v>-366.73</v>
      </c>
      <c r="M136" s="224">
        <v>-120.61</v>
      </c>
      <c r="N136" s="221">
        <v>-178.7</v>
      </c>
      <c r="O136" s="221">
        <v>-2920.3300000000004</v>
      </c>
      <c r="P136" s="145"/>
      <c r="Q136" s="145"/>
    </row>
    <row r="137" spans="1:20" ht="24.95" customHeight="1">
      <c r="A137" s="217">
        <v>24</v>
      </c>
      <c r="B137" s="225" t="s">
        <v>414</v>
      </c>
      <c r="C137" s="221">
        <v>0</v>
      </c>
      <c r="D137" s="221">
        <v>0</v>
      </c>
      <c r="E137" s="221">
        <v>0</v>
      </c>
      <c r="F137" s="221">
        <v>0</v>
      </c>
      <c r="G137" s="221">
        <v>0</v>
      </c>
      <c r="H137" s="221">
        <v>0</v>
      </c>
      <c r="I137" s="221">
        <v>0</v>
      </c>
      <c r="J137" s="221">
        <v>0</v>
      </c>
      <c r="K137" s="221">
        <v>0</v>
      </c>
      <c r="L137" s="221">
        <v>0</v>
      </c>
      <c r="M137" s="221">
        <v>0</v>
      </c>
      <c r="N137" s="221">
        <v>50000</v>
      </c>
      <c r="O137" s="221">
        <f t="shared" si="8"/>
        <v>50000</v>
      </c>
      <c r="P137" s="145"/>
      <c r="Q137" s="145"/>
    </row>
    <row r="138" spans="1:20" ht="24.95" customHeight="1">
      <c r="A138" s="217">
        <v>25</v>
      </c>
      <c r="B138" s="225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2"/>
      <c r="O138" s="221"/>
      <c r="P138" s="145"/>
      <c r="Q138" s="145"/>
    </row>
    <row r="139" spans="1:20" ht="24.95" customHeight="1">
      <c r="A139" s="217">
        <v>26</v>
      </c>
      <c r="B139" s="225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2"/>
      <c r="O139" s="221"/>
      <c r="P139" s="145"/>
      <c r="Q139" s="145"/>
      <c r="R139" s="145"/>
      <c r="S139" s="145"/>
      <c r="T139" s="145"/>
    </row>
    <row r="140" spans="1:20" ht="24.95" customHeight="1">
      <c r="A140" s="217">
        <v>27</v>
      </c>
      <c r="B140" s="225"/>
      <c r="C140" s="221"/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2"/>
      <c r="O140" s="221"/>
      <c r="P140" s="145"/>
      <c r="Q140" s="145"/>
      <c r="R140" s="145"/>
      <c r="S140" s="145"/>
      <c r="T140" s="145"/>
    </row>
    <row r="141" spans="1:20" ht="24.95" customHeight="1">
      <c r="A141" s="217">
        <v>28</v>
      </c>
      <c r="B141" s="225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2"/>
      <c r="O141" s="221"/>
      <c r="P141" s="145"/>
      <c r="Q141" s="145"/>
      <c r="R141" s="145"/>
      <c r="S141" s="145"/>
      <c r="T141" s="145"/>
    </row>
    <row r="142" spans="1:20" ht="24.95" customHeight="1">
      <c r="A142" s="217">
        <v>29</v>
      </c>
      <c r="B142" s="225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2"/>
      <c r="O142" s="221"/>
      <c r="P142" s="145"/>
      <c r="Q142" s="145"/>
      <c r="R142" s="145"/>
      <c r="S142" s="145"/>
      <c r="T142" s="145"/>
    </row>
    <row r="143" spans="1:20" ht="24.95" customHeight="1">
      <c r="A143" s="217">
        <v>30</v>
      </c>
      <c r="B143" s="225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2"/>
      <c r="O143" s="221"/>
      <c r="P143" s="145"/>
      <c r="Q143" s="145"/>
      <c r="R143" s="145"/>
      <c r="S143" s="145"/>
      <c r="T143" s="145"/>
    </row>
    <row r="144" spans="1:20" ht="24.9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24.9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24.9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>
      <c r="A147" s="15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D149-EDB5-4221-BE0E-578712232B07}">
  <dimension ref="A1:X983"/>
  <sheetViews>
    <sheetView tabSelected="1" topLeftCell="A74" zoomScale="25" zoomScaleNormal="25" workbookViewId="0">
      <selection sqref="A1:Q160"/>
    </sheetView>
  </sheetViews>
  <sheetFormatPr defaultColWidth="9.140625" defaultRowHeight="12"/>
  <cols>
    <col min="1" max="1" width="7.42578125" style="51" customWidth="1"/>
    <col min="2" max="2" width="4.7109375" style="60" customWidth="1"/>
    <col min="3" max="3" width="32.85546875" style="61" customWidth="1"/>
    <col min="4" max="4" width="13.85546875" style="61" customWidth="1"/>
    <col min="5" max="5" width="10.85546875" style="61" customWidth="1"/>
    <col min="6" max="6" width="12.7109375" style="61" bestFit="1" customWidth="1"/>
    <col min="7" max="7" width="11.7109375" style="61" customWidth="1"/>
    <col min="8" max="8" width="11.28515625" style="61" customWidth="1"/>
    <col min="9" max="9" width="18.42578125" style="61" bestFit="1" customWidth="1"/>
    <col min="10" max="10" width="11.42578125" style="61" customWidth="1"/>
    <col min="11" max="11" width="10.7109375" style="61" customWidth="1"/>
    <col min="12" max="12" width="12.7109375" style="91" customWidth="1"/>
    <col min="13" max="13" width="11.7109375" style="61" customWidth="1"/>
    <col min="14" max="14" width="13.42578125" style="61" customWidth="1"/>
    <col min="15" max="16" width="13.28515625" style="61" customWidth="1"/>
    <col min="17" max="17" width="17.5703125" style="51" customWidth="1"/>
    <col min="18" max="18" width="10.140625" style="51" bestFit="1" customWidth="1"/>
    <col min="19" max="22" width="9.140625" style="51"/>
    <col min="23" max="23" width="7.85546875" style="51" customWidth="1"/>
    <col min="24" max="24" width="63.140625" style="51" customWidth="1"/>
    <col min="25" max="16384" width="9.140625" style="51"/>
  </cols>
  <sheetData>
    <row r="1" spans="1:24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4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/>
      <c r="H2" s="303" t="str">
        <f>ΑΝΤΙΣΤΟΙΧΙΣΗ!$F$35</f>
        <v>ΠΡΟΥΠΟΛΟΓΙΣΜΟΣ ΤΡΕΧΟΝΤΟΣ ΕΤΟΥΣ</v>
      </c>
      <c r="I2" s="303"/>
      <c r="J2" s="303"/>
      <c r="K2" s="303"/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U2"/>
      <c r="V2"/>
      <c r="W2"/>
      <c r="X2"/>
    </row>
    <row r="3" spans="1:24" ht="31.5" customHeight="1">
      <c r="A3" s="172">
        <v>2</v>
      </c>
      <c r="B3" s="175"/>
      <c r="C3" s="52" t="s">
        <v>413</v>
      </c>
      <c r="D3" s="302" t="str">
        <f>ΑΝΤΙΣΤΟΙΧΙΣΗ!$F$106</f>
        <v xml:space="preserve">ΙΑΝΟΥΑΡΙΟΣ ΤΡΕΧΟΝ ΕΤΟΣ </v>
      </c>
      <c r="E3" s="302"/>
      <c r="F3" s="302"/>
      <c r="G3" s="110">
        <f>ΑΝΤΙΣΤΟΙΧΙΣΗ!$D$34</f>
        <v>2025</v>
      </c>
      <c r="H3" s="302" t="str">
        <f>ΑΝΤΙΣΤΟΙΧΙΣΗ!$F$106</f>
        <v xml:space="preserve">ΙΑΝΟΥΑΡΙΟΣ ΤΡΕΧΟΝ ΕΤΟΣ </v>
      </c>
      <c r="I3" s="302"/>
      <c r="J3" s="302"/>
      <c r="K3" s="110">
        <f>ΑΝΤΙΣΤΟΙΧΙΣΗ!$D$34</f>
        <v>2025</v>
      </c>
      <c r="L3" s="302" t="str">
        <f>ΑΝΤΙΣΤΟΙΧΙΣΗ!$F$120</f>
        <v xml:space="preserve">ΙΑΝΟΥΑΡΙΟΣ ΠΡΟΗΓΟΥΜΕΝΟΥ ΕΤΟΥΣ </v>
      </c>
      <c r="M3" s="302"/>
      <c r="N3" s="302"/>
      <c r="O3" s="110">
        <f>ΑΝΤΙΣΤΟΙΧΙΣΗ!$D$33</f>
        <v>2024</v>
      </c>
      <c r="P3" s="302"/>
      <c r="Q3" s="302"/>
      <c r="U3"/>
      <c r="V3"/>
      <c r="W3"/>
      <c r="X3"/>
    </row>
    <row r="4" spans="1:24" ht="78.75">
      <c r="A4" s="114">
        <v>3</v>
      </c>
      <c r="B4" s="114" t="s">
        <v>384</v>
      </c>
      <c r="C4" s="114" t="s">
        <v>398</v>
      </c>
      <c r="D4" s="114" t="s">
        <v>406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U4"/>
      <c r="V4"/>
      <c r="W4"/>
      <c r="X4"/>
    </row>
    <row r="5" spans="1:24" ht="30">
      <c r="A5" s="171">
        <v>4</v>
      </c>
      <c r="B5" s="180"/>
      <c r="C5" s="85" t="s">
        <v>368</v>
      </c>
      <c r="D5" s="86">
        <f>D7-D6</f>
        <v>-45183.816666666666</v>
      </c>
      <c r="E5" s="299"/>
      <c r="F5" s="86">
        <f>F7-F6</f>
        <v>-45286.646666666667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-37643.963716814156</v>
      </c>
      <c r="M5" s="299"/>
      <c r="N5" s="86">
        <f>N7-N6</f>
        <v>-37643.963716814156</v>
      </c>
      <c r="O5" s="299"/>
      <c r="P5" s="86">
        <f>P159-P6</f>
        <v>5240.1429498525067</v>
      </c>
      <c r="Q5" s="299"/>
      <c r="U5"/>
      <c r="V5"/>
      <c r="W5"/>
      <c r="X5"/>
    </row>
    <row r="6" spans="1:24" ht="25.5" customHeight="1">
      <c r="A6" s="171">
        <v>5</v>
      </c>
      <c r="B6" s="180"/>
      <c r="C6" s="85" t="s">
        <v>381</v>
      </c>
      <c r="D6" s="86">
        <f>D43+D80+D116</f>
        <v>65937.71666666666</v>
      </c>
      <c r="E6" s="299"/>
      <c r="F6" s="86">
        <f>F74+F111+F157</f>
        <v>66040.546666666662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54902.95</v>
      </c>
      <c r="M6" s="299"/>
      <c r="N6" s="87">
        <f>N74+N111+N157</f>
        <v>54902.95</v>
      </c>
      <c r="O6" s="299"/>
      <c r="P6" s="86">
        <f>P38-P43-P80</f>
        <v>-5240.1429498525067</v>
      </c>
      <c r="Q6" s="299"/>
      <c r="U6"/>
      <c r="V6"/>
      <c r="W6"/>
      <c r="X6"/>
    </row>
    <row r="7" spans="1:24" ht="15.75">
      <c r="A7" s="74">
        <v>6</v>
      </c>
      <c r="B7" s="74" t="s">
        <v>1</v>
      </c>
      <c r="C7" s="84" t="s">
        <v>380</v>
      </c>
      <c r="D7" s="65">
        <f>SUM(D8:D31)</f>
        <v>20753.899999999998</v>
      </c>
      <c r="E7" s="83"/>
      <c r="F7" s="65">
        <f>SUM(F8:F31)</f>
        <v>20753.899999999998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17258.986283185841</v>
      </c>
      <c r="M7" s="83"/>
      <c r="N7" s="65">
        <f>L7</f>
        <v>17258.986283185841</v>
      </c>
      <c r="O7" s="83"/>
      <c r="P7" s="65">
        <f>SUM(P8:P31)</f>
        <v>3494.9137168141606</v>
      </c>
      <c r="Q7" s="83"/>
      <c r="U7"/>
      <c r="V7"/>
      <c r="W7"/>
      <c r="X7"/>
    </row>
    <row r="8" spans="1:24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'2025_ΕΣΟΔΑ'!C2</f>
        <v>19279.13</v>
      </c>
      <c r="E8" s="53">
        <f>D8/$D$7</f>
        <v>0.92894010282404771</v>
      </c>
      <c r="F8" s="54">
        <f>D8</f>
        <v>19279.13</v>
      </c>
      <c r="G8" s="53">
        <f>F8/$F$7</f>
        <v>0.92894010282404771</v>
      </c>
      <c r="H8" s="54">
        <v>0</v>
      </c>
      <c r="I8" s="53" t="e">
        <f>H8/$H$7</f>
        <v>#DIV/0!</v>
      </c>
      <c r="J8" s="54">
        <f>H8</f>
        <v>0</v>
      </c>
      <c r="K8" s="53" t="e">
        <f>J8/$J$7</f>
        <v>#DIV/0!</v>
      </c>
      <c r="L8" s="92">
        <f>'2024_60-69 ΕΞΟΔΑ+ΟΜ 2'!C114</f>
        <v>11109.16</v>
      </c>
      <c r="M8" s="53">
        <f>L8/$L$7</f>
        <v>0.64367395730668353</v>
      </c>
      <c r="N8" s="54">
        <f>L8</f>
        <v>11109.16</v>
      </c>
      <c r="O8" s="53">
        <f>N8/$N$7</f>
        <v>0.64367395730668353</v>
      </c>
      <c r="P8" s="54">
        <f>F8-N8</f>
        <v>8169.9700000000012</v>
      </c>
      <c r="Q8" s="53" t="e">
        <f>P8/J8</f>
        <v>#DIV/0!</v>
      </c>
      <c r="U8"/>
      <c r="V8"/>
      <c r="W8"/>
      <c r="X8"/>
    </row>
    <row r="9" spans="1:24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'2025_ΕΣΟΔΑ'!C3</f>
        <v>0</v>
      </c>
      <c r="E9" s="53">
        <f t="shared" ref="E9:E29" si="0">D9/$D$7</f>
        <v>0</v>
      </c>
      <c r="F9" s="54">
        <f t="shared" ref="F9:F29" si="1">D9</f>
        <v>0</v>
      </c>
      <c r="G9" s="53">
        <f t="shared" ref="G9:G29" si="2">F9/$F$7</f>
        <v>0</v>
      </c>
      <c r="H9" s="54"/>
      <c r="I9" s="53" t="e">
        <f t="shared" ref="I9:I29" si="3">H9/$H$7</f>
        <v>#DIV/0!</v>
      </c>
      <c r="J9" s="54">
        <f t="shared" ref="J9:J29" si="4">H9</f>
        <v>0</v>
      </c>
      <c r="K9" s="53" t="e">
        <f t="shared" ref="K9:K29" si="5">J9/$J$7</f>
        <v>#DIV/0!</v>
      </c>
      <c r="L9" s="92">
        <f>'2024_60-69 ΕΞΟΔΑ+ΟΜ 2'!C115</f>
        <v>0</v>
      </c>
      <c r="M9" s="53">
        <f t="shared" ref="M9:M29" si="6">L9/$L$7</f>
        <v>0</v>
      </c>
      <c r="N9" s="54">
        <f t="shared" ref="N9:N29" si="7">L9</f>
        <v>0</v>
      </c>
      <c r="O9" s="53">
        <f t="shared" ref="O9:O29" si="8">N9/$N$7</f>
        <v>0</v>
      </c>
      <c r="P9" s="54">
        <f t="shared" ref="P9:P26" si="9">F9-N9</f>
        <v>0</v>
      </c>
      <c r="Q9" s="53" t="e">
        <f t="shared" ref="Q9:Q26" si="10">P9/J9</f>
        <v>#DIV/0!</v>
      </c>
      <c r="U9"/>
      <c r="V9"/>
      <c r="W9"/>
      <c r="X9"/>
    </row>
    <row r="10" spans="1:24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'2025_ΕΣΟΔΑ'!C4</f>
        <v>0</v>
      </c>
      <c r="E10" s="53">
        <f t="shared" si="0"/>
        <v>0</v>
      </c>
      <c r="F10" s="54">
        <f t="shared" si="1"/>
        <v>0</v>
      </c>
      <c r="G10" s="53">
        <f t="shared" si="2"/>
        <v>0</v>
      </c>
      <c r="H10" s="54"/>
      <c r="I10" s="53" t="e">
        <f t="shared" si="3"/>
        <v>#DIV/0!</v>
      </c>
      <c r="J10" s="54">
        <f t="shared" si="4"/>
        <v>0</v>
      </c>
      <c r="K10" s="53" t="e">
        <f t="shared" si="5"/>
        <v>#DIV/0!</v>
      </c>
      <c r="L10" s="92">
        <f>'2024_60-69 ΕΞΟΔΑ+ΟΜ 2'!C116</f>
        <v>0</v>
      </c>
      <c r="M10" s="53">
        <f t="shared" si="6"/>
        <v>0</v>
      </c>
      <c r="N10" s="54">
        <f t="shared" si="7"/>
        <v>0</v>
      </c>
      <c r="O10" s="53">
        <f t="shared" si="8"/>
        <v>0</v>
      </c>
      <c r="P10" s="54">
        <f t="shared" si="9"/>
        <v>0</v>
      </c>
      <c r="Q10" s="53" t="e">
        <f t="shared" si="10"/>
        <v>#DIV/0!</v>
      </c>
      <c r="U10"/>
      <c r="V10"/>
      <c r="W10"/>
      <c r="X10"/>
    </row>
    <row r="11" spans="1:24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'2025_ΕΣΟΔΑ'!C5</f>
        <v>1388.93</v>
      </c>
      <c r="E11" s="53">
        <f t="shared" si="0"/>
        <v>6.6923807091679166E-2</v>
      </c>
      <c r="F11" s="54">
        <f t="shared" si="1"/>
        <v>1388.93</v>
      </c>
      <c r="G11" s="53">
        <f t="shared" si="2"/>
        <v>6.6923807091679166E-2</v>
      </c>
      <c r="H11" s="54"/>
      <c r="I11" s="53" t="e">
        <f t="shared" si="3"/>
        <v>#DIV/0!</v>
      </c>
      <c r="J11" s="54">
        <f t="shared" si="4"/>
        <v>0</v>
      </c>
      <c r="K11" s="53" t="e">
        <f t="shared" si="5"/>
        <v>#DIV/0!</v>
      </c>
      <c r="L11" s="92">
        <f>'2024_60-69 ΕΞΟΔΑ+ΟΜ 2'!C117</f>
        <v>774.33628318584078</v>
      </c>
      <c r="M11" s="53">
        <f t="shared" si="6"/>
        <v>4.4865687386299133E-2</v>
      </c>
      <c r="N11" s="54">
        <f t="shared" si="7"/>
        <v>774.33628318584078</v>
      </c>
      <c r="O11" s="53">
        <f t="shared" si="8"/>
        <v>4.4865687386299133E-2</v>
      </c>
      <c r="P11" s="54">
        <f t="shared" si="9"/>
        <v>614.59371681415928</v>
      </c>
      <c r="Q11" s="53" t="e">
        <f t="shared" si="10"/>
        <v>#DIV/0!</v>
      </c>
      <c r="U11"/>
      <c r="V11"/>
      <c r="W11"/>
      <c r="X11"/>
    </row>
    <row r="12" spans="1:24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'2025_ΕΣΟΔΑ'!C6</f>
        <v>0</v>
      </c>
      <c r="E12" s="53">
        <f t="shared" si="0"/>
        <v>0</v>
      </c>
      <c r="F12" s="54">
        <f t="shared" si="1"/>
        <v>0</v>
      </c>
      <c r="G12" s="53">
        <f t="shared" si="2"/>
        <v>0</v>
      </c>
      <c r="H12" s="54"/>
      <c r="I12" s="53" t="e">
        <f t="shared" si="3"/>
        <v>#DIV/0!</v>
      </c>
      <c r="J12" s="54">
        <f t="shared" si="4"/>
        <v>0</v>
      </c>
      <c r="K12" s="53" t="e">
        <f t="shared" si="5"/>
        <v>#DIV/0!</v>
      </c>
      <c r="L12" s="92">
        <f>'2024_60-69 ΕΞΟΔΑ+ΟΜ 2'!C118</f>
        <v>0</v>
      </c>
      <c r="M12" s="53">
        <f t="shared" si="6"/>
        <v>0</v>
      </c>
      <c r="N12" s="54">
        <f t="shared" si="7"/>
        <v>0</v>
      </c>
      <c r="O12" s="53">
        <f t="shared" si="8"/>
        <v>0</v>
      </c>
      <c r="P12" s="54">
        <f t="shared" si="9"/>
        <v>0</v>
      </c>
      <c r="Q12" s="53" t="e">
        <f t="shared" si="10"/>
        <v>#DIV/0!</v>
      </c>
      <c r="U12"/>
      <c r="V12"/>
      <c r="W12"/>
      <c r="X12"/>
    </row>
    <row r="13" spans="1:24" ht="25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'2025_ΕΣΟΔΑ'!C7</f>
        <v>0</v>
      </c>
      <c r="E13" s="53">
        <f t="shared" si="0"/>
        <v>0</v>
      </c>
      <c r="F13" s="54">
        <f t="shared" si="1"/>
        <v>0</v>
      </c>
      <c r="G13" s="53">
        <f t="shared" si="2"/>
        <v>0</v>
      </c>
      <c r="H13" s="54"/>
      <c r="I13" s="53" t="e">
        <f t="shared" si="3"/>
        <v>#DIV/0!</v>
      </c>
      <c r="J13" s="54">
        <f t="shared" si="4"/>
        <v>0</v>
      </c>
      <c r="K13" s="53" t="e">
        <f t="shared" si="5"/>
        <v>#DIV/0!</v>
      </c>
      <c r="L13" s="92">
        <f>'2024_60-69 ΕΞΟΔΑ+ΟΜ 2'!C119</f>
        <v>0</v>
      </c>
      <c r="M13" s="53">
        <f t="shared" si="6"/>
        <v>0</v>
      </c>
      <c r="N13" s="54">
        <f t="shared" si="7"/>
        <v>0</v>
      </c>
      <c r="O13" s="53">
        <f t="shared" si="8"/>
        <v>0</v>
      </c>
      <c r="P13" s="54">
        <f t="shared" si="9"/>
        <v>0</v>
      </c>
      <c r="Q13" s="53" t="e">
        <f t="shared" si="10"/>
        <v>#DIV/0!</v>
      </c>
      <c r="U13"/>
      <c r="V13"/>
      <c r="W13"/>
      <c r="X13"/>
    </row>
    <row r="14" spans="1:24" ht="32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'2025_ΕΣΟΔΑ'!C8</f>
        <v>100</v>
      </c>
      <c r="E14" s="53">
        <f t="shared" si="0"/>
        <v>4.8183714868048899E-3</v>
      </c>
      <c r="F14" s="54">
        <f t="shared" si="1"/>
        <v>100</v>
      </c>
      <c r="G14" s="53">
        <f t="shared" si="2"/>
        <v>4.8183714868048899E-3</v>
      </c>
      <c r="H14" s="54"/>
      <c r="I14" s="53" t="e">
        <f t="shared" si="3"/>
        <v>#DIV/0!</v>
      </c>
      <c r="J14" s="54">
        <f t="shared" si="4"/>
        <v>0</v>
      </c>
      <c r="K14" s="53" t="e">
        <f t="shared" si="5"/>
        <v>#DIV/0!</v>
      </c>
      <c r="L14" s="92">
        <f>'2024_60-69 ΕΞΟΔΑ+ΟΜ 2'!C120</f>
        <v>100</v>
      </c>
      <c r="M14" s="53">
        <f t="shared" si="6"/>
        <v>5.7940830567449163E-3</v>
      </c>
      <c r="N14" s="54">
        <f t="shared" si="7"/>
        <v>100</v>
      </c>
      <c r="O14" s="53">
        <f t="shared" si="8"/>
        <v>5.7940830567449163E-3</v>
      </c>
      <c r="P14" s="54">
        <f t="shared" si="9"/>
        <v>0</v>
      </c>
      <c r="Q14" s="53" t="e">
        <f t="shared" si="10"/>
        <v>#DIV/0!</v>
      </c>
      <c r="U14"/>
      <c r="V14"/>
      <c r="W14"/>
      <c r="X14"/>
    </row>
    <row r="15" spans="1:24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'2025_ΕΣΟΔΑ'!C9</f>
        <v>68.550000000000011</v>
      </c>
      <c r="E15" s="53">
        <f t="shared" si="0"/>
        <v>3.3029936542047526E-3</v>
      </c>
      <c r="F15" s="54">
        <f t="shared" si="1"/>
        <v>68.550000000000011</v>
      </c>
      <c r="G15" s="53">
        <f t="shared" si="2"/>
        <v>3.3029936542047526E-3</v>
      </c>
      <c r="H15" s="54"/>
      <c r="I15" s="53" t="e">
        <f t="shared" si="3"/>
        <v>#DIV/0!</v>
      </c>
      <c r="J15" s="54">
        <f t="shared" si="4"/>
        <v>0</v>
      </c>
      <c r="K15" s="53" t="e">
        <f t="shared" si="5"/>
        <v>#DIV/0!</v>
      </c>
      <c r="L15" s="92">
        <f>'2024_60-69 ΕΞΟΔΑ+ΟΜ 2'!C121</f>
        <v>0</v>
      </c>
      <c r="M15" s="53">
        <f t="shared" si="6"/>
        <v>0</v>
      </c>
      <c r="N15" s="54">
        <f t="shared" si="7"/>
        <v>0</v>
      </c>
      <c r="O15" s="53">
        <f t="shared" si="8"/>
        <v>0</v>
      </c>
      <c r="P15" s="54">
        <f t="shared" si="9"/>
        <v>68.550000000000011</v>
      </c>
      <c r="Q15" s="53" t="e">
        <f t="shared" si="10"/>
        <v>#DIV/0!</v>
      </c>
      <c r="U15"/>
      <c r="V15"/>
      <c r="W15"/>
      <c r="X15"/>
    </row>
    <row r="16" spans="1:24" ht="30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'2025_ΕΣΟΔΑ'!C10</f>
        <v>16.12</v>
      </c>
      <c r="E16" s="53">
        <f t="shared" si="0"/>
        <v>7.7672148367294834E-4</v>
      </c>
      <c r="F16" s="54">
        <f t="shared" si="1"/>
        <v>16.12</v>
      </c>
      <c r="G16" s="53">
        <f t="shared" si="2"/>
        <v>7.7672148367294834E-4</v>
      </c>
      <c r="H16" s="54"/>
      <c r="I16" s="53" t="e">
        <f t="shared" si="3"/>
        <v>#DIV/0!</v>
      </c>
      <c r="J16" s="54">
        <f t="shared" si="4"/>
        <v>0</v>
      </c>
      <c r="K16" s="53" t="e">
        <f t="shared" si="5"/>
        <v>#DIV/0!</v>
      </c>
      <c r="L16" s="92">
        <f>'2024_60-69 ΕΞΟΔΑ+ΟΜ 2'!C122</f>
        <v>0</v>
      </c>
      <c r="M16" s="53">
        <f t="shared" si="6"/>
        <v>0</v>
      </c>
      <c r="N16" s="54">
        <f t="shared" si="7"/>
        <v>0</v>
      </c>
      <c r="O16" s="53">
        <f t="shared" si="8"/>
        <v>0</v>
      </c>
      <c r="P16" s="54">
        <f t="shared" si="9"/>
        <v>16.12</v>
      </c>
      <c r="Q16" s="53" t="e">
        <f t="shared" si="10"/>
        <v>#DIV/0!</v>
      </c>
      <c r="U16"/>
      <c r="V16"/>
      <c r="W16"/>
      <c r="X16"/>
    </row>
    <row r="17" spans="1:24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'2025_ΕΣΟΔΑ'!C11</f>
        <v>0</v>
      </c>
      <c r="E17" s="53">
        <f t="shared" si="0"/>
        <v>0</v>
      </c>
      <c r="F17" s="54">
        <f t="shared" si="1"/>
        <v>0</v>
      </c>
      <c r="G17" s="53">
        <f t="shared" si="2"/>
        <v>0</v>
      </c>
      <c r="H17" s="54"/>
      <c r="I17" s="53" t="e">
        <f t="shared" si="3"/>
        <v>#DIV/0!</v>
      </c>
      <c r="J17" s="54">
        <f t="shared" si="4"/>
        <v>0</v>
      </c>
      <c r="K17" s="53" t="e">
        <f t="shared" si="5"/>
        <v>#DIV/0!</v>
      </c>
      <c r="L17" s="92">
        <f>'2024_60-69 ΕΞΟΔΑ+ΟΜ 2'!C123</f>
        <v>0</v>
      </c>
      <c r="M17" s="53">
        <f t="shared" si="6"/>
        <v>0</v>
      </c>
      <c r="N17" s="54">
        <f t="shared" si="7"/>
        <v>0</v>
      </c>
      <c r="O17" s="53">
        <f t="shared" si="8"/>
        <v>0</v>
      </c>
      <c r="P17" s="54">
        <f t="shared" si="9"/>
        <v>0</v>
      </c>
      <c r="Q17" s="53" t="e">
        <f t="shared" si="10"/>
        <v>#DIV/0!</v>
      </c>
      <c r="U17"/>
      <c r="V17"/>
      <c r="W17"/>
      <c r="X17"/>
    </row>
    <row r="18" spans="1:24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'2025_ΕΣΟΔΑ'!C12</f>
        <v>0</v>
      </c>
      <c r="E18" s="53">
        <f t="shared" si="0"/>
        <v>0</v>
      </c>
      <c r="F18" s="54">
        <f t="shared" si="1"/>
        <v>0</v>
      </c>
      <c r="G18" s="53">
        <f t="shared" si="2"/>
        <v>0</v>
      </c>
      <c r="H18" s="54"/>
      <c r="I18" s="53" t="e">
        <f t="shared" si="3"/>
        <v>#DIV/0!</v>
      </c>
      <c r="J18" s="54">
        <f t="shared" si="4"/>
        <v>0</v>
      </c>
      <c r="K18" s="53" t="e">
        <f t="shared" si="5"/>
        <v>#DIV/0!</v>
      </c>
      <c r="L18" s="92">
        <f>'2024_60-69 ΕΞΟΔΑ+ΟΜ 2'!C124</f>
        <v>0</v>
      </c>
      <c r="M18" s="53">
        <f t="shared" si="6"/>
        <v>0</v>
      </c>
      <c r="N18" s="54">
        <f t="shared" si="7"/>
        <v>0</v>
      </c>
      <c r="O18" s="53">
        <f t="shared" si="8"/>
        <v>0</v>
      </c>
      <c r="P18" s="54">
        <f t="shared" si="9"/>
        <v>0</v>
      </c>
      <c r="Q18" s="53" t="e">
        <f t="shared" si="10"/>
        <v>#DIV/0!</v>
      </c>
      <c r="U18"/>
      <c r="V18"/>
      <c r="W18"/>
      <c r="X18"/>
    </row>
    <row r="19" spans="1:24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'2025_ΕΣΟΔΑ'!C13</f>
        <v>0</v>
      </c>
      <c r="E19" s="53">
        <f t="shared" si="0"/>
        <v>0</v>
      </c>
      <c r="F19" s="54">
        <f t="shared" si="1"/>
        <v>0</v>
      </c>
      <c r="G19" s="53">
        <f t="shared" si="2"/>
        <v>0</v>
      </c>
      <c r="H19" s="54"/>
      <c r="I19" s="53" t="e">
        <f t="shared" si="3"/>
        <v>#DIV/0!</v>
      </c>
      <c r="J19" s="54">
        <f t="shared" si="4"/>
        <v>0</v>
      </c>
      <c r="K19" s="53" t="e">
        <f t="shared" si="5"/>
        <v>#DIV/0!</v>
      </c>
      <c r="L19" s="92">
        <f>'2024_60-69 ΕΞΟΔΑ+ΟΜ 2'!C125</f>
        <v>0</v>
      </c>
      <c r="M19" s="53">
        <f t="shared" si="6"/>
        <v>0</v>
      </c>
      <c r="N19" s="54">
        <f t="shared" si="7"/>
        <v>0</v>
      </c>
      <c r="O19" s="53">
        <f t="shared" si="8"/>
        <v>0</v>
      </c>
      <c r="P19" s="54">
        <f t="shared" si="9"/>
        <v>0</v>
      </c>
      <c r="Q19" s="53" t="e">
        <f t="shared" si="10"/>
        <v>#DIV/0!</v>
      </c>
      <c r="U19"/>
      <c r="V19"/>
      <c r="W19"/>
      <c r="X19"/>
    </row>
    <row r="20" spans="1:24" ht="19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'2025_ΕΣΟΔΑ'!C14</f>
        <v>0</v>
      </c>
      <c r="E20" s="53">
        <f t="shared" si="0"/>
        <v>0</v>
      </c>
      <c r="F20" s="54">
        <f t="shared" si="1"/>
        <v>0</v>
      </c>
      <c r="G20" s="53">
        <f t="shared" si="2"/>
        <v>0</v>
      </c>
      <c r="H20" s="54"/>
      <c r="I20" s="53" t="e">
        <f t="shared" si="3"/>
        <v>#DIV/0!</v>
      </c>
      <c r="J20" s="54">
        <f t="shared" si="4"/>
        <v>0</v>
      </c>
      <c r="K20" s="53" t="e">
        <f t="shared" si="5"/>
        <v>#DIV/0!</v>
      </c>
      <c r="L20" s="92">
        <f>'2024_60-69 ΕΞΟΔΑ+ΟΜ 2'!C126</f>
        <v>0</v>
      </c>
      <c r="M20" s="53">
        <f t="shared" si="6"/>
        <v>0</v>
      </c>
      <c r="N20" s="54">
        <f t="shared" si="7"/>
        <v>0</v>
      </c>
      <c r="O20" s="53">
        <f t="shared" si="8"/>
        <v>0</v>
      </c>
      <c r="P20" s="54">
        <f t="shared" si="9"/>
        <v>0</v>
      </c>
      <c r="Q20" s="53" t="e">
        <f t="shared" si="10"/>
        <v>#DIV/0!</v>
      </c>
      <c r="U20"/>
      <c r="V20"/>
      <c r="W20"/>
      <c r="X20"/>
    </row>
    <row r="21" spans="1:24" ht="20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'2025_ΕΣΟΔΑ'!C15</f>
        <v>0</v>
      </c>
      <c r="E21" s="53">
        <f t="shared" si="0"/>
        <v>0</v>
      </c>
      <c r="F21" s="54">
        <f t="shared" si="1"/>
        <v>0</v>
      </c>
      <c r="G21" s="53">
        <f t="shared" si="2"/>
        <v>0</v>
      </c>
      <c r="H21" s="54"/>
      <c r="I21" s="53" t="e">
        <f t="shared" si="3"/>
        <v>#DIV/0!</v>
      </c>
      <c r="J21" s="54">
        <f t="shared" si="4"/>
        <v>0</v>
      </c>
      <c r="K21" s="53" t="e">
        <f t="shared" si="5"/>
        <v>#DIV/0!</v>
      </c>
      <c r="L21" s="92">
        <f>'2024_60-69 ΕΞΟΔΑ+ΟΜ 2'!C127</f>
        <v>0</v>
      </c>
      <c r="M21" s="53">
        <f t="shared" si="6"/>
        <v>0</v>
      </c>
      <c r="N21" s="54">
        <f t="shared" si="7"/>
        <v>0</v>
      </c>
      <c r="O21" s="53">
        <f t="shared" si="8"/>
        <v>0</v>
      </c>
      <c r="P21" s="54">
        <f t="shared" si="9"/>
        <v>0</v>
      </c>
      <c r="Q21" s="53" t="e">
        <f t="shared" si="10"/>
        <v>#DIV/0!</v>
      </c>
      <c r="U21"/>
      <c r="V21"/>
      <c r="W21"/>
      <c r="X21"/>
    </row>
    <row r="22" spans="1:24" ht="21.7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'2025_ΕΣΟΔΑ'!C16</f>
        <v>0</v>
      </c>
      <c r="E22" s="53">
        <f t="shared" si="0"/>
        <v>0</v>
      </c>
      <c r="F22" s="54">
        <f t="shared" si="1"/>
        <v>0</v>
      </c>
      <c r="G22" s="53">
        <f t="shared" si="2"/>
        <v>0</v>
      </c>
      <c r="H22" s="54"/>
      <c r="I22" s="53" t="e">
        <f t="shared" si="3"/>
        <v>#DIV/0!</v>
      </c>
      <c r="J22" s="54">
        <f t="shared" si="4"/>
        <v>0</v>
      </c>
      <c r="K22" s="53" t="e">
        <f t="shared" si="5"/>
        <v>#DIV/0!</v>
      </c>
      <c r="L22" s="92">
        <f>'2024_60-69 ΕΞΟΔΑ+ΟΜ 2'!C128</f>
        <v>0</v>
      </c>
      <c r="M22" s="53">
        <f t="shared" si="6"/>
        <v>0</v>
      </c>
      <c r="N22" s="54">
        <f t="shared" si="7"/>
        <v>0</v>
      </c>
      <c r="O22" s="53">
        <f t="shared" si="8"/>
        <v>0</v>
      </c>
      <c r="P22" s="54">
        <f t="shared" si="9"/>
        <v>0</v>
      </c>
      <c r="Q22" s="53" t="e">
        <f t="shared" si="10"/>
        <v>#DIV/0!</v>
      </c>
      <c r="U22"/>
      <c r="V22"/>
      <c r="W22"/>
      <c r="X22"/>
    </row>
    <row r="23" spans="1:24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'2025_ΕΣΟΔΑ'!C17</f>
        <v>0</v>
      </c>
      <c r="E23" s="53">
        <f t="shared" si="0"/>
        <v>0</v>
      </c>
      <c r="F23" s="54">
        <f t="shared" si="1"/>
        <v>0</v>
      </c>
      <c r="G23" s="53">
        <f t="shared" si="2"/>
        <v>0</v>
      </c>
      <c r="H23" s="54"/>
      <c r="I23" s="53" t="e">
        <f t="shared" si="3"/>
        <v>#DIV/0!</v>
      </c>
      <c r="J23" s="54">
        <f t="shared" si="4"/>
        <v>0</v>
      </c>
      <c r="K23" s="53" t="e">
        <f t="shared" si="5"/>
        <v>#DIV/0!</v>
      </c>
      <c r="L23" s="92">
        <f>'2024_60-69 ΕΞΟΔΑ+ΟΜ 2'!C129</f>
        <v>0</v>
      </c>
      <c r="M23" s="53">
        <f t="shared" si="6"/>
        <v>0</v>
      </c>
      <c r="N23" s="54">
        <f t="shared" si="7"/>
        <v>0</v>
      </c>
      <c r="O23" s="53">
        <f t="shared" si="8"/>
        <v>0</v>
      </c>
      <c r="P23" s="54">
        <f t="shared" si="9"/>
        <v>0</v>
      </c>
      <c r="Q23" s="53" t="e">
        <f t="shared" si="10"/>
        <v>#DIV/0!</v>
      </c>
      <c r="U23"/>
      <c r="V23"/>
      <c r="W23"/>
      <c r="X23"/>
    </row>
    <row r="24" spans="1:24" ht="21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'2025_ΕΣΟΔΑ'!C18</f>
        <v>0</v>
      </c>
      <c r="E24" s="53">
        <f t="shared" si="0"/>
        <v>0</v>
      </c>
      <c r="F24" s="54">
        <f t="shared" si="1"/>
        <v>0</v>
      </c>
      <c r="G24" s="53">
        <f t="shared" si="2"/>
        <v>0</v>
      </c>
      <c r="H24" s="54"/>
      <c r="I24" s="53" t="e">
        <f t="shared" si="3"/>
        <v>#DIV/0!</v>
      </c>
      <c r="J24" s="54">
        <f t="shared" si="4"/>
        <v>0</v>
      </c>
      <c r="K24" s="53" t="e">
        <f t="shared" si="5"/>
        <v>#DIV/0!</v>
      </c>
      <c r="L24" s="92">
        <f>'2024_60-69 ΕΞΟΔΑ+ΟΜ 2'!C130</f>
        <v>0</v>
      </c>
      <c r="M24" s="53">
        <f t="shared" si="6"/>
        <v>0</v>
      </c>
      <c r="N24" s="54">
        <f t="shared" si="7"/>
        <v>0</v>
      </c>
      <c r="O24" s="53">
        <f t="shared" si="8"/>
        <v>0</v>
      </c>
      <c r="P24" s="54">
        <f t="shared" si="9"/>
        <v>0</v>
      </c>
      <c r="Q24" s="53" t="e">
        <f t="shared" si="10"/>
        <v>#DIV/0!</v>
      </c>
      <c r="U24"/>
      <c r="V24"/>
      <c r="W24"/>
      <c r="X24"/>
    </row>
    <row r="25" spans="1:24" ht="21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'2025_ΕΣΟΔΑ'!C19</f>
        <v>0</v>
      </c>
      <c r="E25" s="53">
        <f t="shared" si="0"/>
        <v>0</v>
      </c>
      <c r="F25" s="54">
        <f t="shared" si="1"/>
        <v>0</v>
      </c>
      <c r="G25" s="53">
        <f t="shared" si="2"/>
        <v>0</v>
      </c>
      <c r="H25" s="54"/>
      <c r="I25" s="53" t="e">
        <f t="shared" si="3"/>
        <v>#DIV/0!</v>
      </c>
      <c r="J25" s="54">
        <f t="shared" si="4"/>
        <v>0</v>
      </c>
      <c r="K25" s="53" t="e">
        <f t="shared" si="5"/>
        <v>#DIV/0!</v>
      </c>
      <c r="L25" s="92">
        <f>'2024_60-69 ΕΞΟΔΑ+ΟΜ 2'!C131</f>
        <v>0</v>
      </c>
      <c r="M25" s="53">
        <f t="shared" si="6"/>
        <v>0</v>
      </c>
      <c r="N25" s="54">
        <f t="shared" si="7"/>
        <v>0</v>
      </c>
      <c r="O25" s="53">
        <f t="shared" si="8"/>
        <v>0</v>
      </c>
      <c r="P25" s="54">
        <f t="shared" si="9"/>
        <v>0</v>
      </c>
      <c r="Q25" s="53" t="e">
        <f t="shared" si="10"/>
        <v>#DIV/0!</v>
      </c>
      <c r="U25"/>
      <c r="V25"/>
      <c r="W25"/>
      <c r="X25"/>
    </row>
    <row r="26" spans="1:24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'2025_ΕΣΟΔΑ'!C20</f>
        <v>0</v>
      </c>
      <c r="E26" s="53">
        <f t="shared" si="0"/>
        <v>0</v>
      </c>
      <c r="F26" s="54">
        <f t="shared" si="1"/>
        <v>0</v>
      </c>
      <c r="G26" s="53">
        <f t="shared" si="2"/>
        <v>0</v>
      </c>
      <c r="H26" s="54"/>
      <c r="I26" s="53" t="e">
        <f t="shared" si="3"/>
        <v>#DIV/0!</v>
      </c>
      <c r="J26" s="54">
        <f t="shared" si="4"/>
        <v>0</v>
      </c>
      <c r="K26" s="53" t="e">
        <f t="shared" si="5"/>
        <v>#DIV/0!</v>
      </c>
      <c r="L26" s="92">
        <f>'2024_60-69 ΕΞΟΔΑ+ΟΜ 2'!C132</f>
        <v>0</v>
      </c>
      <c r="M26" s="53">
        <f t="shared" si="6"/>
        <v>0</v>
      </c>
      <c r="N26" s="54">
        <f t="shared" si="7"/>
        <v>0</v>
      </c>
      <c r="O26" s="53">
        <f t="shared" si="8"/>
        <v>0</v>
      </c>
      <c r="P26" s="54">
        <f t="shared" si="9"/>
        <v>0</v>
      </c>
      <c r="Q26" s="53" t="e">
        <f t="shared" si="10"/>
        <v>#DIV/0!</v>
      </c>
      <c r="U26"/>
      <c r="V26"/>
      <c r="W26"/>
      <c r="X26"/>
    </row>
    <row r="27" spans="1:24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'2025_ΕΣΟΔΑ'!C21</f>
        <v>0</v>
      </c>
      <c r="E27" s="53">
        <f t="shared" si="0"/>
        <v>0</v>
      </c>
      <c r="F27" s="54">
        <f t="shared" si="1"/>
        <v>0</v>
      </c>
      <c r="G27" s="53">
        <f t="shared" si="2"/>
        <v>0</v>
      </c>
      <c r="H27" s="54"/>
      <c r="I27" s="53" t="e">
        <f t="shared" si="3"/>
        <v>#DIV/0!</v>
      </c>
      <c r="J27" s="54">
        <f t="shared" si="4"/>
        <v>0</v>
      </c>
      <c r="K27" s="53" t="e">
        <f t="shared" si="5"/>
        <v>#DIV/0!</v>
      </c>
      <c r="L27" s="92">
        <f>'2024_60-69 ΕΞΟΔΑ+ΟΜ 2'!C133</f>
        <v>0</v>
      </c>
      <c r="M27" s="53">
        <f t="shared" si="6"/>
        <v>0</v>
      </c>
      <c r="N27" s="54">
        <f t="shared" si="7"/>
        <v>0</v>
      </c>
      <c r="O27" s="53">
        <f t="shared" si="8"/>
        <v>0</v>
      </c>
      <c r="P27" s="54">
        <f t="shared" ref="P27:P29" si="11">F27-N27</f>
        <v>0</v>
      </c>
      <c r="Q27" s="53" t="e">
        <f t="shared" ref="Q27:Q29" si="12">P27/J27</f>
        <v>#DIV/0!</v>
      </c>
      <c r="U27"/>
      <c r="V27"/>
      <c r="W27"/>
      <c r="X27"/>
    </row>
    <row r="28" spans="1:24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'2025_ΕΣΟΔΑ'!C22</f>
        <v>0</v>
      </c>
      <c r="E28" s="53">
        <f t="shared" si="0"/>
        <v>0</v>
      </c>
      <c r="F28" s="54">
        <f t="shared" si="1"/>
        <v>0</v>
      </c>
      <c r="G28" s="53">
        <f t="shared" si="2"/>
        <v>0</v>
      </c>
      <c r="H28" s="54"/>
      <c r="I28" s="53" t="e">
        <f t="shared" si="3"/>
        <v>#DIV/0!</v>
      </c>
      <c r="J28" s="54">
        <f t="shared" si="4"/>
        <v>0</v>
      </c>
      <c r="K28" s="53" t="e">
        <f t="shared" si="5"/>
        <v>#DIV/0!</v>
      </c>
      <c r="L28" s="92">
        <f>'2024_60-69 ΕΞΟΔΑ+ΟΜ 2'!C134</f>
        <v>0</v>
      </c>
      <c r="M28" s="53">
        <f t="shared" si="6"/>
        <v>0</v>
      </c>
      <c r="N28" s="54">
        <f t="shared" si="7"/>
        <v>0</v>
      </c>
      <c r="O28" s="53">
        <f t="shared" si="8"/>
        <v>0</v>
      </c>
      <c r="P28" s="54">
        <f t="shared" si="11"/>
        <v>0</v>
      </c>
      <c r="Q28" s="53" t="e">
        <f t="shared" si="12"/>
        <v>#DIV/0!</v>
      </c>
      <c r="U28"/>
      <c r="V28"/>
      <c r="W28"/>
      <c r="X28"/>
    </row>
    <row r="29" spans="1:24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'2025_ΕΣΟΔΑ'!C23</f>
        <v>4</v>
      </c>
      <c r="E29" s="53">
        <f t="shared" si="0"/>
        <v>1.927348594721956E-4</v>
      </c>
      <c r="F29" s="54">
        <f t="shared" si="1"/>
        <v>4</v>
      </c>
      <c r="G29" s="53">
        <f t="shared" si="2"/>
        <v>1.927348594721956E-4</v>
      </c>
      <c r="H29" s="54"/>
      <c r="I29" s="53" t="e">
        <f t="shared" si="3"/>
        <v>#DIV/0!</v>
      </c>
      <c r="J29" s="54">
        <f t="shared" si="4"/>
        <v>0</v>
      </c>
      <c r="K29" s="53" t="e">
        <f t="shared" si="5"/>
        <v>#DIV/0!</v>
      </c>
      <c r="L29" s="92">
        <f>'2024_60-69 ΕΞΟΔΑ+ΟΜ 2'!C135</f>
        <v>5335.41</v>
      </c>
      <c r="M29" s="53">
        <f t="shared" si="6"/>
        <v>0.30913808681787391</v>
      </c>
      <c r="N29" s="54">
        <f t="shared" si="7"/>
        <v>5335.41</v>
      </c>
      <c r="O29" s="53">
        <f t="shared" si="8"/>
        <v>0.30913808681787391</v>
      </c>
      <c r="P29" s="54">
        <f t="shared" si="11"/>
        <v>-5331.41</v>
      </c>
      <c r="Q29" s="53" t="e">
        <f t="shared" si="12"/>
        <v>#DIV/0!</v>
      </c>
      <c r="U29"/>
      <c r="V29"/>
      <c r="W29"/>
      <c r="X29"/>
    </row>
    <row r="30" spans="1:24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'2025_ΕΣΟΔΑ'!C24</f>
        <v>-102.83</v>
      </c>
      <c r="E30" s="53">
        <f t="shared" ref="E30" si="13">D30/$D$7</f>
        <v>-4.9547313998814686E-3</v>
      </c>
      <c r="F30" s="54">
        <f t="shared" ref="F30" si="14">D30</f>
        <v>-102.83</v>
      </c>
      <c r="G30" s="53">
        <f t="shared" ref="G30" si="15">F30/$F$7</f>
        <v>-4.9547313998814686E-3</v>
      </c>
      <c r="H30" s="54"/>
      <c r="I30" s="53" t="e">
        <f t="shared" ref="I30" si="16">H30/$H$7</f>
        <v>#DIV/0!</v>
      </c>
      <c r="J30" s="54">
        <f t="shared" ref="J30" si="17">H30</f>
        <v>0</v>
      </c>
      <c r="K30" s="53" t="e">
        <f t="shared" ref="K30" si="18">J30/$J$7</f>
        <v>#DIV/0!</v>
      </c>
      <c r="L30" s="92">
        <f>'2024_60-69 ΕΞΟΔΑ+ΟΜ 2'!C136</f>
        <v>-59.92</v>
      </c>
      <c r="M30" s="53">
        <f t="shared" ref="M30" si="19">L30/$L$7</f>
        <v>-3.471814567601554E-3</v>
      </c>
      <c r="N30" s="54">
        <f t="shared" ref="N30" si="20">L30</f>
        <v>-59.92</v>
      </c>
      <c r="O30" s="53">
        <f t="shared" ref="O30" si="21">N30/$N$7</f>
        <v>-3.471814567601554E-3</v>
      </c>
      <c r="P30" s="54">
        <f t="shared" ref="P30" si="22">F30-N30</f>
        <v>-42.91</v>
      </c>
      <c r="Q30" s="53" t="e">
        <f t="shared" ref="Q30" si="23">P30/J30</f>
        <v>#DIV/0!</v>
      </c>
      <c r="U30"/>
      <c r="V30"/>
      <c r="W30"/>
      <c r="X30"/>
    </row>
    <row r="31" spans="1:24" ht="18.7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'2025_ΕΣΟΔΑ'!C25</f>
        <v>0</v>
      </c>
      <c r="E31" s="53">
        <f t="shared" ref="E31" si="24">D31/$D$7</f>
        <v>0</v>
      </c>
      <c r="F31" s="54">
        <f t="shared" ref="F31" si="25">D31</f>
        <v>0</v>
      </c>
      <c r="G31" s="53">
        <f t="shared" ref="G31" si="26">F31/$F$7</f>
        <v>0</v>
      </c>
      <c r="H31" s="54"/>
      <c r="I31" s="53" t="e">
        <f t="shared" ref="I31" si="27">H31/$H$7</f>
        <v>#DIV/0!</v>
      </c>
      <c r="J31" s="54">
        <f t="shared" ref="J31" si="28">H31</f>
        <v>0</v>
      </c>
      <c r="K31" s="53" t="e">
        <f t="shared" ref="K31" si="29">J31/$J$7</f>
        <v>#DIV/0!</v>
      </c>
      <c r="L31" s="92">
        <f>'2024_60-69 ΕΞΟΔΑ+ΟΜ 2'!C137</f>
        <v>0</v>
      </c>
      <c r="M31" s="53">
        <f t="shared" ref="M31" si="30">L31/$L$7</f>
        <v>0</v>
      </c>
      <c r="N31" s="54">
        <f t="shared" ref="N31" si="31">L31</f>
        <v>0</v>
      </c>
      <c r="O31" s="53">
        <f t="shared" ref="O31" si="32">N31/$N$7</f>
        <v>0</v>
      </c>
      <c r="P31" s="54">
        <f t="shared" ref="P31" si="33">F31-N31</f>
        <v>0</v>
      </c>
      <c r="Q31" s="53" t="e">
        <f t="shared" ref="Q31" si="34">P31/J31</f>
        <v>#DIV/0!</v>
      </c>
      <c r="U31"/>
      <c r="V31"/>
      <c r="W31"/>
      <c r="X31"/>
    </row>
    <row r="32" spans="1:24" ht="18.7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'2025_ΕΣΟΔΑ'!C26</f>
        <v>0</v>
      </c>
      <c r="E32" s="53">
        <f t="shared" ref="E32:E37" si="35">D32/$D$7</f>
        <v>0</v>
      </c>
      <c r="F32" s="54">
        <f t="shared" ref="F32:F37" si="36">D32</f>
        <v>0</v>
      </c>
      <c r="G32" s="53">
        <f t="shared" ref="G32:G37" si="37">F32/$F$7</f>
        <v>0</v>
      </c>
      <c r="H32" s="54"/>
      <c r="I32" s="53" t="e">
        <f t="shared" ref="I32:I37" si="38">H32/$H$7</f>
        <v>#DIV/0!</v>
      </c>
      <c r="J32" s="54">
        <f t="shared" ref="J32:J37" si="39">H32</f>
        <v>0</v>
      </c>
      <c r="K32" s="53" t="e">
        <f t="shared" ref="K32:K37" si="40">J32/$J$7</f>
        <v>#DIV/0!</v>
      </c>
      <c r="L32" s="92">
        <f>'2024_60-69 ΕΞΟΔΑ+ΟΜ 2'!C138</f>
        <v>0</v>
      </c>
      <c r="M32" s="53">
        <f t="shared" ref="M32:M37" si="41">L32/$L$7</f>
        <v>0</v>
      </c>
      <c r="N32" s="54">
        <f t="shared" ref="N32:N37" si="42">L32</f>
        <v>0</v>
      </c>
      <c r="O32" s="53">
        <f t="shared" ref="O32:O37" si="43">N32/$N$7</f>
        <v>0</v>
      </c>
      <c r="P32" s="54">
        <f t="shared" ref="P32:P37" si="44">F32-N32</f>
        <v>0</v>
      </c>
      <c r="Q32" s="53" t="e">
        <f t="shared" ref="Q32:Q37" si="45">P32/J32</f>
        <v>#DIV/0!</v>
      </c>
      <c r="U32"/>
      <c r="V32"/>
      <c r="W32"/>
      <c r="X32"/>
    </row>
    <row r="33" spans="1:24" ht="18.7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'2025_ΕΣΟΔΑ'!C27</f>
        <v>0</v>
      </c>
      <c r="E33" s="53">
        <f t="shared" si="35"/>
        <v>0</v>
      </c>
      <c r="F33" s="54">
        <f t="shared" si="36"/>
        <v>0</v>
      </c>
      <c r="G33" s="53">
        <f t="shared" si="37"/>
        <v>0</v>
      </c>
      <c r="H33" s="54"/>
      <c r="I33" s="53" t="e">
        <f t="shared" si="38"/>
        <v>#DIV/0!</v>
      </c>
      <c r="J33" s="54">
        <f t="shared" si="39"/>
        <v>0</v>
      </c>
      <c r="K33" s="53" t="e">
        <f t="shared" si="40"/>
        <v>#DIV/0!</v>
      </c>
      <c r="L33" s="92">
        <f>'2024_60-69 ΕΞΟΔΑ+ΟΜ 2'!C139</f>
        <v>0</v>
      </c>
      <c r="M33" s="53">
        <f t="shared" si="41"/>
        <v>0</v>
      </c>
      <c r="N33" s="54">
        <f t="shared" si="42"/>
        <v>0</v>
      </c>
      <c r="O33" s="53">
        <f t="shared" si="43"/>
        <v>0</v>
      </c>
      <c r="P33" s="54">
        <f t="shared" si="44"/>
        <v>0</v>
      </c>
      <c r="Q33" s="53" t="e">
        <f t="shared" si="45"/>
        <v>#DIV/0!</v>
      </c>
      <c r="U33"/>
      <c r="V33"/>
      <c r="W33"/>
      <c r="X33"/>
    </row>
    <row r="34" spans="1:24" ht="18.7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'2025_ΕΣΟΔΑ'!C28</f>
        <v>0</v>
      </c>
      <c r="E34" s="53">
        <f t="shared" si="35"/>
        <v>0</v>
      </c>
      <c r="F34" s="54">
        <f t="shared" si="36"/>
        <v>0</v>
      </c>
      <c r="G34" s="53">
        <f t="shared" si="37"/>
        <v>0</v>
      </c>
      <c r="H34" s="54"/>
      <c r="I34" s="53" t="e">
        <f t="shared" si="38"/>
        <v>#DIV/0!</v>
      </c>
      <c r="J34" s="54">
        <f t="shared" si="39"/>
        <v>0</v>
      </c>
      <c r="K34" s="53" t="e">
        <f t="shared" si="40"/>
        <v>#DIV/0!</v>
      </c>
      <c r="L34" s="92">
        <f>'2024_60-69 ΕΞΟΔΑ+ΟΜ 2'!C140</f>
        <v>0</v>
      </c>
      <c r="M34" s="53">
        <f t="shared" si="41"/>
        <v>0</v>
      </c>
      <c r="N34" s="54">
        <f t="shared" si="42"/>
        <v>0</v>
      </c>
      <c r="O34" s="53">
        <f t="shared" si="43"/>
        <v>0</v>
      </c>
      <c r="P34" s="54">
        <f t="shared" si="44"/>
        <v>0</v>
      </c>
      <c r="Q34" s="53" t="e">
        <f t="shared" si="45"/>
        <v>#DIV/0!</v>
      </c>
      <c r="U34"/>
      <c r="V34"/>
      <c r="W34"/>
      <c r="X34"/>
    </row>
    <row r="35" spans="1:24" ht="18.7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'2025_ΕΣΟΔΑ'!C29</f>
        <v>0</v>
      </c>
      <c r="E35" s="53">
        <f t="shared" si="35"/>
        <v>0</v>
      </c>
      <c r="F35" s="54">
        <f t="shared" si="36"/>
        <v>0</v>
      </c>
      <c r="G35" s="53">
        <f t="shared" si="37"/>
        <v>0</v>
      </c>
      <c r="H35" s="54"/>
      <c r="I35" s="53" t="e">
        <f t="shared" si="38"/>
        <v>#DIV/0!</v>
      </c>
      <c r="J35" s="54">
        <f t="shared" si="39"/>
        <v>0</v>
      </c>
      <c r="K35" s="53" t="e">
        <f t="shared" si="40"/>
        <v>#DIV/0!</v>
      </c>
      <c r="L35" s="92">
        <f>'2024_60-69 ΕΞΟΔΑ+ΟΜ 2'!C141</f>
        <v>0</v>
      </c>
      <c r="M35" s="53">
        <f t="shared" si="41"/>
        <v>0</v>
      </c>
      <c r="N35" s="54">
        <f t="shared" si="42"/>
        <v>0</v>
      </c>
      <c r="O35" s="53">
        <f t="shared" si="43"/>
        <v>0</v>
      </c>
      <c r="P35" s="54">
        <f t="shared" si="44"/>
        <v>0</v>
      </c>
      <c r="Q35" s="53" t="e">
        <f t="shared" si="45"/>
        <v>#DIV/0!</v>
      </c>
      <c r="U35"/>
      <c r="V35"/>
      <c r="W35"/>
      <c r="X35"/>
    </row>
    <row r="36" spans="1:24" ht="18.7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'2025_ΕΣΟΔΑ'!C30</f>
        <v>0</v>
      </c>
      <c r="E36" s="53">
        <f t="shared" si="35"/>
        <v>0</v>
      </c>
      <c r="F36" s="54">
        <f t="shared" si="36"/>
        <v>0</v>
      </c>
      <c r="G36" s="53">
        <f t="shared" si="37"/>
        <v>0</v>
      </c>
      <c r="H36" s="54"/>
      <c r="I36" s="53" t="e">
        <f t="shared" si="38"/>
        <v>#DIV/0!</v>
      </c>
      <c r="J36" s="54">
        <f t="shared" si="39"/>
        <v>0</v>
      </c>
      <c r="K36" s="53" t="e">
        <f t="shared" si="40"/>
        <v>#DIV/0!</v>
      </c>
      <c r="L36" s="92">
        <f>'2024_60-69 ΕΞΟΔΑ+ΟΜ 2'!C142</f>
        <v>0</v>
      </c>
      <c r="M36" s="53">
        <f t="shared" si="41"/>
        <v>0</v>
      </c>
      <c r="N36" s="54">
        <f t="shared" si="42"/>
        <v>0</v>
      </c>
      <c r="O36" s="53">
        <f t="shared" si="43"/>
        <v>0</v>
      </c>
      <c r="P36" s="54">
        <f t="shared" si="44"/>
        <v>0</v>
      </c>
      <c r="Q36" s="53" t="e">
        <f t="shared" si="45"/>
        <v>#DIV/0!</v>
      </c>
      <c r="U36"/>
      <c r="V36"/>
      <c r="W36"/>
      <c r="X36"/>
    </row>
    <row r="37" spans="1:24" ht="18.7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'2025_ΕΣΟΔΑ'!C31</f>
        <v>0</v>
      </c>
      <c r="E37" s="53">
        <f t="shared" si="35"/>
        <v>0</v>
      </c>
      <c r="F37" s="54">
        <f t="shared" si="36"/>
        <v>0</v>
      </c>
      <c r="G37" s="53">
        <f t="shared" si="37"/>
        <v>0</v>
      </c>
      <c r="H37" s="54"/>
      <c r="I37" s="53" t="e">
        <f t="shared" si="38"/>
        <v>#DIV/0!</v>
      </c>
      <c r="J37" s="54">
        <f t="shared" si="39"/>
        <v>0</v>
      </c>
      <c r="K37" s="53" t="e">
        <f t="shared" si="40"/>
        <v>#DIV/0!</v>
      </c>
      <c r="L37" s="92">
        <f>'2024_60-69 ΕΞΟΔΑ+ΟΜ 2'!C143</f>
        <v>0</v>
      </c>
      <c r="M37" s="53">
        <f t="shared" si="41"/>
        <v>0</v>
      </c>
      <c r="N37" s="54">
        <f t="shared" si="42"/>
        <v>0</v>
      </c>
      <c r="O37" s="53">
        <f t="shared" si="43"/>
        <v>0</v>
      </c>
      <c r="P37" s="54">
        <f t="shared" si="44"/>
        <v>0</v>
      </c>
      <c r="Q37" s="53" t="e">
        <f t="shared" si="45"/>
        <v>#DIV/0!</v>
      </c>
      <c r="U37"/>
      <c r="V37"/>
      <c r="W37"/>
      <c r="X37"/>
    </row>
    <row r="38" spans="1:24" ht="15" customHeight="1">
      <c r="A38" s="175">
        <v>37</v>
      </c>
      <c r="B38" s="175"/>
      <c r="C38" s="84" t="s">
        <v>369</v>
      </c>
      <c r="D38" s="65">
        <f>'2025_ΕΣΟΔΑ'!C32</f>
        <v>20753.899999999998</v>
      </c>
      <c r="E38" s="83"/>
      <c r="F38" s="65">
        <f>'2025_ΕΣΟΔΑ'!C34</f>
        <v>20753.899999999998</v>
      </c>
      <c r="G38" s="83"/>
      <c r="H38" s="65">
        <f>SUM(H8:H30)</f>
        <v>0</v>
      </c>
      <c r="I38" s="83"/>
      <c r="J38" s="65">
        <f>SUM(J8:J30)</f>
        <v>0</v>
      </c>
      <c r="K38" s="83"/>
      <c r="L38" s="65">
        <f>SUM(L8:L31)</f>
        <v>17258.986283185841</v>
      </c>
      <c r="M38" s="83"/>
      <c r="N38" s="65">
        <f>SUM(N8:N31)</f>
        <v>17258.986283185841</v>
      </c>
      <c r="O38" s="83"/>
      <c r="P38" s="65">
        <f>SUM(P8:P30)</f>
        <v>3494.9137168141606</v>
      </c>
      <c r="Q38" s="83"/>
      <c r="U38"/>
      <c r="V38"/>
      <c r="W38"/>
      <c r="X38"/>
    </row>
    <row r="39" spans="1:24" ht="38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U39"/>
      <c r="V39"/>
      <c r="W39"/>
      <c r="X39"/>
    </row>
    <row r="40" spans="1:24" ht="41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U40"/>
      <c r="V40"/>
      <c r="W40"/>
      <c r="X40"/>
    </row>
    <row r="41" spans="1:24" ht="33" customHeight="1">
      <c r="A41" s="175">
        <v>40</v>
      </c>
      <c r="B41" s="175"/>
      <c r="C41" s="52" t="s">
        <v>413</v>
      </c>
      <c r="D41" s="302" t="str">
        <f>ΑΝΤΙΣΤΟΙΧΙΣΗ!$F$106</f>
        <v xml:space="preserve">ΙΑΝΟΥΑΡΙΟΣ ΤΡΕΧΟΝ ΕΤΟΣ </v>
      </c>
      <c r="E41" s="302"/>
      <c r="F41" s="302"/>
      <c r="G41" s="110">
        <f>ΑΝΤΙΣΤΟΙΧΙΣΗ!$D$34</f>
        <v>2025</v>
      </c>
      <c r="H41" s="302" t="str">
        <f>ΑΝΤΙΣΤΟΙΧΙΣΗ!$F$106</f>
        <v xml:space="preserve">ΙΑΝΟΥΑΡΙΟΣ ΤΡΕΧΟΝ ΕΤΟΣ </v>
      </c>
      <c r="I41" s="302"/>
      <c r="J41" s="302"/>
      <c r="K41" s="110">
        <f>ΑΝΤΙΣΤΟΙΧΙΣΗ!$D$34</f>
        <v>2025</v>
      </c>
      <c r="L41" s="302" t="str">
        <f>ΑΝΤΙΣΤΟΙΧΙΣΗ!$F$120</f>
        <v xml:space="preserve">ΙΑΝΟΥΑΡΙΟΣ ΠΡΟΗΓΟΥΜΕΝΟΥ ΕΤΟΥΣ </v>
      </c>
      <c r="M41" s="302"/>
      <c r="N41" s="302"/>
      <c r="O41" s="110">
        <f>ΑΝΤΙΣΤΟΙΧΙΣΗ!$D$33</f>
        <v>2024</v>
      </c>
      <c r="P41" s="302"/>
      <c r="Q41" s="302"/>
      <c r="U41"/>
      <c r="V41"/>
      <c r="W41"/>
      <c r="X41"/>
    </row>
    <row r="42" spans="1:24" ht="66" customHeight="1">
      <c r="A42" s="174">
        <v>41</v>
      </c>
      <c r="B42" s="174" t="s">
        <v>383</v>
      </c>
      <c r="C42" s="114" t="s">
        <v>307</v>
      </c>
      <c r="D42" s="114" t="s">
        <v>406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U42"/>
      <c r="V42"/>
      <c r="W42"/>
      <c r="X42"/>
    </row>
    <row r="43" spans="1:24" ht="24" customHeight="1">
      <c r="A43" s="175">
        <v>42</v>
      </c>
      <c r="B43" s="182" t="s">
        <v>1</v>
      </c>
      <c r="C43" s="84" t="s">
        <v>34</v>
      </c>
      <c r="D43" s="65">
        <f>SUM(D44:D73)</f>
        <v>46587.336666666662</v>
      </c>
      <c r="E43" s="83"/>
      <c r="F43" s="65">
        <f>SUM(F44:F73)</f>
        <v>46587.336666666662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37852.28</v>
      </c>
      <c r="M43" s="83"/>
      <c r="N43" s="65">
        <f>SUM(N44:N73)</f>
        <v>37852.28</v>
      </c>
      <c r="O43" s="83"/>
      <c r="P43" s="65">
        <f>SUM(P44:P73)</f>
        <v>8735.0566666666673</v>
      </c>
      <c r="Q43" s="83"/>
      <c r="R43"/>
      <c r="S43"/>
      <c r="U43"/>
      <c r="V43"/>
      <c r="W43"/>
      <c r="X43"/>
    </row>
    <row r="44" spans="1:24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2'!D4</f>
        <v>2197.7200000000003</v>
      </c>
      <c r="E44" s="76">
        <f t="shared" ref="E44" si="46">D44/$D$43</f>
        <v>4.7174192758103591E-2</v>
      </c>
      <c r="F44" s="66">
        <f>D44</f>
        <v>2197.7200000000003</v>
      </c>
      <c r="G44" s="76">
        <f t="shared" ref="G44" si="47">F44/$F$43</f>
        <v>4.7174192758103591E-2</v>
      </c>
      <c r="H44" s="56"/>
      <c r="I44" s="77" t="e">
        <f t="shared" ref="I44:I71" si="48">H44/$H$43</f>
        <v>#DIV/0!</v>
      </c>
      <c r="J44" s="66">
        <f>H44</f>
        <v>0</v>
      </c>
      <c r="K44" s="78" t="e">
        <f>J44/$J$38</f>
        <v>#DIV/0!</v>
      </c>
      <c r="L44" s="56">
        <f>'2024_60-69 ΕΞΟΔΑ+ΟΜ 2'!D4</f>
        <v>3058.18</v>
      </c>
      <c r="M44" s="76">
        <f t="shared" ref="M44:M71" si="49">L44/$L$43</f>
        <v>8.0792491231703872E-2</v>
      </c>
      <c r="N44" s="66">
        <f>L44</f>
        <v>3058.18</v>
      </c>
      <c r="O44" s="76">
        <f t="shared" ref="O44:O71" si="50">N44/$N$43</f>
        <v>8.0792491231703872E-2</v>
      </c>
      <c r="P44" s="66">
        <f>F44-N44</f>
        <v>-860.45999999999958</v>
      </c>
      <c r="Q44" s="76">
        <f>N44/F44</f>
        <v>1.3915239429954678</v>
      </c>
      <c r="R44"/>
      <c r="S44"/>
      <c r="U44"/>
      <c r="V44"/>
      <c r="W44"/>
      <c r="X44"/>
    </row>
    <row r="45" spans="1:24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2'!D5</f>
        <v>3032.62</v>
      </c>
      <c r="E45" s="76">
        <f t="shared" ref="E45:E73" si="51">D45/$D$43</f>
        <v>6.5095371768050567E-2</v>
      </c>
      <c r="F45" s="66">
        <f t="shared" ref="F45:F73" si="52">D45</f>
        <v>3032.62</v>
      </c>
      <c r="G45" s="76">
        <f t="shared" ref="G45:G73" si="53">F45/$F$43</f>
        <v>6.5095371768050567E-2</v>
      </c>
      <c r="H45" s="56"/>
      <c r="I45" s="77" t="e">
        <f t="shared" si="48"/>
        <v>#DIV/0!</v>
      </c>
      <c r="J45" s="66">
        <f t="shared" ref="J45:J71" si="54">H45</f>
        <v>0</v>
      </c>
      <c r="K45" s="78" t="e">
        <f t="shared" ref="K45:K71" si="55">J45/$J$38</f>
        <v>#DIV/0!</v>
      </c>
      <c r="L45" s="56">
        <f>'2024_60-69 ΕΞΟΔΑ+ΟΜ 2'!D5</f>
        <v>4189.99</v>
      </c>
      <c r="M45" s="76">
        <f t="shared" si="49"/>
        <v>0.11069319998689643</v>
      </c>
      <c r="N45" s="66">
        <f t="shared" ref="N45:N73" si="56">L45</f>
        <v>4189.99</v>
      </c>
      <c r="O45" s="76">
        <f t="shared" si="50"/>
        <v>0.11069319998689643</v>
      </c>
      <c r="P45" s="66">
        <f t="shared" ref="P45:P71" si="57">F45-N45</f>
        <v>-1157.3699999999999</v>
      </c>
      <c r="Q45" s="76">
        <f t="shared" ref="Q45:Q71" si="58">N45/F45</f>
        <v>1.3816402978282805</v>
      </c>
      <c r="R45"/>
      <c r="S45"/>
      <c r="U45"/>
      <c r="V45"/>
      <c r="W45"/>
      <c r="X45"/>
    </row>
    <row r="46" spans="1:24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2'!D6</f>
        <v>1618.22</v>
      </c>
      <c r="E46" s="76">
        <f t="shared" si="51"/>
        <v>3.4735190199396825E-2</v>
      </c>
      <c r="F46" s="66">
        <f t="shared" si="52"/>
        <v>1618.22</v>
      </c>
      <c r="G46" s="76">
        <f t="shared" si="53"/>
        <v>3.4735190199396825E-2</v>
      </c>
      <c r="H46" s="56"/>
      <c r="I46" s="77" t="e">
        <f t="shared" si="48"/>
        <v>#DIV/0!</v>
      </c>
      <c r="J46" s="66">
        <f t="shared" si="54"/>
        <v>0</v>
      </c>
      <c r="K46" s="78" t="e">
        <f t="shared" si="55"/>
        <v>#DIV/0!</v>
      </c>
      <c r="L46" s="56">
        <f>'2024_60-69 ΕΞΟΔΑ+ΟΜ 2'!D6</f>
        <v>2700.2799999999997</v>
      </c>
      <c r="M46" s="76">
        <f t="shared" si="49"/>
        <v>7.1337314423331952E-2</v>
      </c>
      <c r="N46" s="66">
        <f t="shared" si="56"/>
        <v>2700.2799999999997</v>
      </c>
      <c r="O46" s="76">
        <f t="shared" si="50"/>
        <v>7.1337314423331952E-2</v>
      </c>
      <c r="P46" s="66">
        <f t="shared" si="57"/>
        <v>-1082.0599999999997</v>
      </c>
      <c r="Q46" s="76">
        <f t="shared" si="58"/>
        <v>1.6686729863677372</v>
      </c>
      <c r="R46"/>
      <c r="S46"/>
      <c r="U46"/>
      <c r="V46"/>
      <c r="W46"/>
      <c r="X46"/>
    </row>
    <row r="47" spans="1:24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2'!D7</f>
        <v>484.84</v>
      </c>
      <c r="E47" s="76">
        <f t="shared" si="51"/>
        <v>1.0407119931947173E-2</v>
      </c>
      <c r="F47" s="66">
        <f t="shared" si="52"/>
        <v>484.84</v>
      </c>
      <c r="G47" s="76">
        <f t="shared" si="53"/>
        <v>1.0407119931947173E-2</v>
      </c>
      <c r="H47" s="56"/>
      <c r="I47" s="77" t="e">
        <f t="shared" si="48"/>
        <v>#DIV/0!</v>
      </c>
      <c r="J47" s="66">
        <f t="shared" si="54"/>
        <v>0</v>
      </c>
      <c r="K47" s="78" t="e">
        <f t="shared" si="55"/>
        <v>#DIV/0!</v>
      </c>
      <c r="L47" s="56">
        <f>'2024_60-69 ΕΞΟΔΑ+ΟΜ 2'!D7</f>
        <v>747.42000000000007</v>
      </c>
      <c r="M47" s="76">
        <f t="shared" si="49"/>
        <v>1.9745706203166628E-2</v>
      </c>
      <c r="N47" s="66">
        <f t="shared" si="56"/>
        <v>747.42000000000007</v>
      </c>
      <c r="O47" s="76">
        <f t="shared" si="50"/>
        <v>1.9745706203166628E-2</v>
      </c>
      <c r="P47" s="66">
        <f t="shared" si="57"/>
        <v>-262.5800000000001</v>
      </c>
      <c r="Q47" s="76">
        <f t="shared" si="58"/>
        <v>1.5415807276627342</v>
      </c>
      <c r="R47"/>
      <c r="S47"/>
      <c r="U47"/>
      <c r="V47"/>
      <c r="W47"/>
      <c r="X47" s="238"/>
    </row>
    <row r="48" spans="1:24" ht="38.25" customHeight="1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2'!D8</f>
        <v>513.09</v>
      </c>
      <c r="E48" s="76">
        <f t="shared" si="51"/>
        <v>1.1013507891021316E-2</v>
      </c>
      <c r="F48" s="66">
        <f t="shared" si="52"/>
        <v>513.09</v>
      </c>
      <c r="G48" s="76">
        <f t="shared" si="53"/>
        <v>1.1013507891021316E-2</v>
      </c>
      <c r="H48" s="56"/>
      <c r="I48" s="77" t="e">
        <f t="shared" si="48"/>
        <v>#DIV/0!</v>
      </c>
      <c r="J48" s="66">
        <f t="shared" si="54"/>
        <v>0</v>
      </c>
      <c r="K48" s="78" t="e">
        <f t="shared" si="55"/>
        <v>#DIV/0!</v>
      </c>
      <c r="L48" s="56">
        <f>'2024_60-69 ΕΞΟΔΑ+ΟΜ 2'!D8</f>
        <v>933.94999999999993</v>
      </c>
      <c r="M48" s="76">
        <f t="shared" si="49"/>
        <v>2.4673546745400805E-2</v>
      </c>
      <c r="N48" s="66">
        <f t="shared" si="56"/>
        <v>933.94999999999993</v>
      </c>
      <c r="O48" s="76">
        <f t="shared" si="50"/>
        <v>2.4673546745400805E-2</v>
      </c>
      <c r="P48" s="66">
        <f t="shared" si="57"/>
        <v>-420.8599999999999</v>
      </c>
      <c r="Q48" s="76">
        <f t="shared" si="58"/>
        <v>1.8202459607476269</v>
      </c>
      <c r="R48"/>
      <c r="S48"/>
      <c r="U48"/>
      <c r="V48"/>
      <c r="W48"/>
      <c r="X48" s="238"/>
    </row>
    <row r="49" spans="1:24" ht="37.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2'!D9</f>
        <v>382.68</v>
      </c>
      <c r="E49" s="76">
        <f t="shared" si="51"/>
        <v>8.2142493514510851E-3</v>
      </c>
      <c r="F49" s="66">
        <f t="shared" si="52"/>
        <v>382.68</v>
      </c>
      <c r="G49" s="76">
        <f t="shared" si="53"/>
        <v>8.2142493514510851E-3</v>
      </c>
      <c r="H49" s="56"/>
      <c r="I49" s="77" t="e">
        <f t="shared" si="48"/>
        <v>#DIV/0!</v>
      </c>
      <c r="J49" s="66">
        <f t="shared" si="54"/>
        <v>0</v>
      </c>
      <c r="K49" s="78" t="e">
        <f t="shared" si="55"/>
        <v>#DIV/0!</v>
      </c>
      <c r="L49" s="56">
        <f>'2024_60-69 ΕΞΟΔΑ+ΟΜ 2'!D9</f>
        <v>713.96</v>
      </c>
      <c r="M49" s="76">
        <f t="shared" si="49"/>
        <v>1.8861743599064576E-2</v>
      </c>
      <c r="N49" s="66">
        <f t="shared" si="56"/>
        <v>713.96</v>
      </c>
      <c r="O49" s="76">
        <f t="shared" si="50"/>
        <v>1.8861743599064576E-2</v>
      </c>
      <c r="P49" s="66">
        <f t="shared" si="57"/>
        <v>-331.28000000000003</v>
      </c>
      <c r="Q49" s="76">
        <f t="shared" si="58"/>
        <v>1.8656841225044425</v>
      </c>
      <c r="R49"/>
      <c r="S49"/>
      <c r="U49"/>
      <c r="V49"/>
      <c r="W49"/>
      <c r="X49" s="238"/>
    </row>
    <row r="50" spans="1:24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2'!D10</f>
        <v>9138.619999999999</v>
      </c>
      <c r="E50" s="76">
        <f t="shared" si="51"/>
        <v>0.19616103117005829</v>
      </c>
      <c r="F50" s="66">
        <f t="shared" si="52"/>
        <v>9138.619999999999</v>
      </c>
      <c r="G50" s="76">
        <f t="shared" si="53"/>
        <v>0.19616103117005829</v>
      </c>
      <c r="H50" s="56"/>
      <c r="I50" s="77" t="e">
        <f t="shared" si="48"/>
        <v>#DIV/0!</v>
      </c>
      <c r="J50" s="66">
        <f t="shared" si="54"/>
        <v>0</v>
      </c>
      <c r="K50" s="78" t="e">
        <f t="shared" si="55"/>
        <v>#DIV/0!</v>
      </c>
      <c r="L50" s="56">
        <f>'2024_60-69 ΕΞΟΔΑ+ΟΜ 2'!D10</f>
        <v>9308.57</v>
      </c>
      <c r="M50" s="76">
        <f t="shared" si="49"/>
        <v>0.24591834362421497</v>
      </c>
      <c r="N50" s="66">
        <f t="shared" si="56"/>
        <v>9308.57</v>
      </c>
      <c r="O50" s="76">
        <f t="shared" si="50"/>
        <v>0.24591834362421497</v>
      </c>
      <c r="P50" s="66">
        <f t="shared" si="57"/>
        <v>-169.95000000000073</v>
      </c>
      <c r="Q50" s="76">
        <f t="shared" si="58"/>
        <v>1.0185968997507282</v>
      </c>
      <c r="R50"/>
      <c r="S50"/>
      <c r="U50"/>
      <c r="V50"/>
      <c r="W50"/>
      <c r="X50"/>
    </row>
    <row r="51" spans="1:24" ht="24" customHeight="1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2'!D11</f>
        <v>0</v>
      </c>
      <c r="E51" s="76">
        <f t="shared" si="51"/>
        <v>0</v>
      </c>
      <c r="F51" s="66">
        <f t="shared" si="52"/>
        <v>0</v>
      </c>
      <c r="G51" s="76">
        <f t="shared" si="53"/>
        <v>0</v>
      </c>
      <c r="H51" s="56"/>
      <c r="I51" s="77" t="e">
        <f t="shared" si="48"/>
        <v>#DIV/0!</v>
      </c>
      <c r="J51" s="66">
        <f t="shared" si="54"/>
        <v>0</v>
      </c>
      <c r="K51" s="78" t="e">
        <f t="shared" si="55"/>
        <v>#DIV/0!</v>
      </c>
      <c r="L51" s="56">
        <f>'2024_60-69 ΕΞΟΔΑ+ΟΜ 2'!D11</f>
        <v>0</v>
      </c>
      <c r="M51" s="76">
        <f t="shared" si="49"/>
        <v>0</v>
      </c>
      <c r="N51" s="66">
        <f t="shared" si="56"/>
        <v>0</v>
      </c>
      <c r="O51" s="76">
        <f t="shared" si="50"/>
        <v>0</v>
      </c>
      <c r="P51" s="66">
        <f t="shared" si="57"/>
        <v>0</v>
      </c>
      <c r="Q51" s="76" t="e">
        <f t="shared" si="58"/>
        <v>#DIV/0!</v>
      </c>
      <c r="R51"/>
      <c r="S51"/>
      <c r="U51"/>
      <c r="V51"/>
      <c r="W51"/>
      <c r="X51"/>
    </row>
    <row r="52" spans="1:24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2'!D12</f>
        <v>321.41000000000003</v>
      </c>
      <c r="E52" s="76">
        <f t="shared" si="51"/>
        <v>6.8990850947263866E-3</v>
      </c>
      <c r="F52" s="66">
        <f t="shared" si="52"/>
        <v>321.41000000000003</v>
      </c>
      <c r="G52" s="76">
        <f t="shared" si="53"/>
        <v>6.8990850947263866E-3</v>
      </c>
      <c r="H52" s="56"/>
      <c r="I52" s="77" t="e">
        <f t="shared" si="48"/>
        <v>#DIV/0!</v>
      </c>
      <c r="J52" s="66">
        <f t="shared" si="54"/>
        <v>0</v>
      </c>
      <c r="K52" s="78" t="e">
        <f t="shared" si="55"/>
        <v>#DIV/0!</v>
      </c>
      <c r="L52" s="56">
        <f>'2024_60-69 ΕΞΟΔΑ+ΟΜ 2'!D12</f>
        <v>335.09</v>
      </c>
      <c r="M52" s="76">
        <f t="shared" si="49"/>
        <v>8.8525711000764021E-3</v>
      </c>
      <c r="N52" s="66">
        <f t="shared" si="56"/>
        <v>335.09</v>
      </c>
      <c r="O52" s="76">
        <f t="shared" si="50"/>
        <v>8.8525711000764021E-3</v>
      </c>
      <c r="P52" s="66">
        <f t="shared" si="57"/>
        <v>-13.67999999999995</v>
      </c>
      <c r="Q52" s="76">
        <f t="shared" si="58"/>
        <v>1.042562459164307</v>
      </c>
      <c r="R52"/>
      <c r="S52"/>
      <c r="U52"/>
      <c r="V52"/>
      <c r="W52"/>
      <c r="X52"/>
    </row>
    <row r="53" spans="1:24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2'!D13</f>
        <v>321.46000000000004</v>
      </c>
      <c r="E53" s="76">
        <f t="shared" si="51"/>
        <v>6.9001583477512965E-3</v>
      </c>
      <c r="F53" s="66">
        <f t="shared" si="52"/>
        <v>321.46000000000004</v>
      </c>
      <c r="G53" s="76">
        <f t="shared" si="53"/>
        <v>6.9001583477512965E-3</v>
      </c>
      <c r="H53" s="56"/>
      <c r="I53" s="77" t="e">
        <f t="shared" si="48"/>
        <v>#DIV/0!</v>
      </c>
      <c r="J53" s="66">
        <f t="shared" si="54"/>
        <v>0</v>
      </c>
      <c r="K53" s="78" t="e">
        <f t="shared" si="55"/>
        <v>#DIV/0!</v>
      </c>
      <c r="L53" s="56">
        <f>'2024_60-69 ΕΞΟΔΑ+ΟΜ 2'!D13</f>
        <v>535.22</v>
      </c>
      <c r="M53" s="76">
        <f t="shared" si="49"/>
        <v>1.4139703077331141E-2</v>
      </c>
      <c r="N53" s="66">
        <f t="shared" si="56"/>
        <v>535.22</v>
      </c>
      <c r="O53" s="76">
        <f t="shared" si="50"/>
        <v>1.4139703077331141E-2</v>
      </c>
      <c r="P53" s="66">
        <f t="shared" si="57"/>
        <v>-213.76</v>
      </c>
      <c r="Q53" s="76">
        <f t="shared" si="58"/>
        <v>1.6649660922043177</v>
      </c>
      <c r="R53"/>
      <c r="S53"/>
      <c r="U53"/>
      <c r="V53"/>
      <c r="W53"/>
      <c r="X53"/>
    </row>
    <row r="54" spans="1:24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2'!D14</f>
        <v>215.19999999999996</v>
      </c>
      <c r="E54" s="76">
        <f t="shared" si="51"/>
        <v>4.6192810192125884E-3</v>
      </c>
      <c r="F54" s="66">
        <f t="shared" si="52"/>
        <v>215.19999999999996</v>
      </c>
      <c r="G54" s="76">
        <f t="shared" si="53"/>
        <v>4.6192810192125884E-3</v>
      </c>
      <c r="H54" s="56"/>
      <c r="I54" s="77" t="e">
        <f t="shared" si="48"/>
        <v>#DIV/0!</v>
      </c>
      <c r="J54" s="66">
        <f t="shared" si="54"/>
        <v>0</v>
      </c>
      <c r="K54" s="78" t="e">
        <f t="shared" si="55"/>
        <v>#DIV/0!</v>
      </c>
      <c r="L54" s="56">
        <f>'2024_60-69 ΕΞΟΔΑ+ΟΜ 2'!D14</f>
        <v>107.41</v>
      </c>
      <c r="M54" s="76">
        <f t="shared" si="49"/>
        <v>2.8376097820263404E-3</v>
      </c>
      <c r="N54" s="66">
        <f t="shared" si="56"/>
        <v>107.41</v>
      </c>
      <c r="O54" s="76">
        <f t="shared" si="50"/>
        <v>2.8376097820263404E-3</v>
      </c>
      <c r="P54" s="66">
        <f t="shared" si="57"/>
        <v>107.78999999999996</v>
      </c>
      <c r="Q54" s="76">
        <f t="shared" si="58"/>
        <v>0.49911710037174728</v>
      </c>
      <c r="R54"/>
      <c r="S54"/>
      <c r="U54"/>
      <c r="V54"/>
      <c r="W54"/>
      <c r="X54"/>
    </row>
    <row r="55" spans="1:24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2'!D15</f>
        <v>0</v>
      </c>
      <c r="E55" s="76">
        <f t="shared" si="51"/>
        <v>0</v>
      </c>
      <c r="F55" s="66">
        <f t="shared" si="52"/>
        <v>0</v>
      </c>
      <c r="G55" s="76">
        <f t="shared" si="53"/>
        <v>0</v>
      </c>
      <c r="H55" s="56"/>
      <c r="I55" s="77" t="e">
        <f t="shared" si="48"/>
        <v>#DIV/0!</v>
      </c>
      <c r="J55" s="66"/>
      <c r="K55" s="78" t="e">
        <f t="shared" si="55"/>
        <v>#DIV/0!</v>
      </c>
      <c r="L55" s="56">
        <f>'2024_60-69 ΕΞΟΔΑ+ΟΜ 2'!D15</f>
        <v>0</v>
      </c>
      <c r="M55" s="76">
        <f t="shared" si="49"/>
        <v>0</v>
      </c>
      <c r="N55" s="66">
        <f>L55</f>
        <v>0</v>
      </c>
      <c r="O55" s="76">
        <f t="shared" si="50"/>
        <v>0</v>
      </c>
      <c r="P55" s="66">
        <f t="shared" si="57"/>
        <v>0</v>
      </c>
      <c r="Q55" s="76" t="e">
        <f t="shared" si="58"/>
        <v>#DIV/0!</v>
      </c>
      <c r="R55"/>
      <c r="S55"/>
      <c r="U55"/>
      <c r="V55"/>
      <c r="W55"/>
      <c r="X55"/>
    </row>
    <row r="56" spans="1:24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2'!D16</f>
        <v>122.32000000000001</v>
      </c>
      <c r="E56" s="76">
        <f t="shared" si="51"/>
        <v>2.6256062001397953E-3</v>
      </c>
      <c r="F56" s="66">
        <f t="shared" si="52"/>
        <v>122.32000000000001</v>
      </c>
      <c r="G56" s="76">
        <f t="shared" si="53"/>
        <v>2.6256062001397953E-3</v>
      </c>
      <c r="H56" s="56"/>
      <c r="I56" s="77" t="e">
        <f t="shared" si="48"/>
        <v>#DIV/0!</v>
      </c>
      <c r="J56" s="66">
        <f t="shared" si="54"/>
        <v>0</v>
      </c>
      <c r="K56" s="78" t="e">
        <f t="shared" si="55"/>
        <v>#DIV/0!</v>
      </c>
      <c r="L56" s="56">
        <f>'2024_60-69 ΕΞΟΔΑ+ΟΜ 2'!D16</f>
        <v>128.10000000000002</v>
      </c>
      <c r="M56" s="76">
        <f t="shared" si="49"/>
        <v>3.3842082960392353E-3</v>
      </c>
      <c r="N56" s="66">
        <f t="shared" si="56"/>
        <v>128.10000000000002</v>
      </c>
      <c r="O56" s="76">
        <f t="shared" si="50"/>
        <v>3.3842082960392353E-3</v>
      </c>
      <c r="P56" s="66">
        <f t="shared" si="57"/>
        <v>-5.7800000000000153</v>
      </c>
      <c r="Q56" s="76">
        <f t="shared" si="58"/>
        <v>1.0472531066056248</v>
      </c>
      <c r="R56"/>
      <c r="S56"/>
      <c r="U56"/>
      <c r="V56"/>
      <c r="W56"/>
      <c r="X56"/>
    </row>
    <row r="57" spans="1:24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2'!D17</f>
        <v>1.5699999999999998</v>
      </c>
      <c r="E57" s="76">
        <f t="shared" si="51"/>
        <v>3.3700144982173625E-5</v>
      </c>
      <c r="F57" s="66">
        <f t="shared" si="52"/>
        <v>1.5699999999999998</v>
      </c>
      <c r="G57" s="76">
        <f t="shared" si="53"/>
        <v>3.3700144982173625E-5</v>
      </c>
      <c r="H57" s="56"/>
      <c r="I57" s="77" t="e">
        <f t="shared" si="48"/>
        <v>#DIV/0!</v>
      </c>
      <c r="J57" s="66">
        <f t="shared" si="54"/>
        <v>0</v>
      </c>
      <c r="K57" s="78" t="e">
        <f t="shared" si="55"/>
        <v>#DIV/0!</v>
      </c>
      <c r="L57" s="56">
        <f>'2024_60-69 ΕΞΟΔΑ+ΟΜ 2'!D17</f>
        <v>2.8400000000000003</v>
      </c>
      <c r="M57" s="76">
        <f t="shared" si="49"/>
        <v>7.5028505548410833E-5</v>
      </c>
      <c r="N57" s="66">
        <f t="shared" si="56"/>
        <v>2.8400000000000003</v>
      </c>
      <c r="O57" s="76">
        <f t="shared" si="50"/>
        <v>7.5028505548410833E-5</v>
      </c>
      <c r="P57" s="66">
        <f t="shared" si="57"/>
        <v>-1.2700000000000005</v>
      </c>
      <c r="Q57" s="76">
        <f>N57/F57</f>
        <v>1.8089171974522298</v>
      </c>
      <c r="R57"/>
      <c r="S57"/>
      <c r="U57"/>
      <c r="V57"/>
      <c r="W57"/>
      <c r="X57"/>
    </row>
    <row r="58" spans="1:24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2'!D18</f>
        <v>3780.7</v>
      </c>
      <c r="E58" s="76">
        <f t="shared" si="51"/>
        <v>8.1152954225543847E-2</v>
      </c>
      <c r="F58" s="66">
        <f t="shared" si="52"/>
        <v>3780.7</v>
      </c>
      <c r="G58" s="76">
        <f t="shared" si="53"/>
        <v>8.1152954225543847E-2</v>
      </c>
      <c r="H58" s="56"/>
      <c r="I58" s="77" t="e">
        <f t="shared" si="48"/>
        <v>#DIV/0!</v>
      </c>
      <c r="J58" s="66">
        <f t="shared" si="54"/>
        <v>0</v>
      </c>
      <c r="K58" s="78" t="e">
        <f t="shared" si="55"/>
        <v>#DIV/0!</v>
      </c>
      <c r="L58" s="56">
        <f>'2024_60-69 ΕΞΟΔΑ+ΟΜ 2'!D18</f>
        <v>768.31000000000017</v>
      </c>
      <c r="M58" s="76">
        <f t="shared" si="49"/>
        <v>2.0297588414753358E-2</v>
      </c>
      <c r="N58" s="66">
        <f t="shared" si="56"/>
        <v>768.31000000000017</v>
      </c>
      <c r="O58" s="76">
        <f t="shared" si="50"/>
        <v>2.0297588414753358E-2</v>
      </c>
      <c r="P58" s="66">
        <f t="shared" si="57"/>
        <v>3012.3899999999994</v>
      </c>
      <c r="Q58" s="76">
        <f>N58/F58</f>
        <v>0.20321898061205601</v>
      </c>
      <c r="R58"/>
      <c r="S58"/>
      <c r="U58"/>
      <c r="V58"/>
      <c r="W58"/>
      <c r="X58"/>
    </row>
    <row r="59" spans="1:24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2'!D19</f>
        <v>35.32</v>
      </c>
      <c r="E59" s="76">
        <f t="shared" si="51"/>
        <v>7.5814593679641561E-4</v>
      </c>
      <c r="F59" s="66">
        <f>D59</f>
        <v>35.32</v>
      </c>
      <c r="G59" s="76">
        <f t="shared" si="53"/>
        <v>7.5814593679641561E-4</v>
      </c>
      <c r="H59" s="56"/>
      <c r="I59" s="77" t="e">
        <f t="shared" si="48"/>
        <v>#DIV/0!</v>
      </c>
      <c r="J59" s="66">
        <f t="shared" si="54"/>
        <v>0</v>
      </c>
      <c r="K59" s="78" t="e">
        <f t="shared" si="55"/>
        <v>#DIV/0!</v>
      </c>
      <c r="L59" s="56">
        <f>'2024_60-69 ΕΞΟΔΑ+ΟΜ 2'!D19</f>
        <v>4.8399999999999181</v>
      </c>
      <c r="M59" s="76">
        <f t="shared" si="49"/>
        <v>1.2786548128672614E-4</v>
      </c>
      <c r="N59" s="66">
        <f t="shared" si="56"/>
        <v>4.8399999999999181</v>
      </c>
      <c r="O59" s="76">
        <f t="shared" si="50"/>
        <v>1.2786548128672614E-4</v>
      </c>
      <c r="P59" s="66">
        <f t="shared" si="57"/>
        <v>30.480000000000082</v>
      </c>
      <c r="Q59" s="76">
        <f t="shared" si="58"/>
        <v>0.13703284258210413</v>
      </c>
      <c r="R59"/>
      <c r="S59"/>
      <c r="U59"/>
      <c r="V59"/>
      <c r="W59"/>
      <c r="X59"/>
    </row>
    <row r="60" spans="1:24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2'!D20</f>
        <v>0</v>
      </c>
      <c r="E60" s="76">
        <f t="shared" si="51"/>
        <v>0</v>
      </c>
      <c r="F60" s="66">
        <f t="shared" si="52"/>
        <v>0</v>
      </c>
      <c r="G60" s="76">
        <f t="shared" si="53"/>
        <v>0</v>
      </c>
      <c r="H60" s="56"/>
      <c r="I60" s="77" t="e">
        <f t="shared" si="48"/>
        <v>#DIV/0!</v>
      </c>
      <c r="J60" s="66">
        <f t="shared" si="54"/>
        <v>0</v>
      </c>
      <c r="K60" s="78" t="e">
        <f t="shared" si="55"/>
        <v>#DIV/0!</v>
      </c>
      <c r="L60" s="56">
        <f>'2024_60-69 ΕΞΟΔΑ+ΟΜ 2'!D20</f>
        <v>0</v>
      </c>
      <c r="M60" s="76">
        <f t="shared" si="49"/>
        <v>0</v>
      </c>
      <c r="N60" s="66">
        <f t="shared" si="56"/>
        <v>0</v>
      </c>
      <c r="O60" s="76">
        <f t="shared" si="50"/>
        <v>0</v>
      </c>
      <c r="P60" s="66">
        <f t="shared" si="57"/>
        <v>0</v>
      </c>
      <c r="Q60" s="76" t="e">
        <f t="shared" si="58"/>
        <v>#DIV/0!</v>
      </c>
      <c r="R60"/>
      <c r="S60"/>
      <c r="U60"/>
      <c r="V60"/>
      <c r="W60"/>
      <c r="X60"/>
    </row>
    <row r="61" spans="1:24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2'!D21+'2025_60-69 ΕΞΟΔΑ+ΟΜ 2'!D184</f>
        <v>0</v>
      </c>
      <c r="E61" s="76">
        <f t="shared" si="51"/>
        <v>0</v>
      </c>
      <c r="F61" s="66">
        <f t="shared" si="52"/>
        <v>0</v>
      </c>
      <c r="G61" s="76">
        <f t="shared" si="53"/>
        <v>0</v>
      </c>
      <c r="H61" s="56"/>
      <c r="I61" s="77" t="e">
        <f t="shared" si="48"/>
        <v>#DIV/0!</v>
      </c>
      <c r="J61" s="66">
        <f t="shared" si="54"/>
        <v>0</v>
      </c>
      <c r="K61" s="78" t="e">
        <f t="shared" si="55"/>
        <v>#DIV/0!</v>
      </c>
      <c r="L61" s="56">
        <f>'2024_60-69 ΕΞΟΔΑ+ΟΜ 2'!D21</f>
        <v>8.99</v>
      </c>
      <c r="M61" s="76">
        <f t="shared" si="49"/>
        <v>2.3750220594373708E-4</v>
      </c>
      <c r="N61" s="66">
        <f t="shared" si="56"/>
        <v>8.99</v>
      </c>
      <c r="O61" s="76">
        <f t="shared" si="50"/>
        <v>2.3750220594373708E-4</v>
      </c>
      <c r="P61" s="66">
        <f t="shared" si="57"/>
        <v>-8.99</v>
      </c>
      <c r="Q61" s="76" t="e">
        <f>N61/F61</f>
        <v>#DIV/0!</v>
      </c>
      <c r="R61"/>
      <c r="S61"/>
      <c r="U61"/>
      <c r="V61"/>
      <c r="W61"/>
      <c r="X61"/>
    </row>
    <row r="62" spans="1:24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2'!D22</f>
        <v>0</v>
      </c>
      <c r="E62" s="76">
        <f t="shared" si="51"/>
        <v>0</v>
      </c>
      <c r="F62" s="66">
        <f t="shared" si="52"/>
        <v>0</v>
      </c>
      <c r="G62" s="76">
        <f t="shared" si="53"/>
        <v>0</v>
      </c>
      <c r="H62" s="56"/>
      <c r="I62" s="77" t="e">
        <f t="shared" si="48"/>
        <v>#DIV/0!</v>
      </c>
      <c r="J62" s="66">
        <f t="shared" si="54"/>
        <v>0</v>
      </c>
      <c r="K62" s="78" t="e">
        <f t="shared" si="55"/>
        <v>#DIV/0!</v>
      </c>
      <c r="L62" s="56">
        <f>'2024_60-69 ΕΞΟΔΑ+ΟΜ 2'!D22</f>
        <v>61.85</v>
      </c>
      <c r="M62" s="76">
        <f t="shared" si="49"/>
        <v>1.6339834747074681E-3</v>
      </c>
      <c r="N62" s="66">
        <f t="shared" si="56"/>
        <v>61.85</v>
      </c>
      <c r="O62" s="76">
        <f t="shared" si="50"/>
        <v>1.6339834747074681E-3</v>
      </c>
      <c r="P62" s="66">
        <f t="shared" si="57"/>
        <v>-61.85</v>
      </c>
      <c r="Q62" s="76" t="e">
        <f t="shared" si="58"/>
        <v>#DIV/0!</v>
      </c>
      <c r="R62"/>
      <c r="S62"/>
      <c r="U62"/>
      <c r="V62"/>
      <c r="W62"/>
      <c r="X62"/>
    </row>
    <row r="63" spans="1:24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2'!D23</f>
        <v>42.62</v>
      </c>
      <c r="E63" s="76">
        <f t="shared" si="51"/>
        <v>9.1484087843327381E-4</v>
      </c>
      <c r="F63" s="66">
        <f t="shared" si="52"/>
        <v>42.62</v>
      </c>
      <c r="G63" s="76">
        <f t="shared" si="53"/>
        <v>9.1484087843327381E-4</v>
      </c>
      <c r="H63" s="56"/>
      <c r="I63" s="77" t="e">
        <f t="shared" si="48"/>
        <v>#DIV/0!</v>
      </c>
      <c r="J63" s="66">
        <f t="shared" si="54"/>
        <v>0</v>
      </c>
      <c r="K63" s="78" t="e">
        <f t="shared" si="55"/>
        <v>#DIV/0!</v>
      </c>
      <c r="L63" s="56">
        <f>'2024_60-69 ΕΞΟΔΑ+ΟΜ 2'!D23</f>
        <v>83.76</v>
      </c>
      <c r="M63" s="76">
        <f t="shared" si="49"/>
        <v>2.2128125439207363E-3</v>
      </c>
      <c r="N63" s="66">
        <f t="shared" si="56"/>
        <v>83.76</v>
      </c>
      <c r="O63" s="76">
        <f t="shared" si="50"/>
        <v>2.2128125439207363E-3</v>
      </c>
      <c r="P63" s="66">
        <f t="shared" si="57"/>
        <v>-41.140000000000008</v>
      </c>
      <c r="Q63" s="76">
        <f t="shared" si="58"/>
        <v>1.9652745190051621</v>
      </c>
      <c r="R63"/>
      <c r="S63"/>
      <c r="U63"/>
      <c r="V63"/>
      <c r="W63"/>
      <c r="X63"/>
    </row>
    <row r="64" spans="1:24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2'!D24</f>
        <v>14981.98</v>
      </c>
      <c r="E64" s="76">
        <f t="shared" si="51"/>
        <v>0.3215891070828189</v>
      </c>
      <c r="F64" s="66">
        <f t="shared" si="52"/>
        <v>14981.98</v>
      </c>
      <c r="G64" s="76">
        <f t="shared" si="53"/>
        <v>0.3215891070828189</v>
      </c>
      <c r="H64" s="56"/>
      <c r="I64" s="77" t="e">
        <f t="shared" si="48"/>
        <v>#DIV/0!</v>
      </c>
      <c r="J64" s="66">
        <f t="shared" si="54"/>
        <v>0</v>
      </c>
      <c r="K64" s="78" t="e">
        <f t="shared" si="55"/>
        <v>#DIV/0!</v>
      </c>
      <c r="L64" s="56">
        <f>'2024_60-69 ΕΞΟΔΑ+ΟΜ 2'!D24</f>
        <v>3930.91</v>
      </c>
      <c r="M64" s="76">
        <f t="shared" si="49"/>
        <v>0.10384869814975478</v>
      </c>
      <c r="N64" s="66">
        <f t="shared" si="56"/>
        <v>3930.91</v>
      </c>
      <c r="O64" s="76">
        <f t="shared" si="50"/>
        <v>0.10384869814975478</v>
      </c>
      <c r="P64" s="66">
        <f t="shared" si="57"/>
        <v>11051.07</v>
      </c>
      <c r="Q64" s="76">
        <f t="shared" si="58"/>
        <v>0.26237586754220737</v>
      </c>
      <c r="R64"/>
      <c r="S64"/>
      <c r="U64"/>
      <c r="V64"/>
      <c r="W64"/>
      <c r="X64"/>
    </row>
    <row r="65" spans="1:24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2'!D25</f>
        <v>0</v>
      </c>
      <c r="E65" s="76">
        <f t="shared" si="51"/>
        <v>0</v>
      </c>
      <c r="F65" s="66">
        <f t="shared" si="52"/>
        <v>0</v>
      </c>
      <c r="G65" s="76">
        <f t="shared" si="53"/>
        <v>0</v>
      </c>
      <c r="H65" s="56"/>
      <c r="I65" s="77" t="e">
        <f t="shared" si="48"/>
        <v>#DIV/0!</v>
      </c>
      <c r="J65" s="66">
        <f t="shared" si="54"/>
        <v>0</v>
      </c>
      <c r="K65" s="78" t="e">
        <f t="shared" si="55"/>
        <v>#DIV/0!</v>
      </c>
      <c r="L65" s="56">
        <f>'2024_60-69 ΕΞΟΔΑ+ΟΜ 2'!D25</f>
        <v>0</v>
      </c>
      <c r="M65" s="76">
        <f t="shared" si="49"/>
        <v>0</v>
      </c>
      <c r="N65" s="66">
        <f t="shared" si="56"/>
        <v>0</v>
      </c>
      <c r="O65" s="76">
        <f t="shared" si="50"/>
        <v>0</v>
      </c>
      <c r="P65" s="66">
        <f t="shared" si="57"/>
        <v>0</v>
      </c>
      <c r="Q65" s="76" t="e">
        <f t="shared" si="58"/>
        <v>#DIV/0!</v>
      </c>
      <c r="R65"/>
      <c r="S65"/>
      <c r="U65"/>
      <c r="V65"/>
      <c r="W65"/>
      <c r="X65"/>
    </row>
    <row r="66" spans="1:24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2'!D26</f>
        <v>0</v>
      </c>
      <c r="E66" s="76">
        <f t="shared" si="51"/>
        <v>0</v>
      </c>
      <c r="F66" s="66">
        <f t="shared" si="52"/>
        <v>0</v>
      </c>
      <c r="G66" s="76">
        <f t="shared" si="53"/>
        <v>0</v>
      </c>
      <c r="H66" s="56"/>
      <c r="I66" s="77" t="e">
        <f t="shared" si="48"/>
        <v>#DIV/0!</v>
      </c>
      <c r="J66" s="66">
        <f t="shared" si="54"/>
        <v>0</v>
      </c>
      <c r="K66" s="78" t="e">
        <f t="shared" si="55"/>
        <v>#DIV/0!</v>
      </c>
      <c r="L66" s="56">
        <f>'2024_60-69 ΕΞΟΔΑ+ΟΜ 2'!D26</f>
        <v>0</v>
      </c>
      <c r="M66" s="76">
        <f t="shared" si="49"/>
        <v>0</v>
      </c>
      <c r="N66" s="66">
        <f t="shared" si="56"/>
        <v>0</v>
      </c>
      <c r="O66" s="76">
        <f t="shared" si="50"/>
        <v>0</v>
      </c>
      <c r="P66" s="66">
        <f t="shared" si="57"/>
        <v>0</v>
      </c>
      <c r="Q66" s="76" t="e">
        <f t="shared" si="58"/>
        <v>#DIV/0!</v>
      </c>
      <c r="R66"/>
      <c r="S66"/>
      <c r="U66"/>
      <c r="V66"/>
      <c r="W66"/>
      <c r="X66"/>
    </row>
    <row r="67" spans="1:24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2'!D27</f>
        <v>0</v>
      </c>
      <c r="E67" s="76">
        <f t="shared" si="51"/>
        <v>0</v>
      </c>
      <c r="F67" s="66">
        <f t="shared" si="52"/>
        <v>0</v>
      </c>
      <c r="G67" s="76">
        <f t="shared" si="53"/>
        <v>0</v>
      </c>
      <c r="H67" s="56"/>
      <c r="I67" s="77" t="e">
        <f t="shared" si="48"/>
        <v>#DIV/0!</v>
      </c>
      <c r="J67" s="66">
        <f t="shared" si="54"/>
        <v>0</v>
      </c>
      <c r="K67" s="78" t="e">
        <f t="shared" si="55"/>
        <v>#DIV/0!</v>
      </c>
      <c r="L67" s="56">
        <f>'2024_60-69 ΕΞΟΔΑ+ΟΜ 2'!D27</f>
        <v>0</v>
      </c>
      <c r="M67" s="76">
        <f t="shared" si="49"/>
        <v>0</v>
      </c>
      <c r="N67" s="66">
        <f t="shared" si="56"/>
        <v>0</v>
      </c>
      <c r="O67" s="76">
        <f t="shared" si="50"/>
        <v>0</v>
      </c>
      <c r="P67" s="66">
        <f t="shared" si="57"/>
        <v>0</v>
      </c>
      <c r="Q67" s="76" t="e">
        <f t="shared" si="58"/>
        <v>#DIV/0!</v>
      </c>
      <c r="R67"/>
      <c r="S67"/>
      <c r="U67"/>
      <c r="V67"/>
      <c r="W67"/>
      <c r="X67"/>
    </row>
    <row r="68" spans="1:24" ht="28.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2'!D28</f>
        <v>684.1</v>
      </c>
      <c r="E68" s="76">
        <f t="shared" si="51"/>
        <v>1.4684247886818458E-2</v>
      </c>
      <c r="F68" s="66">
        <f t="shared" si="52"/>
        <v>684.1</v>
      </c>
      <c r="G68" s="76">
        <f t="shared" si="53"/>
        <v>1.4684247886818458E-2</v>
      </c>
      <c r="H68" s="56"/>
      <c r="I68" s="77" t="e">
        <f t="shared" si="48"/>
        <v>#DIV/0!</v>
      </c>
      <c r="J68" s="66">
        <f t="shared" si="54"/>
        <v>0</v>
      </c>
      <c r="K68" s="78" t="e">
        <f t="shared" si="55"/>
        <v>#DIV/0!</v>
      </c>
      <c r="L68" s="56">
        <f>'2024_60-69 ΕΞΟΔΑ+ΟΜ 2'!D28</f>
        <v>648.03</v>
      </c>
      <c r="M68" s="76">
        <f t="shared" si="49"/>
        <v>1.7119972693850939E-2</v>
      </c>
      <c r="N68" s="66">
        <f t="shared" si="56"/>
        <v>648.03</v>
      </c>
      <c r="O68" s="76">
        <f t="shared" si="50"/>
        <v>1.7119972693850939E-2</v>
      </c>
      <c r="P68" s="66">
        <f t="shared" si="57"/>
        <v>36.07000000000005</v>
      </c>
      <c r="Q68" s="76">
        <f t="shared" si="58"/>
        <v>0.94727379038152315</v>
      </c>
      <c r="R68"/>
      <c r="S68"/>
      <c r="U68"/>
      <c r="V68"/>
      <c r="W68"/>
      <c r="X68"/>
    </row>
    <row r="69" spans="1:24" ht="27" customHeight="1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2'!D29</f>
        <v>0</v>
      </c>
      <c r="E69" s="76">
        <f t="shared" si="51"/>
        <v>0</v>
      </c>
      <c r="F69" s="66">
        <f t="shared" si="52"/>
        <v>0</v>
      </c>
      <c r="G69" s="76">
        <f t="shared" si="53"/>
        <v>0</v>
      </c>
      <c r="H69" s="56"/>
      <c r="I69" s="77" t="e">
        <f t="shared" si="48"/>
        <v>#DIV/0!</v>
      </c>
      <c r="J69" s="66">
        <f t="shared" si="54"/>
        <v>0</v>
      </c>
      <c r="K69" s="78" t="e">
        <f t="shared" si="55"/>
        <v>#DIV/0!</v>
      </c>
      <c r="L69" s="56">
        <f>'2024_60-69 ΕΞΟΔΑ+ΟΜ 2'!D29</f>
        <v>659.73</v>
      </c>
      <c r="M69" s="76">
        <f t="shared" si="49"/>
        <v>1.7429069001920098E-2</v>
      </c>
      <c r="N69" s="66">
        <f t="shared" si="56"/>
        <v>659.73</v>
      </c>
      <c r="O69" s="76">
        <f t="shared" si="50"/>
        <v>1.7429069001920098E-2</v>
      </c>
      <c r="P69" s="66">
        <f t="shared" si="57"/>
        <v>-659.73</v>
      </c>
      <c r="Q69" s="76" t="e">
        <f t="shared" si="58"/>
        <v>#DIV/0!</v>
      </c>
      <c r="R69"/>
      <c r="S69"/>
      <c r="U69"/>
      <c r="V69"/>
      <c r="W69"/>
      <c r="X69"/>
    </row>
    <row r="70" spans="1:24" ht="36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51"/>
        <v>0</v>
      </c>
      <c r="F70" s="66">
        <f t="shared" si="52"/>
        <v>0</v>
      </c>
      <c r="G70" s="76">
        <f t="shared" si="53"/>
        <v>0</v>
      </c>
      <c r="H70" s="56"/>
      <c r="I70" s="77" t="e">
        <f t="shared" si="48"/>
        <v>#DIV/0!</v>
      </c>
      <c r="J70" s="66">
        <f t="shared" si="54"/>
        <v>0</v>
      </c>
      <c r="K70" s="78" t="e">
        <f t="shared" si="55"/>
        <v>#DIV/0!</v>
      </c>
      <c r="L70" s="56">
        <f>'2024_60-69 ΕΞΟΔΑ+ΟΜ 2'!D30</f>
        <v>59.92</v>
      </c>
      <c r="M70" s="76">
        <f t="shared" si="49"/>
        <v>1.5829957931199918E-3</v>
      </c>
      <c r="N70" s="66">
        <f t="shared" si="56"/>
        <v>59.92</v>
      </c>
      <c r="O70" s="76">
        <f t="shared" si="50"/>
        <v>1.5829957931199918E-3</v>
      </c>
      <c r="P70" s="66">
        <f t="shared" si="57"/>
        <v>-59.92</v>
      </c>
      <c r="Q70" s="76" t="e">
        <f t="shared" si="58"/>
        <v>#DIV/0!</v>
      </c>
      <c r="R70"/>
      <c r="S70"/>
      <c r="U70"/>
      <c r="V70"/>
      <c r="W70"/>
      <c r="X70"/>
    </row>
    <row r="71" spans="1:24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2'!D31</f>
        <v>7839.9766666666674</v>
      </c>
      <c r="E71" s="76">
        <f t="shared" si="51"/>
        <v>0.16828557345447454</v>
      </c>
      <c r="F71" s="66">
        <f t="shared" si="52"/>
        <v>7839.9766666666674</v>
      </c>
      <c r="G71" s="76">
        <f t="shared" si="53"/>
        <v>0.16828557345447454</v>
      </c>
      <c r="H71" s="56"/>
      <c r="I71" s="77" t="e">
        <f t="shared" si="48"/>
        <v>#DIV/0!</v>
      </c>
      <c r="J71" s="66">
        <f t="shared" si="54"/>
        <v>0</v>
      </c>
      <c r="K71" s="78" t="e">
        <f t="shared" si="55"/>
        <v>#DIV/0!</v>
      </c>
      <c r="L71" s="56">
        <f>'2024_60-69 ΕΞΟΔΑ+ΟΜ 2'!D31</f>
        <v>7839.98</v>
      </c>
      <c r="M71" s="76">
        <f t="shared" si="49"/>
        <v>0.20712041652444713</v>
      </c>
      <c r="N71" s="66">
        <f t="shared" si="56"/>
        <v>7839.98</v>
      </c>
      <c r="O71" s="76">
        <f t="shared" si="50"/>
        <v>0.20712041652444713</v>
      </c>
      <c r="P71" s="66">
        <f t="shared" si="57"/>
        <v>-3.3333333321934333E-3</v>
      </c>
      <c r="Q71" s="76">
        <f t="shared" si="58"/>
        <v>1.0000004251713333</v>
      </c>
      <c r="R71" s="111"/>
      <c r="U71"/>
      <c r="V71"/>
      <c r="W71"/>
      <c r="X71"/>
    </row>
    <row r="72" spans="1:24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2'!D32</f>
        <v>872.89</v>
      </c>
      <c r="E72" s="76">
        <f t="shared" si="51"/>
        <v>1.8736636658273589E-2</v>
      </c>
      <c r="F72" s="66">
        <f t="shared" si="52"/>
        <v>872.89</v>
      </c>
      <c r="G72" s="76">
        <f t="shared" si="53"/>
        <v>1.8736636658273589E-2</v>
      </c>
      <c r="H72" s="56"/>
      <c r="I72" s="77" t="e">
        <f t="shared" ref="I72:I73" si="59">H72/$H$43</f>
        <v>#DIV/0!</v>
      </c>
      <c r="J72" s="66">
        <f t="shared" ref="J72:J73" si="60">H72</f>
        <v>0</v>
      </c>
      <c r="K72" s="78" t="e">
        <f t="shared" ref="K72:K73" si="61">J72/$J$38</f>
        <v>#DIV/0!</v>
      </c>
      <c r="L72" s="56">
        <f>'2024_60-69 ΕΞΟΔΑ+ΟΜ 2'!D32</f>
        <v>1024.95</v>
      </c>
      <c r="M72" s="76"/>
      <c r="N72" s="66">
        <f t="shared" si="56"/>
        <v>1024.95</v>
      </c>
      <c r="O72" s="76">
        <f t="shared" ref="O72:O73" si="62">N72/$N$43</f>
        <v>2.7077629141494253E-2</v>
      </c>
      <c r="P72" s="66">
        <f t="shared" ref="P72:P73" si="63">F72-N72</f>
        <v>-152.06000000000006</v>
      </c>
      <c r="Q72" s="76">
        <f t="shared" ref="Q72:Q73" si="64">N72/F72</f>
        <v>1.1742029350777303</v>
      </c>
      <c r="R72" s="90"/>
      <c r="U72"/>
      <c r="V72"/>
      <c r="W72"/>
      <c r="X72"/>
    </row>
    <row r="73" spans="1:24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2'!D33</f>
        <v>0</v>
      </c>
      <c r="E73" s="76">
        <f t="shared" si="51"/>
        <v>0</v>
      </c>
      <c r="F73" s="66">
        <f t="shared" si="52"/>
        <v>0</v>
      </c>
      <c r="G73" s="76">
        <f t="shared" si="53"/>
        <v>0</v>
      </c>
      <c r="H73" s="56"/>
      <c r="I73" s="77" t="e">
        <f t="shared" si="59"/>
        <v>#DIV/0!</v>
      </c>
      <c r="J73" s="66">
        <f t="shared" si="60"/>
        <v>0</v>
      </c>
      <c r="K73" s="78" t="e">
        <f t="shared" si="61"/>
        <v>#DIV/0!</v>
      </c>
      <c r="L73" s="56">
        <f>'2024_60-69 ΕΞΟΔΑ+ΟΜ 2'!D33</f>
        <v>0</v>
      </c>
      <c r="M73" s="76"/>
      <c r="N73" s="66">
        <f t="shared" si="56"/>
        <v>0</v>
      </c>
      <c r="O73" s="76">
        <f t="shared" si="62"/>
        <v>0</v>
      </c>
      <c r="P73" s="66">
        <f t="shared" si="63"/>
        <v>0</v>
      </c>
      <c r="Q73" s="76" t="e">
        <f t="shared" si="64"/>
        <v>#DIV/0!</v>
      </c>
      <c r="R73" s="90"/>
      <c r="U73"/>
      <c r="V73"/>
      <c r="W73"/>
      <c r="X73"/>
    </row>
    <row r="74" spans="1:24" ht="35.25" customHeight="1">
      <c r="A74" s="175">
        <v>73</v>
      </c>
      <c r="B74" s="175"/>
      <c r="C74" s="188" t="s">
        <v>404</v>
      </c>
      <c r="D74" s="65">
        <f>'2025_60-69 ΕΞΟΔΑ+ΟΜ 2'!D3</f>
        <v>46690.166666666664</v>
      </c>
      <c r="E74" s="300"/>
      <c r="F74" s="65">
        <f>'2025_60-69 ΕΞΟΔΑ+ΟΜ 2'!Q3</f>
        <v>46690.166666666664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37852.28</v>
      </c>
      <c r="M74" s="300"/>
      <c r="N74" s="65">
        <f>SUM(N44:N73)</f>
        <v>37852.28</v>
      </c>
      <c r="O74" s="300"/>
      <c r="P74" s="65">
        <f>SUM(P44:P73)</f>
        <v>8735.0566666666673</v>
      </c>
      <c r="Q74" s="300"/>
      <c r="U74"/>
      <c r="V74"/>
      <c r="W74"/>
      <c r="X74"/>
    </row>
    <row r="75" spans="1:24" ht="24">
      <c r="A75" s="175">
        <v>74</v>
      </c>
      <c r="B75" s="175"/>
      <c r="C75" s="89" t="s">
        <v>382</v>
      </c>
      <c r="D75" s="65">
        <f>D43-D74</f>
        <v>-102.83000000000175</v>
      </c>
      <c r="E75" s="300"/>
      <c r="F75" s="65">
        <f>F43-F74</f>
        <v>-102.83000000000175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U75"/>
      <c r="V75"/>
      <c r="W75"/>
      <c r="X75"/>
    </row>
    <row r="76" spans="1:24" ht="27.75" customHeight="1">
      <c r="A76" s="176">
        <v>75</v>
      </c>
      <c r="B76" s="176"/>
      <c r="C76" s="55" t="s">
        <v>387</v>
      </c>
      <c r="D76" s="79">
        <f>D38-D74</f>
        <v>-25936.266666666666</v>
      </c>
      <c r="E76" s="301"/>
      <c r="F76" s="79">
        <f>F38-F74</f>
        <v>-25936.266666666666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-20593.293716814158</v>
      </c>
      <c r="M76" s="301"/>
      <c r="N76" s="79">
        <f>N38-N74</f>
        <v>-20593.293716814158</v>
      </c>
      <c r="O76" s="301"/>
      <c r="P76" s="79">
        <f>P38-P74</f>
        <v>-5240.1429498525067</v>
      </c>
      <c r="Q76" s="301"/>
      <c r="U76"/>
      <c r="V76"/>
      <c r="W76"/>
      <c r="X76"/>
    </row>
    <row r="77" spans="1:24" ht="22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U77"/>
      <c r="V77"/>
      <c r="W77"/>
      <c r="X77"/>
    </row>
    <row r="78" spans="1:24" ht="26.25" customHeight="1">
      <c r="A78" s="74">
        <v>77</v>
      </c>
      <c r="B78" s="74"/>
      <c r="C78" s="52" t="s">
        <v>300</v>
      </c>
      <c r="D78" s="302" t="str">
        <f>ΑΝΤΙΣΤΟΙΧΙΣΗ!$F$106</f>
        <v xml:space="preserve">ΙΑΝΟΥΑΡΙΟΣ ΤΡΕΧΟΝ ΕΤΟΣ </v>
      </c>
      <c r="E78" s="302"/>
      <c r="F78" s="302"/>
      <c r="G78" s="110">
        <f>ΑΝΤΙΣΤΟΙΧΙΣΗ!$D$34</f>
        <v>2025</v>
      </c>
      <c r="H78" s="302" t="str">
        <f>ΑΝΤΙΣΤΟΙΧΙΣΗ!$F$106</f>
        <v xml:space="preserve">ΙΑΝΟΥΑΡΙΟΣ ΤΡΕΧΟΝ ΕΤΟΣ </v>
      </c>
      <c r="I78" s="302"/>
      <c r="J78" s="302"/>
      <c r="K78" s="110">
        <f>ΑΝΤΙΣΤΟΙΧΙΣΗ!$D$34</f>
        <v>2025</v>
      </c>
      <c r="L78" s="302" t="str">
        <f>ΑΝΤΙΣΤΟΙΧΙΣΗ!$F$120</f>
        <v xml:space="preserve">ΙΑΝΟΥΑΡΙΟΣ ΠΡΟΗΓΟΥΜΕΝΟΥ ΕΤΟΥΣ </v>
      </c>
      <c r="M78" s="302"/>
      <c r="N78" s="302"/>
      <c r="O78" s="110">
        <f>ΑΝΤΙΣΤΟΙΧΙΣΗ!$D$33</f>
        <v>2024</v>
      </c>
      <c r="P78" s="302"/>
      <c r="Q78" s="302"/>
      <c r="U78"/>
      <c r="V78"/>
      <c r="W78"/>
      <c r="X78"/>
    </row>
    <row r="79" spans="1:24" ht="52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U79"/>
      <c r="V79"/>
      <c r="W79"/>
      <c r="X79"/>
    </row>
    <row r="80" spans="1:24" ht="15.75">
      <c r="A80" s="74">
        <v>79</v>
      </c>
      <c r="B80" s="74" t="s">
        <v>1</v>
      </c>
      <c r="C80" s="188" t="s">
        <v>405</v>
      </c>
      <c r="D80" s="65">
        <f>SUM(D81:D110)</f>
        <v>9618.77</v>
      </c>
      <c r="E80" s="83"/>
      <c r="F80" s="65">
        <f>SUM(F81:F110)</f>
        <v>9618.77</v>
      </c>
      <c r="G80" s="83"/>
      <c r="H80" s="65">
        <f t="shared" ref="H80:J80" si="65">SUM(H81:H110)</f>
        <v>0</v>
      </c>
      <c r="I80" s="83"/>
      <c r="J80" s="65">
        <f t="shared" si="65"/>
        <v>0</v>
      </c>
      <c r="K80" s="83"/>
      <c r="L80" s="65">
        <f>SUM(L81:L110)</f>
        <v>4416.7800000000007</v>
      </c>
      <c r="M80" s="83"/>
      <c r="N80" s="65">
        <f>SUM(N81:N110)</f>
        <v>4416.7800000000007</v>
      </c>
      <c r="O80" s="83"/>
      <c r="P80" s="65">
        <f>SUM(P81:P110)</f>
        <v>0</v>
      </c>
      <c r="Q80" s="83"/>
      <c r="U80"/>
      <c r="V80"/>
      <c r="W80"/>
      <c r="X80"/>
    </row>
    <row r="81" spans="1:24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2'!D37</f>
        <v>1656.34</v>
      </c>
      <c r="E81" s="76">
        <f>D81/$D$80</f>
        <v>0.17219873227034224</v>
      </c>
      <c r="F81" s="117">
        <f>D81</f>
        <v>1656.34</v>
      </c>
      <c r="G81" s="76">
        <f>F81/$F$80</f>
        <v>0.17219873227034224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2'!D35</f>
        <v>1349.58</v>
      </c>
      <c r="M81" s="76">
        <f>L81/$L$80</f>
        <v>0.30555744229959375</v>
      </c>
      <c r="N81" s="66">
        <f>L81</f>
        <v>1349.58</v>
      </c>
      <c r="O81" s="76">
        <f>N81/$N$80</f>
        <v>0.30555744229959375</v>
      </c>
      <c r="P81" s="58"/>
      <c r="Q81" s="59" t="e">
        <f>SUM(D81:P81)</f>
        <v>#DIV/0!</v>
      </c>
      <c r="U81"/>
      <c r="V81"/>
      <c r="W81"/>
      <c r="X81"/>
    </row>
    <row r="82" spans="1:24" ht="26.2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2'!D38</f>
        <v>1671.24</v>
      </c>
      <c r="E82" s="76">
        <f t="shared" ref="E82:E105" si="66">D82/$D$80</f>
        <v>0.17374778687919556</v>
      </c>
      <c r="F82" s="117">
        <f t="shared" ref="F82:F105" si="67">D82</f>
        <v>1671.24</v>
      </c>
      <c r="G82" s="76">
        <f t="shared" ref="G82:G105" si="68">F82/$F$80</f>
        <v>0.17374778687919556</v>
      </c>
      <c r="H82" s="56"/>
      <c r="I82" s="57" t="e">
        <f t="shared" ref="I82:I105" si="69">H82/$H$80</f>
        <v>#DIV/0!</v>
      </c>
      <c r="J82" s="58"/>
      <c r="K82" s="58" t="e">
        <f t="shared" ref="K82:K105" si="70">J82/$J$80</f>
        <v>#DIV/0!</v>
      </c>
      <c r="L82" s="117">
        <f>'2024_60-69 ΕΞΟΔΑ+ΟΜ 2'!D36</f>
        <v>0</v>
      </c>
      <c r="M82" s="76">
        <f t="shared" ref="M82:M105" si="71">L82/$L$80</f>
        <v>0</v>
      </c>
      <c r="N82" s="66">
        <f t="shared" ref="N82:N105" si="72">L82</f>
        <v>0</v>
      </c>
      <c r="O82" s="76">
        <f t="shared" ref="O82:O105" si="73">N82/$N$80</f>
        <v>0</v>
      </c>
      <c r="P82" s="58"/>
      <c r="Q82" s="59" t="e">
        <f t="shared" ref="Q82:Q105" si="74">SUM(D82:P82)</f>
        <v>#DIV/0!</v>
      </c>
      <c r="U82"/>
      <c r="V82"/>
      <c r="W82"/>
      <c r="X82"/>
    </row>
    <row r="83" spans="1:24" ht="29.25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2'!D39</f>
        <v>1021.94</v>
      </c>
      <c r="E83" s="76">
        <f t="shared" si="66"/>
        <v>0.10624435348802394</v>
      </c>
      <c r="F83" s="117">
        <f t="shared" si="67"/>
        <v>1021.94</v>
      </c>
      <c r="G83" s="76">
        <f t="shared" si="68"/>
        <v>0.10624435348802394</v>
      </c>
      <c r="H83" s="56"/>
      <c r="I83" s="57" t="e">
        <f t="shared" si="69"/>
        <v>#DIV/0!</v>
      </c>
      <c r="J83" s="58"/>
      <c r="K83" s="58" t="e">
        <f t="shared" si="70"/>
        <v>#DIV/0!</v>
      </c>
      <c r="L83" s="117">
        <f>'2024_60-69 ΕΞΟΔΑ+ΟΜ 2'!D37</f>
        <v>930.01</v>
      </c>
      <c r="M83" s="76">
        <f t="shared" si="71"/>
        <v>0.21056289876335246</v>
      </c>
      <c r="N83" s="66">
        <f t="shared" si="72"/>
        <v>930.01</v>
      </c>
      <c r="O83" s="76">
        <f t="shared" si="73"/>
        <v>0.21056289876335246</v>
      </c>
      <c r="P83" s="58"/>
      <c r="Q83" s="59" t="e">
        <f t="shared" si="74"/>
        <v>#DIV/0!</v>
      </c>
      <c r="U83"/>
      <c r="V83"/>
      <c r="W83"/>
      <c r="X83"/>
    </row>
    <row r="84" spans="1:24" ht="27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2'!D40</f>
        <v>1077.96</v>
      </c>
      <c r="E84" s="76">
        <f t="shared" si="66"/>
        <v>0.11206838296372613</v>
      </c>
      <c r="F84" s="117">
        <f t="shared" si="67"/>
        <v>1077.96</v>
      </c>
      <c r="G84" s="76">
        <f t="shared" si="68"/>
        <v>0.11206838296372613</v>
      </c>
      <c r="H84" s="56"/>
      <c r="I84" s="57" t="e">
        <f t="shared" si="69"/>
        <v>#DIV/0!</v>
      </c>
      <c r="J84" s="58"/>
      <c r="K84" s="58" t="e">
        <f t="shared" si="70"/>
        <v>#DIV/0!</v>
      </c>
      <c r="L84" s="117">
        <f>'2024_60-69 ΕΞΟΔΑ+ΟΜ 2'!D38</f>
        <v>0</v>
      </c>
      <c r="M84" s="76">
        <f t="shared" si="71"/>
        <v>0</v>
      </c>
      <c r="N84" s="66">
        <f t="shared" si="72"/>
        <v>0</v>
      </c>
      <c r="O84" s="76">
        <f t="shared" si="73"/>
        <v>0</v>
      </c>
      <c r="P84" s="58"/>
      <c r="Q84" s="59" t="e">
        <f t="shared" si="74"/>
        <v>#DIV/0!</v>
      </c>
      <c r="U84"/>
      <c r="V84"/>
      <c r="W84"/>
      <c r="X84"/>
    </row>
    <row r="85" spans="1:24" ht="30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2'!D41</f>
        <v>339.13</v>
      </c>
      <c r="E85" s="76">
        <f t="shared" si="66"/>
        <v>3.5257106677880852E-2</v>
      </c>
      <c r="F85" s="117">
        <f t="shared" si="67"/>
        <v>339.13</v>
      </c>
      <c r="G85" s="76">
        <f t="shared" si="68"/>
        <v>3.5257106677880852E-2</v>
      </c>
      <c r="H85" s="56"/>
      <c r="I85" s="57" t="e">
        <f t="shared" si="69"/>
        <v>#DIV/0!</v>
      </c>
      <c r="J85" s="58"/>
      <c r="K85" s="58" t="e">
        <f t="shared" si="70"/>
        <v>#DIV/0!</v>
      </c>
      <c r="L85" s="117">
        <f>'2024_60-69 ΕΞΟΔΑ+ΟΜ 2'!D39</f>
        <v>0</v>
      </c>
      <c r="M85" s="76">
        <f t="shared" si="71"/>
        <v>0</v>
      </c>
      <c r="N85" s="66">
        <f t="shared" si="72"/>
        <v>0</v>
      </c>
      <c r="O85" s="76">
        <f t="shared" si="73"/>
        <v>0</v>
      </c>
      <c r="P85" s="58"/>
      <c r="Q85" s="59" t="e">
        <f t="shared" si="74"/>
        <v>#DIV/0!</v>
      </c>
      <c r="U85"/>
      <c r="V85"/>
      <c r="W85"/>
      <c r="X85"/>
    </row>
    <row r="86" spans="1:24" ht="31.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2'!D42</f>
        <v>342.37</v>
      </c>
      <c r="E86" s="76">
        <f t="shared" si="66"/>
        <v>3.5593948082759022E-2</v>
      </c>
      <c r="F86" s="117">
        <f t="shared" si="67"/>
        <v>342.37</v>
      </c>
      <c r="G86" s="76">
        <f t="shared" si="68"/>
        <v>3.5593948082759022E-2</v>
      </c>
      <c r="H86" s="56"/>
      <c r="I86" s="57" t="e">
        <f t="shared" si="69"/>
        <v>#DIV/0!</v>
      </c>
      <c r="J86" s="58"/>
      <c r="K86" s="58" t="e">
        <f t="shared" si="70"/>
        <v>#DIV/0!</v>
      </c>
      <c r="L86" s="117">
        <f>'2024_60-69 ΕΞΟΔΑ+ΟΜ 2'!D40</f>
        <v>300.82</v>
      </c>
      <c r="M86" s="76">
        <f t="shared" si="71"/>
        <v>6.8108440990948149E-2</v>
      </c>
      <c r="N86" s="66">
        <f t="shared" si="72"/>
        <v>300.82</v>
      </c>
      <c r="O86" s="76">
        <f t="shared" si="73"/>
        <v>6.8108440990948149E-2</v>
      </c>
      <c r="P86" s="58"/>
      <c r="Q86" s="59" t="e">
        <f t="shared" si="74"/>
        <v>#DIV/0!</v>
      </c>
      <c r="U86"/>
      <c r="V86"/>
      <c r="W86"/>
      <c r="X86" s="238"/>
    </row>
    <row r="87" spans="1:24" s="5" customFormat="1" ht="18.7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2'!D43</f>
        <v>154.62</v>
      </c>
      <c r="E87" s="76">
        <f t="shared" si="66"/>
        <v>1.6074820377241582E-2</v>
      </c>
      <c r="F87" s="117">
        <f t="shared" si="67"/>
        <v>154.62</v>
      </c>
      <c r="G87" s="76">
        <f t="shared" si="68"/>
        <v>1.6074820377241582E-2</v>
      </c>
      <c r="H87" s="56"/>
      <c r="I87" s="57" t="e">
        <f t="shared" si="69"/>
        <v>#DIV/0!</v>
      </c>
      <c r="J87" s="58"/>
      <c r="K87" s="58" t="e">
        <f t="shared" si="70"/>
        <v>#DIV/0!</v>
      </c>
      <c r="L87" s="117">
        <f>'2024_60-69 ΕΞΟΔΑ+ΟΜ 2'!D41</f>
        <v>176.37</v>
      </c>
      <c r="M87" s="76">
        <f t="shared" si="71"/>
        <v>3.9931805523480905E-2</v>
      </c>
      <c r="N87" s="66">
        <f t="shared" si="72"/>
        <v>176.37</v>
      </c>
      <c r="O87" s="76">
        <f t="shared" si="73"/>
        <v>3.9931805523480905E-2</v>
      </c>
      <c r="P87" s="58"/>
      <c r="Q87" s="59" t="e">
        <f t="shared" si="74"/>
        <v>#DIV/0!</v>
      </c>
      <c r="U87"/>
      <c r="V87"/>
      <c r="W87"/>
      <c r="X87" s="238"/>
    </row>
    <row r="88" spans="1:24" s="5" customFormat="1" ht="14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2'!D44</f>
        <v>163.1</v>
      </c>
      <c r="E88" s="76">
        <f t="shared" si="66"/>
        <v>1.6956429980132595E-2</v>
      </c>
      <c r="F88" s="117">
        <f t="shared" si="67"/>
        <v>163.1</v>
      </c>
      <c r="G88" s="76">
        <f t="shared" si="68"/>
        <v>1.6956429980132595E-2</v>
      </c>
      <c r="H88" s="56"/>
      <c r="I88" s="57" t="e">
        <f t="shared" si="69"/>
        <v>#DIV/0!</v>
      </c>
      <c r="J88" s="58"/>
      <c r="K88" s="58" t="e">
        <f t="shared" si="70"/>
        <v>#DIV/0!</v>
      </c>
      <c r="L88" s="117">
        <f>'2024_60-69 ΕΞΟΔΑ+ΟΜ 2'!D42</f>
        <v>0</v>
      </c>
      <c r="M88" s="76">
        <f t="shared" si="71"/>
        <v>0</v>
      </c>
      <c r="N88" s="66">
        <f t="shared" si="72"/>
        <v>0</v>
      </c>
      <c r="O88" s="76">
        <f t="shared" si="73"/>
        <v>0</v>
      </c>
      <c r="P88" s="58"/>
      <c r="Q88" s="59" t="e">
        <f t="shared" si="74"/>
        <v>#DIV/0!</v>
      </c>
      <c r="U88"/>
      <c r="V88"/>
      <c r="W88"/>
      <c r="X88" s="238"/>
    </row>
    <row r="89" spans="1:24" s="5" customFormat="1" ht="17.2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2'!D45</f>
        <v>0</v>
      </c>
      <c r="E89" s="76">
        <f t="shared" si="66"/>
        <v>0</v>
      </c>
      <c r="F89" s="117">
        <f t="shared" si="67"/>
        <v>0</v>
      </c>
      <c r="G89" s="76">
        <f t="shared" si="68"/>
        <v>0</v>
      </c>
      <c r="H89" s="120"/>
      <c r="I89" s="57" t="e">
        <f t="shared" si="69"/>
        <v>#DIV/0!</v>
      </c>
      <c r="J89" s="120"/>
      <c r="K89" s="58" t="e">
        <f t="shared" si="70"/>
        <v>#DIV/0!</v>
      </c>
      <c r="L89" s="117">
        <f>'2024_60-69 ΕΞΟΔΑ+ΟΜ 2'!D43</f>
        <v>0</v>
      </c>
      <c r="M89" s="76">
        <f t="shared" si="71"/>
        <v>0</v>
      </c>
      <c r="N89" s="66">
        <f t="shared" si="72"/>
        <v>0</v>
      </c>
      <c r="O89" s="76">
        <f t="shared" si="73"/>
        <v>0</v>
      </c>
      <c r="P89" s="120"/>
      <c r="Q89" s="59" t="e">
        <f t="shared" si="74"/>
        <v>#DIV/0!</v>
      </c>
      <c r="U89"/>
      <c r="V89"/>
      <c r="W89"/>
      <c r="X89"/>
    </row>
    <row r="90" spans="1:24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2'!D46</f>
        <v>0</v>
      </c>
      <c r="E90" s="76">
        <f t="shared" si="66"/>
        <v>0</v>
      </c>
      <c r="F90" s="117">
        <f t="shared" si="67"/>
        <v>0</v>
      </c>
      <c r="G90" s="76">
        <f t="shared" si="68"/>
        <v>0</v>
      </c>
      <c r="H90" s="120"/>
      <c r="I90" s="57" t="e">
        <f t="shared" si="69"/>
        <v>#DIV/0!</v>
      </c>
      <c r="J90" s="120"/>
      <c r="K90" s="58" t="e">
        <f t="shared" si="70"/>
        <v>#DIV/0!</v>
      </c>
      <c r="L90" s="117">
        <f>'2024_60-69 ΕΞΟΔΑ+ΟΜ 2'!D44</f>
        <v>0</v>
      </c>
      <c r="M90" s="76">
        <f t="shared" si="71"/>
        <v>0</v>
      </c>
      <c r="N90" s="66">
        <f t="shared" si="72"/>
        <v>0</v>
      </c>
      <c r="O90" s="76">
        <f t="shared" si="73"/>
        <v>0</v>
      </c>
      <c r="P90" s="120"/>
      <c r="Q90" s="59" t="e">
        <f t="shared" si="74"/>
        <v>#DIV/0!</v>
      </c>
      <c r="U90"/>
      <c r="V90"/>
      <c r="W90"/>
      <c r="X90"/>
    </row>
    <row r="91" spans="1:24" ht="30.7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2'!D47</f>
        <v>0</v>
      </c>
      <c r="E91" s="76">
        <f t="shared" si="66"/>
        <v>0</v>
      </c>
      <c r="F91" s="117">
        <f t="shared" si="67"/>
        <v>0</v>
      </c>
      <c r="G91" s="76">
        <f t="shared" si="68"/>
        <v>0</v>
      </c>
      <c r="H91" s="120"/>
      <c r="I91" s="57" t="e">
        <f t="shared" si="69"/>
        <v>#DIV/0!</v>
      </c>
      <c r="J91" s="120"/>
      <c r="K91" s="58" t="e">
        <f t="shared" si="70"/>
        <v>#DIV/0!</v>
      </c>
      <c r="L91" s="117">
        <f>'2024_60-69 ΕΞΟΔΑ+ΟΜ 2'!D45</f>
        <v>0</v>
      </c>
      <c r="M91" s="76">
        <f t="shared" si="71"/>
        <v>0</v>
      </c>
      <c r="N91" s="66">
        <f t="shared" si="72"/>
        <v>0</v>
      </c>
      <c r="O91" s="76">
        <f t="shared" si="73"/>
        <v>0</v>
      </c>
      <c r="P91" s="120"/>
      <c r="Q91" s="59" t="e">
        <f t="shared" si="74"/>
        <v>#DIV/0!</v>
      </c>
      <c r="U91"/>
      <c r="V91"/>
      <c r="W91"/>
      <c r="X91"/>
    </row>
    <row r="92" spans="1:24" s="5" customFormat="1" ht="24.9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2'!D48</f>
        <v>0</v>
      </c>
      <c r="E92" s="76">
        <f t="shared" si="66"/>
        <v>0</v>
      </c>
      <c r="F92" s="117">
        <f t="shared" si="67"/>
        <v>0</v>
      </c>
      <c r="G92" s="76">
        <f t="shared" si="68"/>
        <v>0</v>
      </c>
      <c r="H92" s="56"/>
      <c r="I92" s="57" t="e">
        <f t="shared" si="69"/>
        <v>#DIV/0!</v>
      </c>
      <c r="J92" s="58"/>
      <c r="K92" s="58" t="e">
        <f t="shared" si="70"/>
        <v>#DIV/0!</v>
      </c>
      <c r="L92" s="117">
        <f>'2024_60-69 ΕΞΟΔΑ+ΟΜ 2'!D46</f>
        <v>0</v>
      </c>
      <c r="M92" s="76">
        <f t="shared" si="71"/>
        <v>0</v>
      </c>
      <c r="N92" s="66">
        <f t="shared" si="72"/>
        <v>0</v>
      </c>
      <c r="O92" s="76">
        <f t="shared" si="73"/>
        <v>0</v>
      </c>
      <c r="P92" s="58"/>
      <c r="Q92" s="59" t="e">
        <f t="shared" si="74"/>
        <v>#DIV/0!</v>
      </c>
      <c r="U92"/>
      <c r="V92"/>
      <c r="W92"/>
      <c r="X92" s="238"/>
    </row>
    <row r="93" spans="1:24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2'!D49</f>
        <v>0</v>
      </c>
      <c r="E93" s="76">
        <f t="shared" si="66"/>
        <v>0</v>
      </c>
      <c r="F93" s="117">
        <f t="shared" si="67"/>
        <v>0</v>
      </c>
      <c r="G93" s="76">
        <f t="shared" si="68"/>
        <v>0</v>
      </c>
      <c r="H93" s="56"/>
      <c r="I93" s="57" t="e">
        <f t="shared" si="69"/>
        <v>#DIV/0!</v>
      </c>
      <c r="J93" s="58"/>
      <c r="K93" s="58" t="e">
        <f t="shared" si="70"/>
        <v>#DIV/0!</v>
      </c>
      <c r="L93" s="117">
        <f>'2024_60-69 ΕΞΟΔΑ+ΟΜ 2'!D47</f>
        <v>0</v>
      </c>
      <c r="M93" s="76">
        <f t="shared" si="71"/>
        <v>0</v>
      </c>
      <c r="N93" s="66">
        <f t="shared" si="72"/>
        <v>0</v>
      </c>
      <c r="O93" s="76">
        <f t="shared" si="73"/>
        <v>0</v>
      </c>
      <c r="P93" s="58"/>
      <c r="Q93" s="59" t="e">
        <f t="shared" si="74"/>
        <v>#DIV/0!</v>
      </c>
      <c r="U93"/>
      <c r="V93"/>
      <c r="W93"/>
      <c r="X93"/>
    </row>
    <row r="94" spans="1:24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2'!D50</f>
        <v>0</v>
      </c>
      <c r="E94" s="76">
        <f t="shared" si="66"/>
        <v>0</v>
      </c>
      <c r="F94" s="117">
        <f t="shared" si="67"/>
        <v>0</v>
      </c>
      <c r="G94" s="76">
        <f t="shared" si="68"/>
        <v>0</v>
      </c>
      <c r="H94" s="121"/>
      <c r="I94" s="57" t="e">
        <f t="shared" si="69"/>
        <v>#DIV/0!</v>
      </c>
      <c r="J94" s="121"/>
      <c r="K94" s="58" t="e">
        <f t="shared" si="70"/>
        <v>#DIV/0!</v>
      </c>
      <c r="L94" s="117">
        <f>'2024_60-69 ΕΞΟΔΑ+ΟΜ 2'!D48</f>
        <v>0</v>
      </c>
      <c r="M94" s="76">
        <f t="shared" si="71"/>
        <v>0</v>
      </c>
      <c r="N94" s="66">
        <f t="shared" si="72"/>
        <v>0</v>
      </c>
      <c r="O94" s="76">
        <f t="shared" si="73"/>
        <v>0</v>
      </c>
      <c r="P94" s="121"/>
      <c r="Q94" s="59" t="e">
        <f t="shared" si="74"/>
        <v>#DIV/0!</v>
      </c>
      <c r="U94"/>
      <c r="V94"/>
      <c r="W94"/>
      <c r="X94"/>
    </row>
    <row r="95" spans="1:24" ht="15" customHeight="1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2'!D51</f>
        <v>0</v>
      </c>
      <c r="E95" s="76">
        <f t="shared" si="66"/>
        <v>0</v>
      </c>
      <c r="F95" s="117">
        <f t="shared" si="67"/>
        <v>0</v>
      </c>
      <c r="G95" s="76">
        <f t="shared" si="68"/>
        <v>0</v>
      </c>
      <c r="H95" s="56"/>
      <c r="I95" s="57" t="e">
        <f t="shared" si="69"/>
        <v>#DIV/0!</v>
      </c>
      <c r="J95" s="58"/>
      <c r="K95" s="58" t="e">
        <f t="shared" si="70"/>
        <v>#DIV/0!</v>
      </c>
      <c r="L95" s="117">
        <f>'2024_60-69 ΕΞΟΔΑ+ΟΜ 2'!D49</f>
        <v>0</v>
      </c>
      <c r="M95" s="76">
        <f t="shared" si="71"/>
        <v>0</v>
      </c>
      <c r="N95" s="66">
        <f t="shared" si="72"/>
        <v>0</v>
      </c>
      <c r="O95" s="76">
        <f t="shared" si="73"/>
        <v>0</v>
      </c>
      <c r="P95" s="58"/>
      <c r="Q95" s="59" t="e">
        <f t="shared" si="74"/>
        <v>#DIV/0!</v>
      </c>
      <c r="U95"/>
      <c r="V95"/>
      <c r="W95"/>
      <c r="X95"/>
    </row>
    <row r="96" spans="1:24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2'!D52</f>
        <v>82.13</v>
      </c>
      <c r="E96" s="76">
        <f t="shared" si="66"/>
        <v>8.5385137600753527E-3</v>
      </c>
      <c r="F96" s="117">
        <f t="shared" si="67"/>
        <v>82.13</v>
      </c>
      <c r="G96" s="76">
        <f t="shared" si="68"/>
        <v>8.5385137600753527E-3</v>
      </c>
      <c r="H96" s="56"/>
      <c r="I96" s="57" t="e">
        <f t="shared" si="69"/>
        <v>#DIV/0!</v>
      </c>
      <c r="J96" s="58"/>
      <c r="K96" s="58" t="e">
        <f t="shared" si="70"/>
        <v>#DIV/0!</v>
      </c>
      <c r="L96" s="117">
        <f>'2024_60-69 ΕΞΟΔΑ+ΟΜ 2'!D50</f>
        <v>0</v>
      </c>
      <c r="M96" s="76">
        <f t="shared" si="71"/>
        <v>0</v>
      </c>
      <c r="N96" s="66">
        <f t="shared" si="72"/>
        <v>0</v>
      </c>
      <c r="O96" s="76">
        <f t="shared" si="73"/>
        <v>0</v>
      </c>
      <c r="P96" s="58"/>
      <c r="Q96" s="59" t="e">
        <f t="shared" si="74"/>
        <v>#DIV/0!</v>
      </c>
      <c r="U96"/>
      <c r="V96"/>
      <c r="W96"/>
      <c r="X96"/>
    </row>
    <row r="97" spans="1:24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2'!D53</f>
        <v>0</v>
      </c>
      <c r="E97" s="76">
        <f t="shared" si="66"/>
        <v>0</v>
      </c>
      <c r="F97" s="117">
        <f t="shared" si="67"/>
        <v>0</v>
      </c>
      <c r="G97" s="76">
        <f t="shared" si="68"/>
        <v>0</v>
      </c>
      <c r="H97" s="56"/>
      <c r="I97" s="57" t="e">
        <f t="shared" si="69"/>
        <v>#DIV/0!</v>
      </c>
      <c r="J97" s="58"/>
      <c r="K97" s="58" t="e">
        <f t="shared" si="70"/>
        <v>#DIV/0!</v>
      </c>
      <c r="L97" s="117">
        <f>'2024_60-69 ΕΞΟΔΑ+ΟΜ 2'!D51</f>
        <v>0</v>
      </c>
      <c r="M97" s="76">
        <f t="shared" si="71"/>
        <v>0</v>
      </c>
      <c r="N97" s="66">
        <f t="shared" si="72"/>
        <v>0</v>
      </c>
      <c r="O97" s="76">
        <f t="shared" si="73"/>
        <v>0</v>
      </c>
      <c r="P97" s="58"/>
      <c r="Q97" s="59" t="e">
        <f t="shared" si="74"/>
        <v>#DIV/0!</v>
      </c>
      <c r="U97"/>
      <c r="V97"/>
      <c r="W97"/>
      <c r="X97"/>
    </row>
    <row r="98" spans="1:24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2'!D54</f>
        <v>0</v>
      </c>
      <c r="E98" s="76">
        <f t="shared" si="66"/>
        <v>0</v>
      </c>
      <c r="F98" s="117">
        <f t="shared" si="67"/>
        <v>0</v>
      </c>
      <c r="G98" s="76">
        <f t="shared" si="68"/>
        <v>0</v>
      </c>
      <c r="H98" s="56"/>
      <c r="I98" s="57" t="e">
        <f t="shared" si="69"/>
        <v>#DIV/0!</v>
      </c>
      <c r="J98" s="58"/>
      <c r="K98" s="58" t="e">
        <f t="shared" si="70"/>
        <v>#DIV/0!</v>
      </c>
      <c r="L98" s="117">
        <f>'2024_60-69 ΕΞΟΔΑ+ΟΜ 2'!D52</f>
        <v>0</v>
      </c>
      <c r="M98" s="76">
        <f t="shared" si="71"/>
        <v>0</v>
      </c>
      <c r="N98" s="66">
        <f t="shared" si="72"/>
        <v>0</v>
      </c>
      <c r="O98" s="76">
        <f t="shared" si="73"/>
        <v>0</v>
      </c>
      <c r="P98" s="58"/>
      <c r="Q98" s="59" t="e">
        <f t="shared" si="74"/>
        <v>#DIV/0!</v>
      </c>
      <c r="U98"/>
      <c r="V98"/>
      <c r="W98"/>
      <c r="X98"/>
    </row>
    <row r="99" spans="1:24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2'!D55</f>
        <v>1972.45</v>
      </c>
      <c r="E99" s="76">
        <f t="shared" si="66"/>
        <v>0.20506260155924302</v>
      </c>
      <c r="F99" s="117">
        <f t="shared" si="67"/>
        <v>1972.45</v>
      </c>
      <c r="G99" s="76">
        <f t="shared" si="68"/>
        <v>0.20506260155924302</v>
      </c>
      <c r="H99" s="56"/>
      <c r="I99" s="57" t="e">
        <f t="shared" si="69"/>
        <v>#DIV/0!</v>
      </c>
      <c r="J99" s="58"/>
      <c r="K99" s="58" t="e">
        <f t="shared" si="70"/>
        <v>#DIV/0!</v>
      </c>
      <c r="L99" s="117">
        <f>'2024_60-69 ΕΞΟΔΑ+ΟΜ 2'!D53</f>
        <v>0</v>
      </c>
      <c r="M99" s="76">
        <f t="shared" si="71"/>
        <v>0</v>
      </c>
      <c r="N99" s="66">
        <f t="shared" si="72"/>
        <v>0</v>
      </c>
      <c r="O99" s="76">
        <f t="shared" si="73"/>
        <v>0</v>
      </c>
      <c r="P99" s="58"/>
      <c r="Q99" s="59" t="e">
        <f t="shared" si="74"/>
        <v>#DIV/0!</v>
      </c>
      <c r="U99"/>
      <c r="V99"/>
      <c r="W99"/>
      <c r="X99"/>
    </row>
    <row r="100" spans="1:24" ht="49.5" customHeight="1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2'!D56</f>
        <v>96.02</v>
      </c>
      <c r="E100" s="76">
        <f t="shared" si="66"/>
        <v>9.9825653383956575E-3</v>
      </c>
      <c r="F100" s="117">
        <f t="shared" si="67"/>
        <v>96.02</v>
      </c>
      <c r="G100" s="76">
        <f t="shared" si="68"/>
        <v>9.9825653383956575E-3</v>
      </c>
      <c r="H100" s="56"/>
      <c r="I100" s="57" t="e">
        <f t="shared" si="69"/>
        <v>#DIV/0!</v>
      </c>
      <c r="J100" s="58"/>
      <c r="K100" s="58" t="e">
        <f t="shared" si="70"/>
        <v>#DIV/0!</v>
      </c>
      <c r="L100" s="117">
        <f>'2024_60-69 ΕΞΟΔΑ+ΟΜ 2'!D54</f>
        <v>660</v>
      </c>
      <c r="M100" s="76">
        <f t="shared" si="71"/>
        <v>0.14943012783068205</v>
      </c>
      <c r="N100" s="66">
        <f t="shared" si="72"/>
        <v>660</v>
      </c>
      <c r="O100" s="76">
        <f t="shared" si="73"/>
        <v>0.14943012783068205</v>
      </c>
      <c r="P100" s="58"/>
      <c r="Q100" s="59" t="e">
        <f t="shared" si="74"/>
        <v>#DIV/0!</v>
      </c>
      <c r="U100"/>
      <c r="V100"/>
      <c r="W100"/>
      <c r="X100"/>
    </row>
    <row r="101" spans="1:24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2'!D57</f>
        <v>0</v>
      </c>
      <c r="E101" s="76">
        <f t="shared" si="66"/>
        <v>0</v>
      </c>
      <c r="F101" s="117">
        <f t="shared" si="67"/>
        <v>0</v>
      </c>
      <c r="G101" s="76">
        <f t="shared" si="68"/>
        <v>0</v>
      </c>
      <c r="H101" s="56"/>
      <c r="I101" s="57" t="e">
        <f t="shared" si="69"/>
        <v>#DIV/0!</v>
      </c>
      <c r="J101" s="58"/>
      <c r="K101" s="58" t="e">
        <f t="shared" si="70"/>
        <v>#DIV/0!</v>
      </c>
      <c r="L101" s="117">
        <f>'2024_60-69 ΕΞΟΔΑ+ΟΜ 2'!D55</f>
        <v>0</v>
      </c>
      <c r="M101" s="76">
        <f t="shared" si="71"/>
        <v>0</v>
      </c>
      <c r="N101" s="66">
        <f t="shared" si="72"/>
        <v>0</v>
      </c>
      <c r="O101" s="76">
        <f t="shared" si="73"/>
        <v>0</v>
      </c>
      <c r="P101" s="58"/>
      <c r="Q101" s="59" t="e">
        <f t="shared" si="74"/>
        <v>#DIV/0!</v>
      </c>
      <c r="U101"/>
      <c r="V101"/>
      <c r="W101"/>
      <c r="X101"/>
    </row>
    <row r="102" spans="1:24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2'!D58</f>
        <v>0</v>
      </c>
      <c r="E102" s="76">
        <f t="shared" si="66"/>
        <v>0</v>
      </c>
      <c r="F102" s="117">
        <f t="shared" si="67"/>
        <v>0</v>
      </c>
      <c r="G102" s="76">
        <f t="shared" si="68"/>
        <v>0</v>
      </c>
      <c r="H102" s="56"/>
      <c r="I102" s="57" t="e">
        <f t="shared" si="69"/>
        <v>#DIV/0!</v>
      </c>
      <c r="J102" s="58"/>
      <c r="K102" s="58" t="e">
        <f t="shared" si="70"/>
        <v>#DIV/0!</v>
      </c>
      <c r="L102" s="117">
        <f>'2024_60-69 ΕΞΟΔΑ+ΟΜ 2'!D56</f>
        <v>0</v>
      </c>
      <c r="M102" s="76">
        <f t="shared" si="71"/>
        <v>0</v>
      </c>
      <c r="N102" s="66">
        <f t="shared" si="72"/>
        <v>0</v>
      </c>
      <c r="O102" s="76">
        <f t="shared" si="73"/>
        <v>0</v>
      </c>
      <c r="P102" s="58"/>
      <c r="Q102" s="59" t="e">
        <f t="shared" si="74"/>
        <v>#DIV/0!</v>
      </c>
      <c r="U102"/>
      <c r="V102"/>
      <c r="W102"/>
      <c r="X102"/>
    </row>
    <row r="103" spans="1:24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2'!D59</f>
        <v>1041.47</v>
      </c>
      <c r="E103" s="76">
        <f t="shared" si="66"/>
        <v>0.10827475862298402</v>
      </c>
      <c r="F103" s="117">
        <f t="shared" si="67"/>
        <v>1041.47</v>
      </c>
      <c r="G103" s="76">
        <f t="shared" si="68"/>
        <v>0.10827475862298402</v>
      </c>
      <c r="H103" s="56"/>
      <c r="I103" s="57" t="e">
        <f t="shared" si="69"/>
        <v>#DIV/0!</v>
      </c>
      <c r="J103" s="58"/>
      <c r="K103" s="58" t="e">
        <f t="shared" si="70"/>
        <v>#DIV/0!</v>
      </c>
      <c r="L103" s="117">
        <f>'2024_60-69 ΕΞΟΔΑ+ΟΜ 2'!D57</f>
        <v>1000</v>
      </c>
      <c r="M103" s="76">
        <f t="shared" si="71"/>
        <v>0.22640928459194251</v>
      </c>
      <c r="N103" s="66">
        <f t="shared" si="72"/>
        <v>1000</v>
      </c>
      <c r="O103" s="76">
        <f t="shared" si="73"/>
        <v>0.22640928459194251</v>
      </c>
      <c r="P103" s="58"/>
      <c r="Q103" s="59" t="e">
        <f t="shared" si="74"/>
        <v>#DIV/0!</v>
      </c>
      <c r="U103"/>
      <c r="V103"/>
      <c r="W103"/>
      <c r="X103"/>
    </row>
    <row r="104" spans="1:24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2'!D60</f>
        <v>0</v>
      </c>
      <c r="E104" s="76">
        <f t="shared" si="66"/>
        <v>0</v>
      </c>
      <c r="F104" s="117">
        <f t="shared" si="67"/>
        <v>0</v>
      </c>
      <c r="G104" s="76">
        <f t="shared" si="68"/>
        <v>0</v>
      </c>
      <c r="H104" s="56"/>
      <c r="I104" s="57" t="e">
        <f t="shared" si="69"/>
        <v>#DIV/0!</v>
      </c>
      <c r="J104" s="58"/>
      <c r="K104" s="58" t="e">
        <f t="shared" si="70"/>
        <v>#DIV/0!</v>
      </c>
      <c r="L104" s="117">
        <f>'2024_60-69 ΕΞΟΔΑ+ΟΜ 2'!D58</f>
        <v>0</v>
      </c>
      <c r="M104" s="76">
        <f t="shared" si="71"/>
        <v>0</v>
      </c>
      <c r="N104" s="66">
        <f t="shared" si="72"/>
        <v>0</v>
      </c>
      <c r="O104" s="76">
        <f t="shared" si="73"/>
        <v>0</v>
      </c>
      <c r="P104" s="58"/>
      <c r="Q104" s="59" t="e">
        <f t="shared" si="74"/>
        <v>#DIV/0!</v>
      </c>
      <c r="U104"/>
      <c r="V104"/>
      <c r="W104"/>
      <c r="X104"/>
    </row>
    <row r="105" spans="1:24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2'!D61</f>
        <v>0</v>
      </c>
      <c r="E105" s="76">
        <f t="shared" si="66"/>
        <v>0</v>
      </c>
      <c r="F105" s="117">
        <f t="shared" si="67"/>
        <v>0</v>
      </c>
      <c r="G105" s="76">
        <f t="shared" si="68"/>
        <v>0</v>
      </c>
      <c r="H105" s="56"/>
      <c r="I105" s="57" t="e">
        <f t="shared" si="69"/>
        <v>#DIV/0!</v>
      </c>
      <c r="J105" s="58"/>
      <c r="K105" s="58" t="e">
        <f t="shared" si="70"/>
        <v>#DIV/0!</v>
      </c>
      <c r="L105" s="117">
        <f>'2024_60-69 ΕΞΟΔΑ+ΟΜ 2'!D59</f>
        <v>0</v>
      </c>
      <c r="M105" s="76">
        <f t="shared" si="71"/>
        <v>0</v>
      </c>
      <c r="N105" s="66">
        <f t="shared" si="72"/>
        <v>0</v>
      </c>
      <c r="O105" s="76">
        <f t="shared" si="73"/>
        <v>0</v>
      </c>
      <c r="P105" s="58"/>
      <c r="Q105" s="59" t="e">
        <f t="shared" si="74"/>
        <v>#DIV/0!</v>
      </c>
      <c r="U105"/>
      <c r="V105"/>
      <c r="W105"/>
      <c r="X105"/>
    </row>
    <row r="106" spans="1:24" ht="15" customHeight="1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U106"/>
      <c r="V106"/>
      <c r="W106"/>
      <c r="X106"/>
    </row>
    <row r="107" spans="1:24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U107"/>
      <c r="V107"/>
      <c r="W107"/>
      <c r="X107"/>
    </row>
    <row r="108" spans="1:24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U108"/>
      <c r="V108"/>
      <c r="W108"/>
      <c r="X108"/>
    </row>
    <row r="109" spans="1:24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U109"/>
      <c r="V109"/>
      <c r="W109"/>
      <c r="X109"/>
    </row>
    <row r="110" spans="1:24" ht="26.2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U110"/>
      <c r="V110"/>
      <c r="W110"/>
      <c r="X110"/>
    </row>
    <row r="111" spans="1:24" ht="45" customHeight="1">
      <c r="A111" s="175">
        <v>110</v>
      </c>
      <c r="B111" s="175"/>
      <c r="C111" s="75" t="s">
        <v>370</v>
      </c>
      <c r="D111" s="65">
        <f>'2025_60-69 ΕΞΟΔΑ+ΟΜ 2'!D36</f>
        <v>9618.77</v>
      </c>
      <c r="E111" s="83"/>
      <c r="F111" s="65">
        <f>'2025_60-69 ΕΞΟΔΑ+ΟΜ 2'!Q36</f>
        <v>9618.77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4416.7800000000007</v>
      </c>
      <c r="M111" s="83"/>
      <c r="N111" s="65">
        <f>SUM(N81:N110)</f>
        <v>4416.7800000000007</v>
      </c>
      <c r="O111" s="83"/>
      <c r="P111" s="65">
        <f>SUM(P81:P110)</f>
        <v>0</v>
      </c>
      <c r="Q111" s="83"/>
      <c r="U111"/>
      <c r="V111"/>
      <c r="W111"/>
      <c r="X111"/>
    </row>
    <row r="112" spans="1:24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U112"/>
      <c r="V112"/>
      <c r="W112"/>
      <c r="X112"/>
    </row>
    <row r="113" spans="1:24" ht="26.2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U113"/>
      <c r="V113"/>
      <c r="W113"/>
      <c r="X113"/>
    </row>
    <row r="114" spans="1:24" ht="30" customHeight="1">
      <c r="A114" s="175">
        <v>113</v>
      </c>
      <c r="B114" s="74"/>
      <c r="C114" s="52" t="s">
        <v>413</v>
      </c>
      <c r="D114" s="302" t="str">
        <f>ΑΝΤΙΣΤΟΙΧΙΣΗ!$F$106</f>
        <v xml:space="preserve">ΙΑΝΟΥΑΡΙΟΣ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ΑΝΤΙΣΤΟΙΧΙΣΗ!$F$106</f>
        <v xml:space="preserve">ΙΑΝΟΥΑΡΙΟΣ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ΑΝΤΙΣΤΟΙΧΙΣΗ!$F$120</f>
        <v xml:space="preserve">ΙΑΝΟΥΑΡΙΟΣ ΠΡΟΗΓΟΥΜΕΝΟΥ ΕΤΟΥΣ </v>
      </c>
      <c r="M114" s="302"/>
      <c r="N114" s="302"/>
      <c r="O114" s="110">
        <f>ΑΝΤΙΣΤΟΙΧΙΣΗ!$D$33</f>
        <v>2024</v>
      </c>
      <c r="P114" s="302"/>
      <c r="Q114" s="302"/>
      <c r="U114"/>
      <c r="V114"/>
      <c r="W114"/>
      <c r="X114"/>
    </row>
    <row r="115" spans="1:24" ht="56.2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U115"/>
      <c r="V115"/>
      <c r="W115"/>
      <c r="X115"/>
    </row>
    <row r="116" spans="1:24" ht="29.25" customHeight="1">
      <c r="A116" s="175">
        <v>115</v>
      </c>
      <c r="B116" s="74" t="s">
        <v>1</v>
      </c>
      <c r="C116" s="84" t="s">
        <v>422</v>
      </c>
      <c r="D116" s="65">
        <f>SUM(D117:D156)</f>
        <v>9731.61</v>
      </c>
      <c r="E116" s="83"/>
      <c r="F116" s="65">
        <f>SUM(F117:F156)</f>
        <v>9731.61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12633.890000000001</v>
      </c>
      <c r="M116" s="83"/>
      <c r="N116" s="65">
        <f>SUM(N117:N156)</f>
        <v>12633.890000000001</v>
      </c>
      <c r="O116" s="83"/>
      <c r="P116" s="65">
        <f>SUM(P117:P156)</f>
        <v>0</v>
      </c>
      <c r="Q116" s="83"/>
      <c r="U116"/>
      <c r="V116"/>
      <c r="W116"/>
      <c r="X116"/>
    </row>
    <row r="117" spans="1:24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2'!D74</f>
        <v>1057.42</v>
      </c>
      <c r="E117" s="76">
        <f>D117/$D$116</f>
        <v>0.1086582795652518</v>
      </c>
      <c r="F117" s="66">
        <f>D117</f>
        <v>1057.42</v>
      </c>
      <c r="G117" s="76">
        <f>F117/$F$116</f>
        <v>0.1086582795652518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2'!D66</f>
        <v>1223.8900000000001</v>
      </c>
      <c r="M117" s="76">
        <f>L117/$L$116</f>
        <v>9.6873567840150582E-2</v>
      </c>
      <c r="N117" s="66">
        <f>L117</f>
        <v>1223.8900000000001</v>
      </c>
      <c r="O117" s="76">
        <f>N117/$N$116</f>
        <v>9.6873567840150582E-2</v>
      </c>
      <c r="P117" s="66"/>
      <c r="Q117" s="81" t="e">
        <f>SUM(D117:P117)</f>
        <v>#DIV/0!</v>
      </c>
      <c r="U117"/>
      <c r="V117"/>
      <c r="W117"/>
      <c r="X117"/>
    </row>
    <row r="118" spans="1:24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2'!D75</f>
        <v>230.41</v>
      </c>
      <c r="E118" s="76">
        <f t="shared" ref="E118:E153" si="75">D118/$D$116</f>
        <v>2.3676452303370149E-2</v>
      </c>
      <c r="F118" s="66">
        <f t="shared" ref="F118:F153" si="76">D118</f>
        <v>230.41</v>
      </c>
      <c r="G118" s="76">
        <f t="shared" ref="G118:G153" si="77">F118/$F$116</f>
        <v>2.3676452303370149E-2</v>
      </c>
      <c r="H118" s="56"/>
      <c r="I118" s="82" t="e">
        <f t="shared" ref="I118:I153" si="78">H118/$H$116</f>
        <v>#DIV/0!</v>
      </c>
      <c r="J118" s="66"/>
      <c r="K118" s="66" t="e">
        <f t="shared" ref="K118:K153" si="79">J118/$J$116</f>
        <v>#DIV/0!</v>
      </c>
      <c r="L118" s="56">
        <f>'2024_60-69 ΕΞΟΔΑ+ΟΜ 2'!D67</f>
        <v>272.81</v>
      </c>
      <c r="M118" s="76">
        <f t="shared" ref="M118:M153" si="80">L118/$L$116</f>
        <v>2.1593507621168143E-2</v>
      </c>
      <c r="N118" s="66">
        <f t="shared" ref="N118:N153" si="81">L118</f>
        <v>272.81</v>
      </c>
      <c r="O118" s="76">
        <f t="shared" ref="O118:O153" si="82">N118/$N$116</f>
        <v>2.1593507621168143E-2</v>
      </c>
      <c r="P118" s="66"/>
      <c r="Q118" s="81" t="e">
        <f t="shared" ref="Q118:Q153" si="83">SUM(D118:P118)</f>
        <v>#DIV/0!</v>
      </c>
      <c r="U118"/>
      <c r="V118"/>
      <c r="W118"/>
      <c r="X118" s="238"/>
    </row>
    <row r="119" spans="1:24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2'!D76</f>
        <v>875.5</v>
      </c>
      <c r="E119" s="76">
        <f t="shared" si="75"/>
        <v>8.9964558793457605E-2</v>
      </c>
      <c r="F119" s="66">
        <f t="shared" si="76"/>
        <v>875.5</v>
      </c>
      <c r="G119" s="76">
        <f t="shared" si="77"/>
        <v>8.9964558793457605E-2</v>
      </c>
      <c r="H119" s="56"/>
      <c r="I119" s="82" t="e">
        <f t="shared" si="78"/>
        <v>#DIV/0!</v>
      </c>
      <c r="J119" s="66"/>
      <c r="K119" s="66" t="e">
        <f t="shared" si="79"/>
        <v>#DIV/0!</v>
      </c>
      <c r="L119" s="56">
        <f>'2024_60-69 ΕΞΟΔΑ+ΟΜ 2'!D68</f>
        <v>850</v>
      </c>
      <c r="M119" s="76">
        <f t="shared" si="80"/>
        <v>6.7279357347578603E-2</v>
      </c>
      <c r="N119" s="66">
        <f t="shared" si="81"/>
        <v>850</v>
      </c>
      <c r="O119" s="76">
        <f t="shared" si="82"/>
        <v>6.7279357347578603E-2</v>
      </c>
      <c r="P119" s="66"/>
      <c r="Q119" s="81" t="e">
        <f t="shared" si="83"/>
        <v>#DIV/0!</v>
      </c>
      <c r="U119"/>
      <c r="V119"/>
      <c r="W119"/>
      <c r="X119"/>
    </row>
    <row r="120" spans="1:24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2'!D77</f>
        <v>0</v>
      </c>
      <c r="E120" s="76">
        <f t="shared" si="75"/>
        <v>0</v>
      </c>
      <c r="F120" s="66">
        <f t="shared" si="76"/>
        <v>0</v>
      </c>
      <c r="G120" s="76">
        <f t="shared" si="77"/>
        <v>0</v>
      </c>
      <c r="H120" s="56"/>
      <c r="I120" s="82" t="e">
        <f t="shared" si="78"/>
        <v>#DIV/0!</v>
      </c>
      <c r="J120" s="66"/>
      <c r="K120" s="66" t="e">
        <f t="shared" si="79"/>
        <v>#DIV/0!</v>
      </c>
      <c r="L120" s="56">
        <f>'2024_60-69 ΕΞΟΔΑ+ΟΜ 2'!D69</f>
        <v>0</v>
      </c>
      <c r="M120" s="76">
        <f t="shared" si="80"/>
        <v>0</v>
      </c>
      <c r="N120" s="66">
        <f t="shared" si="81"/>
        <v>0</v>
      </c>
      <c r="O120" s="76">
        <f t="shared" si="82"/>
        <v>0</v>
      </c>
      <c r="P120" s="66"/>
      <c r="Q120" s="81" t="e">
        <f t="shared" si="83"/>
        <v>#DIV/0!</v>
      </c>
      <c r="U120"/>
      <c r="V120"/>
      <c r="W120"/>
      <c r="X120"/>
    </row>
    <row r="121" spans="1:24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2'!D78</f>
        <v>248.55</v>
      </c>
      <c r="E121" s="76">
        <f t="shared" si="75"/>
        <v>2.554048096871946E-2</v>
      </c>
      <c r="F121" s="66">
        <f t="shared" si="76"/>
        <v>248.55</v>
      </c>
      <c r="G121" s="76">
        <f t="shared" si="77"/>
        <v>2.554048096871946E-2</v>
      </c>
      <c r="H121" s="56"/>
      <c r="I121" s="82" t="e">
        <f t="shared" si="78"/>
        <v>#DIV/0!</v>
      </c>
      <c r="J121" s="66"/>
      <c r="K121" s="66" t="e">
        <f t="shared" si="79"/>
        <v>#DIV/0!</v>
      </c>
      <c r="L121" s="56">
        <f>'2024_60-69 ΕΞΟΔΑ+ΟΜ 2'!D70</f>
        <v>241.31</v>
      </c>
      <c r="M121" s="76">
        <f t="shared" si="80"/>
        <v>1.9100213790051994E-2</v>
      </c>
      <c r="N121" s="66">
        <f t="shared" si="81"/>
        <v>241.31</v>
      </c>
      <c r="O121" s="76">
        <f t="shared" si="82"/>
        <v>1.9100213790051994E-2</v>
      </c>
      <c r="P121" s="66"/>
      <c r="Q121" s="81" t="e">
        <f t="shared" si="83"/>
        <v>#DIV/0!</v>
      </c>
      <c r="U121"/>
      <c r="V121"/>
      <c r="W121"/>
      <c r="X121"/>
    </row>
    <row r="122" spans="1:24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2'!D79</f>
        <v>965.25</v>
      </c>
      <c r="E122" s="76">
        <f t="shared" si="75"/>
        <v>9.9187082096384868E-2</v>
      </c>
      <c r="F122" s="66">
        <f t="shared" si="76"/>
        <v>965.25</v>
      </c>
      <c r="G122" s="76">
        <f t="shared" si="77"/>
        <v>9.9187082096384868E-2</v>
      </c>
      <c r="H122" s="56"/>
      <c r="I122" s="82" t="e">
        <f t="shared" si="78"/>
        <v>#DIV/0!</v>
      </c>
      <c r="J122" s="66"/>
      <c r="K122" s="66" t="e">
        <f t="shared" si="79"/>
        <v>#DIV/0!</v>
      </c>
      <c r="L122" s="56">
        <f>'2024_60-69 ΕΞΟΔΑ+ΟΜ 2'!D71</f>
        <v>965.25</v>
      </c>
      <c r="M122" s="76">
        <f t="shared" si="80"/>
        <v>7.6401646682059121E-2</v>
      </c>
      <c r="N122" s="66">
        <f t="shared" si="81"/>
        <v>965.25</v>
      </c>
      <c r="O122" s="76">
        <f t="shared" si="82"/>
        <v>7.6401646682059121E-2</v>
      </c>
      <c r="P122" s="66"/>
      <c r="Q122" s="81" t="e">
        <f t="shared" si="83"/>
        <v>#DIV/0!</v>
      </c>
      <c r="U122"/>
      <c r="V122"/>
      <c r="W122"/>
      <c r="X122"/>
    </row>
    <row r="123" spans="1:24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2'!D80</f>
        <v>31.52</v>
      </c>
      <c r="E123" s="76">
        <f t="shared" si="75"/>
        <v>3.2389296324040933E-3</v>
      </c>
      <c r="F123" s="66">
        <f t="shared" si="76"/>
        <v>31.52</v>
      </c>
      <c r="G123" s="76">
        <f t="shared" si="77"/>
        <v>3.2389296324040933E-3</v>
      </c>
      <c r="H123" s="56"/>
      <c r="I123" s="82" t="e">
        <f t="shared" si="78"/>
        <v>#DIV/0!</v>
      </c>
      <c r="J123" s="66"/>
      <c r="K123" s="66" t="e">
        <f t="shared" si="79"/>
        <v>#DIV/0!</v>
      </c>
      <c r="L123" s="56">
        <f>'2024_60-69 ΕΞΟΔΑ+ΟΜ 2'!D72</f>
        <v>30.6</v>
      </c>
      <c r="M123" s="76">
        <f t="shared" si="80"/>
        <v>2.4220568645128299E-3</v>
      </c>
      <c r="N123" s="66">
        <f t="shared" si="81"/>
        <v>30.6</v>
      </c>
      <c r="O123" s="76">
        <f t="shared" si="82"/>
        <v>2.4220568645128299E-3</v>
      </c>
      <c r="P123" s="66"/>
      <c r="Q123" s="81" t="e">
        <f t="shared" si="83"/>
        <v>#DIV/0!</v>
      </c>
      <c r="U123"/>
      <c r="V123"/>
      <c r="W123"/>
      <c r="X123"/>
    </row>
    <row r="124" spans="1:24" ht="15" customHeight="1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2'!D81</f>
        <v>8.9499999999999993</v>
      </c>
      <c r="E124" s="76">
        <f t="shared" si="75"/>
        <v>9.19683382297482E-4</v>
      </c>
      <c r="F124" s="66">
        <f t="shared" si="76"/>
        <v>8.9499999999999993</v>
      </c>
      <c r="G124" s="76">
        <f t="shared" si="77"/>
        <v>9.19683382297482E-4</v>
      </c>
      <c r="H124" s="56"/>
      <c r="I124" s="82" t="e">
        <f t="shared" si="78"/>
        <v>#DIV/0!</v>
      </c>
      <c r="J124" s="66"/>
      <c r="K124" s="66" t="e">
        <f t="shared" si="79"/>
        <v>#DIV/0!</v>
      </c>
      <c r="L124" s="56">
        <f>'2024_60-69 ΕΞΟΔΑ+ΟΜ 2'!D73</f>
        <v>8.69</v>
      </c>
      <c r="M124" s="76">
        <f t="shared" si="80"/>
        <v>6.8783248864759774E-4</v>
      </c>
      <c r="N124" s="66">
        <f t="shared" si="81"/>
        <v>8.69</v>
      </c>
      <c r="O124" s="76">
        <f t="shared" si="82"/>
        <v>6.8783248864759774E-4</v>
      </c>
      <c r="P124" s="66"/>
      <c r="Q124" s="81" t="e">
        <f t="shared" si="83"/>
        <v>#DIV/0!</v>
      </c>
      <c r="U124"/>
      <c r="V124"/>
      <c r="W124"/>
      <c r="X124"/>
    </row>
    <row r="125" spans="1:24" ht="15" customHeight="1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2'!D82</f>
        <v>0</v>
      </c>
      <c r="E125" s="76">
        <f t="shared" si="75"/>
        <v>0</v>
      </c>
      <c r="F125" s="66">
        <f t="shared" si="76"/>
        <v>0</v>
      </c>
      <c r="G125" s="76">
        <f t="shared" si="77"/>
        <v>0</v>
      </c>
      <c r="H125" s="56"/>
      <c r="I125" s="82" t="e">
        <f t="shared" si="78"/>
        <v>#DIV/0!</v>
      </c>
      <c r="J125" s="66"/>
      <c r="K125" s="66" t="e">
        <f t="shared" si="79"/>
        <v>#DIV/0!</v>
      </c>
      <c r="L125" s="56">
        <f>'2024_60-69 ΕΞΟΔΑ+ΟΜ 2'!D74</f>
        <v>0</v>
      </c>
      <c r="M125" s="76">
        <f t="shared" si="80"/>
        <v>0</v>
      </c>
      <c r="N125" s="66">
        <f t="shared" si="81"/>
        <v>0</v>
      </c>
      <c r="O125" s="76">
        <f t="shared" si="82"/>
        <v>0</v>
      </c>
      <c r="P125" s="66"/>
      <c r="Q125" s="81" t="e">
        <f t="shared" si="83"/>
        <v>#DIV/0!</v>
      </c>
      <c r="U125"/>
      <c r="V125"/>
      <c r="W125"/>
      <c r="X125"/>
    </row>
    <row r="126" spans="1:24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2'!D83</f>
        <v>34.75</v>
      </c>
      <c r="E126" s="76">
        <f t="shared" si="75"/>
        <v>3.5708377133896649E-3</v>
      </c>
      <c r="F126" s="66">
        <f t="shared" si="76"/>
        <v>34.75</v>
      </c>
      <c r="G126" s="76">
        <f t="shared" si="77"/>
        <v>3.5708377133896649E-3</v>
      </c>
      <c r="H126" s="56"/>
      <c r="I126" s="82" t="e">
        <f t="shared" si="78"/>
        <v>#DIV/0!</v>
      </c>
      <c r="J126" s="66"/>
      <c r="K126" s="66" t="e">
        <f t="shared" si="79"/>
        <v>#DIV/0!</v>
      </c>
      <c r="L126" s="56">
        <f>'2024_60-69 ΕΞΟΔΑ+ΟΜ 2'!D75</f>
        <v>34.75</v>
      </c>
      <c r="M126" s="76">
        <f t="shared" si="80"/>
        <v>2.7505384327392432E-3</v>
      </c>
      <c r="N126" s="66">
        <f t="shared" si="81"/>
        <v>34.75</v>
      </c>
      <c r="O126" s="76">
        <f t="shared" si="82"/>
        <v>2.7505384327392432E-3</v>
      </c>
      <c r="P126" s="66"/>
      <c r="Q126" s="81" t="e">
        <f t="shared" si="83"/>
        <v>#DIV/0!</v>
      </c>
      <c r="U126"/>
      <c r="V126"/>
      <c r="W126"/>
      <c r="X126"/>
    </row>
    <row r="127" spans="1:24" ht="1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2'!D84</f>
        <v>0</v>
      </c>
      <c r="E127" s="76">
        <f t="shared" si="75"/>
        <v>0</v>
      </c>
      <c r="F127" s="66">
        <f t="shared" si="76"/>
        <v>0</v>
      </c>
      <c r="G127" s="76">
        <f t="shared" si="77"/>
        <v>0</v>
      </c>
      <c r="H127" s="56"/>
      <c r="I127" s="82" t="e">
        <f t="shared" si="78"/>
        <v>#DIV/0!</v>
      </c>
      <c r="J127" s="66"/>
      <c r="K127" s="66" t="e">
        <f t="shared" si="79"/>
        <v>#DIV/0!</v>
      </c>
      <c r="L127" s="56">
        <f>'2024_60-69 ΕΞΟΔΑ+ΟΜ 2'!D76</f>
        <v>0</v>
      </c>
      <c r="M127" s="76">
        <f t="shared" si="80"/>
        <v>0</v>
      </c>
      <c r="N127" s="66">
        <f t="shared" si="81"/>
        <v>0</v>
      </c>
      <c r="O127" s="76">
        <f t="shared" si="82"/>
        <v>0</v>
      </c>
      <c r="P127" s="66"/>
      <c r="Q127" s="81" t="e">
        <f t="shared" si="83"/>
        <v>#DIV/0!</v>
      </c>
      <c r="U127"/>
      <c r="V127"/>
      <c r="W127"/>
      <c r="X127"/>
    </row>
    <row r="128" spans="1:24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2'!D85</f>
        <v>0</v>
      </c>
      <c r="E128" s="76">
        <f t="shared" si="75"/>
        <v>0</v>
      </c>
      <c r="F128" s="66">
        <f t="shared" si="76"/>
        <v>0</v>
      </c>
      <c r="G128" s="76">
        <f t="shared" si="77"/>
        <v>0</v>
      </c>
      <c r="H128" s="56"/>
      <c r="I128" s="82" t="e">
        <f t="shared" si="78"/>
        <v>#DIV/0!</v>
      </c>
      <c r="J128" s="66"/>
      <c r="K128" s="66" t="e">
        <f t="shared" si="79"/>
        <v>#DIV/0!</v>
      </c>
      <c r="L128" s="56">
        <f>'2024_60-69 ΕΞΟΔΑ+ΟΜ 2'!D77</f>
        <v>0</v>
      </c>
      <c r="M128" s="76">
        <f t="shared" si="80"/>
        <v>0</v>
      </c>
      <c r="N128" s="66">
        <f t="shared" si="81"/>
        <v>0</v>
      </c>
      <c r="O128" s="76">
        <f t="shared" si="82"/>
        <v>0</v>
      </c>
      <c r="P128" s="66"/>
      <c r="Q128" s="81" t="e">
        <f t="shared" si="83"/>
        <v>#DIV/0!</v>
      </c>
      <c r="U128"/>
      <c r="V128"/>
      <c r="W128"/>
      <c r="X128"/>
    </row>
    <row r="129" spans="1:24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2'!D86</f>
        <v>0</v>
      </c>
      <c r="E129" s="76">
        <f t="shared" si="75"/>
        <v>0</v>
      </c>
      <c r="F129" s="66">
        <f t="shared" si="76"/>
        <v>0</v>
      </c>
      <c r="G129" s="76">
        <f t="shared" si="77"/>
        <v>0</v>
      </c>
      <c r="H129" s="56"/>
      <c r="I129" s="82" t="e">
        <f t="shared" si="78"/>
        <v>#DIV/0!</v>
      </c>
      <c r="J129" s="66"/>
      <c r="K129" s="66" t="e">
        <f t="shared" si="79"/>
        <v>#DIV/0!</v>
      </c>
      <c r="L129" s="56">
        <f>'2024_60-69 ΕΞΟΔΑ+ΟΜ 2'!D78</f>
        <v>0</v>
      </c>
      <c r="M129" s="76">
        <f t="shared" si="80"/>
        <v>0</v>
      </c>
      <c r="N129" s="66">
        <f t="shared" si="81"/>
        <v>0</v>
      </c>
      <c r="O129" s="76">
        <f t="shared" si="82"/>
        <v>0</v>
      </c>
      <c r="P129" s="66"/>
      <c r="Q129" s="81" t="e">
        <f t="shared" si="83"/>
        <v>#DIV/0!</v>
      </c>
      <c r="U129"/>
      <c r="V129"/>
      <c r="W129"/>
      <c r="X129"/>
    </row>
    <row r="130" spans="1:24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2'!D87</f>
        <v>38</v>
      </c>
      <c r="E130" s="76">
        <f t="shared" si="75"/>
        <v>3.9048009527714324E-3</v>
      </c>
      <c r="F130" s="66">
        <f t="shared" si="76"/>
        <v>38</v>
      </c>
      <c r="G130" s="76">
        <f t="shared" si="77"/>
        <v>3.9048009527714324E-3</v>
      </c>
      <c r="H130" s="56"/>
      <c r="I130" s="82" t="e">
        <f t="shared" si="78"/>
        <v>#DIV/0!</v>
      </c>
      <c r="J130" s="66"/>
      <c r="K130" s="66" t="e">
        <f t="shared" si="79"/>
        <v>#DIV/0!</v>
      </c>
      <c r="L130" s="56">
        <f>'2024_60-69 ΕΞΟΔΑ+ΟΜ 2'!D79</f>
        <v>21</v>
      </c>
      <c r="M130" s="76">
        <f t="shared" si="80"/>
        <v>1.6621958874107657E-3</v>
      </c>
      <c r="N130" s="66">
        <f t="shared" si="81"/>
        <v>21</v>
      </c>
      <c r="O130" s="76">
        <f t="shared" si="82"/>
        <v>1.6621958874107657E-3</v>
      </c>
      <c r="P130" s="66"/>
      <c r="Q130" s="81" t="e">
        <f t="shared" si="83"/>
        <v>#DIV/0!</v>
      </c>
      <c r="U130"/>
      <c r="V130"/>
      <c r="W130"/>
      <c r="X130"/>
    </row>
    <row r="131" spans="1:24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2'!D88</f>
        <v>70.83</v>
      </c>
      <c r="E131" s="76">
        <f t="shared" si="75"/>
        <v>7.2783434601263299E-3</v>
      </c>
      <c r="F131" s="66">
        <f t="shared" si="76"/>
        <v>70.83</v>
      </c>
      <c r="G131" s="76">
        <f t="shared" si="77"/>
        <v>7.2783434601263299E-3</v>
      </c>
      <c r="H131" s="56"/>
      <c r="I131" s="82" t="e">
        <f t="shared" si="78"/>
        <v>#DIV/0!</v>
      </c>
      <c r="J131" s="66"/>
      <c r="K131" s="66" t="e">
        <f t="shared" si="79"/>
        <v>#DIV/0!</v>
      </c>
      <c r="L131" s="56">
        <f>'2024_60-69 ΕΞΟΔΑ+ΟΜ 2'!D80</f>
        <v>64.239999999999995</v>
      </c>
      <c r="M131" s="76">
        <f t="shared" si="80"/>
        <v>5.0847363717746461E-3</v>
      </c>
      <c r="N131" s="66">
        <f t="shared" si="81"/>
        <v>64.239999999999995</v>
      </c>
      <c r="O131" s="76">
        <f t="shared" si="82"/>
        <v>5.0847363717746461E-3</v>
      </c>
      <c r="P131" s="66"/>
      <c r="Q131" s="81" t="e">
        <f t="shared" si="83"/>
        <v>#DIV/0!</v>
      </c>
      <c r="U131"/>
      <c r="V131"/>
      <c r="W131"/>
      <c r="X131" s="238"/>
    </row>
    <row r="132" spans="1:24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2'!D89</f>
        <v>6.55</v>
      </c>
      <c r="E132" s="76">
        <f t="shared" si="75"/>
        <v>6.7306437475402319E-4</v>
      </c>
      <c r="F132" s="66">
        <f t="shared" si="76"/>
        <v>6.55</v>
      </c>
      <c r="G132" s="76">
        <f t="shared" si="77"/>
        <v>6.7306437475402319E-4</v>
      </c>
      <c r="H132" s="56"/>
      <c r="I132" s="82" t="e">
        <f t="shared" si="78"/>
        <v>#DIV/0!</v>
      </c>
      <c r="J132" s="66"/>
      <c r="K132" s="66" t="e">
        <f t="shared" si="79"/>
        <v>#DIV/0!</v>
      </c>
      <c r="L132" s="56">
        <f>'2024_60-69 ΕΞΟΔΑ+ΟΜ 2'!D81</f>
        <v>5.14</v>
      </c>
      <c r="M132" s="76">
        <f t="shared" si="80"/>
        <v>4.0684223149006359E-4</v>
      </c>
      <c r="N132" s="66">
        <f t="shared" si="81"/>
        <v>5.14</v>
      </c>
      <c r="O132" s="76">
        <f t="shared" si="82"/>
        <v>4.0684223149006359E-4</v>
      </c>
      <c r="P132" s="66"/>
      <c r="Q132" s="81" t="e">
        <f t="shared" si="83"/>
        <v>#DIV/0!</v>
      </c>
      <c r="U132"/>
      <c r="V132"/>
      <c r="W132"/>
      <c r="X132" s="238"/>
    </row>
    <row r="133" spans="1:24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2'!D90</f>
        <v>3.86</v>
      </c>
      <c r="E133" s="76">
        <f t="shared" si="75"/>
        <v>3.9664557046572966E-4</v>
      </c>
      <c r="F133" s="66">
        <f t="shared" si="76"/>
        <v>3.86</v>
      </c>
      <c r="G133" s="76">
        <f t="shared" si="77"/>
        <v>3.9664557046572966E-4</v>
      </c>
      <c r="H133" s="56"/>
      <c r="I133" s="82" t="e">
        <f t="shared" si="78"/>
        <v>#DIV/0!</v>
      </c>
      <c r="J133" s="66"/>
      <c r="K133" s="66" t="e">
        <f t="shared" si="79"/>
        <v>#DIV/0!</v>
      </c>
      <c r="L133" s="56">
        <f>'2024_60-69 ΕΞΟΔΑ+ΟΜ 2'!D82</f>
        <v>3.77</v>
      </c>
      <c r="M133" s="76">
        <f t="shared" si="80"/>
        <v>2.9840373788278985E-4</v>
      </c>
      <c r="N133" s="66">
        <f t="shared" si="81"/>
        <v>3.77</v>
      </c>
      <c r="O133" s="76">
        <f t="shared" si="82"/>
        <v>2.9840373788278985E-4</v>
      </c>
      <c r="P133" s="66"/>
      <c r="Q133" s="81" t="e">
        <f t="shared" si="83"/>
        <v>#DIV/0!</v>
      </c>
      <c r="U133"/>
      <c r="V133"/>
      <c r="W133"/>
      <c r="X133" s="238"/>
    </row>
    <row r="134" spans="1:24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2'!D91</f>
        <v>0</v>
      </c>
      <c r="E134" s="76">
        <f t="shared" si="75"/>
        <v>0</v>
      </c>
      <c r="F134" s="66">
        <f t="shared" si="76"/>
        <v>0</v>
      </c>
      <c r="G134" s="76">
        <f t="shared" si="77"/>
        <v>0</v>
      </c>
      <c r="H134" s="56"/>
      <c r="I134" s="82" t="e">
        <f t="shared" si="78"/>
        <v>#DIV/0!</v>
      </c>
      <c r="J134" s="66"/>
      <c r="K134" s="66" t="e">
        <f t="shared" si="79"/>
        <v>#DIV/0!</v>
      </c>
      <c r="L134" s="56">
        <f>'2024_60-69 ΕΞΟΔΑ+ΟΜ 2'!D83</f>
        <v>0</v>
      </c>
      <c r="M134" s="76">
        <f t="shared" si="80"/>
        <v>0</v>
      </c>
      <c r="N134" s="66">
        <f t="shared" si="81"/>
        <v>0</v>
      </c>
      <c r="O134" s="76">
        <f t="shared" si="82"/>
        <v>0</v>
      </c>
      <c r="P134" s="66"/>
      <c r="Q134" s="81" t="e">
        <f t="shared" si="83"/>
        <v>#DIV/0!</v>
      </c>
      <c r="U134"/>
      <c r="V134"/>
      <c r="W134"/>
      <c r="X134" s="238"/>
    </row>
    <row r="135" spans="1:24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2'!D92</f>
        <v>232.19000000000003</v>
      </c>
      <c r="E135" s="76">
        <f t="shared" si="75"/>
        <v>2.3859361400631551E-2</v>
      </c>
      <c r="F135" s="66">
        <f t="shared" si="76"/>
        <v>232.19000000000003</v>
      </c>
      <c r="G135" s="76">
        <f t="shared" si="77"/>
        <v>2.3859361400631551E-2</v>
      </c>
      <c r="H135" s="56"/>
      <c r="I135" s="82" t="e">
        <f t="shared" si="78"/>
        <v>#DIV/0!</v>
      </c>
      <c r="J135" s="66"/>
      <c r="K135" s="66" t="e">
        <f t="shared" si="79"/>
        <v>#DIV/0!</v>
      </c>
      <c r="L135" s="56">
        <f>'2024_60-69 ΕΞΟΔΑ+ΟΜ 2'!D84</f>
        <v>167.16000000000003</v>
      </c>
      <c r="M135" s="76">
        <f t="shared" si="80"/>
        <v>1.3231079263789696E-2</v>
      </c>
      <c r="N135" s="66">
        <f t="shared" si="81"/>
        <v>167.16000000000003</v>
      </c>
      <c r="O135" s="76">
        <f t="shared" si="82"/>
        <v>1.3231079263789696E-2</v>
      </c>
      <c r="P135" s="66"/>
      <c r="Q135" s="81" t="e">
        <f t="shared" si="83"/>
        <v>#DIV/0!</v>
      </c>
      <c r="U135"/>
      <c r="V135"/>
      <c r="W135"/>
      <c r="X135"/>
    </row>
    <row r="136" spans="1:24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2'!D93</f>
        <v>0</v>
      </c>
      <c r="E136" s="76">
        <f t="shared" si="75"/>
        <v>0</v>
      </c>
      <c r="F136" s="66">
        <f t="shared" si="76"/>
        <v>0</v>
      </c>
      <c r="G136" s="76">
        <f t="shared" si="77"/>
        <v>0</v>
      </c>
      <c r="H136" s="56"/>
      <c r="I136" s="82" t="e">
        <f t="shared" si="78"/>
        <v>#DIV/0!</v>
      </c>
      <c r="J136" s="66"/>
      <c r="K136" s="66" t="e">
        <f t="shared" si="79"/>
        <v>#DIV/0!</v>
      </c>
      <c r="L136" s="56">
        <f>'2024_60-69 ΕΞΟΔΑ+ΟΜ 2'!D85</f>
        <v>0</v>
      </c>
      <c r="M136" s="76">
        <f t="shared" si="80"/>
        <v>0</v>
      </c>
      <c r="N136" s="66">
        <f t="shared" si="81"/>
        <v>0</v>
      </c>
      <c r="O136" s="76">
        <f t="shared" si="82"/>
        <v>0</v>
      </c>
      <c r="P136" s="66"/>
      <c r="Q136" s="81" t="e">
        <f t="shared" si="83"/>
        <v>#DIV/0!</v>
      </c>
      <c r="U136"/>
      <c r="V136"/>
      <c r="W136"/>
      <c r="X136"/>
    </row>
    <row r="137" spans="1:24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2'!D94</f>
        <v>224.75</v>
      </c>
      <c r="E137" s="76">
        <f t="shared" si="75"/>
        <v>2.3094842477246826E-2</v>
      </c>
      <c r="F137" s="66">
        <f t="shared" si="76"/>
        <v>224.75</v>
      </c>
      <c r="G137" s="76">
        <f t="shared" si="77"/>
        <v>2.3094842477246826E-2</v>
      </c>
      <c r="H137" s="56"/>
      <c r="I137" s="82" t="e">
        <f t="shared" si="78"/>
        <v>#DIV/0!</v>
      </c>
      <c r="J137" s="66"/>
      <c r="K137" s="66" t="e">
        <f t="shared" si="79"/>
        <v>#DIV/0!</v>
      </c>
      <c r="L137" s="56">
        <f>'2024_60-69 ΕΞΟΔΑ+ΟΜ 2'!D86</f>
        <v>316.24</v>
      </c>
      <c r="M137" s="76">
        <f t="shared" si="80"/>
        <v>2.5031087020703835E-2</v>
      </c>
      <c r="N137" s="66">
        <f t="shared" si="81"/>
        <v>316.24</v>
      </c>
      <c r="O137" s="76">
        <f t="shared" si="82"/>
        <v>2.5031087020703835E-2</v>
      </c>
      <c r="P137" s="66"/>
      <c r="Q137" s="81" t="e">
        <f t="shared" si="83"/>
        <v>#DIV/0!</v>
      </c>
      <c r="U137"/>
      <c r="V137"/>
      <c r="W137"/>
      <c r="X137"/>
    </row>
    <row r="138" spans="1:24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2'!D95</f>
        <v>0</v>
      </c>
      <c r="E138" s="76">
        <f t="shared" si="75"/>
        <v>0</v>
      </c>
      <c r="F138" s="66">
        <f t="shared" si="76"/>
        <v>0</v>
      </c>
      <c r="G138" s="76">
        <f t="shared" si="77"/>
        <v>0</v>
      </c>
      <c r="H138" s="56"/>
      <c r="I138" s="82" t="e">
        <f t="shared" si="78"/>
        <v>#DIV/0!</v>
      </c>
      <c r="J138" s="66"/>
      <c r="K138" s="66" t="e">
        <f t="shared" si="79"/>
        <v>#DIV/0!</v>
      </c>
      <c r="L138" s="56">
        <f>'2024_60-69 ΕΞΟΔΑ+ΟΜ 2'!D87</f>
        <v>0</v>
      </c>
      <c r="M138" s="76">
        <f t="shared" si="80"/>
        <v>0</v>
      </c>
      <c r="N138" s="66">
        <f t="shared" si="81"/>
        <v>0</v>
      </c>
      <c r="O138" s="76">
        <f t="shared" si="82"/>
        <v>0</v>
      </c>
      <c r="P138" s="66"/>
      <c r="Q138" s="81" t="e">
        <f t="shared" si="83"/>
        <v>#DIV/0!</v>
      </c>
      <c r="U138"/>
      <c r="V138"/>
      <c r="W138"/>
      <c r="X138"/>
    </row>
    <row r="139" spans="1:24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2'!D96</f>
        <v>0</v>
      </c>
      <c r="E139" s="76">
        <f t="shared" si="75"/>
        <v>0</v>
      </c>
      <c r="F139" s="66">
        <f t="shared" si="76"/>
        <v>0</v>
      </c>
      <c r="G139" s="76">
        <f t="shared" si="77"/>
        <v>0</v>
      </c>
      <c r="H139" s="56"/>
      <c r="I139" s="82" t="e">
        <f t="shared" si="78"/>
        <v>#DIV/0!</v>
      </c>
      <c r="J139" s="66"/>
      <c r="K139" s="66" t="e">
        <f t="shared" si="79"/>
        <v>#DIV/0!</v>
      </c>
      <c r="L139" s="56">
        <f>'2024_60-69 ΕΞΟΔΑ+ΟΜ 2'!D88</f>
        <v>0</v>
      </c>
      <c r="M139" s="76">
        <f t="shared" si="80"/>
        <v>0</v>
      </c>
      <c r="N139" s="66">
        <f t="shared" si="81"/>
        <v>0</v>
      </c>
      <c r="O139" s="76">
        <f t="shared" si="82"/>
        <v>0</v>
      </c>
      <c r="P139" s="66"/>
      <c r="Q139" s="81" t="e">
        <f t="shared" si="83"/>
        <v>#DIV/0!</v>
      </c>
      <c r="U139"/>
      <c r="V139"/>
      <c r="W139"/>
      <c r="X139"/>
    </row>
    <row r="140" spans="1:24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2'!D97</f>
        <v>0</v>
      </c>
      <c r="E140" s="76">
        <f t="shared" si="75"/>
        <v>0</v>
      </c>
      <c r="F140" s="66">
        <f t="shared" si="76"/>
        <v>0</v>
      </c>
      <c r="G140" s="76">
        <f t="shared" si="77"/>
        <v>0</v>
      </c>
      <c r="H140" s="56"/>
      <c r="I140" s="82" t="e">
        <f t="shared" si="78"/>
        <v>#DIV/0!</v>
      </c>
      <c r="J140" s="66"/>
      <c r="K140" s="66" t="e">
        <f t="shared" si="79"/>
        <v>#DIV/0!</v>
      </c>
      <c r="L140" s="56">
        <f>'2024_60-69 ΕΞΟΔΑ+ΟΜ 2'!D89</f>
        <v>0</v>
      </c>
      <c r="M140" s="76">
        <f t="shared" si="80"/>
        <v>0</v>
      </c>
      <c r="N140" s="66">
        <f t="shared" si="81"/>
        <v>0</v>
      </c>
      <c r="O140" s="76">
        <f t="shared" si="82"/>
        <v>0</v>
      </c>
      <c r="P140" s="66"/>
      <c r="Q140" s="81" t="e">
        <f t="shared" si="83"/>
        <v>#DIV/0!</v>
      </c>
      <c r="U140"/>
      <c r="V140"/>
      <c r="W140"/>
      <c r="X140"/>
    </row>
    <row r="141" spans="1:24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2'!D98</f>
        <v>120.01</v>
      </c>
      <c r="E141" s="76">
        <f t="shared" si="75"/>
        <v>1.2331977956371042E-2</v>
      </c>
      <c r="F141" s="66">
        <f t="shared" si="76"/>
        <v>120.01</v>
      </c>
      <c r="G141" s="76">
        <f t="shared" si="77"/>
        <v>1.2331977956371042E-2</v>
      </c>
      <c r="H141" s="56"/>
      <c r="I141" s="82" t="e">
        <f t="shared" si="78"/>
        <v>#DIV/0!</v>
      </c>
      <c r="J141" s="66"/>
      <c r="K141" s="66" t="e">
        <f t="shared" si="79"/>
        <v>#DIV/0!</v>
      </c>
      <c r="L141" s="56">
        <f>'2024_60-69 ΕΞΟΔΑ+ΟΜ 2'!D90</f>
        <v>0</v>
      </c>
      <c r="M141" s="76">
        <f t="shared" si="80"/>
        <v>0</v>
      </c>
      <c r="N141" s="66">
        <f t="shared" si="81"/>
        <v>0</v>
      </c>
      <c r="O141" s="76">
        <f t="shared" si="82"/>
        <v>0</v>
      </c>
      <c r="P141" s="66"/>
      <c r="Q141" s="81" t="e">
        <f t="shared" si="83"/>
        <v>#DIV/0!</v>
      </c>
      <c r="U141"/>
      <c r="V141"/>
      <c r="W141"/>
      <c r="X141"/>
    </row>
    <row r="142" spans="1:24" ht="42.75" customHeight="1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2'!D99</f>
        <v>950</v>
      </c>
      <c r="E142" s="76">
        <f t="shared" si="75"/>
        <v>9.7620023819285806E-2</v>
      </c>
      <c r="F142" s="66">
        <f t="shared" si="76"/>
        <v>950</v>
      </c>
      <c r="G142" s="76">
        <f t="shared" si="77"/>
        <v>9.7620023819285806E-2</v>
      </c>
      <c r="H142" s="56"/>
      <c r="I142" s="82" t="e">
        <f t="shared" si="78"/>
        <v>#DIV/0!</v>
      </c>
      <c r="J142" s="66"/>
      <c r="K142" s="66" t="e">
        <f t="shared" si="79"/>
        <v>#DIV/0!</v>
      </c>
      <c r="L142" s="56">
        <f>'2024_60-69 ΕΞΟΔΑ+ΟΜ 2'!D91</f>
        <v>700</v>
      </c>
      <c r="M142" s="76">
        <f t="shared" si="80"/>
        <v>5.5406529580358854E-2</v>
      </c>
      <c r="N142" s="66">
        <f t="shared" si="81"/>
        <v>700</v>
      </c>
      <c r="O142" s="76">
        <f t="shared" si="82"/>
        <v>5.5406529580358854E-2</v>
      </c>
      <c r="P142" s="66"/>
      <c r="Q142" s="81" t="e">
        <f t="shared" si="83"/>
        <v>#DIV/0!</v>
      </c>
      <c r="U142"/>
      <c r="V142"/>
      <c r="W142"/>
      <c r="X142"/>
    </row>
    <row r="143" spans="1:24" ht="42.75" customHeight="1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2'!D100</f>
        <v>957.54000000000008</v>
      </c>
      <c r="E143" s="76">
        <f t="shared" si="75"/>
        <v>9.8394818534651513E-2</v>
      </c>
      <c r="F143" s="66">
        <f t="shared" si="76"/>
        <v>957.54000000000008</v>
      </c>
      <c r="G143" s="76">
        <f t="shared" si="77"/>
        <v>9.8394818534651513E-2</v>
      </c>
      <c r="H143" s="56"/>
      <c r="I143" s="82" t="e">
        <f t="shared" si="78"/>
        <v>#DIV/0!</v>
      </c>
      <c r="J143" s="66"/>
      <c r="K143" s="66" t="e">
        <f t="shared" si="79"/>
        <v>#DIV/0!</v>
      </c>
      <c r="L143" s="56">
        <f>'2024_60-69 ΕΞΟΔΑ+ΟΜ 2'!D92</f>
        <v>1639.47</v>
      </c>
      <c r="M143" s="76">
        <f t="shared" si="80"/>
        <v>0.12976763293015847</v>
      </c>
      <c r="N143" s="66">
        <f t="shared" si="81"/>
        <v>1639.47</v>
      </c>
      <c r="O143" s="76">
        <f t="shared" si="82"/>
        <v>0.12976763293015847</v>
      </c>
      <c r="P143" s="66"/>
      <c r="Q143" s="81" t="e">
        <f t="shared" si="83"/>
        <v>#DIV/0!</v>
      </c>
      <c r="U143"/>
      <c r="V143"/>
      <c r="W143"/>
      <c r="X143"/>
    </row>
    <row r="144" spans="1:24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2'!D101</f>
        <v>234.05</v>
      </c>
      <c r="E144" s="76">
        <f t="shared" si="75"/>
        <v>2.4050491131477732E-2</v>
      </c>
      <c r="F144" s="66">
        <f t="shared" si="76"/>
        <v>234.05</v>
      </c>
      <c r="G144" s="76">
        <f t="shared" si="77"/>
        <v>2.4050491131477732E-2</v>
      </c>
      <c r="H144" s="56"/>
      <c r="I144" s="82" t="e">
        <f t="shared" si="78"/>
        <v>#DIV/0!</v>
      </c>
      <c r="J144" s="66"/>
      <c r="K144" s="66" t="e">
        <f t="shared" si="79"/>
        <v>#DIV/0!</v>
      </c>
      <c r="L144" s="56">
        <f>'2024_60-69 ΕΞΟΔΑ+ΟΜ 2'!D93</f>
        <v>0</v>
      </c>
      <c r="M144" s="76">
        <f t="shared" si="80"/>
        <v>0</v>
      </c>
      <c r="N144" s="66">
        <f t="shared" si="81"/>
        <v>0</v>
      </c>
      <c r="O144" s="76">
        <f t="shared" si="82"/>
        <v>0</v>
      </c>
      <c r="P144" s="66"/>
      <c r="Q144" s="81" t="e">
        <f t="shared" si="83"/>
        <v>#DIV/0!</v>
      </c>
      <c r="U144"/>
      <c r="V144"/>
      <c r="W144"/>
      <c r="X144"/>
    </row>
    <row r="145" spans="1:24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2'!D102</f>
        <v>62.44</v>
      </c>
      <c r="E145" s="76">
        <f t="shared" si="75"/>
        <v>6.4162045129223218E-3</v>
      </c>
      <c r="F145" s="66">
        <f t="shared" si="76"/>
        <v>62.44</v>
      </c>
      <c r="G145" s="76">
        <f t="shared" si="77"/>
        <v>6.4162045129223218E-3</v>
      </c>
      <c r="H145" s="56"/>
      <c r="I145" s="82" t="e">
        <f t="shared" si="78"/>
        <v>#DIV/0!</v>
      </c>
      <c r="J145" s="66"/>
      <c r="K145" s="66" t="e">
        <f t="shared" si="79"/>
        <v>#DIV/0!</v>
      </c>
      <c r="L145" s="56">
        <f>'2024_60-69 ΕΞΟΔΑ+ΟΜ 2'!D94</f>
        <v>95.86</v>
      </c>
      <c r="M145" s="76">
        <f t="shared" si="80"/>
        <v>7.5875284651045708E-3</v>
      </c>
      <c r="N145" s="66">
        <f t="shared" si="81"/>
        <v>95.86</v>
      </c>
      <c r="O145" s="76">
        <f t="shared" si="82"/>
        <v>7.5875284651045708E-3</v>
      </c>
      <c r="P145" s="66"/>
      <c r="Q145" s="81" t="e">
        <f t="shared" si="83"/>
        <v>#DIV/0!</v>
      </c>
      <c r="U145"/>
      <c r="V145"/>
      <c r="W145"/>
      <c r="X145"/>
    </row>
    <row r="146" spans="1:24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2'!D103</f>
        <v>0</v>
      </c>
      <c r="E146" s="76">
        <f t="shared" si="75"/>
        <v>0</v>
      </c>
      <c r="F146" s="66">
        <f t="shared" si="76"/>
        <v>0</v>
      </c>
      <c r="G146" s="76">
        <f t="shared" si="77"/>
        <v>0</v>
      </c>
      <c r="H146" s="56"/>
      <c r="I146" s="82" t="e">
        <f t="shared" si="78"/>
        <v>#DIV/0!</v>
      </c>
      <c r="J146" s="66"/>
      <c r="K146" s="66" t="e">
        <f t="shared" si="79"/>
        <v>#DIV/0!</v>
      </c>
      <c r="L146" s="56">
        <f>'2024_60-69 ΕΞΟΔΑ+ΟΜ 2'!D95</f>
        <v>0</v>
      </c>
      <c r="M146" s="76">
        <f t="shared" si="80"/>
        <v>0</v>
      </c>
      <c r="N146" s="66">
        <f t="shared" si="81"/>
        <v>0</v>
      </c>
      <c r="O146" s="76">
        <f t="shared" si="82"/>
        <v>0</v>
      </c>
      <c r="P146" s="66"/>
      <c r="Q146" s="81" t="e">
        <f t="shared" si="83"/>
        <v>#DIV/0!</v>
      </c>
      <c r="U146"/>
      <c r="V146"/>
      <c r="W146"/>
      <c r="X146"/>
    </row>
    <row r="147" spans="1:24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2'!D104</f>
        <v>0</v>
      </c>
      <c r="E147" s="76">
        <f t="shared" si="75"/>
        <v>0</v>
      </c>
      <c r="F147" s="66">
        <f t="shared" si="76"/>
        <v>0</v>
      </c>
      <c r="G147" s="76">
        <f t="shared" si="77"/>
        <v>0</v>
      </c>
      <c r="H147" s="56"/>
      <c r="I147" s="82" t="e">
        <f t="shared" si="78"/>
        <v>#DIV/0!</v>
      </c>
      <c r="J147" s="66"/>
      <c r="K147" s="66" t="e">
        <f t="shared" si="79"/>
        <v>#DIV/0!</v>
      </c>
      <c r="L147" s="56">
        <f>'2024_60-69 ΕΞΟΔΑ+ΟΜ 2'!D96</f>
        <v>0</v>
      </c>
      <c r="M147" s="76">
        <f t="shared" si="80"/>
        <v>0</v>
      </c>
      <c r="N147" s="66">
        <f t="shared" si="81"/>
        <v>0</v>
      </c>
      <c r="O147" s="76">
        <f t="shared" si="82"/>
        <v>0</v>
      </c>
      <c r="P147" s="66"/>
      <c r="Q147" s="81" t="e">
        <f t="shared" si="83"/>
        <v>#DIV/0!</v>
      </c>
      <c r="U147"/>
      <c r="V147"/>
      <c r="W147"/>
      <c r="X147"/>
    </row>
    <row r="148" spans="1:24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2'!D105</f>
        <v>499.48</v>
      </c>
      <c r="E148" s="76">
        <f t="shared" si="75"/>
        <v>5.1325525786586189E-2</v>
      </c>
      <c r="F148" s="66">
        <f t="shared" si="76"/>
        <v>499.48</v>
      </c>
      <c r="G148" s="76">
        <f t="shared" si="77"/>
        <v>5.1325525786586189E-2</v>
      </c>
      <c r="H148" s="56"/>
      <c r="I148" s="82" t="e">
        <f t="shared" si="78"/>
        <v>#DIV/0!</v>
      </c>
      <c r="J148" s="66"/>
      <c r="K148" s="66" t="e">
        <f t="shared" si="79"/>
        <v>#DIV/0!</v>
      </c>
      <c r="L148" s="56">
        <f>'2024_60-69 ΕΞΟΔΑ+ΟΜ 2'!D97</f>
        <v>601.70999999999992</v>
      </c>
      <c r="M148" s="76">
        <f t="shared" si="80"/>
        <v>4.7626661305425318E-2</v>
      </c>
      <c r="N148" s="66">
        <f t="shared" si="81"/>
        <v>601.70999999999992</v>
      </c>
      <c r="O148" s="76">
        <f t="shared" si="82"/>
        <v>4.7626661305425318E-2</v>
      </c>
      <c r="P148" s="66"/>
      <c r="Q148" s="81" t="e">
        <f t="shared" si="83"/>
        <v>#DIV/0!</v>
      </c>
      <c r="U148"/>
      <c r="V148"/>
      <c r="W148"/>
      <c r="X148"/>
    </row>
    <row r="149" spans="1:24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2'!D106</f>
        <v>0</v>
      </c>
      <c r="E149" s="76">
        <f t="shared" si="75"/>
        <v>0</v>
      </c>
      <c r="F149" s="66">
        <f t="shared" si="76"/>
        <v>0</v>
      </c>
      <c r="G149" s="76">
        <f t="shared" si="77"/>
        <v>0</v>
      </c>
      <c r="H149" s="56"/>
      <c r="I149" s="82" t="e">
        <f t="shared" si="78"/>
        <v>#DIV/0!</v>
      </c>
      <c r="J149" s="66"/>
      <c r="K149" s="66" t="e">
        <f t="shared" si="79"/>
        <v>#DIV/0!</v>
      </c>
      <c r="L149" s="56">
        <f>'2024_60-69 ΕΞΟΔΑ+ΟΜ 2'!D98</f>
        <v>0</v>
      </c>
      <c r="M149" s="76">
        <f t="shared" si="80"/>
        <v>0</v>
      </c>
      <c r="N149" s="66">
        <f t="shared" si="81"/>
        <v>0</v>
      </c>
      <c r="O149" s="76">
        <f t="shared" si="82"/>
        <v>0</v>
      </c>
      <c r="P149" s="66"/>
      <c r="Q149" s="81" t="e">
        <f t="shared" si="83"/>
        <v>#DIV/0!</v>
      </c>
      <c r="U149"/>
      <c r="V149"/>
      <c r="W149"/>
      <c r="X149"/>
    </row>
    <row r="150" spans="1:24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2'!D107</f>
        <v>613.27</v>
      </c>
      <c r="E150" s="76">
        <f t="shared" si="75"/>
        <v>6.3018349481740427E-2</v>
      </c>
      <c r="F150" s="66">
        <f t="shared" si="76"/>
        <v>613.27</v>
      </c>
      <c r="G150" s="76">
        <f t="shared" si="77"/>
        <v>6.3018349481740427E-2</v>
      </c>
      <c r="H150" s="56"/>
      <c r="I150" s="82" t="e">
        <f t="shared" si="78"/>
        <v>#DIV/0!</v>
      </c>
      <c r="J150" s="66"/>
      <c r="K150" s="66" t="e">
        <f t="shared" si="79"/>
        <v>#DIV/0!</v>
      </c>
      <c r="L150" s="56">
        <f>'2024_60-69 ΕΞΟΔΑ+ΟΜ 2'!D99</f>
        <v>556.22</v>
      </c>
      <c r="M150" s="76">
        <f t="shared" si="80"/>
        <v>4.402602840455315E-2</v>
      </c>
      <c r="N150" s="66">
        <f t="shared" si="81"/>
        <v>556.22</v>
      </c>
      <c r="O150" s="76">
        <f t="shared" si="82"/>
        <v>4.402602840455315E-2</v>
      </c>
      <c r="P150" s="66"/>
      <c r="Q150" s="81" t="e">
        <f t="shared" si="83"/>
        <v>#DIV/0!</v>
      </c>
      <c r="U150"/>
      <c r="V150"/>
      <c r="W150"/>
      <c r="X150"/>
    </row>
    <row r="151" spans="1:24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2'!D108</f>
        <v>0</v>
      </c>
      <c r="E151" s="76">
        <f t="shared" si="75"/>
        <v>0</v>
      </c>
      <c r="F151" s="66">
        <f t="shared" si="76"/>
        <v>0</v>
      </c>
      <c r="G151" s="76">
        <f t="shared" si="77"/>
        <v>0</v>
      </c>
      <c r="H151" s="56"/>
      <c r="I151" s="82" t="e">
        <f t="shared" si="78"/>
        <v>#DIV/0!</v>
      </c>
      <c r="J151" s="66"/>
      <c r="K151" s="66" t="e">
        <f t="shared" si="79"/>
        <v>#DIV/0!</v>
      </c>
      <c r="L151" s="56">
        <f>'2024_60-69 ΕΞΟΔΑ+ΟΜ 2'!D100</f>
        <v>429.25</v>
      </c>
      <c r="M151" s="76">
        <f t="shared" si="80"/>
        <v>3.3976075460527201E-2</v>
      </c>
      <c r="N151" s="66">
        <f t="shared" si="81"/>
        <v>429.25</v>
      </c>
      <c r="O151" s="76">
        <f t="shared" si="82"/>
        <v>3.3976075460527201E-2</v>
      </c>
      <c r="P151" s="66"/>
      <c r="Q151" s="81" t="e">
        <f t="shared" si="83"/>
        <v>#DIV/0!</v>
      </c>
      <c r="U151"/>
      <c r="V151"/>
      <c r="W151"/>
      <c r="X151"/>
    </row>
    <row r="152" spans="1:24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2'!D109</f>
        <v>777.67000000000007</v>
      </c>
      <c r="E152" s="76">
        <f t="shared" si="75"/>
        <v>7.9911751498467368E-2</v>
      </c>
      <c r="F152" s="66">
        <f t="shared" si="76"/>
        <v>777.67000000000007</v>
      </c>
      <c r="G152" s="76">
        <f t="shared" si="77"/>
        <v>7.9911751498467368E-2</v>
      </c>
      <c r="H152" s="56"/>
      <c r="I152" s="82" t="e">
        <f t="shared" si="78"/>
        <v>#DIV/0!</v>
      </c>
      <c r="J152" s="66"/>
      <c r="K152" s="66" t="e">
        <f t="shared" si="79"/>
        <v>#DIV/0!</v>
      </c>
      <c r="L152" s="56">
        <f>'2024_60-69 ΕΞΟΔΑ+ΟΜ 2'!D101</f>
        <v>0</v>
      </c>
      <c r="M152" s="76">
        <f t="shared" si="80"/>
        <v>0</v>
      </c>
      <c r="N152" s="66">
        <f t="shared" si="81"/>
        <v>0</v>
      </c>
      <c r="O152" s="76">
        <f t="shared" si="82"/>
        <v>0</v>
      </c>
      <c r="P152" s="66"/>
      <c r="Q152" s="81" t="e">
        <f t="shared" si="83"/>
        <v>#DIV/0!</v>
      </c>
      <c r="U152"/>
      <c r="V152"/>
      <c r="W152"/>
      <c r="X152"/>
    </row>
    <row r="153" spans="1:24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2'!D110</f>
        <v>1488.62</v>
      </c>
      <c r="E153" s="76">
        <f t="shared" si="75"/>
        <v>0.15296749458722655</v>
      </c>
      <c r="F153" s="66">
        <f t="shared" si="76"/>
        <v>1488.62</v>
      </c>
      <c r="G153" s="76">
        <f t="shared" si="77"/>
        <v>0.15296749458722655</v>
      </c>
      <c r="H153" s="56"/>
      <c r="I153" s="82" t="e">
        <f t="shared" si="78"/>
        <v>#DIV/0!</v>
      </c>
      <c r="J153" s="66"/>
      <c r="K153" s="66" t="e">
        <f t="shared" si="79"/>
        <v>#DIV/0!</v>
      </c>
      <c r="L153" s="56">
        <f>'2024_60-69 ΕΞΟΔΑ+ΟΜ 2'!D102</f>
        <v>4406.5300000000007</v>
      </c>
      <c r="M153" s="76">
        <f t="shared" si="80"/>
        <v>0.34878647827391246</v>
      </c>
      <c r="N153" s="66">
        <f t="shared" si="81"/>
        <v>4406.5300000000007</v>
      </c>
      <c r="O153" s="76">
        <f t="shared" si="82"/>
        <v>0.34878647827391246</v>
      </c>
      <c r="P153" s="66"/>
      <c r="Q153" s="81" t="e">
        <f t="shared" si="83"/>
        <v>#DIV/0!</v>
      </c>
      <c r="U153"/>
      <c r="V153"/>
      <c r="W153"/>
      <c r="X153"/>
    </row>
    <row r="154" spans="1:24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U154"/>
      <c r="V154"/>
      <c r="W154"/>
      <c r="X154"/>
    </row>
    <row r="155" spans="1:24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U155"/>
      <c r="V155"/>
      <c r="W155"/>
      <c r="X155"/>
    </row>
    <row r="156" spans="1:24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U156"/>
      <c r="V156"/>
      <c r="W156"/>
      <c r="X156"/>
    </row>
    <row r="157" spans="1:24" ht="48" customHeight="1">
      <c r="A157" s="178"/>
      <c r="B157" s="178"/>
      <c r="C157" s="84" t="s">
        <v>371</v>
      </c>
      <c r="D157" s="65">
        <f>'2025_60-69 ΕΞΟΔΑ+ΟΜ 2'!D73</f>
        <v>9731.61</v>
      </c>
      <c r="E157" s="83"/>
      <c r="F157" s="65">
        <f>'2025_60-69 ΕΞΟΔΑ+ΟΜ 2'!Q73</f>
        <v>9731.61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12633.890000000001</v>
      </c>
      <c r="M157" s="83"/>
      <c r="N157" s="65">
        <f>SUM(N117:N156)</f>
        <v>12633.890000000001</v>
      </c>
      <c r="O157" s="83"/>
      <c r="P157" s="65">
        <f>SUM(P117:P156)</f>
        <v>0</v>
      </c>
      <c r="Q157" s="83"/>
      <c r="U157"/>
      <c r="V157"/>
      <c r="W157"/>
      <c r="X157"/>
    </row>
    <row r="158" spans="1:24" ht="36.75" customHeight="1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U158"/>
      <c r="V158"/>
      <c r="W158"/>
      <c r="X158"/>
    </row>
    <row r="159" spans="1:24" ht="45" customHeight="1">
      <c r="A159" s="179"/>
      <c r="B159" s="179"/>
      <c r="C159" s="85" t="s">
        <v>368</v>
      </c>
      <c r="D159" s="88">
        <f>D7-D74-D111-D157</f>
        <v>-45286.646666666667</v>
      </c>
      <c r="E159" s="299"/>
      <c r="F159" s="88">
        <f>F7-F74-F111-F157</f>
        <v>-45286.646666666667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-37643.963716814156</v>
      </c>
      <c r="M159" s="299"/>
      <c r="N159" s="88">
        <f>N7-N74-N111-N157</f>
        <v>-37643.963716814156</v>
      </c>
      <c r="O159" s="299"/>
      <c r="P159" s="88"/>
      <c r="Q159" s="299"/>
      <c r="U159"/>
      <c r="V159"/>
      <c r="W159"/>
      <c r="X159"/>
    </row>
    <row r="160" spans="1:24" ht="18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</row>
    <row r="161" spans="12:12">
      <c r="L161" s="61"/>
    </row>
    <row r="162" spans="12:12">
      <c r="L162" s="61"/>
    </row>
    <row r="163" spans="12:12">
      <c r="L163" s="61"/>
    </row>
    <row r="164" spans="12:12">
      <c r="L164" s="61"/>
    </row>
    <row r="165" spans="12:12">
      <c r="L165" s="61"/>
    </row>
    <row r="166" spans="12:12">
      <c r="L166" s="61"/>
    </row>
    <row r="167" spans="12:12">
      <c r="L167" s="61"/>
    </row>
    <row r="168" spans="12:12">
      <c r="L168" s="61"/>
    </row>
    <row r="169" spans="12:12">
      <c r="L169" s="61"/>
    </row>
    <row r="170" spans="12:12">
      <c r="L170" s="61"/>
    </row>
    <row r="171" spans="12:12">
      <c r="L171" s="61"/>
    </row>
    <row r="172" spans="12:12">
      <c r="L172" s="61"/>
    </row>
    <row r="173" spans="12:12">
      <c r="L173" s="61"/>
    </row>
    <row r="174" spans="12:12">
      <c r="L174" s="61"/>
    </row>
    <row r="175" spans="12:12">
      <c r="L175" s="61"/>
    </row>
    <row r="176" spans="12:12">
      <c r="L176" s="61"/>
    </row>
    <row r="177" spans="12:12">
      <c r="L177" s="61"/>
    </row>
    <row r="178" spans="12:12">
      <c r="L178" s="61"/>
    </row>
    <row r="179" spans="12:12">
      <c r="L179" s="61"/>
    </row>
    <row r="180" spans="12:12">
      <c r="L180" s="61"/>
    </row>
    <row r="181" spans="12:12">
      <c r="L181" s="61"/>
    </row>
    <row r="182" spans="12:12">
      <c r="L182" s="61"/>
    </row>
    <row r="183" spans="12:12">
      <c r="L183" s="61"/>
    </row>
    <row r="184" spans="12:12">
      <c r="L184" s="61"/>
    </row>
    <row r="185" spans="12:12">
      <c r="L185" s="61"/>
    </row>
    <row r="186" spans="12:12">
      <c r="L186" s="61"/>
    </row>
    <row r="187" spans="12:12">
      <c r="L187" s="61"/>
    </row>
    <row r="188" spans="12:12">
      <c r="L188" s="61"/>
    </row>
    <row r="189" spans="12:12">
      <c r="L189" s="61"/>
    </row>
    <row r="190" spans="12:12">
      <c r="L190" s="61"/>
    </row>
    <row r="191" spans="12:12">
      <c r="L191" s="61"/>
    </row>
    <row r="192" spans="12:12">
      <c r="L192" s="61"/>
    </row>
    <row r="193" spans="12:12">
      <c r="L193" s="61"/>
    </row>
    <row r="194" spans="12:12">
      <c r="L194" s="61"/>
    </row>
    <row r="195" spans="12:12">
      <c r="L195" s="61"/>
    </row>
    <row r="196" spans="12:12">
      <c r="L196" s="61"/>
    </row>
    <row r="197" spans="12:12">
      <c r="L197" s="61"/>
    </row>
    <row r="198" spans="12:12">
      <c r="L198" s="61"/>
    </row>
    <row r="199" spans="12:12">
      <c r="L199" s="61"/>
    </row>
    <row r="200" spans="12:12">
      <c r="L200" s="61"/>
    </row>
    <row r="201" spans="12:12">
      <c r="L201" s="61"/>
    </row>
    <row r="202" spans="12:12">
      <c r="L202" s="61"/>
    </row>
    <row r="203" spans="12:12">
      <c r="L203" s="61"/>
    </row>
    <row r="204" spans="12:12">
      <c r="L204" s="61"/>
    </row>
    <row r="205" spans="12:12">
      <c r="L205" s="61"/>
    </row>
    <row r="206" spans="12:12">
      <c r="L206" s="61"/>
    </row>
    <row r="207" spans="12:12">
      <c r="L207" s="61"/>
    </row>
    <row r="208" spans="12:12">
      <c r="L208" s="61"/>
    </row>
    <row r="209" spans="12:12">
      <c r="L209" s="61"/>
    </row>
    <row r="210" spans="12:12">
      <c r="L210" s="61"/>
    </row>
    <row r="211" spans="12:12">
      <c r="L211" s="61"/>
    </row>
    <row r="212" spans="12:12">
      <c r="L212" s="61"/>
    </row>
    <row r="213" spans="12:12">
      <c r="L213" s="61"/>
    </row>
    <row r="214" spans="12:12">
      <c r="L214" s="61"/>
    </row>
    <row r="215" spans="12:12">
      <c r="L215" s="61"/>
    </row>
    <row r="216" spans="12:12">
      <c r="L216" s="61"/>
    </row>
    <row r="217" spans="12:12">
      <c r="L217" s="61"/>
    </row>
    <row r="218" spans="12:12">
      <c r="L218" s="61"/>
    </row>
    <row r="219" spans="12:12">
      <c r="L219" s="61"/>
    </row>
    <row r="220" spans="12:12">
      <c r="L220" s="61"/>
    </row>
    <row r="221" spans="12:12">
      <c r="L221" s="61"/>
    </row>
    <row r="222" spans="12:12">
      <c r="L222" s="61"/>
    </row>
    <row r="223" spans="12:12">
      <c r="L223" s="61"/>
    </row>
    <row r="224" spans="12:12">
      <c r="L224" s="61"/>
    </row>
    <row r="225" spans="12:12">
      <c r="L225" s="61"/>
    </row>
    <row r="226" spans="12:12">
      <c r="L226" s="61"/>
    </row>
    <row r="227" spans="12:12">
      <c r="L227" s="61"/>
    </row>
    <row r="228" spans="12:12">
      <c r="L228" s="61"/>
    </row>
    <row r="229" spans="12:12">
      <c r="L229" s="61"/>
    </row>
    <row r="230" spans="12:12">
      <c r="L230" s="61"/>
    </row>
    <row r="231" spans="12:12">
      <c r="L231" s="61"/>
    </row>
    <row r="232" spans="12:12">
      <c r="L232" s="61"/>
    </row>
    <row r="233" spans="12:12">
      <c r="L233" s="61"/>
    </row>
    <row r="234" spans="12:12">
      <c r="L234" s="61"/>
    </row>
    <row r="235" spans="12:12">
      <c r="L235" s="61"/>
    </row>
    <row r="236" spans="12:12">
      <c r="L236" s="61"/>
    </row>
    <row r="237" spans="12:12">
      <c r="L237" s="61"/>
    </row>
    <row r="238" spans="12:12">
      <c r="L238" s="61"/>
    </row>
    <row r="239" spans="12:12">
      <c r="L239" s="61"/>
    </row>
    <row r="240" spans="12:12">
      <c r="L240" s="61"/>
    </row>
    <row r="241" spans="12:12">
      <c r="L241" s="61"/>
    </row>
    <row r="242" spans="12:12">
      <c r="L242" s="61"/>
    </row>
    <row r="243" spans="12:12">
      <c r="L243" s="61"/>
    </row>
    <row r="244" spans="12:12">
      <c r="L244" s="61"/>
    </row>
    <row r="245" spans="12:12">
      <c r="L245" s="61"/>
    </row>
    <row r="246" spans="12:12">
      <c r="L246" s="61"/>
    </row>
    <row r="247" spans="12:12">
      <c r="L247" s="61"/>
    </row>
    <row r="248" spans="12:12">
      <c r="L248" s="61"/>
    </row>
    <row r="249" spans="12:12">
      <c r="L249" s="61"/>
    </row>
    <row r="250" spans="12:12">
      <c r="L250" s="61"/>
    </row>
    <row r="251" spans="12:12">
      <c r="L251" s="61"/>
    </row>
    <row r="252" spans="12:12">
      <c r="L252" s="61"/>
    </row>
    <row r="253" spans="12:12">
      <c r="L253" s="61"/>
    </row>
    <row r="254" spans="12:12">
      <c r="L254" s="61"/>
    </row>
    <row r="255" spans="12:12">
      <c r="L255" s="61"/>
    </row>
    <row r="256" spans="12:12">
      <c r="L256" s="61"/>
    </row>
    <row r="257" spans="12:12">
      <c r="L257" s="61"/>
    </row>
    <row r="258" spans="12:12">
      <c r="L258" s="61"/>
    </row>
    <row r="259" spans="12:12">
      <c r="L259" s="61"/>
    </row>
    <row r="260" spans="12:12">
      <c r="L260" s="61"/>
    </row>
    <row r="261" spans="12:12">
      <c r="L261" s="61"/>
    </row>
    <row r="262" spans="12:12">
      <c r="L262" s="61"/>
    </row>
    <row r="263" spans="12:12">
      <c r="L263" s="61"/>
    </row>
    <row r="264" spans="12:12">
      <c r="L264" s="61"/>
    </row>
    <row r="265" spans="12:12">
      <c r="L265" s="61"/>
    </row>
    <row r="266" spans="12:12">
      <c r="L266" s="61"/>
    </row>
    <row r="267" spans="12:12">
      <c r="L267" s="61"/>
    </row>
    <row r="268" spans="12:12">
      <c r="L268" s="61"/>
    </row>
    <row r="269" spans="12:12">
      <c r="L269" s="61"/>
    </row>
    <row r="270" spans="12:12">
      <c r="L270" s="61"/>
    </row>
    <row r="271" spans="12:12">
      <c r="L271" s="61"/>
    </row>
    <row r="272" spans="12:12">
      <c r="L272" s="61"/>
    </row>
    <row r="273" spans="12:12">
      <c r="L273" s="61"/>
    </row>
    <row r="274" spans="12:12">
      <c r="L274" s="61"/>
    </row>
    <row r="275" spans="12:12">
      <c r="L275" s="61"/>
    </row>
    <row r="276" spans="12:12">
      <c r="L276" s="61"/>
    </row>
    <row r="277" spans="12:12">
      <c r="L277" s="61"/>
    </row>
    <row r="278" spans="12:12">
      <c r="L278" s="61"/>
    </row>
    <row r="279" spans="12:12">
      <c r="L279" s="61"/>
    </row>
    <row r="280" spans="12:12">
      <c r="L280" s="61"/>
    </row>
    <row r="281" spans="12:12">
      <c r="L281" s="61"/>
    </row>
    <row r="282" spans="12:12">
      <c r="L282" s="61"/>
    </row>
    <row r="283" spans="12:12">
      <c r="L283" s="61"/>
    </row>
    <row r="284" spans="12:12">
      <c r="L284" s="61"/>
    </row>
    <row r="285" spans="12:12">
      <c r="L285" s="61"/>
    </row>
    <row r="286" spans="12:12">
      <c r="L286" s="61"/>
    </row>
    <row r="287" spans="12:12">
      <c r="L287" s="61"/>
    </row>
    <row r="288" spans="12:12">
      <c r="L288" s="61"/>
    </row>
    <row r="289" spans="12:12">
      <c r="L289" s="61"/>
    </row>
    <row r="290" spans="12:12">
      <c r="L290" s="61"/>
    </row>
    <row r="291" spans="12:12">
      <c r="L291" s="61"/>
    </row>
    <row r="292" spans="12:12">
      <c r="L292" s="61"/>
    </row>
    <row r="293" spans="12:12">
      <c r="L293" s="61"/>
    </row>
    <row r="294" spans="12:12">
      <c r="L294" s="61"/>
    </row>
    <row r="295" spans="12:12">
      <c r="L295" s="61"/>
    </row>
    <row r="296" spans="12:12">
      <c r="L296" s="61"/>
    </row>
    <row r="297" spans="12:12">
      <c r="L297" s="61"/>
    </row>
    <row r="298" spans="12:12">
      <c r="L298" s="61"/>
    </row>
    <row r="299" spans="12:12">
      <c r="L299" s="61"/>
    </row>
    <row r="300" spans="12:12">
      <c r="L300" s="61"/>
    </row>
    <row r="301" spans="12:12">
      <c r="L301" s="61"/>
    </row>
    <row r="302" spans="12:12">
      <c r="L302" s="61"/>
    </row>
    <row r="303" spans="12:12">
      <c r="L303" s="61"/>
    </row>
    <row r="304" spans="12:12">
      <c r="L304" s="61"/>
    </row>
    <row r="305" spans="12:12">
      <c r="L305" s="61"/>
    </row>
    <row r="306" spans="12:12">
      <c r="L306" s="61"/>
    </row>
    <row r="307" spans="12:12">
      <c r="L307" s="61"/>
    </row>
    <row r="308" spans="12:12">
      <c r="L308" s="61"/>
    </row>
    <row r="309" spans="12:12">
      <c r="L309" s="61"/>
    </row>
    <row r="310" spans="12:12">
      <c r="L310" s="61"/>
    </row>
    <row r="311" spans="12:12">
      <c r="L311" s="61"/>
    </row>
    <row r="312" spans="12:12">
      <c r="L312" s="61"/>
    </row>
    <row r="313" spans="12:12">
      <c r="L313" s="61"/>
    </row>
    <row r="314" spans="12:12">
      <c r="L314" s="61"/>
    </row>
    <row r="315" spans="12:12">
      <c r="L315" s="61"/>
    </row>
    <row r="316" spans="12:12">
      <c r="L316" s="61"/>
    </row>
    <row r="317" spans="12:12">
      <c r="L317" s="61"/>
    </row>
    <row r="318" spans="12:12">
      <c r="L318" s="61"/>
    </row>
    <row r="319" spans="12:12">
      <c r="L319" s="61"/>
    </row>
    <row r="320" spans="12:12">
      <c r="L320" s="61"/>
    </row>
    <row r="321" spans="12:12">
      <c r="L321" s="61"/>
    </row>
    <row r="322" spans="12:12">
      <c r="L322" s="61"/>
    </row>
    <row r="323" spans="12:12">
      <c r="L323" s="61"/>
    </row>
    <row r="324" spans="12:12">
      <c r="L324" s="61"/>
    </row>
    <row r="325" spans="12:12">
      <c r="L325" s="61"/>
    </row>
    <row r="326" spans="12:12">
      <c r="L326" s="61"/>
    </row>
    <row r="327" spans="12:12">
      <c r="L327" s="61"/>
    </row>
    <row r="328" spans="12:12">
      <c r="L328" s="61"/>
    </row>
    <row r="329" spans="12:12">
      <c r="L329" s="61"/>
    </row>
    <row r="330" spans="12:12">
      <c r="L330" s="61"/>
    </row>
    <row r="331" spans="12:12">
      <c r="L331" s="61"/>
    </row>
    <row r="332" spans="12:12">
      <c r="L332" s="61"/>
    </row>
    <row r="333" spans="12:12">
      <c r="L333" s="61"/>
    </row>
    <row r="334" spans="12:12">
      <c r="L334" s="61"/>
    </row>
    <row r="335" spans="12:12">
      <c r="L335" s="61"/>
    </row>
    <row r="336" spans="12:12">
      <c r="L336" s="61"/>
    </row>
    <row r="337" spans="12:12">
      <c r="L337" s="61"/>
    </row>
    <row r="338" spans="12:12">
      <c r="L338" s="61"/>
    </row>
    <row r="339" spans="12:12">
      <c r="L339" s="61"/>
    </row>
    <row r="340" spans="12:12">
      <c r="L340" s="61"/>
    </row>
    <row r="341" spans="12:12">
      <c r="L341" s="61"/>
    </row>
    <row r="342" spans="12:12">
      <c r="L342" s="61"/>
    </row>
    <row r="343" spans="12:12">
      <c r="L343" s="61"/>
    </row>
    <row r="344" spans="12:12">
      <c r="L344" s="61"/>
    </row>
    <row r="345" spans="12:12">
      <c r="L345" s="61"/>
    </row>
    <row r="346" spans="12:12">
      <c r="L346" s="61"/>
    </row>
    <row r="347" spans="12:12">
      <c r="L347" s="61"/>
    </row>
    <row r="348" spans="12:12">
      <c r="L348" s="61"/>
    </row>
    <row r="349" spans="12:12">
      <c r="L349" s="61"/>
    </row>
    <row r="350" spans="12:12">
      <c r="L350" s="61"/>
    </row>
    <row r="351" spans="12:12">
      <c r="L351" s="61"/>
    </row>
    <row r="352" spans="12:12">
      <c r="L352" s="61"/>
    </row>
    <row r="353" spans="12:12">
      <c r="L353" s="61"/>
    </row>
    <row r="354" spans="12:12">
      <c r="L354" s="61"/>
    </row>
    <row r="355" spans="12:12">
      <c r="L355" s="61"/>
    </row>
    <row r="356" spans="12:12">
      <c r="L356" s="61"/>
    </row>
    <row r="357" spans="12:12">
      <c r="L357" s="61"/>
    </row>
    <row r="358" spans="12:12">
      <c r="L358" s="61"/>
    </row>
    <row r="359" spans="12:12">
      <c r="L359" s="61"/>
    </row>
    <row r="360" spans="12:12">
      <c r="L360" s="61"/>
    </row>
    <row r="361" spans="12:12">
      <c r="L361" s="61"/>
    </row>
    <row r="362" spans="12:12">
      <c r="L362" s="61"/>
    </row>
    <row r="363" spans="12:12">
      <c r="L363" s="61"/>
    </row>
    <row r="364" spans="12:12">
      <c r="L364" s="61"/>
    </row>
    <row r="365" spans="12:12">
      <c r="L365" s="61"/>
    </row>
    <row r="366" spans="12:12">
      <c r="L366" s="61"/>
    </row>
    <row r="367" spans="12:12">
      <c r="L367" s="61"/>
    </row>
    <row r="368" spans="12:12">
      <c r="L368" s="61"/>
    </row>
    <row r="369" spans="12:12">
      <c r="L369" s="61"/>
    </row>
    <row r="370" spans="12:12">
      <c r="L370" s="61"/>
    </row>
    <row r="371" spans="12:12">
      <c r="L371" s="61"/>
    </row>
    <row r="372" spans="12:12">
      <c r="L372" s="61"/>
    </row>
    <row r="373" spans="12:12">
      <c r="L373" s="61"/>
    </row>
    <row r="374" spans="12:12">
      <c r="L374" s="61"/>
    </row>
    <row r="375" spans="12:12">
      <c r="L375" s="61"/>
    </row>
    <row r="376" spans="12:12">
      <c r="L376" s="61"/>
    </row>
    <row r="377" spans="12:12">
      <c r="L377" s="61"/>
    </row>
    <row r="378" spans="12:12">
      <c r="L378" s="61"/>
    </row>
    <row r="379" spans="12:12">
      <c r="L379" s="61"/>
    </row>
    <row r="380" spans="12:12">
      <c r="L380" s="61"/>
    </row>
    <row r="381" spans="12:12">
      <c r="L381" s="61"/>
    </row>
    <row r="382" spans="12:12">
      <c r="L382" s="61"/>
    </row>
    <row r="383" spans="12:12">
      <c r="L383" s="61"/>
    </row>
    <row r="384" spans="12:12">
      <c r="L384" s="61"/>
    </row>
    <row r="385" spans="12:12">
      <c r="L385" s="61"/>
    </row>
    <row r="386" spans="12:12">
      <c r="L386" s="61"/>
    </row>
    <row r="387" spans="12:12">
      <c r="L387" s="61"/>
    </row>
    <row r="388" spans="12:12">
      <c r="L388" s="61"/>
    </row>
    <row r="389" spans="12:12">
      <c r="L389" s="61"/>
    </row>
    <row r="390" spans="12:12">
      <c r="L390" s="61"/>
    </row>
    <row r="391" spans="12:12">
      <c r="L391" s="61"/>
    </row>
    <row r="392" spans="12:12">
      <c r="L392" s="61"/>
    </row>
    <row r="393" spans="12:12">
      <c r="L393" s="61"/>
    </row>
    <row r="394" spans="12:12">
      <c r="L394" s="61"/>
    </row>
    <row r="395" spans="12:12">
      <c r="L395" s="61"/>
    </row>
    <row r="396" spans="12:12">
      <c r="L396" s="61"/>
    </row>
    <row r="397" spans="12:12">
      <c r="L397" s="61"/>
    </row>
    <row r="398" spans="12:12">
      <c r="L398" s="61"/>
    </row>
    <row r="399" spans="12:12">
      <c r="L399" s="61"/>
    </row>
    <row r="400" spans="12:12">
      <c r="L400" s="61"/>
    </row>
    <row r="401" spans="12:12">
      <c r="L401" s="61"/>
    </row>
    <row r="402" spans="12:12">
      <c r="L402" s="61"/>
    </row>
    <row r="403" spans="12:12">
      <c r="L403" s="61"/>
    </row>
    <row r="404" spans="12:12">
      <c r="L404" s="61"/>
    </row>
    <row r="405" spans="12:12">
      <c r="L405" s="61"/>
    </row>
    <row r="406" spans="12:12">
      <c r="L406" s="61"/>
    </row>
    <row r="407" spans="12:12">
      <c r="L407" s="61"/>
    </row>
    <row r="408" spans="12:12">
      <c r="L408" s="61"/>
    </row>
    <row r="409" spans="12:12">
      <c r="L409" s="61"/>
    </row>
    <row r="410" spans="12:12">
      <c r="L410" s="61"/>
    </row>
    <row r="411" spans="12:12">
      <c r="L411" s="61"/>
    </row>
    <row r="412" spans="12:12">
      <c r="L412" s="61"/>
    </row>
    <row r="413" spans="12:12">
      <c r="L413" s="61"/>
    </row>
    <row r="414" spans="12:12">
      <c r="L414" s="61"/>
    </row>
    <row r="415" spans="12:12">
      <c r="L415" s="61"/>
    </row>
    <row r="416" spans="12:12">
      <c r="L416" s="61"/>
    </row>
    <row r="417" spans="12:12">
      <c r="L417" s="61"/>
    </row>
    <row r="418" spans="12:12">
      <c r="L418" s="61"/>
    </row>
    <row r="419" spans="12:12">
      <c r="L419" s="61"/>
    </row>
    <row r="420" spans="12:12">
      <c r="L420" s="61"/>
    </row>
    <row r="421" spans="12:12">
      <c r="L421" s="61"/>
    </row>
    <row r="422" spans="12:12">
      <c r="L422" s="61"/>
    </row>
    <row r="423" spans="12:12">
      <c r="L423" s="61"/>
    </row>
    <row r="424" spans="12:12">
      <c r="L424" s="61"/>
    </row>
    <row r="425" spans="12:12">
      <c r="L425" s="61"/>
    </row>
    <row r="426" spans="12:12">
      <c r="L426" s="61"/>
    </row>
    <row r="427" spans="12:12">
      <c r="L427" s="61"/>
    </row>
    <row r="428" spans="12:12">
      <c r="L428" s="61"/>
    </row>
    <row r="429" spans="12:12">
      <c r="L429" s="61"/>
    </row>
    <row r="430" spans="12:12">
      <c r="L430" s="61"/>
    </row>
    <row r="431" spans="12:12">
      <c r="L431" s="61"/>
    </row>
    <row r="432" spans="12:12">
      <c r="L432" s="61"/>
    </row>
    <row r="433" spans="12:12">
      <c r="L433" s="61"/>
    </row>
    <row r="434" spans="12:12">
      <c r="L434" s="61"/>
    </row>
    <row r="435" spans="12:12">
      <c r="L435" s="61"/>
    </row>
    <row r="436" spans="12:12">
      <c r="L436" s="61"/>
    </row>
    <row r="437" spans="12:12">
      <c r="L437" s="61"/>
    </row>
    <row r="438" spans="12:12">
      <c r="L438" s="61"/>
    </row>
    <row r="439" spans="12:12">
      <c r="L439" s="61"/>
    </row>
    <row r="440" spans="12:12">
      <c r="L440" s="61"/>
    </row>
    <row r="441" spans="12:12">
      <c r="L441" s="61"/>
    </row>
    <row r="442" spans="12:12">
      <c r="L442" s="61"/>
    </row>
    <row r="443" spans="12:12">
      <c r="L443" s="61"/>
    </row>
    <row r="444" spans="12:12">
      <c r="L444" s="61"/>
    </row>
    <row r="445" spans="12:12">
      <c r="L445" s="61"/>
    </row>
    <row r="446" spans="12:12">
      <c r="L446" s="61"/>
    </row>
    <row r="447" spans="12:12">
      <c r="L447" s="61"/>
    </row>
    <row r="448" spans="12:12">
      <c r="L448" s="61"/>
    </row>
    <row r="449" spans="12:12">
      <c r="L449" s="61"/>
    </row>
    <row r="450" spans="12:12">
      <c r="L450" s="61"/>
    </row>
    <row r="451" spans="12:12">
      <c r="L451" s="61"/>
    </row>
    <row r="452" spans="12:12">
      <c r="L452" s="61"/>
    </row>
    <row r="453" spans="12:12">
      <c r="L453" s="61"/>
    </row>
    <row r="454" spans="12:12">
      <c r="L454" s="61"/>
    </row>
    <row r="455" spans="12:12">
      <c r="L455" s="61"/>
    </row>
    <row r="456" spans="12:12">
      <c r="L456" s="61"/>
    </row>
    <row r="457" spans="12:12">
      <c r="L457" s="61"/>
    </row>
    <row r="458" spans="12:12">
      <c r="L458" s="61"/>
    </row>
    <row r="459" spans="12:12">
      <c r="L459" s="61"/>
    </row>
    <row r="460" spans="12:12">
      <c r="L460" s="61"/>
    </row>
    <row r="461" spans="12:12">
      <c r="L461" s="61"/>
    </row>
    <row r="462" spans="12:12">
      <c r="L462" s="61"/>
    </row>
    <row r="463" spans="12:12">
      <c r="L463" s="61"/>
    </row>
    <row r="464" spans="12:12">
      <c r="L464" s="61"/>
    </row>
    <row r="465" spans="12:12">
      <c r="L465" s="61"/>
    </row>
    <row r="466" spans="12:12">
      <c r="L466" s="61"/>
    </row>
    <row r="467" spans="12:12">
      <c r="L467" s="61"/>
    </row>
    <row r="468" spans="12:12">
      <c r="L468" s="61"/>
    </row>
    <row r="469" spans="12:12">
      <c r="L469" s="61"/>
    </row>
    <row r="470" spans="12:12">
      <c r="L470" s="61"/>
    </row>
    <row r="471" spans="12:12">
      <c r="L471" s="61"/>
    </row>
    <row r="472" spans="12:12">
      <c r="L472" s="61"/>
    </row>
    <row r="473" spans="12:12">
      <c r="L473" s="61"/>
    </row>
    <row r="474" spans="12:12">
      <c r="L474" s="61"/>
    </row>
    <row r="475" spans="12:12">
      <c r="L475" s="61"/>
    </row>
    <row r="476" spans="12:12">
      <c r="L476" s="61"/>
    </row>
    <row r="477" spans="12:12">
      <c r="L477" s="61"/>
    </row>
    <row r="478" spans="12:12">
      <c r="L478" s="61"/>
    </row>
    <row r="479" spans="12:12">
      <c r="L479" s="61"/>
    </row>
    <row r="480" spans="12:12">
      <c r="L480" s="61"/>
    </row>
    <row r="481" spans="12:12">
      <c r="L481" s="61"/>
    </row>
    <row r="482" spans="12:12">
      <c r="L482" s="61"/>
    </row>
    <row r="483" spans="12:12">
      <c r="L483" s="61"/>
    </row>
    <row r="484" spans="12:12">
      <c r="L484" s="61"/>
    </row>
    <row r="485" spans="12:12">
      <c r="L485" s="61"/>
    </row>
    <row r="486" spans="12:12">
      <c r="L486" s="61"/>
    </row>
    <row r="487" spans="12:12">
      <c r="L487" s="61"/>
    </row>
    <row r="488" spans="12:12">
      <c r="L488" s="61"/>
    </row>
    <row r="489" spans="12:12">
      <c r="L489" s="61"/>
    </row>
    <row r="490" spans="12:12">
      <c r="L490" s="61"/>
    </row>
    <row r="491" spans="12:12">
      <c r="L491" s="61"/>
    </row>
    <row r="492" spans="12:12">
      <c r="L492" s="61"/>
    </row>
    <row r="493" spans="12:12">
      <c r="L493" s="61"/>
    </row>
    <row r="494" spans="12:12">
      <c r="L494" s="61"/>
    </row>
    <row r="495" spans="12:12">
      <c r="L495" s="61"/>
    </row>
    <row r="496" spans="12:12">
      <c r="L496" s="61"/>
    </row>
    <row r="497" spans="12:12">
      <c r="L497" s="61"/>
    </row>
    <row r="498" spans="12:12">
      <c r="L498" s="61"/>
    </row>
    <row r="499" spans="12:12">
      <c r="L499" s="61"/>
    </row>
    <row r="500" spans="12:12">
      <c r="L500" s="61"/>
    </row>
    <row r="501" spans="12:12">
      <c r="L501" s="61"/>
    </row>
    <row r="502" spans="12:12">
      <c r="L502" s="61"/>
    </row>
    <row r="503" spans="12:12">
      <c r="L503" s="61"/>
    </row>
    <row r="504" spans="12:12">
      <c r="L504" s="61"/>
    </row>
    <row r="505" spans="12:12">
      <c r="L505" s="61"/>
    </row>
    <row r="506" spans="12:12">
      <c r="L506" s="61"/>
    </row>
    <row r="507" spans="12:12">
      <c r="L507" s="61"/>
    </row>
    <row r="508" spans="12:12">
      <c r="L508" s="61"/>
    </row>
    <row r="509" spans="12:12">
      <c r="L509" s="61"/>
    </row>
    <row r="510" spans="12:12">
      <c r="L510" s="61"/>
    </row>
    <row r="511" spans="12:12">
      <c r="L511" s="61"/>
    </row>
    <row r="512" spans="12:12">
      <c r="L512" s="61"/>
    </row>
    <row r="513" spans="12:12">
      <c r="L513" s="61"/>
    </row>
    <row r="514" spans="12:12">
      <c r="L514" s="61"/>
    </row>
    <row r="515" spans="12:12">
      <c r="L515" s="61"/>
    </row>
    <row r="516" spans="12:12">
      <c r="L516" s="61"/>
    </row>
    <row r="517" spans="12:12">
      <c r="L517" s="61"/>
    </row>
    <row r="518" spans="12:12">
      <c r="L518" s="61"/>
    </row>
    <row r="519" spans="12:12">
      <c r="L519" s="61"/>
    </row>
    <row r="520" spans="12:12">
      <c r="L520" s="61"/>
    </row>
    <row r="521" spans="12:12">
      <c r="L521" s="61"/>
    </row>
    <row r="522" spans="12:12">
      <c r="L522" s="61"/>
    </row>
    <row r="523" spans="12:12">
      <c r="L523" s="61"/>
    </row>
    <row r="524" spans="12:12">
      <c r="L524" s="61"/>
    </row>
    <row r="525" spans="12:12">
      <c r="L525" s="61"/>
    </row>
    <row r="526" spans="12:12">
      <c r="L526" s="61"/>
    </row>
    <row r="527" spans="12:12">
      <c r="L527" s="61"/>
    </row>
    <row r="528" spans="12:12">
      <c r="L528" s="61"/>
    </row>
    <row r="529" spans="12:12">
      <c r="L529" s="61"/>
    </row>
    <row r="530" spans="12:12">
      <c r="L530" s="61"/>
    </row>
    <row r="531" spans="12:12">
      <c r="L531" s="61"/>
    </row>
    <row r="532" spans="12:12">
      <c r="L532" s="61"/>
    </row>
    <row r="533" spans="12:12">
      <c r="L533" s="61"/>
    </row>
    <row r="534" spans="12:12">
      <c r="L534" s="61"/>
    </row>
    <row r="535" spans="12:12">
      <c r="L535" s="61"/>
    </row>
    <row r="536" spans="12:12">
      <c r="L536" s="61"/>
    </row>
    <row r="537" spans="12:12">
      <c r="L537" s="61"/>
    </row>
    <row r="538" spans="12:12">
      <c r="L538" s="61"/>
    </row>
    <row r="539" spans="12:12">
      <c r="L539" s="61"/>
    </row>
    <row r="540" spans="12:12">
      <c r="L540" s="61"/>
    </row>
    <row r="541" spans="12:12">
      <c r="L541" s="61"/>
    </row>
    <row r="542" spans="12:12">
      <c r="L542" s="61"/>
    </row>
    <row r="543" spans="12:12">
      <c r="L543" s="61"/>
    </row>
    <row r="544" spans="12:12">
      <c r="L544" s="61"/>
    </row>
    <row r="545" spans="12:12">
      <c r="L545" s="61"/>
    </row>
    <row r="546" spans="12:12">
      <c r="L546" s="61"/>
    </row>
    <row r="547" spans="12:12">
      <c r="L547" s="61"/>
    </row>
    <row r="548" spans="12:12">
      <c r="L548" s="61"/>
    </row>
    <row r="549" spans="12:12">
      <c r="L549" s="61"/>
    </row>
    <row r="550" spans="12:12">
      <c r="L550" s="61"/>
    </row>
    <row r="551" spans="12:12">
      <c r="L551" s="61"/>
    </row>
    <row r="552" spans="12:12">
      <c r="L552" s="61"/>
    </row>
    <row r="553" spans="12:12">
      <c r="L553" s="61"/>
    </row>
    <row r="554" spans="12:12">
      <c r="L554" s="61"/>
    </row>
    <row r="555" spans="12:12">
      <c r="L555" s="61"/>
    </row>
    <row r="556" spans="12:12">
      <c r="L556" s="61"/>
    </row>
    <row r="557" spans="12:12">
      <c r="L557" s="61"/>
    </row>
    <row r="558" spans="12:12">
      <c r="L558" s="61"/>
    </row>
    <row r="559" spans="12:12">
      <c r="L559" s="61"/>
    </row>
    <row r="560" spans="12:12">
      <c r="L560" s="61"/>
    </row>
    <row r="561" spans="12:12">
      <c r="L561" s="61"/>
    </row>
    <row r="562" spans="12:12">
      <c r="L562" s="61"/>
    </row>
    <row r="563" spans="12:12">
      <c r="L563" s="61"/>
    </row>
    <row r="564" spans="12:12">
      <c r="L564" s="61"/>
    </row>
    <row r="565" spans="12:12">
      <c r="L565" s="61"/>
    </row>
    <row r="566" spans="12:12">
      <c r="L566" s="61"/>
    </row>
    <row r="567" spans="12:12">
      <c r="L567" s="61"/>
    </row>
    <row r="568" spans="12:12">
      <c r="L568" s="61"/>
    </row>
    <row r="569" spans="12:12">
      <c r="L569" s="61"/>
    </row>
    <row r="570" spans="12:12">
      <c r="L570" s="61"/>
    </row>
    <row r="571" spans="12:12">
      <c r="L571" s="61"/>
    </row>
    <row r="572" spans="12:12">
      <c r="L572" s="61"/>
    </row>
    <row r="573" spans="12:12">
      <c r="L573" s="61"/>
    </row>
    <row r="574" spans="12:12">
      <c r="L574" s="61"/>
    </row>
    <row r="575" spans="12:12">
      <c r="L575" s="61"/>
    </row>
    <row r="576" spans="12:12">
      <c r="L576" s="61"/>
    </row>
    <row r="577" spans="12:12">
      <c r="L577" s="61"/>
    </row>
    <row r="578" spans="12:12">
      <c r="L578" s="61"/>
    </row>
    <row r="579" spans="12:12">
      <c r="L579" s="61"/>
    </row>
    <row r="580" spans="12:12">
      <c r="L580" s="61"/>
    </row>
    <row r="581" spans="12:12">
      <c r="L581" s="61"/>
    </row>
    <row r="582" spans="12:12">
      <c r="L582" s="61"/>
    </row>
    <row r="583" spans="12:12">
      <c r="L583" s="61"/>
    </row>
    <row r="584" spans="12:12">
      <c r="L584" s="61"/>
    </row>
    <row r="585" spans="12:12">
      <c r="L585" s="61"/>
    </row>
    <row r="586" spans="12:12">
      <c r="L586" s="61"/>
    </row>
    <row r="587" spans="12:12">
      <c r="L587" s="61"/>
    </row>
    <row r="588" spans="12:12">
      <c r="L588" s="61"/>
    </row>
    <row r="589" spans="12:12">
      <c r="L589" s="61"/>
    </row>
    <row r="590" spans="12:12">
      <c r="L590" s="61"/>
    </row>
    <row r="591" spans="12:12">
      <c r="L591" s="61"/>
    </row>
    <row r="592" spans="12:12">
      <c r="L592" s="61"/>
    </row>
    <row r="593" spans="12:12">
      <c r="L593" s="61"/>
    </row>
    <row r="594" spans="12:12">
      <c r="L594" s="61"/>
    </row>
    <row r="595" spans="12:12">
      <c r="L595" s="61"/>
    </row>
    <row r="596" spans="12:12">
      <c r="L596" s="61"/>
    </row>
    <row r="597" spans="12:12">
      <c r="L597" s="61"/>
    </row>
    <row r="598" spans="12:12">
      <c r="L598" s="61"/>
    </row>
    <row r="599" spans="12:12">
      <c r="L599" s="61"/>
    </row>
    <row r="600" spans="12:12">
      <c r="L600" s="61"/>
    </row>
    <row r="601" spans="12:12">
      <c r="L601" s="61"/>
    </row>
    <row r="602" spans="12:12">
      <c r="L602" s="61"/>
    </row>
    <row r="603" spans="12:12">
      <c r="L603" s="61"/>
    </row>
    <row r="604" spans="12:12">
      <c r="L604" s="61"/>
    </row>
    <row r="605" spans="12:12">
      <c r="L605" s="61"/>
    </row>
    <row r="606" spans="12:12">
      <c r="L606" s="61"/>
    </row>
    <row r="607" spans="12:12">
      <c r="L607" s="61"/>
    </row>
    <row r="608" spans="12:12">
      <c r="L608" s="61"/>
    </row>
    <row r="609" spans="12:12">
      <c r="L609" s="61"/>
    </row>
    <row r="610" spans="12:12">
      <c r="L610" s="61"/>
    </row>
    <row r="611" spans="12:12">
      <c r="L611" s="61"/>
    </row>
    <row r="612" spans="12:12">
      <c r="L612" s="61"/>
    </row>
    <row r="613" spans="12:12">
      <c r="L613" s="61"/>
    </row>
    <row r="614" spans="12:12">
      <c r="L614" s="61"/>
    </row>
    <row r="615" spans="12:12">
      <c r="L615" s="61"/>
    </row>
    <row r="616" spans="12:12">
      <c r="L616" s="61"/>
    </row>
    <row r="617" spans="12:12">
      <c r="L617" s="61"/>
    </row>
    <row r="618" spans="12:12">
      <c r="L618" s="61"/>
    </row>
    <row r="619" spans="12:12">
      <c r="L619" s="61"/>
    </row>
    <row r="620" spans="12:12">
      <c r="L620" s="61"/>
    </row>
    <row r="621" spans="12:12">
      <c r="L621" s="61"/>
    </row>
    <row r="622" spans="12:12">
      <c r="L622" s="61"/>
    </row>
    <row r="623" spans="12:12">
      <c r="L623" s="61"/>
    </row>
    <row r="624" spans="12:12">
      <c r="L624" s="61"/>
    </row>
    <row r="625" spans="12:12">
      <c r="L625" s="61"/>
    </row>
    <row r="626" spans="12:12">
      <c r="L626" s="61"/>
    </row>
    <row r="627" spans="12:12">
      <c r="L627" s="61"/>
    </row>
    <row r="628" spans="12:12">
      <c r="L628" s="61"/>
    </row>
    <row r="629" spans="12:12">
      <c r="L629" s="61"/>
    </row>
    <row r="630" spans="12:12">
      <c r="L630" s="61"/>
    </row>
    <row r="631" spans="12:12">
      <c r="L631" s="61"/>
    </row>
    <row r="632" spans="12:12">
      <c r="L632" s="61"/>
    </row>
    <row r="633" spans="12:12">
      <c r="L633" s="61"/>
    </row>
    <row r="634" spans="12:12">
      <c r="L634" s="61"/>
    </row>
    <row r="635" spans="12:12">
      <c r="L635" s="61"/>
    </row>
    <row r="636" spans="12:12">
      <c r="L636" s="61"/>
    </row>
    <row r="637" spans="12:12">
      <c r="L637" s="61"/>
    </row>
    <row r="638" spans="12:12">
      <c r="L638" s="61"/>
    </row>
    <row r="639" spans="12:12">
      <c r="L639" s="61"/>
    </row>
    <row r="640" spans="12:12">
      <c r="L640" s="61"/>
    </row>
    <row r="641" spans="12:12">
      <c r="L641" s="61"/>
    </row>
    <row r="642" spans="12:12">
      <c r="L642" s="61"/>
    </row>
    <row r="643" spans="12:12">
      <c r="L643" s="61"/>
    </row>
    <row r="644" spans="12:12">
      <c r="L644" s="61"/>
    </row>
    <row r="645" spans="12:12">
      <c r="L645" s="61"/>
    </row>
    <row r="646" spans="12:12">
      <c r="L646" s="61"/>
    </row>
    <row r="647" spans="12:12">
      <c r="L647" s="61"/>
    </row>
    <row r="648" spans="12:12">
      <c r="L648" s="61"/>
    </row>
    <row r="649" spans="12:12">
      <c r="L649" s="61"/>
    </row>
    <row r="650" spans="12:12">
      <c r="L650" s="61"/>
    </row>
    <row r="651" spans="12:12">
      <c r="L651" s="61"/>
    </row>
    <row r="652" spans="12:12">
      <c r="L652" s="61"/>
    </row>
    <row r="653" spans="12:12">
      <c r="L653" s="61"/>
    </row>
    <row r="654" spans="12:12">
      <c r="L654" s="61"/>
    </row>
    <row r="655" spans="12:12">
      <c r="L655" s="61"/>
    </row>
    <row r="656" spans="12:12">
      <c r="L656" s="61"/>
    </row>
    <row r="657" spans="12:12">
      <c r="L657" s="61"/>
    </row>
    <row r="658" spans="12:12">
      <c r="L658" s="61"/>
    </row>
    <row r="659" spans="12:12">
      <c r="L659" s="61"/>
    </row>
    <row r="660" spans="12:12">
      <c r="L660" s="61"/>
    </row>
    <row r="661" spans="12:12">
      <c r="L661" s="61"/>
    </row>
    <row r="662" spans="12:12">
      <c r="L662" s="61"/>
    </row>
    <row r="663" spans="12:12">
      <c r="L663" s="61"/>
    </row>
    <row r="664" spans="12:12">
      <c r="L664" s="61"/>
    </row>
    <row r="665" spans="12:12">
      <c r="L665" s="61"/>
    </row>
    <row r="666" spans="12:12">
      <c r="L666" s="61"/>
    </row>
    <row r="667" spans="12:12">
      <c r="L667" s="61"/>
    </row>
    <row r="668" spans="12:12">
      <c r="L668" s="61"/>
    </row>
    <row r="669" spans="12:12">
      <c r="L669" s="61"/>
    </row>
    <row r="670" spans="12:12">
      <c r="L670" s="61"/>
    </row>
    <row r="671" spans="12:12">
      <c r="L671" s="61"/>
    </row>
    <row r="672" spans="12:12">
      <c r="L672" s="61"/>
    </row>
    <row r="673" spans="12:12">
      <c r="L673" s="61"/>
    </row>
    <row r="674" spans="12:12">
      <c r="L674" s="61"/>
    </row>
    <row r="675" spans="12:12">
      <c r="L675" s="61"/>
    </row>
    <row r="676" spans="12:12">
      <c r="L676" s="61"/>
    </row>
    <row r="677" spans="12:12">
      <c r="L677" s="61"/>
    </row>
    <row r="678" spans="12:12">
      <c r="L678" s="61"/>
    </row>
    <row r="679" spans="12:12">
      <c r="L679" s="61"/>
    </row>
    <row r="680" spans="12:12">
      <c r="L680" s="61"/>
    </row>
    <row r="681" spans="12:12">
      <c r="L681" s="61"/>
    </row>
    <row r="682" spans="12:12">
      <c r="L682" s="61"/>
    </row>
    <row r="683" spans="12:12">
      <c r="L683" s="61"/>
    </row>
    <row r="684" spans="12:12">
      <c r="L684" s="61"/>
    </row>
    <row r="685" spans="12:12">
      <c r="L685" s="61"/>
    </row>
    <row r="686" spans="12:12">
      <c r="L686" s="61"/>
    </row>
    <row r="687" spans="12:12">
      <c r="L687" s="61"/>
    </row>
    <row r="688" spans="12:12">
      <c r="L688" s="61"/>
    </row>
    <row r="689" spans="12:12">
      <c r="L689" s="61"/>
    </row>
    <row r="690" spans="12:12">
      <c r="L690" s="61"/>
    </row>
    <row r="691" spans="12:12">
      <c r="L691" s="61"/>
    </row>
    <row r="692" spans="12:12">
      <c r="L692" s="61"/>
    </row>
    <row r="693" spans="12:12">
      <c r="L693" s="61"/>
    </row>
    <row r="694" spans="12:12">
      <c r="L694" s="61"/>
    </row>
    <row r="695" spans="12:12">
      <c r="L695" s="61"/>
    </row>
    <row r="696" spans="12:12">
      <c r="L696" s="61"/>
    </row>
    <row r="697" spans="12:12">
      <c r="L697" s="61"/>
    </row>
    <row r="698" spans="12:12">
      <c r="L698" s="61"/>
    </row>
    <row r="699" spans="12:12">
      <c r="L699" s="61"/>
    </row>
    <row r="700" spans="12:12">
      <c r="L700" s="61"/>
    </row>
    <row r="701" spans="12:12">
      <c r="L701" s="61"/>
    </row>
    <row r="702" spans="12:12">
      <c r="L702" s="61"/>
    </row>
    <row r="703" spans="12:12">
      <c r="L703" s="61"/>
    </row>
    <row r="704" spans="12:12">
      <c r="L704" s="61"/>
    </row>
    <row r="705" spans="12:12">
      <c r="L705" s="61"/>
    </row>
    <row r="706" spans="12:12">
      <c r="L706" s="61"/>
    </row>
    <row r="707" spans="12:12">
      <c r="L707" s="61"/>
    </row>
    <row r="708" spans="12:12">
      <c r="L708" s="61"/>
    </row>
    <row r="709" spans="12:12">
      <c r="L709" s="61"/>
    </row>
    <row r="710" spans="12:12">
      <c r="L710" s="61"/>
    </row>
    <row r="711" spans="12:12">
      <c r="L711" s="61"/>
    </row>
    <row r="712" spans="12:12">
      <c r="L712" s="61"/>
    </row>
    <row r="713" spans="12:12">
      <c r="L713" s="61"/>
    </row>
    <row r="714" spans="12:12">
      <c r="L714" s="61"/>
    </row>
    <row r="715" spans="12:12">
      <c r="L715" s="61"/>
    </row>
    <row r="716" spans="12:12">
      <c r="L716" s="61"/>
    </row>
    <row r="717" spans="12:12">
      <c r="L717" s="61"/>
    </row>
    <row r="718" spans="12:12">
      <c r="L718" s="61"/>
    </row>
    <row r="719" spans="12:12">
      <c r="L719" s="61"/>
    </row>
    <row r="720" spans="12:12">
      <c r="L720" s="61"/>
    </row>
    <row r="721" spans="12:12">
      <c r="L721" s="61"/>
    </row>
    <row r="722" spans="12:12">
      <c r="L722" s="61"/>
    </row>
    <row r="723" spans="12:12">
      <c r="L723" s="61"/>
    </row>
    <row r="724" spans="12:12">
      <c r="L724" s="61"/>
    </row>
    <row r="725" spans="12:12">
      <c r="L725" s="61"/>
    </row>
    <row r="726" spans="12:12">
      <c r="L726" s="61"/>
    </row>
    <row r="727" spans="12:12">
      <c r="L727" s="61"/>
    </row>
    <row r="728" spans="12:12">
      <c r="L728" s="61"/>
    </row>
    <row r="729" spans="12:12">
      <c r="L729" s="61"/>
    </row>
    <row r="730" spans="12:12">
      <c r="L730" s="61"/>
    </row>
    <row r="731" spans="12:12">
      <c r="L731" s="61"/>
    </row>
    <row r="732" spans="12:12">
      <c r="L732" s="61"/>
    </row>
    <row r="733" spans="12:12">
      <c r="L733" s="61"/>
    </row>
    <row r="734" spans="12:12">
      <c r="L734" s="61"/>
    </row>
    <row r="735" spans="12:12">
      <c r="L735" s="61"/>
    </row>
    <row r="736" spans="12:12">
      <c r="L736" s="61"/>
    </row>
    <row r="737" spans="12:12">
      <c r="L737" s="61"/>
    </row>
    <row r="738" spans="12:12">
      <c r="L738" s="61"/>
    </row>
    <row r="739" spans="12:12">
      <c r="L739" s="61"/>
    </row>
    <row r="740" spans="12:12">
      <c r="L740" s="61"/>
    </row>
    <row r="741" spans="12:12">
      <c r="L741" s="61"/>
    </row>
    <row r="742" spans="12:12">
      <c r="L742" s="61"/>
    </row>
    <row r="743" spans="12:12">
      <c r="L743" s="61"/>
    </row>
    <row r="744" spans="12:12">
      <c r="L744" s="61"/>
    </row>
    <row r="745" spans="12:12">
      <c r="L745" s="61"/>
    </row>
    <row r="746" spans="12:12">
      <c r="L746" s="61"/>
    </row>
    <row r="747" spans="12:12">
      <c r="L747" s="61"/>
    </row>
    <row r="748" spans="12:12">
      <c r="L748" s="61"/>
    </row>
    <row r="749" spans="12:12">
      <c r="L749" s="61"/>
    </row>
    <row r="750" spans="12:12">
      <c r="L750" s="61"/>
    </row>
    <row r="751" spans="12:12">
      <c r="L751" s="61"/>
    </row>
    <row r="752" spans="12:12">
      <c r="L752" s="61"/>
    </row>
    <row r="753" spans="12:12">
      <c r="L753" s="61"/>
    </row>
    <row r="754" spans="12:12">
      <c r="L754" s="61"/>
    </row>
    <row r="755" spans="12:12">
      <c r="L755" s="61"/>
    </row>
    <row r="756" spans="12:12">
      <c r="L756" s="61"/>
    </row>
    <row r="757" spans="12:12">
      <c r="L757" s="61"/>
    </row>
    <row r="758" spans="12:12">
      <c r="L758" s="61"/>
    </row>
    <row r="759" spans="12:12">
      <c r="L759" s="61"/>
    </row>
    <row r="760" spans="12:12">
      <c r="L760" s="61"/>
    </row>
    <row r="761" spans="12:12">
      <c r="L761" s="61"/>
    </row>
    <row r="762" spans="12:12">
      <c r="L762" s="61"/>
    </row>
    <row r="763" spans="12:12">
      <c r="L763" s="61"/>
    </row>
    <row r="764" spans="12:12">
      <c r="L764" s="61"/>
    </row>
    <row r="765" spans="12:12">
      <c r="L765" s="61"/>
    </row>
    <row r="766" spans="12:12">
      <c r="L766" s="61"/>
    </row>
    <row r="767" spans="12:12">
      <c r="L767" s="61"/>
    </row>
    <row r="768" spans="12:12">
      <c r="L768" s="61"/>
    </row>
    <row r="769" spans="12:12">
      <c r="L769" s="61"/>
    </row>
    <row r="770" spans="12:12">
      <c r="L770" s="61"/>
    </row>
    <row r="771" spans="12:12">
      <c r="L771" s="61"/>
    </row>
    <row r="772" spans="12:12">
      <c r="L772" s="61"/>
    </row>
    <row r="773" spans="12:12">
      <c r="L773" s="61"/>
    </row>
    <row r="774" spans="12:12">
      <c r="L774" s="61"/>
    </row>
    <row r="775" spans="12:12">
      <c r="L775" s="61"/>
    </row>
    <row r="776" spans="12:12">
      <c r="L776" s="61"/>
    </row>
    <row r="777" spans="12:12">
      <c r="L777" s="61"/>
    </row>
    <row r="778" spans="12:12">
      <c r="L778" s="61"/>
    </row>
    <row r="779" spans="12:12">
      <c r="L779" s="61"/>
    </row>
    <row r="780" spans="12:12">
      <c r="L780" s="61"/>
    </row>
    <row r="781" spans="12:12">
      <c r="L781" s="61"/>
    </row>
    <row r="782" spans="12:12">
      <c r="L782" s="61"/>
    </row>
    <row r="783" spans="12:12">
      <c r="L783" s="61"/>
    </row>
    <row r="784" spans="12:12">
      <c r="L784" s="61"/>
    </row>
    <row r="785" spans="12:12">
      <c r="L785" s="61"/>
    </row>
    <row r="786" spans="12:12">
      <c r="L786" s="61"/>
    </row>
    <row r="787" spans="12:12">
      <c r="L787" s="61"/>
    </row>
    <row r="788" spans="12:12">
      <c r="L788" s="61"/>
    </row>
    <row r="789" spans="12:12">
      <c r="L789" s="61"/>
    </row>
    <row r="790" spans="12:12">
      <c r="L790" s="61"/>
    </row>
    <row r="791" spans="12:12">
      <c r="L791" s="61"/>
    </row>
    <row r="792" spans="12:12">
      <c r="L792" s="61"/>
    </row>
    <row r="793" spans="12:12">
      <c r="L793" s="61"/>
    </row>
    <row r="794" spans="12:12">
      <c r="L794" s="61"/>
    </row>
    <row r="795" spans="12:12">
      <c r="L795" s="61"/>
    </row>
    <row r="796" spans="12:12">
      <c r="L796" s="61"/>
    </row>
    <row r="797" spans="12:12">
      <c r="L797" s="61"/>
    </row>
    <row r="798" spans="12:12">
      <c r="L798" s="61"/>
    </row>
    <row r="799" spans="12:12">
      <c r="L799" s="61"/>
    </row>
    <row r="800" spans="12:12">
      <c r="L800" s="61"/>
    </row>
    <row r="801" spans="12:12">
      <c r="L801" s="61"/>
    </row>
    <row r="802" spans="12:12">
      <c r="L802" s="61"/>
    </row>
    <row r="803" spans="12:12">
      <c r="L803" s="61"/>
    </row>
    <row r="804" spans="12:12">
      <c r="L804" s="61"/>
    </row>
    <row r="805" spans="12:12">
      <c r="L805" s="61"/>
    </row>
    <row r="806" spans="12:12">
      <c r="L806" s="61"/>
    </row>
    <row r="807" spans="12:12">
      <c r="L807" s="61"/>
    </row>
    <row r="808" spans="12:12">
      <c r="L808" s="61"/>
    </row>
    <row r="809" spans="12:12">
      <c r="L809" s="61"/>
    </row>
    <row r="810" spans="12:12">
      <c r="L810" s="61"/>
    </row>
    <row r="811" spans="12:12">
      <c r="L811" s="61"/>
    </row>
    <row r="812" spans="12:12">
      <c r="L812" s="61"/>
    </row>
    <row r="813" spans="12:12">
      <c r="L813" s="61"/>
    </row>
    <row r="814" spans="12:12">
      <c r="L814" s="61"/>
    </row>
    <row r="815" spans="12:12">
      <c r="L815" s="61"/>
    </row>
    <row r="816" spans="12:12">
      <c r="L816" s="61"/>
    </row>
    <row r="817" spans="12:12">
      <c r="L817" s="61"/>
    </row>
    <row r="818" spans="12:12">
      <c r="L818" s="61"/>
    </row>
    <row r="819" spans="12:12">
      <c r="L819" s="61"/>
    </row>
    <row r="820" spans="12:12">
      <c r="L820" s="61"/>
    </row>
    <row r="821" spans="12:12">
      <c r="L821" s="61"/>
    </row>
    <row r="822" spans="12:12">
      <c r="L822" s="61"/>
    </row>
    <row r="823" spans="12:12">
      <c r="L823" s="61"/>
    </row>
    <row r="824" spans="12:12">
      <c r="L824" s="61"/>
    </row>
    <row r="825" spans="12:12">
      <c r="L825" s="61"/>
    </row>
    <row r="826" spans="12:12">
      <c r="L826" s="61"/>
    </row>
    <row r="827" spans="12:12">
      <c r="L827" s="61"/>
    </row>
    <row r="828" spans="12:12">
      <c r="L828" s="61"/>
    </row>
    <row r="829" spans="12:12">
      <c r="L829" s="61"/>
    </row>
    <row r="830" spans="12:12">
      <c r="L830" s="61"/>
    </row>
    <row r="831" spans="12:12">
      <c r="L831" s="61"/>
    </row>
    <row r="832" spans="12:12">
      <c r="L832" s="61"/>
    </row>
    <row r="833" spans="12:12">
      <c r="L833" s="61"/>
    </row>
    <row r="834" spans="12:12">
      <c r="L834" s="61"/>
    </row>
    <row r="835" spans="12:12">
      <c r="L835" s="61"/>
    </row>
    <row r="836" spans="12:12">
      <c r="L836" s="61"/>
    </row>
    <row r="837" spans="12:12">
      <c r="L837" s="61"/>
    </row>
    <row r="838" spans="12:12">
      <c r="L838" s="61"/>
    </row>
    <row r="839" spans="12:12">
      <c r="L839" s="61"/>
    </row>
    <row r="840" spans="12:12">
      <c r="L840" s="61"/>
    </row>
    <row r="841" spans="12:12">
      <c r="L841" s="61"/>
    </row>
    <row r="842" spans="12:12">
      <c r="L842" s="61"/>
    </row>
    <row r="843" spans="12:12">
      <c r="L843" s="61"/>
    </row>
    <row r="844" spans="12:12">
      <c r="L844" s="61"/>
    </row>
    <row r="845" spans="12:12">
      <c r="L845" s="61"/>
    </row>
    <row r="846" spans="12:12">
      <c r="L846" s="61"/>
    </row>
    <row r="847" spans="12:12">
      <c r="L847" s="61"/>
    </row>
    <row r="848" spans="12:12">
      <c r="L848" s="61"/>
    </row>
    <row r="849" spans="12:12">
      <c r="L849" s="61"/>
    </row>
    <row r="850" spans="12:12">
      <c r="L850" s="61"/>
    </row>
    <row r="851" spans="12:12">
      <c r="L851" s="61"/>
    </row>
    <row r="852" spans="12:12">
      <c r="L852" s="61"/>
    </row>
    <row r="853" spans="12:12">
      <c r="L853" s="61"/>
    </row>
    <row r="854" spans="12:12">
      <c r="L854" s="61"/>
    </row>
    <row r="855" spans="12:12">
      <c r="L855" s="61"/>
    </row>
    <row r="856" spans="12:12">
      <c r="L856" s="61"/>
    </row>
    <row r="857" spans="12:12">
      <c r="L857" s="61"/>
    </row>
    <row r="858" spans="12:12">
      <c r="L858" s="61"/>
    </row>
    <row r="859" spans="12:12">
      <c r="L859" s="61"/>
    </row>
    <row r="860" spans="12:12">
      <c r="L860" s="61"/>
    </row>
    <row r="861" spans="12:12">
      <c r="L861" s="61"/>
    </row>
    <row r="862" spans="12:12">
      <c r="L862" s="61"/>
    </row>
    <row r="863" spans="12:12">
      <c r="L863" s="61"/>
    </row>
    <row r="864" spans="12:12">
      <c r="L864" s="61"/>
    </row>
    <row r="865" spans="12:12">
      <c r="L865" s="61"/>
    </row>
    <row r="866" spans="12:12">
      <c r="L866" s="61"/>
    </row>
    <row r="867" spans="12:12">
      <c r="L867" s="61"/>
    </row>
    <row r="868" spans="12:12">
      <c r="L868" s="61"/>
    </row>
    <row r="869" spans="12:12">
      <c r="L869" s="61"/>
    </row>
    <row r="870" spans="12:12">
      <c r="L870" s="61"/>
    </row>
    <row r="871" spans="12:12">
      <c r="L871" s="61"/>
    </row>
    <row r="872" spans="12:12">
      <c r="L872" s="61"/>
    </row>
    <row r="873" spans="12:12">
      <c r="L873" s="61"/>
    </row>
    <row r="874" spans="12:12">
      <c r="L874" s="61"/>
    </row>
    <row r="875" spans="12:12">
      <c r="L875" s="61"/>
    </row>
    <row r="876" spans="12:12">
      <c r="L876" s="61"/>
    </row>
    <row r="877" spans="12:12">
      <c r="L877" s="61"/>
    </row>
    <row r="878" spans="12:12">
      <c r="L878" s="61"/>
    </row>
    <row r="879" spans="12:12">
      <c r="L879" s="61"/>
    </row>
    <row r="880" spans="12:12">
      <c r="L880" s="61"/>
    </row>
    <row r="881" spans="12:12">
      <c r="L881" s="61"/>
    </row>
    <row r="882" spans="12:12">
      <c r="L882" s="61"/>
    </row>
    <row r="883" spans="12:12">
      <c r="L883" s="61"/>
    </row>
    <row r="884" spans="12:12">
      <c r="L884" s="61"/>
    </row>
    <row r="885" spans="12:12">
      <c r="L885" s="61"/>
    </row>
    <row r="886" spans="12:12">
      <c r="L886" s="61"/>
    </row>
    <row r="887" spans="12:12">
      <c r="L887" s="61"/>
    </row>
    <row r="888" spans="12:12">
      <c r="L888" s="61"/>
    </row>
    <row r="889" spans="12:12">
      <c r="L889" s="61"/>
    </row>
    <row r="890" spans="12:12">
      <c r="L890" s="61"/>
    </row>
    <row r="891" spans="12:12">
      <c r="L891" s="61"/>
    </row>
    <row r="892" spans="12:12">
      <c r="L892" s="61"/>
    </row>
    <row r="893" spans="12:12">
      <c r="L893" s="61"/>
    </row>
    <row r="894" spans="12:12">
      <c r="L894" s="61"/>
    </row>
    <row r="895" spans="12:12">
      <c r="L895" s="61"/>
    </row>
    <row r="896" spans="12:12">
      <c r="L896" s="61"/>
    </row>
    <row r="897" spans="12:12">
      <c r="L897" s="61"/>
    </row>
    <row r="898" spans="12:12">
      <c r="L898" s="61"/>
    </row>
    <row r="899" spans="12:12">
      <c r="L899" s="61"/>
    </row>
    <row r="900" spans="12:12">
      <c r="L900" s="61"/>
    </row>
    <row r="901" spans="12:12">
      <c r="L901" s="61"/>
    </row>
    <row r="902" spans="12:12">
      <c r="L902" s="61"/>
    </row>
    <row r="903" spans="12:12">
      <c r="L903" s="61"/>
    </row>
    <row r="904" spans="12:12">
      <c r="L904" s="61"/>
    </row>
    <row r="905" spans="12:12">
      <c r="L905" s="61"/>
    </row>
    <row r="906" spans="12:12">
      <c r="L906" s="61"/>
    </row>
    <row r="907" spans="12:12">
      <c r="L907" s="61"/>
    </row>
    <row r="908" spans="12:12">
      <c r="L908" s="61"/>
    </row>
    <row r="909" spans="12:12">
      <c r="L909" s="61"/>
    </row>
    <row r="910" spans="12:12">
      <c r="L910" s="61"/>
    </row>
    <row r="911" spans="12:12">
      <c r="L911" s="61"/>
    </row>
    <row r="912" spans="12:12">
      <c r="L912" s="61"/>
    </row>
    <row r="913" spans="12:12">
      <c r="L913" s="61"/>
    </row>
    <row r="914" spans="12:12">
      <c r="L914" s="61"/>
    </row>
    <row r="915" spans="12:12">
      <c r="L915" s="61"/>
    </row>
    <row r="916" spans="12:12">
      <c r="L916" s="61"/>
    </row>
    <row r="917" spans="12:12">
      <c r="L917" s="61"/>
    </row>
    <row r="918" spans="12:12">
      <c r="L918" s="61"/>
    </row>
    <row r="919" spans="12:12">
      <c r="L919" s="61"/>
    </row>
    <row r="920" spans="12:12">
      <c r="L920" s="61"/>
    </row>
    <row r="921" spans="12:12">
      <c r="L921" s="61"/>
    </row>
    <row r="922" spans="12:12">
      <c r="L922" s="61"/>
    </row>
    <row r="923" spans="12:12">
      <c r="L923" s="61"/>
    </row>
    <row r="924" spans="12:12">
      <c r="L924" s="61"/>
    </row>
    <row r="925" spans="12:12">
      <c r="L925" s="61"/>
    </row>
    <row r="926" spans="12:12">
      <c r="L926" s="61"/>
    </row>
    <row r="927" spans="12:12">
      <c r="L927" s="61"/>
    </row>
    <row r="928" spans="12:12">
      <c r="L928" s="61"/>
    </row>
    <row r="929" spans="12:12">
      <c r="L929" s="61"/>
    </row>
    <row r="930" spans="12:12">
      <c r="L930" s="61"/>
    </row>
    <row r="931" spans="12:12">
      <c r="L931" s="61"/>
    </row>
    <row r="932" spans="12:12">
      <c r="L932" s="61"/>
    </row>
    <row r="933" spans="12:12">
      <c r="L933" s="61"/>
    </row>
    <row r="934" spans="12:12">
      <c r="L934" s="61"/>
    </row>
    <row r="935" spans="12:12">
      <c r="L935" s="61"/>
    </row>
    <row r="936" spans="12:12">
      <c r="L936" s="61"/>
    </row>
    <row r="937" spans="12:12">
      <c r="L937" s="61"/>
    </row>
    <row r="938" spans="12:12">
      <c r="L938" s="61"/>
    </row>
    <row r="939" spans="12:12">
      <c r="L939" s="61"/>
    </row>
    <row r="940" spans="12:12">
      <c r="L940" s="61"/>
    </row>
    <row r="941" spans="12:12">
      <c r="L941" s="61"/>
    </row>
    <row r="942" spans="12:12">
      <c r="L942" s="61"/>
    </row>
    <row r="943" spans="12:12">
      <c r="L943" s="61"/>
    </row>
    <row r="944" spans="12:12">
      <c r="L944" s="61"/>
    </row>
    <row r="945" spans="12:12">
      <c r="L945" s="61"/>
    </row>
    <row r="946" spans="12:12">
      <c r="L946" s="61"/>
    </row>
    <row r="947" spans="12:12">
      <c r="L947" s="61"/>
    </row>
    <row r="948" spans="12:12">
      <c r="L948" s="61"/>
    </row>
    <row r="949" spans="12:12">
      <c r="L949" s="61"/>
    </row>
    <row r="950" spans="12:12">
      <c r="L950" s="61"/>
    </row>
    <row r="951" spans="12:12">
      <c r="L951" s="61"/>
    </row>
    <row r="952" spans="12:12">
      <c r="L952" s="61"/>
    </row>
    <row r="953" spans="12:12">
      <c r="L953" s="61"/>
    </row>
    <row r="954" spans="12:12">
      <c r="L954" s="61"/>
    </row>
    <row r="955" spans="12:12">
      <c r="L955" s="61"/>
    </row>
    <row r="956" spans="12:12">
      <c r="L956" s="61"/>
    </row>
    <row r="957" spans="12:12">
      <c r="L957" s="61"/>
    </row>
    <row r="958" spans="12:12">
      <c r="L958" s="61"/>
    </row>
    <row r="959" spans="12:12">
      <c r="L959" s="61"/>
    </row>
    <row r="960" spans="12:12">
      <c r="L960" s="61"/>
    </row>
    <row r="961" spans="12:12">
      <c r="L961" s="61"/>
    </row>
    <row r="962" spans="12:12">
      <c r="L962" s="61"/>
    </row>
    <row r="963" spans="12:12">
      <c r="L963" s="61"/>
    </row>
    <row r="964" spans="12:12">
      <c r="L964" s="61"/>
    </row>
    <row r="965" spans="12:12">
      <c r="L965" s="61"/>
    </row>
    <row r="966" spans="12:12">
      <c r="L966" s="61"/>
    </row>
    <row r="967" spans="12:12">
      <c r="L967" s="61"/>
    </row>
    <row r="968" spans="12:12">
      <c r="L968" s="61"/>
    </row>
    <row r="969" spans="12:12">
      <c r="L969" s="61"/>
    </row>
    <row r="970" spans="12:12">
      <c r="L970" s="61"/>
    </row>
    <row r="971" spans="12:12">
      <c r="L971" s="61"/>
    </row>
    <row r="972" spans="12:12">
      <c r="L972" s="61"/>
    </row>
    <row r="973" spans="12:12">
      <c r="L973" s="61"/>
    </row>
    <row r="974" spans="12:12">
      <c r="L974" s="61"/>
    </row>
    <row r="975" spans="12:12">
      <c r="L975" s="61"/>
    </row>
    <row r="976" spans="12:12">
      <c r="L976" s="61"/>
    </row>
    <row r="977" spans="12:12">
      <c r="L977" s="61"/>
    </row>
    <row r="978" spans="12:12">
      <c r="L978" s="61"/>
    </row>
    <row r="979" spans="12:12">
      <c r="L979" s="61"/>
    </row>
    <row r="980" spans="12:12">
      <c r="L980" s="61"/>
    </row>
    <row r="981" spans="12:12">
      <c r="L981" s="61"/>
    </row>
    <row r="982" spans="12:12">
      <c r="L982" s="61"/>
    </row>
    <row r="983" spans="12:12">
      <c r="L983" s="61"/>
    </row>
  </sheetData>
  <mergeCells count="34">
    <mergeCell ref="A160:Q160"/>
    <mergeCell ref="A1:Q1"/>
    <mergeCell ref="P2:Q2"/>
    <mergeCell ref="D2:G2"/>
    <mergeCell ref="H2:K2"/>
    <mergeCell ref="L2:O2"/>
    <mergeCell ref="D77:G77"/>
    <mergeCell ref="H77:K77"/>
    <mergeCell ref="L77:O77"/>
    <mergeCell ref="P77:Q77"/>
    <mergeCell ref="D114:F114"/>
    <mergeCell ref="H114:J114"/>
    <mergeCell ref="L114:N114"/>
    <mergeCell ref="D78:F78"/>
    <mergeCell ref="D113:G113"/>
    <mergeCell ref="H113:K113"/>
    <mergeCell ref="L113:O113"/>
    <mergeCell ref="P113:Q113"/>
    <mergeCell ref="P78:Q78"/>
    <mergeCell ref="P114:Q114"/>
    <mergeCell ref="H78:J78"/>
    <mergeCell ref="L78:N78"/>
    <mergeCell ref="D3:F3"/>
    <mergeCell ref="H3:J3"/>
    <mergeCell ref="L3:N3"/>
    <mergeCell ref="P41:Q41"/>
    <mergeCell ref="D40:G40"/>
    <mergeCell ref="H40:K40"/>
    <mergeCell ref="L40:O40"/>
    <mergeCell ref="P40:Q40"/>
    <mergeCell ref="D41:F41"/>
    <mergeCell ref="H41:J41"/>
    <mergeCell ref="L41:N41"/>
    <mergeCell ref="P3:Q3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6397-F644-411B-84BD-8B0EFB15F154}">
  <dimension ref="A1:V159"/>
  <sheetViews>
    <sheetView zoomScale="70" zoomScaleNormal="7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20.140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2.7109375" style="61" customWidth="1"/>
    <col min="13" max="13" width="11.7109375" style="61" customWidth="1"/>
    <col min="14" max="14" width="14.5703125" style="61" customWidth="1"/>
    <col min="15" max="16" width="13.28515625" style="61" customWidth="1"/>
    <col min="17" max="18" width="11.42578125" style="51" customWidth="1"/>
    <col min="19" max="21" width="9.140625" style="51"/>
    <col min="22" max="22" width="33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214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R2"/>
      <c r="S2"/>
      <c r="T2"/>
      <c r="U2"/>
      <c r="V2"/>
    </row>
    <row r="3" spans="1:22" ht="16.5" customHeight="1">
      <c r="A3" s="172">
        <v>2</v>
      </c>
      <c r="B3" s="175"/>
      <c r="C3" s="52" t="s">
        <v>300</v>
      </c>
      <c r="D3" s="302" t="str">
        <f>ΑΝΤΙΣΤΟΙΧΙΣΗ!$F$107</f>
        <v xml:space="preserve">ΦΕΒΡΟΥΑΡΙΟΣ ΤΡΕΧΟΝ ΕΤΟΣ </v>
      </c>
      <c r="E3" s="302"/>
      <c r="F3" s="302"/>
      <c r="G3" s="110">
        <f>ΑΝΤΙΣΤΟΙΧΙΣΗ!$D$34</f>
        <v>2025</v>
      </c>
      <c r="H3" s="302" t="str">
        <f>ΑΝΤΙΣΤΟΙΧΙΣΗ!$F$107</f>
        <v xml:space="preserve">ΦΕΒΡΟΥΑΡΙΟΣ ΤΡΕΧΟΝ ΕΤΟΣ </v>
      </c>
      <c r="I3" s="302"/>
      <c r="J3" s="302"/>
      <c r="K3" s="110">
        <f>ΑΝΤΙΣΤΟΙΧΙΣΗ!$D$34</f>
        <v>2025</v>
      </c>
      <c r="L3" s="302" t="str">
        <f>ΑΝΤΙΣΤΟΙΧΙΣΗ!$F$121</f>
        <v>ΦΕΒΡΟΥΑΡΙΟΣ ΠΡΟΗΓΟΥΜΕΝΟΥ ΕΤΟΥΣ</v>
      </c>
      <c r="M3" s="302"/>
      <c r="N3" s="302"/>
      <c r="O3" s="110">
        <f>ΑΝΤΙΣΤΟΙΧΙΣΗ!$D$33</f>
        <v>2024</v>
      </c>
      <c r="P3" s="302"/>
      <c r="Q3" s="302"/>
      <c r="R3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R4"/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-31186.842241887905</v>
      </c>
      <c r="E5" s="299"/>
      <c r="F5" s="86">
        <f>F7-F6</f>
        <v>-76576.118908554578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-34608.539292035442</v>
      </c>
      <c r="M5" s="299"/>
      <c r="N5" s="86">
        <f>N7-N6</f>
        <v>-72252.50300884957</v>
      </c>
      <c r="O5" s="299"/>
      <c r="P5" s="86">
        <f>P159-P6</f>
        <v>-5440.7141002950302</v>
      </c>
      <c r="Q5" s="299"/>
      <c r="R5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53765.616666666669</v>
      </c>
      <c r="E6" s="299"/>
      <c r="F6" s="86">
        <f>F74+F111+F157</f>
        <v>119908.79333333335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51679.18</v>
      </c>
      <c r="M6" s="299"/>
      <c r="N6" s="87">
        <f>N74+N111+N157</f>
        <v>106582.12999999998</v>
      </c>
      <c r="O6" s="299"/>
      <c r="P6" s="86">
        <f>P38-P43-P80</f>
        <v>5440.7141002950302</v>
      </c>
      <c r="Q6" s="299"/>
      <c r="R6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22578.774424778763</v>
      </c>
      <c r="E7" s="83"/>
      <c r="F7" s="65">
        <f>SUM(F8:F37)</f>
        <v>43332.674424778765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17070.640707964558</v>
      </c>
      <c r="M7" s="83"/>
      <c r="N7" s="65">
        <f>L7+'2025 Ιανουάριος'!N7</f>
        <v>34329.626991150399</v>
      </c>
      <c r="O7" s="83"/>
      <c r="P7" s="65">
        <f>SUM(P8:P31)</f>
        <v>9003.0474336283678</v>
      </c>
      <c r="Q7" s="83"/>
      <c r="R7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'2025_ΕΣΟΔΑ'!D2</f>
        <v>19216.580000000002</v>
      </c>
      <c r="E8" s="53">
        <f>D8/$D$7</f>
        <v>0.85109048163885426</v>
      </c>
      <c r="F8" s="54">
        <f>'2025 Ιανουάριος'!F8+'2025 Φεβρουάριος'!D8</f>
        <v>38495.710000000006</v>
      </c>
      <c r="G8" s="53">
        <f>F8/$F$7</f>
        <v>0.88837604673638937</v>
      </c>
      <c r="H8" s="54"/>
      <c r="I8" s="53" t="e">
        <f>H8/$H$7</f>
        <v>#DIV/0!</v>
      </c>
      <c r="J8" s="54">
        <f>H8+'2025 Ιανουάριος'!J8</f>
        <v>0</v>
      </c>
      <c r="K8" s="53" t="e">
        <f>J8/$J$7</f>
        <v>#DIV/0!</v>
      </c>
      <c r="L8" s="92">
        <f>'2024_60-69 ΕΞΟΔΑ+ΟΜ 2'!D114</f>
        <v>15707.256637168099</v>
      </c>
      <c r="M8" s="53">
        <f>L8/$L$7</f>
        <v>0.92013281199455199</v>
      </c>
      <c r="N8" s="54">
        <f>L8+'2025 Ιανουάριος'!N8</f>
        <v>26816.416637168099</v>
      </c>
      <c r="O8" s="53">
        <f>N8/$N$7</f>
        <v>0.78114500469465986</v>
      </c>
      <c r="P8" s="54">
        <f t="shared" ref="P8:P17" si="0">F8-N8</f>
        <v>11679.293362831908</v>
      </c>
      <c r="Q8" s="53">
        <f t="shared" ref="Q8:Q17" si="1">N8/F8</f>
        <v>0.69660792428995577</v>
      </c>
      <c r="R8"/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'2025_ΕΣΟΔΑ'!D3</f>
        <v>0</v>
      </c>
      <c r="E9" s="53">
        <f t="shared" ref="E9:E29" si="2">D9/$D$7</f>
        <v>0</v>
      </c>
      <c r="F9" s="54">
        <f>'2025 Ιανουάριος'!F9+'2025 Φεβρουάριος'!D9</f>
        <v>0</v>
      </c>
      <c r="G9" s="53">
        <f t="shared" ref="G9:G29" si="3">F9/$F$7</f>
        <v>0</v>
      </c>
      <c r="H9" s="54"/>
      <c r="I9" s="53" t="e">
        <f t="shared" ref="I9:I29" si="4">H9/$H$7</f>
        <v>#DIV/0!</v>
      </c>
      <c r="J9" s="54">
        <f>H9+'2025 Ιανουάριος'!J9</f>
        <v>0</v>
      </c>
      <c r="K9" s="53" t="e">
        <f t="shared" ref="K9:K29" si="5">J9/$J$7</f>
        <v>#DIV/0!</v>
      </c>
      <c r="L9" s="92">
        <f>'2024_60-69 ΕΞΟΔΑ+ΟΜ 2'!D115</f>
        <v>0</v>
      </c>
      <c r="M9" s="53">
        <f t="shared" ref="M9:M29" si="6">L9/$L$7</f>
        <v>0</v>
      </c>
      <c r="N9" s="54">
        <f>L9+'2025 Ιανουάριος'!N9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R9"/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'2025_ΕΣΟΔΑ'!D4</f>
        <v>0</v>
      </c>
      <c r="E10" s="53">
        <f t="shared" si="2"/>
        <v>0</v>
      </c>
      <c r="F10" s="54">
        <f>'2025 Ιανουάριος'!F10+'2025 Φεβρουάριος'!D10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Ιανουάριος'!J10</f>
        <v>0</v>
      </c>
      <c r="K10" s="53" t="e">
        <f t="shared" si="5"/>
        <v>#DIV/0!</v>
      </c>
      <c r="L10" s="92">
        <f>'2024_60-69 ΕΞΟΔΑ+ΟΜ 2'!D116</f>
        <v>0</v>
      </c>
      <c r="M10" s="53">
        <f t="shared" si="6"/>
        <v>0</v>
      </c>
      <c r="N10" s="54">
        <f>L10+'2025 Ιανουάριος'!N10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R10"/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'2025_ΕΣΟΔΑ'!D5</f>
        <v>1411.53442477876</v>
      </c>
      <c r="E11" s="53">
        <f t="shared" si="2"/>
        <v>6.2515989496298399E-2</v>
      </c>
      <c r="F11" s="54">
        <f>'2025 Ιανουάριος'!F11+'2025 Φεβρουάριος'!D11</f>
        <v>2800.4644247787601</v>
      </c>
      <c r="G11" s="53">
        <f t="shared" si="3"/>
        <v>6.462708480271831E-2</v>
      </c>
      <c r="H11" s="54"/>
      <c r="I11" s="53" t="e">
        <f t="shared" si="4"/>
        <v>#DIV/0!</v>
      </c>
      <c r="J11" s="54">
        <f>H11+'2025 Ιανουάριος'!J11</f>
        <v>0</v>
      </c>
      <c r="K11" s="53" t="e">
        <f t="shared" si="5"/>
        <v>#DIV/0!</v>
      </c>
      <c r="L11" s="92">
        <f>'2024_60-69 ΕΞΟΔΑ+ΟΜ 2'!D117</f>
        <v>1318.5840707964603</v>
      </c>
      <c r="M11" s="53">
        <f t="shared" si="6"/>
        <v>7.7242799104854667E-2</v>
      </c>
      <c r="N11" s="54">
        <f>L11+'2025 Ιανουάριος'!N11</f>
        <v>2092.9203539823011</v>
      </c>
      <c r="O11" s="53">
        <f t="shared" si="7"/>
        <v>6.0965426583918923E-2</v>
      </c>
      <c r="P11" s="54">
        <f t="shared" si="0"/>
        <v>707.54407079645898</v>
      </c>
      <c r="Q11" s="53">
        <f t="shared" si="1"/>
        <v>0.74734759544308238</v>
      </c>
      <c r="R11"/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'2025_ΕΣΟΔΑ'!D6</f>
        <v>1638.42</v>
      </c>
      <c r="E12" s="53">
        <f t="shared" si="2"/>
        <v>7.2564611753326111E-2</v>
      </c>
      <c r="F12" s="54">
        <f>'2025 Ιανουάριος'!F12+'2025 Φεβρουάριος'!D12</f>
        <v>1638.42</v>
      </c>
      <c r="G12" s="53">
        <f t="shared" si="3"/>
        <v>3.7810267234812268E-2</v>
      </c>
      <c r="H12" s="54"/>
      <c r="I12" s="53" t="e">
        <f t="shared" si="4"/>
        <v>#DIV/0!</v>
      </c>
      <c r="J12" s="54">
        <f>H12+'2025 Ιανουάριος'!J12</f>
        <v>0</v>
      </c>
      <c r="K12" s="53" t="e">
        <f t="shared" si="5"/>
        <v>#DIV/0!</v>
      </c>
      <c r="L12" s="92">
        <f>'2024_60-69 ΕΞΟΔΑ+ΟΜ 2'!D118</f>
        <v>0</v>
      </c>
      <c r="M12" s="53">
        <f t="shared" si="6"/>
        <v>0</v>
      </c>
      <c r="N12" s="54">
        <f>L12+'2025 Ιανουάριος'!N12</f>
        <v>0</v>
      </c>
      <c r="O12" s="53">
        <f t="shared" si="7"/>
        <v>0</v>
      </c>
      <c r="P12" s="54">
        <f t="shared" si="0"/>
        <v>1638.42</v>
      </c>
      <c r="Q12" s="53">
        <f t="shared" si="1"/>
        <v>0</v>
      </c>
      <c r="R12"/>
      <c r="S12"/>
      <c r="T12"/>
      <c r="U12"/>
      <c r="V12"/>
    </row>
    <row r="13" spans="1:22" ht="31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'2025_ΕΣΟΔΑ'!D7</f>
        <v>251.43</v>
      </c>
      <c r="E13" s="53">
        <f t="shared" si="2"/>
        <v>1.1135679699429196E-2</v>
      </c>
      <c r="F13" s="54">
        <f>'2025 Ιανουάριος'!F13+'2025 Φεβρουάριος'!D13</f>
        <v>251.43</v>
      </c>
      <c r="G13" s="53">
        <f t="shared" si="3"/>
        <v>5.8023189968682319E-3</v>
      </c>
      <c r="H13" s="54"/>
      <c r="I13" s="53" t="e">
        <f t="shared" si="4"/>
        <v>#DIV/0!</v>
      </c>
      <c r="J13" s="54">
        <f>H13+'2025 Ιανουάριος'!J13</f>
        <v>0</v>
      </c>
      <c r="K13" s="53" t="e">
        <f t="shared" si="5"/>
        <v>#DIV/0!</v>
      </c>
      <c r="L13" s="92">
        <f>'2024_60-69 ΕΞΟΔΑ+ΟΜ 2'!D119</f>
        <v>0</v>
      </c>
      <c r="M13" s="53">
        <f t="shared" si="6"/>
        <v>0</v>
      </c>
      <c r="N13" s="54">
        <f>L13+'2025 Ιανουάριος'!N13</f>
        <v>0</v>
      </c>
      <c r="O13" s="53">
        <f t="shared" si="7"/>
        <v>0</v>
      </c>
      <c r="P13" s="54">
        <f t="shared" si="0"/>
        <v>251.43</v>
      </c>
      <c r="Q13" s="53">
        <f t="shared" si="1"/>
        <v>0</v>
      </c>
      <c r="R13"/>
      <c r="S13"/>
      <c r="T13"/>
      <c r="U13"/>
      <c r="V13"/>
    </row>
    <row r="14" spans="1:22" ht="32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'2025_ΕΣΟΔΑ'!D8</f>
        <v>100</v>
      </c>
      <c r="E14" s="53">
        <f t="shared" si="2"/>
        <v>4.4289383523959738E-3</v>
      </c>
      <c r="F14" s="54">
        <f>'2025 Ιανουάριος'!F14+'2025 Φεβρουάριος'!D14</f>
        <v>200</v>
      </c>
      <c r="G14" s="53">
        <f t="shared" si="3"/>
        <v>4.6154547960611161E-3</v>
      </c>
      <c r="H14" s="54"/>
      <c r="I14" s="53" t="e">
        <f t="shared" si="4"/>
        <v>#DIV/0!</v>
      </c>
      <c r="J14" s="54">
        <f>H14+'2025 Ιανουάριος'!J14</f>
        <v>0</v>
      </c>
      <c r="K14" s="53" t="e">
        <f t="shared" si="5"/>
        <v>#DIV/0!</v>
      </c>
      <c r="L14" s="92">
        <f>'2024_60-69 ΕΞΟΔΑ+ΟΜ 2'!D120</f>
        <v>100</v>
      </c>
      <c r="M14" s="53">
        <f t="shared" si="6"/>
        <v>5.8580109388245479E-3</v>
      </c>
      <c r="N14" s="54">
        <f>L14+'2025 Ιανουάριος'!N14</f>
        <v>200</v>
      </c>
      <c r="O14" s="53">
        <f t="shared" si="7"/>
        <v>5.8258716312751266E-3</v>
      </c>
      <c r="P14" s="54">
        <f t="shared" si="0"/>
        <v>0</v>
      </c>
      <c r="Q14" s="53">
        <f t="shared" si="1"/>
        <v>1</v>
      </c>
      <c r="R14"/>
      <c r="S14"/>
      <c r="T14"/>
      <c r="U14"/>
      <c r="V14"/>
    </row>
    <row r="15" spans="1:22" ht="30.75" customHeight="1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'2025_ΕΣΟΔΑ'!D9</f>
        <v>29.029999999999998</v>
      </c>
      <c r="E15" s="53">
        <f t="shared" si="2"/>
        <v>1.285720803700551E-3</v>
      </c>
      <c r="F15" s="54">
        <f>'2025 Ιανουάριος'!F15+'2025 Φεβρουάριος'!D15</f>
        <v>97.580000000000013</v>
      </c>
      <c r="G15" s="53">
        <f t="shared" si="3"/>
        <v>2.2518803949982185E-3</v>
      </c>
      <c r="H15" s="54"/>
      <c r="I15" s="53" t="e">
        <f t="shared" si="4"/>
        <v>#DIV/0!</v>
      </c>
      <c r="J15" s="54">
        <f>H15+'2025 Ιανουάριος'!J15</f>
        <v>0</v>
      </c>
      <c r="K15" s="53" t="e">
        <f t="shared" si="5"/>
        <v>#DIV/0!</v>
      </c>
      <c r="L15" s="92">
        <f>'2024_60-69 ΕΞΟΔΑ+ΟΜ 2'!D121</f>
        <v>0</v>
      </c>
      <c r="M15" s="53">
        <f t="shared" si="6"/>
        <v>0</v>
      </c>
      <c r="N15" s="54">
        <f>L15+'2025 Ιανουάριος'!N15</f>
        <v>0</v>
      </c>
      <c r="O15" s="53">
        <f t="shared" si="7"/>
        <v>0</v>
      </c>
      <c r="P15" s="54">
        <f t="shared" si="0"/>
        <v>97.580000000000013</v>
      </c>
      <c r="Q15" s="53">
        <f t="shared" si="1"/>
        <v>0</v>
      </c>
      <c r="R15"/>
      <c r="S15"/>
      <c r="T15"/>
      <c r="U15"/>
      <c r="V15"/>
    </row>
    <row r="16" spans="1:22" ht="29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'2025_ΕΣΟΔΑ'!D10</f>
        <v>20.16</v>
      </c>
      <c r="E16" s="53">
        <f t="shared" si="2"/>
        <v>8.9287397184302823E-4</v>
      </c>
      <c r="F16" s="54">
        <f>'2025 Ιανουάριος'!F16+'2025 Φεβρουάριος'!D16</f>
        <v>36.28</v>
      </c>
      <c r="G16" s="53">
        <f t="shared" si="3"/>
        <v>8.3724350000548644E-4</v>
      </c>
      <c r="H16" s="54"/>
      <c r="I16" s="53" t="e">
        <f t="shared" si="4"/>
        <v>#DIV/0!</v>
      </c>
      <c r="J16" s="54">
        <f>H16+'2025 Ιανουάριος'!J16</f>
        <v>0</v>
      </c>
      <c r="K16" s="53" t="e">
        <f t="shared" si="5"/>
        <v>#DIV/0!</v>
      </c>
      <c r="L16" s="92">
        <f>'2024_60-69 ΕΞΟΔΑ+ΟΜ 2'!D122</f>
        <v>0</v>
      </c>
      <c r="M16" s="53">
        <f t="shared" si="6"/>
        <v>0</v>
      </c>
      <c r="N16" s="54">
        <f>L16+'2025 Ιανουάριος'!N16</f>
        <v>0</v>
      </c>
      <c r="O16" s="53">
        <f t="shared" si="7"/>
        <v>0</v>
      </c>
      <c r="P16" s="54">
        <f t="shared" si="0"/>
        <v>36.28</v>
      </c>
      <c r="Q16" s="53">
        <f t="shared" si="1"/>
        <v>0</v>
      </c>
      <c r="R16"/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'2025_ΕΣΟΔΑ'!D11</f>
        <v>0</v>
      </c>
      <c r="E17" s="53">
        <f t="shared" si="2"/>
        <v>0</v>
      </c>
      <c r="F17" s="54">
        <f>'2025 Ιανουάριος'!F17+'2025 Φεβρουάριος'!D17</f>
        <v>0</v>
      </c>
      <c r="G17" s="53">
        <f t="shared" si="3"/>
        <v>0</v>
      </c>
      <c r="H17" s="54"/>
      <c r="I17" s="53" t="e">
        <f t="shared" si="4"/>
        <v>#DIV/0!</v>
      </c>
      <c r="J17" s="54">
        <f>H17+'2025 Ιανουάριος'!J17</f>
        <v>0</v>
      </c>
      <c r="K17" s="53" t="e">
        <f t="shared" si="5"/>
        <v>#DIV/0!</v>
      </c>
      <c r="L17" s="92">
        <f>'2024_60-69 ΕΞΟΔΑ+ΟΜ 2'!D123</f>
        <v>0</v>
      </c>
      <c r="M17" s="53">
        <f t="shared" si="6"/>
        <v>0</v>
      </c>
      <c r="N17" s="54">
        <f>L17+'2025 Ιανουάριος'!N17</f>
        <v>0</v>
      </c>
      <c r="O17" s="53">
        <f t="shared" si="7"/>
        <v>0</v>
      </c>
      <c r="P17" s="54">
        <f t="shared" si="0"/>
        <v>0</v>
      </c>
      <c r="Q17" s="53" t="e">
        <f t="shared" si="1"/>
        <v>#DIV/0!</v>
      </c>
      <c r="R17"/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'2025_ΕΣΟΔΑ'!D12</f>
        <v>0</v>
      </c>
      <c r="E18" s="53">
        <f t="shared" si="2"/>
        <v>0</v>
      </c>
      <c r="F18" s="54">
        <f>'2025 Ιανουάριος'!F18+'2025 Φεβρουάριος'!D18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Ιανουάριος'!J18</f>
        <v>0</v>
      </c>
      <c r="K18" s="53" t="e">
        <f t="shared" si="5"/>
        <v>#DIV/0!</v>
      </c>
      <c r="L18" s="92">
        <f>'2024_60-69 ΕΞΟΔΑ+ΟΜ 2'!D124</f>
        <v>0</v>
      </c>
      <c r="M18" s="53">
        <f t="shared" si="6"/>
        <v>0</v>
      </c>
      <c r="N18" s="54">
        <f>L18+'2025 Ιανουάριος'!N18</f>
        <v>0</v>
      </c>
      <c r="O18" s="53">
        <f t="shared" si="7"/>
        <v>0</v>
      </c>
      <c r="P18" s="54">
        <f>F18-N18</f>
        <v>0</v>
      </c>
      <c r="Q18" s="53" t="e">
        <f>N18/F18</f>
        <v>#DIV/0!</v>
      </c>
      <c r="R18"/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'2025_ΕΣΟΔΑ'!D13</f>
        <v>0</v>
      </c>
      <c r="E19" s="53">
        <f t="shared" si="2"/>
        <v>0</v>
      </c>
      <c r="F19" s="54">
        <f>'2025 Ιανουάριος'!F19+'2025 Φεβρουάριος'!D19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Ιανουάριος'!J19</f>
        <v>0</v>
      </c>
      <c r="K19" s="53" t="e">
        <f t="shared" si="5"/>
        <v>#DIV/0!</v>
      </c>
      <c r="L19" s="92">
        <f>'2024_60-69 ΕΞΟΔΑ+ΟΜ 2'!D125</f>
        <v>0</v>
      </c>
      <c r="M19" s="53">
        <f t="shared" si="6"/>
        <v>0</v>
      </c>
      <c r="N19" s="54">
        <f>L19+'2025 Ιανουάριος'!N19</f>
        <v>0</v>
      </c>
      <c r="O19" s="53">
        <f t="shared" si="7"/>
        <v>0</v>
      </c>
      <c r="P19" s="54">
        <f t="shared" ref="P19:P29" si="8">F19-N19</f>
        <v>0</v>
      </c>
      <c r="Q19" s="53" t="e">
        <f t="shared" ref="Q19:Q29" si="9">N19/F19</f>
        <v>#DIV/0!</v>
      </c>
      <c r="R19"/>
      <c r="S19"/>
      <c r="T19"/>
      <c r="U19"/>
      <c r="V19"/>
    </row>
    <row r="20" spans="1:22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'2025_ΕΣΟΔΑ'!D14</f>
        <v>0</v>
      </c>
      <c r="E20" s="53">
        <f t="shared" si="2"/>
        <v>0</v>
      </c>
      <c r="F20" s="54">
        <f>'2025 Ιανουάριος'!F20+'2025 Φεβρουάριος'!D20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Ιανουάριος'!J20</f>
        <v>0</v>
      </c>
      <c r="K20" s="53" t="e">
        <f t="shared" si="5"/>
        <v>#DIV/0!</v>
      </c>
      <c r="L20" s="92">
        <f>'2024_60-69 ΕΞΟΔΑ+ΟΜ 2'!D126</f>
        <v>0</v>
      </c>
      <c r="M20" s="53">
        <f t="shared" si="6"/>
        <v>0</v>
      </c>
      <c r="N20" s="54">
        <f>L20+'2025 Ιανουάριος'!N20</f>
        <v>0</v>
      </c>
      <c r="O20" s="53">
        <f t="shared" si="7"/>
        <v>0</v>
      </c>
      <c r="P20" s="54">
        <f t="shared" si="8"/>
        <v>0</v>
      </c>
      <c r="Q20" s="53" t="e">
        <f t="shared" si="9"/>
        <v>#DIV/0!</v>
      </c>
      <c r="R20"/>
      <c r="S20"/>
      <c r="T20"/>
      <c r="U20"/>
      <c r="V20"/>
    </row>
    <row r="21" spans="1:22" ht="21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'2025_ΕΣΟΔΑ'!D15</f>
        <v>0</v>
      </c>
      <c r="E21" s="53">
        <f t="shared" si="2"/>
        <v>0</v>
      </c>
      <c r="F21" s="54">
        <f>'2025 Ιανουάριος'!F21+'2025 Φεβρουάριος'!D21</f>
        <v>0</v>
      </c>
      <c r="G21" s="53">
        <f t="shared" si="3"/>
        <v>0</v>
      </c>
      <c r="H21" s="54"/>
      <c r="I21" s="53" t="e">
        <f t="shared" si="4"/>
        <v>#DIV/0!</v>
      </c>
      <c r="J21" s="54">
        <f>H21+'2025 Ιανουάριος'!J21</f>
        <v>0</v>
      </c>
      <c r="K21" s="53" t="e">
        <f t="shared" si="5"/>
        <v>#DIV/0!</v>
      </c>
      <c r="L21" s="92">
        <f>'2024_60-69 ΕΞΟΔΑ+ΟΜ 2'!D127</f>
        <v>0</v>
      </c>
      <c r="M21" s="53">
        <f t="shared" si="6"/>
        <v>0</v>
      </c>
      <c r="N21" s="54">
        <f>L21+'2025 Ιανουάριος'!N21</f>
        <v>0</v>
      </c>
      <c r="O21" s="53">
        <f t="shared" si="7"/>
        <v>0</v>
      </c>
      <c r="P21" s="54">
        <f t="shared" si="8"/>
        <v>0</v>
      </c>
      <c r="Q21" s="53" t="e">
        <f t="shared" si="9"/>
        <v>#DIV/0!</v>
      </c>
      <c r="R21"/>
      <c r="S21"/>
      <c r="T21"/>
      <c r="U21"/>
      <c r="V21"/>
    </row>
    <row r="22" spans="1:22" ht="18.7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'2025_ΕΣΟΔΑ'!D16</f>
        <v>0</v>
      </c>
      <c r="E22" s="53">
        <f t="shared" si="2"/>
        <v>0</v>
      </c>
      <c r="F22" s="54">
        <f>'2025 Ιανουάριος'!F22+'2025 Φεβρουάριος'!D22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Ιανουάριος'!J22</f>
        <v>0</v>
      </c>
      <c r="K22" s="53" t="e">
        <f t="shared" si="5"/>
        <v>#DIV/0!</v>
      </c>
      <c r="L22" s="92">
        <f>'2024_60-69 ΕΞΟΔΑ+ΟΜ 2'!D128</f>
        <v>0</v>
      </c>
      <c r="M22" s="53">
        <f t="shared" si="6"/>
        <v>0</v>
      </c>
      <c r="N22" s="54">
        <f>L22+'2025 Ιανουάριος'!N22</f>
        <v>0</v>
      </c>
      <c r="O22" s="53">
        <f t="shared" si="7"/>
        <v>0</v>
      </c>
      <c r="P22" s="54">
        <f t="shared" si="8"/>
        <v>0</v>
      </c>
      <c r="Q22" s="53" t="e">
        <f t="shared" si="9"/>
        <v>#DIV/0!</v>
      </c>
      <c r="R22"/>
      <c r="S22"/>
      <c r="T22"/>
      <c r="U22"/>
      <c r="V22"/>
    </row>
    <row r="23" spans="1:22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'2025_ΕΣΟΔΑ'!D17</f>
        <v>0</v>
      </c>
      <c r="E23" s="53">
        <f t="shared" si="2"/>
        <v>0</v>
      </c>
      <c r="F23" s="54">
        <f>'2025 Ιανουάριος'!F23+'2025 Φεβρουάριος'!D23</f>
        <v>0</v>
      </c>
      <c r="G23" s="53">
        <f t="shared" si="3"/>
        <v>0</v>
      </c>
      <c r="H23" s="54"/>
      <c r="I23" s="53" t="e">
        <f t="shared" si="4"/>
        <v>#DIV/0!</v>
      </c>
      <c r="J23" s="54">
        <f>H23+'2025 Ιανουάριος'!J23</f>
        <v>0</v>
      </c>
      <c r="K23" s="53" t="e">
        <f t="shared" si="5"/>
        <v>#DIV/0!</v>
      </c>
      <c r="L23" s="92">
        <f>'2024_60-69 ΕΞΟΔΑ+ΟΜ 2'!D129</f>
        <v>0</v>
      </c>
      <c r="M23" s="53">
        <f t="shared" si="6"/>
        <v>0</v>
      </c>
      <c r="N23" s="54">
        <f>L23+'2025 Ιανουάριος'!N23</f>
        <v>0</v>
      </c>
      <c r="O23" s="53">
        <f t="shared" si="7"/>
        <v>0</v>
      </c>
      <c r="P23" s="54">
        <f t="shared" si="8"/>
        <v>0</v>
      </c>
      <c r="Q23" s="53" t="e">
        <f t="shared" si="9"/>
        <v>#DIV/0!</v>
      </c>
      <c r="R23"/>
      <c r="S23"/>
      <c r="T23"/>
      <c r="U23"/>
      <c r="V23"/>
    </row>
    <row r="24" spans="1:22" ht="22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'2025_ΕΣΟΔΑ'!D18</f>
        <v>0</v>
      </c>
      <c r="E24" s="53">
        <f t="shared" si="2"/>
        <v>0</v>
      </c>
      <c r="F24" s="54">
        <f>'2025 Ιανουάριος'!F24+'2025 Φεβρουάριος'!D24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Ιανουάριος'!J24</f>
        <v>0</v>
      </c>
      <c r="K24" s="53" t="e">
        <f t="shared" si="5"/>
        <v>#DIV/0!</v>
      </c>
      <c r="L24" s="92">
        <f>'2024_60-69 ΕΞΟΔΑ+ΟΜ 2'!D130</f>
        <v>15</v>
      </c>
      <c r="M24" s="53">
        <f t="shared" si="6"/>
        <v>8.7870164082368217E-4</v>
      </c>
      <c r="N24" s="54">
        <f>L24+'2025 Ιανουάριος'!N24</f>
        <v>15</v>
      </c>
      <c r="O24" s="53">
        <f t="shared" si="7"/>
        <v>4.369403723456345E-4</v>
      </c>
      <c r="P24" s="54">
        <f t="shared" si="8"/>
        <v>-15</v>
      </c>
      <c r="Q24" s="53" t="e">
        <f t="shared" si="9"/>
        <v>#DIV/0!</v>
      </c>
      <c r="R24"/>
      <c r="S24"/>
      <c r="T24"/>
      <c r="U24"/>
      <c r="V24"/>
    </row>
    <row r="25" spans="1:22" ht="20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'2025_ΕΣΟΔΑ'!D19</f>
        <v>0</v>
      </c>
      <c r="E25" s="53">
        <f t="shared" si="2"/>
        <v>0</v>
      </c>
      <c r="F25" s="54">
        <f>'2025 Ιανουάριος'!F25+'2025 Φεβρουάριος'!D25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Ιανουάριος'!J25</f>
        <v>0</v>
      </c>
      <c r="K25" s="53" t="e">
        <f t="shared" si="5"/>
        <v>#DIV/0!</v>
      </c>
      <c r="L25" s="92">
        <f>'2024_60-69 ΕΞΟΔΑ+ΟΜ 2'!D131</f>
        <v>0</v>
      </c>
      <c r="M25" s="53">
        <f t="shared" si="6"/>
        <v>0</v>
      </c>
      <c r="N25" s="54">
        <f>L25+'2025 Ιανουάριος'!N25</f>
        <v>0</v>
      </c>
      <c r="O25" s="53">
        <f t="shared" si="7"/>
        <v>0</v>
      </c>
      <c r="P25" s="54">
        <f t="shared" si="8"/>
        <v>0</v>
      </c>
      <c r="Q25" s="53" t="e">
        <f t="shared" si="9"/>
        <v>#DIV/0!</v>
      </c>
      <c r="R25"/>
      <c r="S25"/>
      <c r="T25"/>
      <c r="U25"/>
      <c r="V25"/>
    </row>
    <row r="26" spans="1:22" ht="18.7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'2025_ΕΣΟΔΑ'!D20</f>
        <v>0</v>
      </c>
      <c r="E26" s="53">
        <f t="shared" si="2"/>
        <v>0</v>
      </c>
      <c r="F26" s="54">
        <f>'2025 Ιανουάριος'!F26+'2025 Φεβρουάριος'!D26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Ιανουάριος'!J26</f>
        <v>0</v>
      </c>
      <c r="K26" s="53" t="e">
        <f t="shared" si="5"/>
        <v>#DIV/0!</v>
      </c>
      <c r="L26" s="92">
        <f>'2024_60-69 ΕΞΟΔΑ+ΟΜ 2'!D132</f>
        <v>0</v>
      </c>
      <c r="M26" s="53">
        <f t="shared" si="6"/>
        <v>0</v>
      </c>
      <c r="N26" s="54">
        <f>L26+'2025 Ιανουάριος'!N26</f>
        <v>0</v>
      </c>
      <c r="O26" s="53">
        <f t="shared" si="7"/>
        <v>0</v>
      </c>
      <c r="P26" s="54">
        <f t="shared" si="8"/>
        <v>0</v>
      </c>
      <c r="Q26" s="53" t="e">
        <f t="shared" si="9"/>
        <v>#DIV/0!</v>
      </c>
      <c r="R26"/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'2025_ΕΣΟΔΑ'!D21</f>
        <v>14.25</v>
      </c>
      <c r="E27" s="53">
        <f t="shared" si="2"/>
        <v>6.3112371521642627E-4</v>
      </c>
      <c r="F27" s="54">
        <f>'2025 Ιανουάριος'!F27+'2025 Φεβρουάριος'!D27</f>
        <v>14.25</v>
      </c>
      <c r="G27" s="53">
        <f t="shared" si="3"/>
        <v>3.2885115421935448E-4</v>
      </c>
      <c r="H27" s="54"/>
      <c r="I27" s="53" t="e">
        <f t="shared" si="4"/>
        <v>#DIV/0!</v>
      </c>
      <c r="J27" s="54">
        <f>H27+'2025 Ιανουάριος'!J27</f>
        <v>0</v>
      </c>
      <c r="K27" s="53" t="e">
        <f t="shared" si="5"/>
        <v>#DIV/0!</v>
      </c>
      <c r="L27" s="92">
        <f>'2024_60-69 ΕΞΟΔΑ+ΟΜ 2'!D133</f>
        <v>0</v>
      </c>
      <c r="M27" s="53">
        <f t="shared" si="6"/>
        <v>0</v>
      </c>
      <c r="N27" s="54">
        <f>L27+'2025 Ιανουάριος'!N27</f>
        <v>0</v>
      </c>
      <c r="O27" s="53">
        <f t="shared" si="7"/>
        <v>0</v>
      </c>
      <c r="P27" s="54">
        <f t="shared" si="8"/>
        <v>14.25</v>
      </c>
      <c r="Q27" s="53">
        <f t="shared" si="9"/>
        <v>0</v>
      </c>
      <c r="R27"/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'2025_ΕΣΟΔΑ'!D22</f>
        <v>0</v>
      </c>
      <c r="E28" s="53">
        <f t="shared" si="2"/>
        <v>0</v>
      </c>
      <c r="F28" s="54">
        <f>'2025 Ιανουάριος'!F28+'2025 Φεβρουάριος'!D28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Ιανουάριος'!J28</f>
        <v>0</v>
      </c>
      <c r="K28" s="53" t="e">
        <f t="shared" si="5"/>
        <v>#DIV/0!</v>
      </c>
      <c r="L28" s="92">
        <f>'2024_60-69 ΕΞΟΔΑ+ΟΜ 2'!D134</f>
        <v>0</v>
      </c>
      <c r="M28" s="53">
        <f t="shared" si="6"/>
        <v>0</v>
      </c>
      <c r="N28" s="54">
        <f>L28+'2025 Ιανουάριος'!N28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R28"/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'2025_ΕΣΟΔΑ'!D23</f>
        <v>0</v>
      </c>
      <c r="E29" s="53">
        <f t="shared" si="2"/>
        <v>0</v>
      </c>
      <c r="F29" s="54">
        <f>'2025 Ιανουάριος'!F29+'2025 Φεβρουάριος'!D29</f>
        <v>4</v>
      </c>
      <c r="G29" s="53">
        <f t="shared" si="3"/>
        <v>9.2309095921222313E-5</v>
      </c>
      <c r="H29" s="54"/>
      <c r="I29" s="53" t="e">
        <f t="shared" si="4"/>
        <v>#DIV/0!</v>
      </c>
      <c r="J29" s="54">
        <f>H29+'2025 Ιανουάριος'!J29</f>
        <v>0</v>
      </c>
      <c r="K29" s="53" t="e">
        <f t="shared" si="5"/>
        <v>#DIV/0!</v>
      </c>
      <c r="L29" s="92">
        <f>'2024_60-69 ΕΞΟΔΑ+ΟΜ 2'!D135</f>
        <v>15.01</v>
      </c>
      <c r="M29" s="53">
        <f t="shared" si="6"/>
        <v>8.7928744191756458E-4</v>
      </c>
      <c r="N29" s="54">
        <f>L29+'2025 Ιανουάριος'!N29</f>
        <v>5350.42</v>
      </c>
      <c r="O29" s="53">
        <f t="shared" si="7"/>
        <v>0.15585430046703533</v>
      </c>
      <c r="P29" s="54">
        <f t="shared" si="8"/>
        <v>-5346.42</v>
      </c>
      <c r="Q29" s="53">
        <f t="shared" si="9"/>
        <v>1337.605</v>
      </c>
      <c r="R29"/>
      <c r="S29"/>
      <c r="T29"/>
      <c r="U29"/>
      <c r="V29"/>
    </row>
    <row r="30" spans="1:22" ht="25.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'2025_ΕΣΟΔΑ'!D24</f>
        <v>-102.63</v>
      </c>
      <c r="E30" s="53">
        <f t="shared" ref="E30:E31" si="10">D30/$D$7</f>
        <v>-4.5454194310639877E-3</v>
      </c>
      <c r="F30" s="54">
        <f>'2025 Ιανουάριος'!F30+'2025 Φεβρουάριος'!D30</f>
        <v>-205.45999999999998</v>
      </c>
      <c r="G30" s="53">
        <f t="shared" ref="G30:G31" si="11">F30/$F$7</f>
        <v>-4.7414567119935837E-3</v>
      </c>
      <c r="H30" s="54"/>
      <c r="I30" s="53" t="e">
        <f t="shared" ref="I30" si="12">H30/$H$7</f>
        <v>#DIV/0!</v>
      </c>
      <c r="J30" s="54">
        <f>H30+'2025 Ιανουάριος'!J30</f>
        <v>0</v>
      </c>
      <c r="K30" s="53" t="e">
        <f t="shared" ref="K30" si="13">J30/$J$7</f>
        <v>#DIV/0!</v>
      </c>
      <c r="L30" s="92">
        <f>'2024_60-69 ΕΞΟΔΑ+ΟΜ 2'!D136</f>
        <v>-85.21</v>
      </c>
      <c r="M30" s="53">
        <f t="shared" ref="M30" si="14">L30/$L$7</f>
        <v>-4.991611120972397E-3</v>
      </c>
      <c r="N30" s="54">
        <f>L30+'2025 Ιανουάριος'!N30</f>
        <v>-145.13</v>
      </c>
      <c r="O30" s="53">
        <f t="shared" ref="O30" si="15">N30/$N$7</f>
        <v>-4.227543749234796E-3</v>
      </c>
      <c r="P30" s="54">
        <f t="shared" ref="P30" si="16">F30-N30</f>
        <v>-60.329999999999984</v>
      </c>
      <c r="Q30" s="53">
        <f t="shared" ref="Q30" si="17">N30/F30</f>
        <v>0.70636620266718586</v>
      </c>
      <c r="R30"/>
      <c r="S30"/>
      <c r="T30"/>
      <c r="U30"/>
      <c r="V30"/>
    </row>
    <row r="31" spans="1:22" ht="24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'2025_ΕΣΟΔΑ'!D25</f>
        <v>0</v>
      </c>
      <c r="E31" s="53">
        <f t="shared" si="10"/>
        <v>0</v>
      </c>
      <c r="F31" s="54">
        <f>'2025 Ιανουάριος'!F31+'2025 Φεβρουάριος'!D31</f>
        <v>0</v>
      </c>
      <c r="G31" s="53">
        <f t="shared" si="11"/>
        <v>0</v>
      </c>
      <c r="H31" s="54"/>
      <c r="I31" s="53" t="e">
        <f t="shared" ref="I31" si="18">H31/$H$7</f>
        <v>#DIV/0!</v>
      </c>
      <c r="J31" s="54">
        <f>H31+'2025 Ιανουάριος'!J31</f>
        <v>0</v>
      </c>
      <c r="K31" s="53" t="e">
        <f t="shared" ref="K31" si="19">J31/$J$7</f>
        <v>#DIV/0!</v>
      </c>
      <c r="L31" s="92">
        <f>'2024_60-69 ΕΞΟΔΑ+ΟΜ 2'!D137</f>
        <v>0</v>
      </c>
      <c r="M31" s="53">
        <f t="shared" ref="M31" si="20">L31/$L$7</f>
        <v>0</v>
      </c>
      <c r="N31" s="54">
        <f>L31+'2025 Ιανουάριος'!N31</f>
        <v>0</v>
      </c>
      <c r="O31" s="53">
        <f t="shared" ref="O31" si="21">N31/$N$7</f>
        <v>0</v>
      </c>
      <c r="P31" s="54">
        <f t="shared" ref="P31" si="22">F31-N31</f>
        <v>0</v>
      </c>
      <c r="Q31" s="53" t="e">
        <f t="shared" ref="Q31" si="23">N31/F31</f>
        <v>#DIV/0!</v>
      </c>
      <c r="R31"/>
      <c r="S31"/>
      <c r="T31"/>
      <c r="U31"/>
      <c r="V31"/>
    </row>
    <row r="32" spans="1:22" ht="24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'2025_ΕΣΟΔΑ'!D26</f>
        <v>0</v>
      </c>
      <c r="E32" s="53">
        <f t="shared" ref="E32:E37" si="24">D32/$D$7</f>
        <v>0</v>
      </c>
      <c r="F32" s="54">
        <f>'2025 Ιανουάριος'!F32+'2025 Φεβρουάριος'!D32</f>
        <v>0</v>
      </c>
      <c r="G32" s="53">
        <f t="shared" ref="G32:G37" si="25">F32/$F$7</f>
        <v>0</v>
      </c>
      <c r="H32" s="54"/>
      <c r="I32" s="53" t="e">
        <f t="shared" ref="I32:I37" si="26">H32/$H$7</f>
        <v>#DIV/0!</v>
      </c>
      <c r="J32" s="54">
        <f>H32+'2025 Ιανουάριος'!J32</f>
        <v>0</v>
      </c>
      <c r="K32" s="53" t="e">
        <f t="shared" ref="K32:K37" si="27">J32/$J$7</f>
        <v>#DIV/0!</v>
      </c>
      <c r="L32" s="92">
        <f>'2024_60-69 ΕΞΟΔΑ+ΟΜ 2'!D138</f>
        <v>0</v>
      </c>
      <c r="M32" s="53">
        <f t="shared" ref="M32:M37" si="28">L32/$L$7</f>
        <v>0</v>
      </c>
      <c r="N32" s="54">
        <f>L32+'2025 Ιανουάριος'!N32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ref="Q32:Q37" si="31">N32/F32</f>
        <v>#DIV/0!</v>
      </c>
      <c r="R32"/>
      <c r="S32"/>
      <c r="T32"/>
      <c r="U32"/>
      <c r="V32"/>
    </row>
    <row r="33" spans="1:22" ht="24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'2025_ΕΣΟΔΑ'!D27</f>
        <v>0</v>
      </c>
      <c r="E33" s="53">
        <f t="shared" si="24"/>
        <v>0</v>
      </c>
      <c r="F33" s="54">
        <f>'2025 Ιανουάριος'!F33+'2025 Φεβρουάριος'!D33</f>
        <v>0</v>
      </c>
      <c r="G33" s="53">
        <f t="shared" si="25"/>
        <v>0</v>
      </c>
      <c r="H33" s="54"/>
      <c r="I33" s="53" t="e">
        <f t="shared" si="26"/>
        <v>#DIV/0!</v>
      </c>
      <c r="J33" s="54">
        <f>H33+'2025 Ιανουάριος'!J33</f>
        <v>0</v>
      </c>
      <c r="K33" s="53" t="e">
        <f t="shared" si="27"/>
        <v>#DIV/0!</v>
      </c>
      <c r="L33" s="92">
        <f>'2024_60-69 ΕΞΟΔΑ+ΟΜ 2'!D139</f>
        <v>0</v>
      </c>
      <c r="M33" s="53">
        <f t="shared" si="28"/>
        <v>0</v>
      </c>
      <c r="N33" s="54">
        <f>L33+'2025 Ιανουάριος'!N33</f>
        <v>0</v>
      </c>
      <c r="O33" s="53">
        <f t="shared" si="29"/>
        <v>0</v>
      </c>
      <c r="P33" s="54">
        <f t="shared" si="30"/>
        <v>0</v>
      </c>
      <c r="Q33" s="53" t="e">
        <f t="shared" si="31"/>
        <v>#DIV/0!</v>
      </c>
      <c r="R33"/>
      <c r="S33"/>
      <c r="T33"/>
      <c r="U33"/>
      <c r="V33"/>
    </row>
    <row r="34" spans="1:22" ht="24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'2025_ΕΣΟΔΑ'!D28</f>
        <v>0</v>
      </c>
      <c r="E34" s="53">
        <f t="shared" si="24"/>
        <v>0</v>
      </c>
      <c r="F34" s="54">
        <f>'2025 Ιανουάριος'!F34+'2025 Φεβρουάριος'!D34</f>
        <v>0</v>
      </c>
      <c r="G34" s="53">
        <f t="shared" si="25"/>
        <v>0</v>
      </c>
      <c r="H34" s="54"/>
      <c r="I34" s="53" t="e">
        <f t="shared" si="26"/>
        <v>#DIV/0!</v>
      </c>
      <c r="J34" s="54">
        <f>H34+'2025 Ιανουάριος'!J34</f>
        <v>0</v>
      </c>
      <c r="K34" s="53" t="e">
        <f t="shared" si="27"/>
        <v>#DIV/0!</v>
      </c>
      <c r="L34" s="92">
        <f>'2024_60-69 ΕΞΟΔΑ+ΟΜ 2'!D140</f>
        <v>0</v>
      </c>
      <c r="M34" s="53">
        <f t="shared" si="28"/>
        <v>0</v>
      </c>
      <c r="N34" s="54">
        <f>L34+'2025 Ιανουάριος'!N34</f>
        <v>0</v>
      </c>
      <c r="O34" s="53">
        <f t="shared" si="29"/>
        <v>0</v>
      </c>
      <c r="P34" s="54">
        <f t="shared" si="30"/>
        <v>0</v>
      </c>
      <c r="Q34" s="53" t="e">
        <f t="shared" si="31"/>
        <v>#DIV/0!</v>
      </c>
      <c r="R34"/>
      <c r="S34"/>
      <c r="T34"/>
      <c r="U34"/>
      <c r="V34"/>
    </row>
    <row r="35" spans="1:22" ht="24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'2025_ΕΣΟΔΑ'!D29</f>
        <v>0</v>
      </c>
      <c r="E35" s="53">
        <f t="shared" si="24"/>
        <v>0</v>
      </c>
      <c r="F35" s="54">
        <f>'2025 Ιανουάριος'!F35+'2025 Φεβρουάριος'!D35</f>
        <v>0</v>
      </c>
      <c r="G35" s="53">
        <f t="shared" si="25"/>
        <v>0</v>
      </c>
      <c r="H35" s="54"/>
      <c r="I35" s="53" t="e">
        <f t="shared" si="26"/>
        <v>#DIV/0!</v>
      </c>
      <c r="J35" s="54">
        <f>H35+'2025 Ιανουάριος'!J35</f>
        <v>0</v>
      </c>
      <c r="K35" s="53" t="e">
        <f t="shared" si="27"/>
        <v>#DIV/0!</v>
      </c>
      <c r="L35" s="92">
        <f>'2024_60-69 ΕΞΟΔΑ+ΟΜ 2'!D141</f>
        <v>0</v>
      </c>
      <c r="M35" s="53">
        <f t="shared" si="28"/>
        <v>0</v>
      </c>
      <c r="N35" s="54">
        <f>L35+'2025 Ιανουάριος'!N35</f>
        <v>0</v>
      </c>
      <c r="O35" s="53">
        <f t="shared" si="29"/>
        <v>0</v>
      </c>
      <c r="P35" s="54">
        <f t="shared" si="30"/>
        <v>0</v>
      </c>
      <c r="Q35" s="53" t="e">
        <f t="shared" si="31"/>
        <v>#DIV/0!</v>
      </c>
      <c r="R35"/>
      <c r="S35"/>
      <c r="T35"/>
      <c r="U35"/>
      <c r="V35"/>
    </row>
    <row r="36" spans="1:22" ht="24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'2025_ΕΣΟΔΑ'!D30</f>
        <v>0</v>
      </c>
      <c r="E36" s="53">
        <f t="shared" si="24"/>
        <v>0</v>
      </c>
      <c r="F36" s="54">
        <f>'2025 Ιανουάριος'!F36+'2025 Φεβρουάριος'!D36</f>
        <v>0</v>
      </c>
      <c r="G36" s="53">
        <f t="shared" si="25"/>
        <v>0</v>
      </c>
      <c r="H36" s="54"/>
      <c r="I36" s="53" t="e">
        <f t="shared" si="26"/>
        <v>#DIV/0!</v>
      </c>
      <c r="J36" s="54">
        <f>H36+'2025 Ιανουάριος'!J36</f>
        <v>0</v>
      </c>
      <c r="K36" s="53" t="e">
        <f t="shared" si="27"/>
        <v>#DIV/0!</v>
      </c>
      <c r="L36" s="92">
        <f>'2024_60-69 ΕΞΟΔΑ+ΟΜ 2'!D142</f>
        <v>0</v>
      </c>
      <c r="M36" s="53">
        <f t="shared" si="28"/>
        <v>0</v>
      </c>
      <c r="N36" s="54">
        <f>L36+'2025 Ιανουάριος'!N36</f>
        <v>0</v>
      </c>
      <c r="O36" s="53">
        <f t="shared" si="29"/>
        <v>0</v>
      </c>
      <c r="P36" s="54">
        <f t="shared" si="30"/>
        <v>0</v>
      </c>
      <c r="Q36" s="53" t="e">
        <f t="shared" si="31"/>
        <v>#DIV/0!</v>
      </c>
      <c r="R36"/>
      <c r="S36"/>
      <c r="T36"/>
      <c r="U36"/>
      <c r="V36"/>
    </row>
    <row r="37" spans="1:22" ht="24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'2025_ΕΣΟΔΑ'!D31</f>
        <v>0</v>
      </c>
      <c r="E37" s="53">
        <f t="shared" si="24"/>
        <v>0</v>
      </c>
      <c r="F37" s="54">
        <f>'2025 Ιανουάριος'!F37+'2025 Φεβρουάριος'!D37</f>
        <v>0</v>
      </c>
      <c r="G37" s="53">
        <f t="shared" si="25"/>
        <v>0</v>
      </c>
      <c r="H37" s="54"/>
      <c r="I37" s="53" t="e">
        <f t="shared" si="26"/>
        <v>#DIV/0!</v>
      </c>
      <c r="J37" s="54">
        <f>H37+'2025 Ιανουάριος'!J37</f>
        <v>0</v>
      </c>
      <c r="K37" s="53" t="e">
        <f t="shared" si="27"/>
        <v>#DIV/0!</v>
      </c>
      <c r="L37" s="92">
        <f>'2024_60-69 ΕΞΟΔΑ+ΟΜ 2'!D143</f>
        <v>0</v>
      </c>
      <c r="M37" s="53">
        <f t="shared" si="28"/>
        <v>0</v>
      </c>
      <c r="N37" s="54">
        <f>L37+'2025 Ιανουάριος'!N37</f>
        <v>0</v>
      </c>
      <c r="O37" s="53">
        <f t="shared" si="29"/>
        <v>0</v>
      </c>
      <c r="P37" s="54">
        <f t="shared" si="30"/>
        <v>0</v>
      </c>
      <c r="Q37" s="53" t="e">
        <f t="shared" si="31"/>
        <v>#DIV/0!</v>
      </c>
      <c r="R37"/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'2025_ΕΣΟΔΑ'!D32</f>
        <v>22578.774424778763</v>
      </c>
      <c r="E38" s="83"/>
      <c r="F38" s="65">
        <f>'2025_ΕΣΟΔΑ'!D34</f>
        <v>43332.674424778757</v>
      </c>
      <c r="G38" s="83"/>
      <c r="H38" s="65">
        <f>SUM(H8:H31)</f>
        <v>0</v>
      </c>
      <c r="I38" s="83"/>
      <c r="J38" s="65">
        <f>SUM(J8:J31)</f>
        <v>0</v>
      </c>
      <c r="K38" s="83"/>
      <c r="L38" s="65">
        <f>SUM(L8:L31)</f>
        <v>17070.640707964558</v>
      </c>
      <c r="M38" s="83"/>
      <c r="N38" s="65">
        <f>SUM(N8:N31)</f>
        <v>34329.626991150399</v>
      </c>
      <c r="O38" s="83"/>
      <c r="P38" s="65">
        <f>SUM(P8:P31)</f>
        <v>9003.0474336283678</v>
      </c>
      <c r="Q38" s="83"/>
      <c r="R38"/>
      <c r="S38"/>
      <c r="T38"/>
      <c r="U38"/>
      <c r="V38"/>
    </row>
    <row r="39" spans="1:22" ht="29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R39"/>
      <c r="S39"/>
      <c r="T39"/>
      <c r="U39"/>
      <c r="V39"/>
    </row>
    <row r="40" spans="1:22" ht="41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R40"/>
      <c r="S40"/>
      <c r="T40"/>
      <c r="U40"/>
      <c r="V40"/>
    </row>
    <row r="41" spans="1:22" ht="31.5" customHeight="1">
      <c r="A41" s="175">
        <v>40</v>
      </c>
      <c r="B41" s="175"/>
      <c r="C41" s="52" t="s">
        <v>413</v>
      </c>
      <c r="D41" s="302" t="str">
        <f>ΑΝΤΙΣΤΟΙΧΙΣΗ!$F$107</f>
        <v xml:space="preserve">ΦΕΒΡΟΥΑΡΙΟΣ ΤΡΕΧΟΝ ΕΤΟΣ </v>
      </c>
      <c r="E41" s="302"/>
      <c r="F41" s="302"/>
      <c r="G41" s="110">
        <f>ΑΝΤΙΣΤΟΙΧΙΣΗ!$D$34</f>
        <v>2025</v>
      </c>
      <c r="H41" s="302" t="str">
        <f>ΑΝΤΙΣΤΟΙΧΙΣΗ!$F$107</f>
        <v xml:space="preserve">ΦΕΒΡΟΥΑΡΙΟΣ ΤΡΕΧΟΝ ΕΤΟΣ </v>
      </c>
      <c r="I41" s="302"/>
      <c r="J41" s="302"/>
      <c r="K41" s="110">
        <f>ΑΝΤΙΣΤΟΙΧΙΣΗ!$D$34</f>
        <v>2025</v>
      </c>
      <c r="L41" s="302" t="str">
        <f>ΑΝΤΙΣΤΟΙΧΙΣΗ!$F$121</f>
        <v>ΦΕΒΡΟΥΑΡΙΟΣ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R41"/>
      <c r="S41"/>
      <c r="T41"/>
      <c r="U41"/>
      <c r="V41"/>
    </row>
    <row r="42" spans="1:22" ht="72" customHeight="1">
      <c r="A42" s="174">
        <v>41</v>
      </c>
      <c r="B42" s="174" t="s">
        <v>383</v>
      </c>
      <c r="C42" s="114" t="s">
        <v>307</v>
      </c>
      <c r="D42" s="114" t="s">
        <v>406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R42"/>
      <c r="S42"/>
      <c r="T42"/>
      <c r="U42"/>
      <c r="V42"/>
    </row>
    <row r="43" spans="1:22" ht="18">
      <c r="A43" s="175">
        <v>42</v>
      </c>
      <c r="B43" s="182" t="s">
        <v>1</v>
      </c>
      <c r="C43" s="84" t="s">
        <v>34</v>
      </c>
      <c r="D43" s="65">
        <f>SUM(D44:D73)</f>
        <v>35502.376666666671</v>
      </c>
      <c r="E43" s="83"/>
      <c r="F43" s="65">
        <f>SUM(F44:F73)</f>
        <v>82089.713333333333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40608.46</v>
      </c>
      <c r="M43" s="83"/>
      <c r="N43" s="65">
        <f>SUM(N44:N73)</f>
        <v>78460.739999999976</v>
      </c>
      <c r="O43" s="83"/>
      <c r="P43" s="65">
        <f>SUM(P44:P73)</f>
        <v>3562.3333333333376</v>
      </c>
      <c r="Q43" s="83"/>
      <c r="R43"/>
      <c r="S43"/>
      <c r="T43"/>
      <c r="U43"/>
      <c r="V43"/>
    </row>
    <row r="44" spans="1:22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2'!E4</f>
        <v>2149.4900000000002</v>
      </c>
      <c r="E44" s="76">
        <f>D44/$D$74</f>
        <v>6.0370442284240544E-2</v>
      </c>
      <c r="F44" s="66">
        <f>'2025 Ιανουάριος'!F44+'2025 Φεβρουάριος'!D44</f>
        <v>4347.2100000000009</v>
      </c>
      <c r="G44" s="76">
        <f>F44/$F$43</f>
        <v>5.2956817894438589E-2</v>
      </c>
      <c r="H44" s="56"/>
      <c r="I44" s="77" t="e">
        <f>H44/$H$43</f>
        <v>#DIV/0!</v>
      </c>
      <c r="J44" s="66">
        <f>H44</f>
        <v>0</v>
      </c>
      <c r="K44" s="78" t="e">
        <f>J44/$J$38</f>
        <v>#DIV/0!</v>
      </c>
      <c r="L44" s="56">
        <f>'2024_60-69 ΕΞΟΔΑ+ΟΜ 2'!E4</f>
        <v>2874.37</v>
      </c>
      <c r="M44" s="76">
        <f>L44/$L$43</f>
        <v>7.0782541371921026E-2</v>
      </c>
      <c r="N44" s="66">
        <f>L44+'2025 Ιανουάριος'!L44</f>
        <v>5932.5499999999993</v>
      </c>
      <c r="O44" s="76">
        <f>N44/$N$43</f>
        <v>7.5611700832798681E-2</v>
      </c>
      <c r="P44" s="66">
        <f>F44-N44</f>
        <v>-1585.3399999999983</v>
      </c>
      <c r="Q44" s="76">
        <f>N44/F44</f>
        <v>1.3646798751383067</v>
      </c>
      <c r="R44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2'!E5</f>
        <v>4249.6499999999996</v>
      </c>
      <c r="E45" s="76">
        <f t="shared" ref="E45:E63" si="32">D45/$D$74</f>
        <v>0.1193554052604212</v>
      </c>
      <c r="F45" s="66">
        <f>'2025 Ιανουάριος'!F45+'2025 Φεβρουάριος'!D45</f>
        <v>7282.2699999999995</v>
      </c>
      <c r="G45" s="76">
        <f t="shared" ref="G45:G63" si="33">F45/$F$43</f>
        <v>8.8711115002066437E-2</v>
      </c>
      <c r="H45" s="56"/>
      <c r="I45" s="77" t="e">
        <f t="shared" ref="I45:I71" si="34">H45/$H$43</f>
        <v>#DIV/0!</v>
      </c>
      <c r="J45" s="66">
        <f t="shared" ref="J45:J71" si="35">H45</f>
        <v>0</v>
      </c>
      <c r="K45" s="78" t="e">
        <f t="shared" ref="K45:K71" si="36">J45/$J$38</f>
        <v>#DIV/0!</v>
      </c>
      <c r="L45" s="56">
        <f>'2024_60-69 ΕΞΟΔΑ+ΟΜ 2'!E5</f>
        <v>4702.76</v>
      </c>
      <c r="M45" s="76">
        <f t="shared" ref="M45:M71" si="37">L45/$L$43</f>
        <v>0.11580739579880646</v>
      </c>
      <c r="N45" s="66">
        <f>L45+'2025 Ιανουάριος'!L45</f>
        <v>8892.75</v>
      </c>
      <c r="O45" s="76">
        <f t="shared" ref="O45:O71" si="38">N45/$N$43</f>
        <v>0.11334012399067359</v>
      </c>
      <c r="P45" s="66">
        <f t="shared" ref="P45:P71" si="39">F45-N45</f>
        <v>-1610.4800000000005</v>
      </c>
      <c r="Q45" s="76">
        <f t="shared" ref="Q45:Q71" si="40">N45/F45</f>
        <v>1.2211508224770573</v>
      </c>
      <c r="R45"/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2'!E6</f>
        <v>1990.56</v>
      </c>
      <c r="E46" s="76">
        <f t="shared" si="32"/>
        <v>5.5906744201330474E-2</v>
      </c>
      <c r="F46" s="66">
        <f>'2025 Ιανουάριος'!F46+'2025 Φεβρουάριος'!D46</f>
        <v>3608.7799999999997</v>
      </c>
      <c r="G46" s="76">
        <f t="shared" si="33"/>
        <v>4.3961415547234213E-2</v>
      </c>
      <c r="H46" s="56"/>
      <c r="I46" s="77" t="e">
        <f t="shared" si="34"/>
        <v>#DIV/0!</v>
      </c>
      <c r="J46" s="66">
        <f t="shared" si="35"/>
        <v>0</v>
      </c>
      <c r="K46" s="78" t="e">
        <f t="shared" si="36"/>
        <v>#DIV/0!</v>
      </c>
      <c r="L46" s="56">
        <f>'2024_60-69 ΕΞΟΔΑ+ΟΜ 2'!E6</f>
        <v>2652.8500000000004</v>
      </c>
      <c r="M46" s="76">
        <f t="shared" si="37"/>
        <v>6.5327520423084262E-2</v>
      </c>
      <c r="N46" s="66">
        <f>L46+'2025 Ιανουάριος'!L46</f>
        <v>5353.13</v>
      </c>
      <c r="O46" s="76">
        <f t="shared" si="38"/>
        <v>6.8226860975310735E-2</v>
      </c>
      <c r="P46" s="66">
        <f t="shared" si="39"/>
        <v>-1744.3500000000004</v>
      </c>
      <c r="Q46" s="76">
        <f t="shared" si="40"/>
        <v>1.4833627985080833</v>
      </c>
      <c r="R46"/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2'!E7</f>
        <v>439.85</v>
      </c>
      <c r="E47" s="76">
        <f t="shared" si="32"/>
        <v>1.2353599709104579E-2</v>
      </c>
      <c r="F47" s="66">
        <f>'2025 Ιανουάριος'!F47+'2025 Φεβρουάριος'!D47</f>
        <v>924.69</v>
      </c>
      <c r="G47" s="76">
        <f t="shared" si="33"/>
        <v>1.1264383349046496E-2</v>
      </c>
      <c r="H47" s="56"/>
      <c r="I47" s="77" t="e">
        <f t="shared" si="34"/>
        <v>#DIV/0!</v>
      </c>
      <c r="J47" s="66">
        <f t="shared" si="35"/>
        <v>0</v>
      </c>
      <c r="K47" s="78" t="e">
        <f t="shared" si="36"/>
        <v>#DIV/0!</v>
      </c>
      <c r="L47" s="56">
        <f>'2024_60-69 ΕΞΟΔΑ+ΟΜ 2'!E7</f>
        <v>698.88999999999987</v>
      </c>
      <c r="M47" s="76">
        <f t="shared" si="37"/>
        <v>1.7210453191280829E-2</v>
      </c>
      <c r="N47" s="66">
        <f>L47+'2025 Ιανουάριος'!L47</f>
        <v>1446.31</v>
      </c>
      <c r="O47" s="76">
        <f t="shared" si="38"/>
        <v>1.843355033358085E-2</v>
      </c>
      <c r="P47" s="66">
        <f t="shared" si="39"/>
        <v>-521.61999999999989</v>
      </c>
      <c r="Q47" s="76">
        <f t="shared" si="40"/>
        <v>1.5641025641025639</v>
      </c>
      <c r="R47"/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2'!E8</f>
        <v>734.17000000000007</v>
      </c>
      <c r="E48" s="76">
        <f t="shared" si="32"/>
        <v>2.061985290083735E-2</v>
      </c>
      <c r="F48" s="66">
        <f>'2025 Ιανουάριος'!F48+'2025 Φεβρουάριος'!D48</f>
        <v>1247.2600000000002</v>
      </c>
      <c r="G48" s="76">
        <f t="shared" si="33"/>
        <v>1.5193864728646068E-2</v>
      </c>
      <c r="H48" s="56"/>
      <c r="I48" s="77" t="e">
        <f t="shared" si="34"/>
        <v>#DIV/0!</v>
      </c>
      <c r="J48" s="66">
        <f t="shared" si="35"/>
        <v>0</v>
      </c>
      <c r="K48" s="78" t="e">
        <f t="shared" si="36"/>
        <v>#DIV/0!</v>
      </c>
      <c r="L48" s="56">
        <f>'2024_60-69 ΕΞΟΔΑ+ΟΜ 2'!E8</f>
        <v>1048.25</v>
      </c>
      <c r="M48" s="76">
        <f t="shared" si="37"/>
        <v>2.5813586627023041E-2</v>
      </c>
      <c r="N48" s="66">
        <f>L48+'2025 Ιανουάριος'!L48</f>
        <v>1982.1999999999998</v>
      </c>
      <c r="O48" s="76">
        <f t="shared" si="38"/>
        <v>2.5263590427518277E-2</v>
      </c>
      <c r="P48" s="66">
        <f t="shared" si="39"/>
        <v>-734.9399999999996</v>
      </c>
      <c r="Q48" s="76">
        <f t="shared" si="40"/>
        <v>1.5892436220194663</v>
      </c>
      <c r="R48"/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2'!E9</f>
        <v>490.41</v>
      </c>
      <c r="E49" s="76">
        <f t="shared" si="32"/>
        <v>1.3773624720568322E-2</v>
      </c>
      <c r="F49" s="66">
        <f>'2025 Ιανουάριος'!F49+'2025 Φεβρουάριος'!D49</f>
        <v>873.09</v>
      </c>
      <c r="G49" s="76">
        <f t="shared" si="33"/>
        <v>1.0635802764406455E-2</v>
      </c>
      <c r="H49" s="56"/>
      <c r="I49" s="77" t="e">
        <f t="shared" si="34"/>
        <v>#DIV/0!</v>
      </c>
      <c r="J49" s="66">
        <f t="shared" si="35"/>
        <v>0</v>
      </c>
      <c r="K49" s="78" t="e">
        <f t="shared" si="36"/>
        <v>#DIV/0!</v>
      </c>
      <c r="L49" s="56">
        <f>'2024_60-69 ΕΞΟΔΑ+ΟΜ 2'!E9</f>
        <v>701.41</v>
      </c>
      <c r="M49" s="76">
        <f t="shared" si="37"/>
        <v>1.727250922591007E-2</v>
      </c>
      <c r="N49" s="66">
        <f>L49+'2025 Ιανουάριος'!L49</f>
        <v>1415.37</v>
      </c>
      <c r="O49" s="76">
        <f t="shared" si="38"/>
        <v>1.803921298728511E-2</v>
      </c>
      <c r="P49" s="66">
        <f t="shared" si="39"/>
        <v>-542.27999999999986</v>
      </c>
      <c r="Q49" s="76">
        <f t="shared" si="40"/>
        <v>1.6211043535030751</v>
      </c>
      <c r="R49"/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2'!E10</f>
        <v>9138.619999999999</v>
      </c>
      <c r="E50" s="76">
        <f t="shared" si="32"/>
        <v>0.2566667122282989</v>
      </c>
      <c r="F50" s="66">
        <f>'2025 Ιανουάριος'!F50+'2025 Φεβρουάριος'!D50</f>
        <v>18277.239999999998</v>
      </c>
      <c r="G50" s="76">
        <f t="shared" si="33"/>
        <v>0.22264957761252585</v>
      </c>
      <c r="H50" s="56"/>
      <c r="I50" s="77" t="e">
        <f t="shared" si="34"/>
        <v>#DIV/0!</v>
      </c>
      <c r="J50" s="66">
        <f t="shared" si="35"/>
        <v>0</v>
      </c>
      <c r="K50" s="78" t="e">
        <f t="shared" si="36"/>
        <v>#DIV/0!</v>
      </c>
      <c r="L50" s="56">
        <f>'2024_60-69 ΕΞΟΔΑ+ΟΜ 2'!E10</f>
        <v>9312.57</v>
      </c>
      <c r="M50" s="76">
        <f t="shared" si="37"/>
        <v>0.22932585968539559</v>
      </c>
      <c r="N50" s="66">
        <f>L50+'2025 Ιανουάριος'!L50</f>
        <v>18621.14</v>
      </c>
      <c r="O50" s="76">
        <f t="shared" si="38"/>
        <v>0.2373306700905447</v>
      </c>
      <c r="P50" s="66">
        <f t="shared" si="39"/>
        <v>-343.90000000000146</v>
      </c>
      <c r="Q50" s="76">
        <f t="shared" si="40"/>
        <v>1.0188157511746851</v>
      </c>
      <c r="R50"/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2'!E11</f>
        <v>0</v>
      </c>
      <c r="E51" s="76">
        <f t="shared" si="32"/>
        <v>0</v>
      </c>
      <c r="F51" s="66">
        <f>'2025 Ιανουάριος'!F51+'2025 Φεβρουάριος'!D51</f>
        <v>0</v>
      </c>
      <c r="G51" s="76">
        <f t="shared" si="33"/>
        <v>0</v>
      </c>
      <c r="H51" s="56"/>
      <c r="I51" s="77" t="e">
        <f t="shared" si="34"/>
        <v>#DIV/0!</v>
      </c>
      <c r="J51" s="66">
        <f t="shared" si="35"/>
        <v>0</v>
      </c>
      <c r="K51" s="78" t="e">
        <f t="shared" si="36"/>
        <v>#DIV/0!</v>
      </c>
      <c r="L51" s="56">
        <f>'2024_60-69 ΕΞΟΔΑ+ΟΜ 2'!E11</f>
        <v>0</v>
      </c>
      <c r="M51" s="76">
        <f t="shared" si="37"/>
        <v>0</v>
      </c>
      <c r="N51" s="66">
        <f>L51+'2025 Ιανουάριος'!L51</f>
        <v>0</v>
      </c>
      <c r="O51" s="76">
        <f t="shared" si="38"/>
        <v>0</v>
      </c>
      <c r="P51" s="66">
        <f t="shared" si="39"/>
        <v>0</v>
      </c>
      <c r="Q51" s="76" t="e">
        <f t="shared" si="40"/>
        <v>#DIV/0!</v>
      </c>
      <c r="R51"/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2'!E12</f>
        <v>321.41000000000003</v>
      </c>
      <c r="E52" s="76">
        <f t="shared" si="32"/>
        <v>9.0271012447500354E-3</v>
      </c>
      <c r="F52" s="66">
        <f>'2025 Ιανουάριος'!F52+'2025 Φεβρουάριος'!D52</f>
        <v>642.82000000000005</v>
      </c>
      <c r="G52" s="76">
        <f t="shared" si="33"/>
        <v>7.8307009964788937E-3</v>
      </c>
      <c r="H52" s="56"/>
      <c r="I52" s="77" t="e">
        <f t="shared" si="34"/>
        <v>#DIV/0!</v>
      </c>
      <c r="J52" s="66">
        <f t="shared" si="35"/>
        <v>0</v>
      </c>
      <c r="K52" s="78" t="e">
        <f t="shared" si="36"/>
        <v>#DIV/0!</v>
      </c>
      <c r="L52" s="56">
        <f>'2024_60-69 ΕΞΟΔΑ+ΟΜ 2'!E12</f>
        <v>327.66999999999996</v>
      </c>
      <c r="M52" s="76">
        <f t="shared" si="37"/>
        <v>8.0690082805405568E-3</v>
      </c>
      <c r="N52" s="66">
        <f>L52+'2025 Ιανουάριος'!L52</f>
        <v>662.76</v>
      </c>
      <c r="O52" s="76">
        <f t="shared" si="38"/>
        <v>8.4470271373938127E-3</v>
      </c>
      <c r="P52" s="66">
        <f t="shared" si="39"/>
        <v>-19.939999999999941</v>
      </c>
      <c r="Q52" s="76">
        <f t="shared" si="40"/>
        <v>1.031019570019601</v>
      </c>
      <c r="R52"/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2'!E13</f>
        <v>433.18</v>
      </c>
      <c r="E53" s="76">
        <f t="shared" si="32"/>
        <v>1.2166266504467253E-2</v>
      </c>
      <c r="F53" s="66">
        <f>'2025 Ιανουάριος'!F53+'2025 Φεβρουάριος'!D53</f>
        <v>754.6400000000001</v>
      </c>
      <c r="G53" s="76">
        <f t="shared" si="33"/>
        <v>9.1928692324178343E-3</v>
      </c>
      <c r="H53" s="56"/>
      <c r="I53" s="77" t="e">
        <f t="shared" si="34"/>
        <v>#DIV/0!</v>
      </c>
      <c r="J53" s="66">
        <f t="shared" si="35"/>
        <v>0</v>
      </c>
      <c r="K53" s="78" t="e">
        <f t="shared" si="36"/>
        <v>#DIV/0!</v>
      </c>
      <c r="L53" s="56">
        <f>'2024_60-69 ΕΞΟΔΑ+ΟΜ 2'!E13</f>
        <v>482.53</v>
      </c>
      <c r="M53" s="76">
        <f t="shared" si="37"/>
        <v>1.1882499360970595E-2</v>
      </c>
      <c r="N53" s="66">
        <f>L53+'2025 Ιανουάριος'!L53</f>
        <v>1017.75</v>
      </c>
      <c r="O53" s="76">
        <f t="shared" si="38"/>
        <v>1.2971455533047488E-2</v>
      </c>
      <c r="P53" s="66">
        <f t="shared" si="39"/>
        <v>-263.1099999999999</v>
      </c>
      <c r="Q53" s="76">
        <f t="shared" si="40"/>
        <v>1.3486563129439202</v>
      </c>
      <c r="R53"/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2'!E14</f>
        <v>738.5200000000001</v>
      </c>
      <c r="E54" s="76">
        <f t="shared" si="32"/>
        <v>2.074202672994865E-2</v>
      </c>
      <c r="F54" s="66">
        <f>'2025 Ιανουάριος'!F54+'2025 Φεβρουάριος'!D54</f>
        <v>953.72</v>
      </c>
      <c r="G54" s="76">
        <f t="shared" si="33"/>
        <v>1.1618020836877897E-2</v>
      </c>
      <c r="H54" s="56"/>
      <c r="I54" s="77" t="e">
        <f t="shared" si="34"/>
        <v>#DIV/0!</v>
      </c>
      <c r="J54" s="66">
        <f t="shared" si="35"/>
        <v>0</v>
      </c>
      <c r="K54" s="78" t="e">
        <f t="shared" si="36"/>
        <v>#DIV/0!</v>
      </c>
      <c r="L54" s="56">
        <f>'2024_60-69 ΕΞΟΔΑ+ΟΜ 2'!E14</f>
        <v>1298.3700000000001</v>
      </c>
      <c r="M54" s="76">
        <f t="shared" si="37"/>
        <v>3.1972894318080522E-2</v>
      </c>
      <c r="N54" s="66">
        <f>L54+'2025 Ιανουάριος'!L54</f>
        <v>1405.7800000000002</v>
      </c>
      <c r="O54" s="76">
        <f t="shared" si="38"/>
        <v>1.7916986253252273E-2</v>
      </c>
      <c r="P54" s="66">
        <f t="shared" si="39"/>
        <v>-452.06000000000017</v>
      </c>
      <c r="Q54" s="76">
        <f t="shared" si="40"/>
        <v>1.4739965608354655</v>
      </c>
      <c r="R54"/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2'!E15</f>
        <v>66.64</v>
      </c>
      <c r="E55" s="76">
        <f t="shared" si="32"/>
        <v>1.871646890109649E-3</v>
      </c>
      <c r="F55" s="66">
        <f>'2025 Ιανουάριος'!F55+'2025 Φεβρουάριος'!D55</f>
        <v>66.64</v>
      </c>
      <c r="G55" s="76">
        <f t="shared" si="33"/>
        <v>8.1179477055062603E-4</v>
      </c>
      <c r="H55" s="56"/>
      <c r="I55" s="77" t="e">
        <f t="shared" si="34"/>
        <v>#DIV/0!</v>
      </c>
      <c r="J55" s="66"/>
      <c r="K55" s="78"/>
      <c r="L55" s="56">
        <f>'2024_60-69 ΕΞΟΔΑ+ΟΜ 2'!E15</f>
        <v>0</v>
      </c>
      <c r="M55" s="76"/>
      <c r="N55" s="66">
        <f>L55+'2025 Ιανουάριος'!L55</f>
        <v>0</v>
      </c>
      <c r="O55" s="76">
        <f t="shared" si="38"/>
        <v>0</v>
      </c>
      <c r="P55" s="66"/>
      <c r="Q55" s="76"/>
      <c r="R55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2'!E16</f>
        <v>426.33000000000004</v>
      </c>
      <c r="E56" s="76">
        <f t="shared" si="32"/>
        <v>1.1973877831039117E-2</v>
      </c>
      <c r="F56" s="66">
        <f>'2025 Ιανουάριος'!F56+'2025 Φεβρουάριος'!D56</f>
        <v>548.65000000000009</v>
      </c>
      <c r="G56" s="76">
        <f t="shared" si="33"/>
        <v>6.6835414295108204E-3</v>
      </c>
      <c r="H56" s="56"/>
      <c r="I56" s="77" t="e">
        <f t="shared" si="34"/>
        <v>#DIV/0!</v>
      </c>
      <c r="J56" s="66">
        <f t="shared" si="35"/>
        <v>0</v>
      </c>
      <c r="K56" s="78" t="e">
        <f t="shared" si="36"/>
        <v>#DIV/0!</v>
      </c>
      <c r="L56" s="56">
        <f>'2024_60-69 ΕΞΟΔΑ+ΟΜ 2'!E16</f>
        <v>356.49</v>
      </c>
      <c r="M56" s="76">
        <f t="shared" si="37"/>
        <v>8.7787126130860413E-3</v>
      </c>
      <c r="N56" s="66">
        <f>L56+'2025 Ιανουάριος'!L56</f>
        <v>484.59000000000003</v>
      </c>
      <c r="O56" s="76">
        <f t="shared" si="38"/>
        <v>6.1762099108420366E-3</v>
      </c>
      <c r="P56" s="66">
        <f t="shared" si="39"/>
        <v>64.060000000000059</v>
      </c>
      <c r="Q56" s="76">
        <f t="shared" si="40"/>
        <v>0.8832406816731978</v>
      </c>
      <c r="R5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2'!E17</f>
        <v>74.069999999999993</v>
      </c>
      <c r="E57" s="76">
        <f t="shared" si="32"/>
        <v>2.0803254074192928E-3</v>
      </c>
      <c r="F57" s="66">
        <f>'2025 Ιανουάριος'!F57+'2025 Φεβρουάριος'!D57</f>
        <v>75.639999999999986</v>
      </c>
      <c r="G57" s="76">
        <f t="shared" si="33"/>
        <v>9.2143091903435393E-4</v>
      </c>
      <c r="H57" s="56"/>
      <c r="I57" s="77" t="e">
        <f t="shared" si="34"/>
        <v>#DIV/0!</v>
      </c>
      <c r="J57" s="66">
        <f t="shared" si="35"/>
        <v>0</v>
      </c>
      <c r="K57" s="78" t="e">
        <f t="shared" si="36"/>
        <v>#DIV/0!</v>
      </c>
      <c r="L57" s="56">
        <f>'2024_60-69 ΕΞΟΔΑ+ΟΜ 2'!E17</f>
        <v>-29.789999999999974</v>
      </c>
      <c r="M57" s="76">
        <f t="shared" si="37"/>
        <v>-7.3359098079562668E-4</v>
      </c>
      <c r="N57" s="66">
        <f>L57+'2025 Ιανουάριος'!L57</f>
        <v>-26.949999999999974</v>
      </c>
      <c r="O57" s="76">
        <f t="shared" si="38"/>
        <v>-3.4348388761054231E-4</v>
      </c>
      <c r="P57" s="66">
        <f t="shared" si="39"/>
        <v>102.58999999999996</v>
      </c>
      <c r="Q57" s="76">
        <f t="shared" si="40"/>
        <v>-0.35629296668429378</v>
      </c>
      <c r="R57"/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2'!E18</f>
        <v>0</v>
      </c>
      <c r="E58" s="76">
        <f t="shared" si="32"/>
        <v>0</v>
      </c>
      <c r="F58" s="66">
        <f>'2025 Ιανουάριος'!F58+'2025 Φεβρουάριος'!D58</f>
        <v>3780.7</v>
      </c>
      <c r="G58" s="76">
        <f t="shared" si="33"/>
        <v>4.605570961915894E-2</v>
      </c>
      <c r="H58" s="56"/>
      <c r="I58" s="77" t="e">
        <f t="shared" si="34"/>
        <v>#DIV/0!</v>
      </c>
      <c r="J58" s="66">
        <f t="shared" si="35"/>
        <v>0</v>
      </c>
      <c r="K58" s="78" t="e">
        <f t="shared" si="36"/>
        <v>#DIV/0!</v>
      </c>
      <c r="L58" s="56">
        <f>'2024_60-69 ΕΞΟΔΑ+ΟΜ 2'!E18</f>
        <v>0</v>
      </c>
      <c r="M58" s="76">
        <f t="shared" si="37"/>
        <v>0</v>
      </c>
      <c r="N58" s="66">
        <f>L58+'2025 Ιανουάριος'!L58</f>
        <v>768.31000000000017</v>
      </c>
      <c r="O58" s="76">
        <f t="shared" si="38"/>
        <v>9.7922859254195201E-3</v>
      </c>
      <c r="P58" s="66">
        <f t="shared" si="39"/>
        <v>3012.3899999999994</v>
      </c>
      <c r="Q58" s="76">
        <f t="shared" si="40"/>
        <v>0.20321898061205601</v>
      </c>
      <c r="R58"/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2'!E19</f>
        <v>67.36</v>
      </c>
      <c r="E59" s="76">
        <f t="shared" si="32"/>
        <v>1.8918687652728983E-3</v>
      </c>
      <c r="F59" s="66">
        <f>'2025 Ιανουάριος'!F59+'2025 Φεβρουάριος'!D59</f>
        <v>102.68</v>
      </c>
      <c r="G59" s="76">
        <f t="shared" si="33"/>
        <v>1.250826636256577E-3</v>
      </c>
      <c r="H59" s="56"/>
      <c r="I59" s="77" t="e">
        <f t="shared" si="34"/>
        <v>#DIV/0!</v>
      </c>
      <c r="J59" s="66">
        <f t="shared" si="35"/>
        <v>0</v>
      </c>
      <c r="K59" s="78" t="e">
        <f t="shared" si="36"/>
        <v>#DIV/0!</v>
      </c>
      <c r="L59" s="56">
        <f>'2024_60-69 ΕΞΟΔΑ+ΟΜ 2'!E19</f>
        <v>0</v>
      </c>
      <c r="M59" s="76">
        <f t="shared" si="37"/>
        <v>0</v>
      </c>
      <c r="N59" s="66">
        <f>L59+'2025 Ιανουάριος'!L59</f>
        <v>4.8399999999999181</v>
      </c>
      <c r="O59" s="76">
        <f t="shared" si="38"/>
        <v>6.1686902264749478E-5</v>
      </c>
      <c r="P59" s="66">
        <f t="shared" si="39"/>
        <v>97.840000000000089</v>
      </c>
      <c r="Q59" s="76">
        <f t="shared" si="40"/>
        <v>4.7136735488896749E-2</v>
      </c>
      <c r="R59"/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2'!E20</f>
        <v>0</v>
      </c>
      <c r="E60" s="76">
        <f t="shared" si="32"/>
        <v>0</v>
      </c>
      <c r="F60" s="66">
        <f>'2025 Ιανουάριος'!F60+'2025 Φεβρουάριος'!D60</f>
        <v>0</v>
      </c>
      <c r="G60" s="76">
        <f t="shared" si="33"/>
        <v>0</v>
      </c>
      <c r="H60" s="56"/>
      <c r="I60" s="77" t="e">
        <f t="shared" si="34"/>
        <v>#DIV/0!</v>
      </c>
      <c r="J60" s="66">
        <f t="shared" si="35"/>
        <v>0</v>
      </c>
      <c r="K60" s="78" t="e">
        <f t="shared" si="36"/>
        <v>#DIV/0!</v>
      </c>
      <c r="L60" s="56">
        <f>'2024_60-69 ΕΞΟΔΑ+ΟΜ 2'!E20</f>
        <v>0</v>
      </c>
      <c r="M60" s="76">
        <f t="shared" si="37"/>
        <v>0</v>
      </c>
      <c r="N60" s="66">
        <f>L60+'2025 Ιανουάριος'!L60</f>
        <v>0</v>
      </c>
      <c r="O60" s="76">
        <f t="shared" si="38"/>
        <v>0</v>
      </c>
      <c r="P60" s="66">
        <f t="shared" si="39"/>
        <v>0</v>
      </c>
      <c r="Q60" s="76" t="e">
        <f t="shared" si="40"/>
        <v>#DIV/0!</v>
      </c>
      <c r="R60"/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2'!D184</f>
        <v>0</v>
      </c>
      <c r="E61" s="76">
        <f t="shared" si="32"/>
        <v>0</v>
      </c>
      <c r="F61" s="66">
        <f>'2025 Ιανουάριος'!F61+'2025 Φεβρουάριος'!D61</f>
        <v>0</v>
      </c>
      <c r="G61" s="76">
        <f t="shared" si="33"/>
        <v>0</v>
      </c>
      <c r="H61" s="56"/>
      <c r="I61" s="77" t="e">
        <f t="shared" si="34"/>
        <v>#DIV/0!</v>
      </c>
      <c r="J61" s="66">
        <f t="shared" si="35"/>
        <v>0</v>
      </c>
      <c r="K61" s="78" t="e">
        <f t="shared" si="36"/>
        <v>#DIV/0!</v>
      </c>
      <c r="L61" s="56">
        <f>'2024_60-69 ΕΞΟΔΑ+ΟΜ 2'!E21</f>
        <v>8.99</v>
      </c>
      <c r="M61" s="76">
        <f t="shared" si="37"/>
        <v>2.2138244099874756E-4</v>
      </c>
      <c r="N61" s="66">
        <f>L61+'2025 Ιανουάριος'!L61</f>
        <v>17.98</v>
      </c>
      <c r="O61" s="76">
        <f t="shared" si="38"/>
        <v>2.2915919477690377E-4</v>
      </c>
      <c r="P61" s="66">
        <f t="shared" si="39"/>
        <v>-17.98</v>
      </c>
      <c r="Q61" s="76" t="e">
        <f t="shared" si="40"/>
        <v>#DIV/0!</v>
      </c>
      <c r="R61"/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2'!E22</f>
        <v>0</v>
      </c>
      <c r="E62" s="76">
        <f t="shared" si="32"/>
        <v>0</v>
      </c>
      <c r="F62" s="66">
        <f>'2025 Ιανουάριος'!F62+'2025 Φεβρουάριος'!D62</f>
        <v>0</v>
      </c>
      <c r="G62" s="76">
        <f t="shared" si="33"/>
        <v>0</v>
      </c>
      <c r="H62" s="56"/>
      <c r="I62" s="77" t="e">
        <f t="shared" si="34"/>
        <v>#DIV/0!</v>
      </c>
      <c r="J62" s="66">
        <f t="shared" si="35"/>
        <v>0</v>
      </c>
      <c r="K62" s="78" t="e">
        <f t="shared" si="36"/>
        <v>#DIV/0!</v>
      </c>
      <c r="L62" s="56">
        <f>'2024_60-69 ΕΞΟΔΑ+ΟΜ 2'!E22</f>
        <v>0</v>
      </c>
      <c r="M62" s="76">
        <f t="shared" si="37"/>
        <v>0</v>
      </c>
      <c r="N62" s="66">
        <f>L62+'2025 Ιανουάριος'!L62</f>
        <v>61.85</v>
      </c>
      <c r="O62" s="76">
        <f t="shared" si="38"/>
        <v>7.8829233575926025E-4</v>
      </c>
      <c r="P62" s="66">
        <f t="shared" si="39"/>
        <v>-61.85</v>
      </c>
      <c r="Q62" s="76" t="e">
        <f t="shared" si="40"/>
        <v>#DIV/0!</v>
      </c>
      <c r="R62"/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2'!E23</f>
        <v>50</v>
      </c>
      <c r="E63" s="76">
        <f t="shared" si="32"/>
        <v>1.4042968863367713E-3</v>
      </c>
      <c r="F63" s="66">
        <f>'2025 Ιανουάριος'!F63+'2025 Φεβρουάριος'!D63</f>
        <v>92.62</v>
      </c>
      <c r="G63" s="76">
        <f t="shared" si="33"/>
        <v>1.128277785840321E-3</v>
      </c>
      <c r="H63" s="56"/>
      <c r="I63" s="77" t="e">
        <f t="shared" si="34"/>
        <v>#DIV/0!</v>
      </c>
      <c r="J63" s="66">
        <f t="shared" si="35"/>
        <v>0</v>
      </c>
      <c r="K63" s="78" t="e">
        <f t="shared" si="36"/>
        <v>#DIV/0!</v>
      </c>
      <c r="L63" s="56">
        <f>'2024_60-69 ΕΞΟΔΑ+ΟΜ 2'!E23</f>
        <v>378.72</v>
      </c>
      <c r="M63" s="76">
        <f t="shared" si="37"/>
        <v>9.3261354899939579E-3</v>
      </c>
      <c r="N63" s="66">
        <f>L63+'2025 Ιανουάριος'!L63</f>
        <v>462.48</v>
      </c>
      <c r="O63" s="76">
        <f t="shared" si="38"/>
        <v>5.8944129254962438E-3</v>
      </c>
      <c r="P63" s="66">
        <f t="shared" si="39"/>
        <v>-369.86</v>
      </c>
      <c r="Q63" s="76">
        <f t="shared" si="40"/>
        <v>4.9933059814294971</v>
      </c>
      <c r="R63"/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2'!E24</f>
        <v>4853.79</v>
      </c>
      <c r="E64" s="76">
        <f t="shared" ref="E64:E71" si="41">D64/$D$74</f>
        <v>0.13632324367865115</v>
      </c>
      <c r="F64" s="66">
        <f>'2025 Ιανουάριος'!F64+'2025 Φεβρουάριος'!D64</f>
        <v>19835.77</v>
      </c>
      <c r="G64" s="76">
        <f t="shared" ref="G64:G71" si="42">F64/$F$43</f>
        <v>0.24163526944545305</v>
      </c>
      <c r="H64" s="56"/>
      <c r="I64" s="77" t="e">
        <f t="shared" si="34"/>
        <v>#DIV/0!</v>
      </c>
      <c r="J64" s="66">
        <f t="shared" si="35"/>
        <v>0</v>
      </c>
      <c r="K64" s="78" t="e">
        <f t="shared" si="36"/>
        <v>#DIV/0!</v>
      </c>
      <c r="L64" s="56">
        <f>'2024_60-69 ΕΞΟΔΑ+ΟΜ 2'!E24</f>
        <v>5027.21</v>
      </c>
      <c r="M64" s="76">
        <f t="shared" si="37"/>
        <v>0.12379711025732076</v>
      </c>
      <c r="N64" s="66">
        <f>L64+'2025 Ιανουάριος'!L64</f>
        <v>8958.119999999999</v>
      </c>
      <c r="O64" s="76">
        <f t="shared" si="38"/>
        <v>0.11417327952807993</v>
      </c>
      <c r="P64" s="66">
        <f t="shared" si="39"/>
        <v>10877.650000000001</v>
      </c>
      <c r="Q64" s="76">
        <f t="shared" si="40"/>
        <v>0.45161443190760925</v>
      </c>
      <c r="R64"/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2'!E25</f>
        <v>0</v>
      </c>
      <c r="E65" s="76">
        <f t="shared" si="41"/>
        <v>0</v>
      </c>
      <c r="F65" s="66">
        <f>'2025 Ιανουάριος'!F65+'2025 Φεβρουάριος'!D65</f>
        <v>0</v>
      </c>
      <c r="G65" s="76">
        <f t="shared" si="42"/>
        <v>0</v>
      </c>
      <c r="H65" s="56"/>
      <c r="I65" s="77" t="e">
        <f t="shared" si="34"/>
        <v>#DIV/0!</v>
      </c>
      <c r="J65" s="66">
        <f t="shared" si="35"/>
        <v>0</v>
      </c>
      <c r="K65" s="78" t="e">
        <f t="shared" si="36"/>
        <v>#DIV/0!</v>
      </c>
      <c r="L65" s="56">
        <f>'2024_60-69 ΕΞΟΔΑ+ΟΜ 2'!E25</f>
        <v>0</v>
      </c>
      <c r="M65" s="76">
        <f t="shared" si="37"/>
        <v>0</v>
      </c>
      <c r="N65" s="66">
        <f>L65+'2025 Ιανουάριος'!L65</f>
        <v>0</v>
      </c>
      <c r="O65" s="76">
        <f t="shared" si="38"/>
        <v>0</v>
      </c>
      <c r="P65" s="66">
        <f t="shared" si="39"/>
        <v>0</v>
      </c>
      <c r="Q65" s="76" t="e">
        <f t="shared" si="40"/>
        <v>#DIV/0!</v>
      </c>
      <c r="R65"/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2'!E26</f>
        <v>0</v>
      </c>
      <c r="E66" s="76">
        <f t="shared" si="41"/>
        <v>0</v>
      </c>
      <c r="F66" s="66">
        <f>'2025 Ιανουάριος'!F66+'2025 Φεβρουάριος'!D66</f>
        <v>0</v>
      </c>
      <c r="G66" s="76">
        <f t="shared" si="42"/>
        <v>0</v>
      </c>
      <c r="H66" s="56"/>
      <c r="I66" s="77" t="e">
        <f t="shared" si="34"/>
        <v>#DIV/0!</v>
      </c>
      <c r="J66" s="66">
        <f t="shared" si="35"/>
        <v>0</v>
      </c>
      <c r="K66" s="78" t="e">
        <f t="shared" si="36"/>
        <v>#DIV/0!</v>
      </c>
      <c r="L66" s="56">
        <f>'2024_60-69 ΕΞΟΔΑ+ΟΜ 2'!E26</f>
        <v>0</v>
      </c>
      <c r="M66" s="76">
        <f t="shared" si="37"/>
        <v>0</v>
      </c>
      <c r="N66" s="66">
        <f>L66+'2025 Ιανουάριος'!L66</f>
        <v>0</v>
      </c>
      <c r="O66" s="76">
        <f t="shared" si="38"/>
        <v>0</v>
      </c>
      <c r="P66" s="66">
        <f t="shared" si="39"/>
        <v>0</v>
      </c>
      <c r="Q66" s="76" t="e">
        <f t="shared" si="40"/>
        <v>#DIV/0!</v>
      </c>
      <c r="R66"/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2'!E27</f>
        <v>0</v>
      </c>
      <c r="E67" s="76">
        <f t="shared" si="41"/>
        <v>0</v>
      </c>
      <c r="F67" s="66">
        <f>'2025 Ιανουάριος'!F67+'2025 Φεβρουάριος'!D67</f>
        <v>0</v>
      </c>
      <c r="G67" s="76">
        <f t="shared" si="42"/>
        <v>0</v>
      </c>
      <c r="H67" s="56"/>
      <c r="I67" s="77" t="e">
        <f t="shared" si="34"/>
        <v>#DIV/0!</v>
      </c>
      <c r="J67" s="66">
        <f t="shared" si="35"/>
        <v>0</v>
      </c>
      <c r="K67" s="78" t="e">
        <f t="shared" si="36"/>
        <v>#DIV/0!</v>
      </c>
      <c r="L67" s="56">
        <f>'2024_60-69 ΕΞΟΔΑ+ΟΜ 2'!E27</f>
        <v>0</v>
      </c>
      <c r="M67" s="76">
        <f t="shared" si="37"/>
        <v>0</v>
      </c>
      <c r="N67" s="66">
        <f>L67+'2025 Ιανουάριος'!L67</f>
        <v>0</v>
      </c>
      <c r="O67" s="76">
        <f t="shared" si="38"/>
        <v>0</v>
      </c>
      <c r="P67" s="66">
        <f t="shared" si="39"/>
        <v>0</v>
      </c>
      <c r="Q67" s="76" t="e">
        <f t="shared" si="40"/>
        <v>#DIV/0!</v>
      </c>
      <c r="R67"/>
      <c r="S67"/>
      <c r="T67"/>
      <c r="U67"/>
      <c r="V67"/>
    </row>
    <row r="68" spans="1:22" ht="42.7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2'!E28</f>
        <v>577.27</v>
      </c>
      <c r="E68" s="76">
        <f t="shared" si="41"/>
        <v>1.6213169271512558E-2</v>
      </c>
      <c r="F68" s="66">
        <f>'2025 Ιανουάριος'!F68+'2025 Φεβρουάριος'!D68</f>
        <v>1261.3699999999999</v>
      </c>
      <c r="G68" s="76">
        <f t="shared" si="42"/>
        <v>1.5365749845879998E-2</v>
      </c>
      <c r="H68" s="56"/>
      <c r="I68" s="77" t="e">
        <f t="shared" si="34"/>
        <v>#DIV/0!</v>
      </c>
      <c r="J68" s="66">
        <f t="shared" si="35"/>
        <v>0</v>
      </c>
      <c r="K68" s="78" t="e">
        <f t="shared" si="36"/>
        <v>#DIV/0!</v>
      </c>
      <c r="L68" s="56">
        <f>'2024_60-69 ΕΞΟΔΑ+ΟΜ 2'!E28</f>
        <v>509.31</v>
      </c>
      <c r="M68" s="76">
        <f t="shared" si="37"/>
        <v>1.2541967855959079E-2</v>
      </c>
      <c r="N68" s="66">
        <f>L68+'2025 Ιανουάριος'!L68</f>
        <v>1157.3399999999999</v>
      </c>
      <c r="O68" s="76">
        <f t="shared" si="38"/>
        <v>1.475056187336495E-2</v>
      </c>
      <c r="P68" s="66">
        <f t="shared" si="39"/>
        <v>104.02999999999997</v>
      </c>
      <c r="Q68" s="76">
        <f t="shared" si="40"/>
        <v>0.91752618184989343</v>
      </c>
      <c r="R68"/>
      <c r="S68"/>
      <c r="T68"/>
      <c r="U68"/>
      <c r="V68"/>
    </row>
    <row r="69" spans="1:22" ht="22.5" customHeight="1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2'!E29</f>
        <v>0</v>
      </c>
      <c r="E69" s="76">
        <f t="shared" si="41"/>
        <v>0</v>
      </c>
      <c r="F69" s="66">
        <f>'2025 Ιανουάριος'!F69+'2025 Φεβρουάριος'!D69</f>
        <v>0</v>
      </c>
      <c r="G69" s="76">
        <f t="shared" si="42"/>
        <v>0</v>
      </c>
      <c r="H69" s="56"/>
      <c r="I69" s="77" t="e">
        <f t="shared" si="34"/>
        <v>#DIV/0!</v>
      </c>
      <c r="J69" s="66">
        <f t="shared" si="35"/>
        <v>0</v>
      </c>
      <c r="K69" s="78" t="e">
        <f t="shared" si="36"/>
        <v>#DIV/0!</v>
      </c>
      <c r="L69" s="56">
        <f>'2024_60-69 ΕΞΟΔΑ+ΟΜ 2'!E29</f>
        <v>1082.4000000000001</v>
      </c>
      <c r="M69" s="76">
        <f t="shared" si="37"/>
        <v>2.6654544397891475E-2</v>
      </c>
      <c r="N69" s="66">
        <f>L69+'2025 Ιανουάριος'!L69</f>
        <v>1742.13</v>
      </c>
      <c r="O69" s="76">
        <f t="shared" si="38"/>
        <v>2.220384360382021E-2</v>
      </c>
      <c r="P69" s="66">
        <f t="shared" si="39"/>
        <v>-1742.13</v>
      </c>
      <c r="Q69" s="76" t="e">
        <f t="shared" si="40"/>
        <v>#DIV/0!</v>
      </c>
      <c r="R69"/>
      <c r="S69"/>
      <c r="T69"/>
      <c r="U69"/>
      <c r="V69"/>
    </row>
    <row r="70" spans="1:22" ht="36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41"/>
        <v>0</v>
      </c>
      <c r="F70" s="66">
        <f>'2025 Ιανουάριος'!F70+'2025 Φεβρουάριος'!D70</f>
        <v>0</v>
      </c>
      <c r="G70" s="76">
        <f t="shared" si="42"/>
        <v>0</v>
      </c>
      <c r="H70" s="56"/>
      <c r="I70" s="77" t="e">
        <f t="shared" si="34"/>
        <v>#DIV/0!</v>
      </c>
      <c r="J70" s="66">
        <f t="shared" si="35"/>
        <v>0</v>
      </c>
      <c r="K70" s="78" t="e">
        <f t="shared" si="36"/>
        <v>#DIV/0!</v>
      </c>
      <c r="L70" s="56">
        <f>'2024_60-69 ΕΞΟΔΑ+ΟΜ 2'!E30</f>
        <v>85.2</v>
      </c>
      <c r="M70" s="76">
        <f t="shared" si="37"/>
        <v>2.0980849803218346E-3</v>
      </c>
      <c r="N70" s="66">
        <f>L70+'2025 Ιανουάριος'!L70</f>
        <v>145.12</v>
      </c>
      <c r="O70" s="76">
        <f t="shared" si="38"/>
        <v>1.8495874497232636E-3</v>
      </c>
      <c r="P70" s="66">
        <f t="shared" si="39"/>
        <v>-145.12</v>
      </c>
      <c r="Q70" s="76" t="e">
        <f t="shared" si="40"/>
        <v>#DIV/0!</v>
      </c>
      <c r="R70"/>
      <c r="S70"/>
      <c r="T70"/>
      <c r="U70"/>
      <c r="V70"/>
    </row>
    <row r="71" spans="1:22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2'!E31</f>
        <v>7839.9766666666674</v>
      </c>
      <c r="E71" s="76">
        <f t="shared" si="41"/>
        <v>0.22019309643905882</v>
      </c>
      <c r="F71" s="66">
        <f>'2025 Ιανουάριος'!F71+'2025 Φεβρουάριος'!D71</f>
        <v>15679.953333333335</v>
      </c>
      <c r="G71" s="76">
        <f t="shared" si="42"/>
        <v>0.19100996576347326</v>
      </c>
      <c r="H71" s="56"/>
      <c r="I71" s="77" t="e">
        <f t="shared" si="34"/>
        <v>#DIV/0!</v>
      </c>
      <c r="J71" s="66">
        <f t="shared" si="35"/>
        <v>0</v>
      </c>
      <c r="K71" s="78" t="e">
        <f t="shared" si="36"/>
        <v>#DIV/0!</v>
      </c>
      <c r="L71" s="56">
        <f>'2024_60-69 ΕΞΟΔΑ+ΟΜ 2'!E31</f>
        <v>7839.98</v>
      </c>
      <c r="M71" s="76">
        <f t="shared" si="37"/>
        <v>0.19306272633830487</v>
      </c>
      <c r="N71" s="66">
        <f>L71+'2025 Ιανουάριος'!L71</f>
        <v>15679.96</v>
      </c>
      <c r="O71" s="76">
        <f t="shared" si="38"/>
        <v>0.199844661164297</v>
      </c>
      <c r="P71" s="66">
        <f t="shared" si="39"/>
        <v>-6.6666666643868666E-3</v>
      </c>
      <c r="Q71" s="76">
        <f t="shared" si="40"/>
        <v>1.0000004251713333</v>
      </c>
      <c r="R71"/>
      <c r="S71"/>
      <c r="T71"/>
      <c r="U71"/>
      <c r="V71"/>
    </row>
    <row r="72" spans="1:22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2'!E32</f>
        <v>861.08</v>
      </c>
      <c r="E72" s="76">
        <f t="shared" ref="E72:E73" si="43">D72/$D$74</f>
        <v>2.4184239257737345E-2</v>
      </c>
      <c r="F72" s="66">
        <f>'2025 Ιανουάριος'!F72+'2025 Φεβρουάριος'!D72</f>
        <v>1733.97</v>
      </c>
      <c r="G72" s="76">
        <f t="shared" ref="G72:G73" si="44">F72/$F$43</f>
        <v>2.1122865820703315E-2</v>
      </c>
      <c r="H72" s="56"/>
      <c r="I72" s="77" t="e">
        <f t="shared" ref="I72:I73" si="45">H72/$H$43</f>
        <v>#DIV/0!</v>
      </c>
      <c r="J72" s="66">
        <f t="shared" ref="J72:J73" si="46">H72</f>
        <v>0</v>
      </c>
      <c r="K72" s="78" t="e">
        <f t="shared" ref="K72:K73" si="47">J72/$J$38</f>
        <v>#DIV/0!</v>
      </c>
      <c r="L72" s="56">
        <f>'2024_60-69 ΕΞΟΔΑ+ΟΜ 2'!E32</f>
        <v>1250.28</v>
      </c>
      <c r="M72" s="76">
        <f t="shared" ref="M72:M73" si="48">L72/$L$43</f>
        <v>3.0788658323905906E-2</v>
      </c>
      <c r="N72" s="66">
        <f>L72+'2025 Ιανουάριος'!L72</f>
        <v>2275.23</v>
      </c>
      <c r="O72" s="76">
        <f t="shared" ref="O72:O73" si="49">N72/$N$43</f>
        <v>2.8998324512361222E-2</v>
      </c>
      <c r="P72" s="66">
        <f t="shared" ref="P72:P73" si="50">F72-N72</f>
        <v>-541.26</v>
      </c>
      <c r="Q72" s="76">
        <f t="shared" ref="Q72:Q73" si="51">N72/F72</f>
        <v>1.3121507292513712</v>
      </c>
      <c r="R72"/>
      <c r="S72"/>
      <c r="T72"/>
      <c r="U72"/>
      <c r="V72"/>
    </row>
    <row r="73" spans="1:22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2'!E33</f>
        <v>0</v>
      </c>
      <c r="E73" s="76">
        <f t="shared" si="43"/>
        <v>0</v>
      </c>
      <c r="F73" s="66">
        <f>'2025 Ιανουάριος'!F73+'2025 Φεβρουάριος'!D73</f>
        <v>0</v>
      </c>
      <c r="G73" s="76">
        <f t="shared" si="44"/>
        <v>0</v>
      </c>
      <c r="H73" s="56"/>
      <c r="I73" s="77" t="e">
        <f t="shared" si="45"/>
        <v>#DIV/0!</v>
      </c>
      <c r="J73" s="66">
        <f t="shared" si="46"/>
        <v>0</v>
      </c>
      <c r="K73" s="78" t="e">
        <f t="shared" si="47"/>
        <v>#DIV/0!</v>
      </c>
      <c r="L73" s="56">
        <f>'2024_60-69 ΕΞΟΔΑ+ΟΜ 2'!E33</f>
        <v>0</v>
      </c>
      <c r="M73" s="76">
        <f t="shared" si="48"/>
        <v>0</v>
      </c>
      <c r="N73" s="66">
        <f>L73+'2025 Ιανουάριος'!L73</f>
        <v>0</v>
      </c>
      <c r="O73" s="76">
        <f t="shared" si="49"/>
        <v>0</v>
      </c>
      <c r="P73" s="66">
        <f t="shared" si="50"/>
        <v>0</v>
      </c>
      <c r="Q73" s="76" t="e">
        <f t="shared" si="51"/>
        <v>#DIV/0!</v>
      </c>
      <c r="R73"/>
      <c r="S73"/>
      <c r="T73"/>
      <c r="U73"/>
      <c r="V73"/>
    </row>
    <row r="74" spans="1:22" ht="36" customHeight="1">
      <c r="A74" s="175">
        <v>73</v>
      </c>
      <c r="B74" s="175"/>
      <c r="C74" s="188" t="s">
        <v>404</v>
      </c>
      <c r="D74" s="65">
        <f>'2025_60-69 ΕΞΟΔΑ+ΟΜ 2'!E3</f>
        <v>35605.006666666675</v>
      </c>
      <c r="E74" s="300"/>
      <c r="F74" s="65">
        <f>'2025_60-69 ΕΞΟΔΑ+ΟΜ 2'!R3</f>
        <v>82295.17333333334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40608.46</v>
      </c>
      <c r="M74" s="300"/>
      <c r="N74" s="65">
        <f>SUM(N44:N73)</f>
        <v>78460.739999999976</v>
      </c>
      <c r="O74" s="300"/>
      <c r="P74" s="65">
        <f>SUM(P44:P73)</f>
        <v>3562.3333333333376</v>
      </c>
      <c r="Q74" s="300"/>
      <c r="R74"/>
      <c r="S74"/>
      <c r="T74"/>
      <c r="U74"/>
      <c r="V74"/>
    </row>
    <row r="75" spans="1:22" ht="24">
      <c r="A75" s="175">
        <v>74</v>
      </c>
      <c r="B75" s="175"/>
      <c r="C75" s="89" t="s">
        <v>382</v>
      </c>
      <c r="D75" s="65">
        <f>D43-D74</f>
        <v>-102.63000000000466</v>
      </c>
      <c r="E75" s="300"/>
      <c r="F75" s="65">
        <f>F43-F74</f>
        <v>-205.4600000000064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R75"/>
      <c r="S75"/>
      <c r="T75"/>
      <c r="U75"/>
      <c r="V75"/>
    </row>
    <row r="76" spans="1:22" ht="27.75" customHeight="1">
      <c r="A76" s="176">
        <v>75</v>
      </c>
      <c r="B76" s="176"/>
      <c r="C76" s="55" t="s">
        <v>387</v>
      </c>
      <c r="D76" s="79">
        <f>D38-D74</f>
        <v>-13026.232241887912</v>
      </c>
      <c r="E76" s="301"/>
      <c r="F76" s="79">
        <f>F38-F74</f>
        <v>-38962.498908554582</v>
      </c>
      <c r="G76" s="301"/>
      <c r="H76" s="80">
        <f>H38-H74</f>
        <v>0</v>
      </c>
      <c r="I76" s="301">
        <f>I38-I43</f>
        <v>0</v>
      </c>
      <c r="J76" s="80">
        <f>J38-J74</f>
        <v>0</v>
      </c>
      <c r="K76" s="301"/>
      <c r="L76" s="93">
        <f>L38-L74</f>
        <v>-23537.819292035441</v>
      </c>
      <c r="M76" s="301"/>
      <c r="N76" s="79">
        <f>N38-N74</f>
        <v>-44131.113008849577</v>
      </c>
      <c r="O76" s="301"/>
      <c r="P76" s="79">
        <f>P38-P74</f>
        <v>5440.7141002950302</v>
      </c>
      <c r="Q76" s="301"/>
      <c r="R76"/>
      <c r="S76"/>
      <c r="T76"/>
      <c r="U76"/>
      <c r="V76"/>
    </row>
    <row r="77" spans="1:22" ht="27.7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R77"/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302" t="str">
        <f>ΑΝΤΙΣΤΟΙΧΙΣΗ!$F$107</f>
        <v xml:space="preserve">ΦΕΒΡΟΥΑΡΙΟΣ ΤΡΕΧΟΝ ΕΤΟΣ </v>
      </c>
      <c r="E78" s="302"/>
      <c r="F78" s="302"/>
      <c r="G78" s="110">
        <f>ΑΝΤΙΣΤΟΙΧΙΣΗ!$D$34</f>
        <v>2025</v>
      </c>
      <c r="H78" s="302" t="str">
        <f>ΑΝΤΙΣΤΟΙΧΙΣΗ!$F$107</f>
        <v xml:space="preserve">ΦΕΒΡΟΥΑΡΙΟΣ ΤΡΕΧΟΝ ΕΤΟΣ </v>
      </c>
      <c r="I78" s="302"/>
      <c r="J78" s="302"/>
      <c r="K78" s="110">
        <f>ΑΝΤΙΣΤΟΙΧΙΣΗ!$D$34</f>
        <v>2025</v>
      </c>
      <c r="L78" s="302" t="str">
        <f>ΑΝΤΙΣΤΟΙΧΙΣΗ!$F$121</f>
        <v>ΦΕΒΡΟΥΑΡΙΟΣ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R78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379</v>
      </c>
      <c r="E79" s="115" t="s">
        <v>313</v>
      </c>
      <c r="F79" s="115" t="s">
        <v>314</v>
      </c>
      <c r="G79" s="115" t="s">
        <v>309</v>
      </c>
      <c r="H79" s="115" t="s">
        <v>308</v>
      </c>
      <c r="I79" s="115" t="s">
        <v>315</v>
      </c>
      <c r="J79" s="115" t="s">
        <v>314</v>
      </c>
      <c r="K79" s="115" t="s">
        <v>309</v>
      </c>
      <c r="L79" s="115" t="s">
        <v>308</v>
      </c>
      <c r="M79" s="115" t="s">
        <v>315</v>
      </c>
      <c r="N79" s="115" t="s">
        <v>314</v>
      </c>
      <c r="O79" s="115" t="s">
        <v>309</v>
      </c>
      <c r="P79" s="115" t="s">
        <v>305</v>
      </c>
      <c r="Q79" s="115" t="s">
        <v>306</v>
      </c>
      <c r="R79"/>
      <c r="S79"/>
      <c r="T79"/>
      <c r="U79"/>
      <c r="V79"/>
    </row>
    <row r="80" spans="1:22" ht="33.75" customHeight="1">
      <c r="A80" s="74">
        <v>79</v>
      </c>
      <c r="B80" s="74" t="s">
        <v>1</v>
      </c>
      <c r="C80" s="188" t="s">
        <v>405</v>
      </c>
      <c r="D80" s="65">
        <f>SUM(D81:D110)</f>
        <v>8756.2100000000009</v>
      </c>
      <c r="E80" s="83"/>
      <c r="F80" s="65">
        <f>SUM(F81:F110)</f>
        <v>18374.98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4687.3700000000008</v>
      </c>
      <c r="M80" s="83"/>
      <c r="N80" s="65">
        <f>SUM(N81:N110)</f>
        <v>9104.15</v>
      </c>
      <c r="O80" s="83"/>
      <c r="P80" s="65">
        <f>SUM(P81:P110)</f>
        <v>0</v>
      </c>
      <c r="Q80" s="83"/>
      <c r="R80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2'!E37</f>
        <v>1739.37</v>
      </c>
      <c r="E81" s="76">
        <f>D81/$D$111</f>
        <v>0.19864416225741499</v>
      </c>
      <c r="F81" s="117">
        <f>'2025 Ιανουάριος'!F81+'2025 Φεβρουάριος'!D81</f>
        <v>3395.71</v>
      </c>
      <c r="G81" s="76">
        <f>F81/$F$80</f>
        <v>0.18480074536135549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2'!E35</f>
        <v>1349.58</v>
      </c>
      <c r="M81" s="76">
        <f>L81/$L$80</f>
        <v>0.28791838493654215</v>
      </c>
      <c r="N81" s="66">
        <f>L81+'2025 Ιανουάριος'!L81</f>
        <v>2699.16</v>
      </c>
      <c r="O81" s="76">
        <f>N81/$N$80</f>
        <v>0.29647578302202843</v>
      </c>
      <c r="P81" s="58"/>
      <c r="Q81" s="59" t="e">
        <f>SUM(D81:P81)</f>
        <v>#DIV/0!</v>
      </c>
      <c r="R81"/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2'!E38</f>
        <v>1747.2</v>
      </c>
      <c r="E82" s="76">
        <f t="shared" ref="E82:E105" si="52">D82/$D$111</f>
        <v>0.19953838475778904</v>
      </c>
      <c r="F82" s="117">
        <f>'2025 Ιανουάριος'!F82+'2025 Φεβρουάριος'!D82</f>
        <v>3418.44</v>
      </c>
      <c r="G82" s="76">
        <f t="shared" ref="G82:G105" si="53">F82/$F$80</f>
        <v>0.18603775351048002</v>
      </c>
      <c r="H82" s="56"/>
      <c r="I82" s="57" t="e">
        <f t="shared" ref="I82:I105" si="54">H82/$H$80</f>
        <v>#DIV/0!</v>
      </c>
      <c r="J82" s="58"/>
      <c r="K82" s="58" t="e">
        <f t="shared" ref="K82:K105" si="55">J82/$J$80</f>
        <v>#DIV/0!</v>
      </c>
      <c r="L82" s="117">
        <f>'2024_60-69 ΕΞΟΔΑ+ΟΜ 2'!E36</f>
        <v>0</v>
      </c>
      <c r="M82" s="76">
        <f t="shared" ref="M82:M105" si="56">L82/$L$80</f>
        <v>0</v>
      </c>
      <c r="N82" s="66">
        <f>L82+'2025 Ιανουάριος'!L82</f>
        <v>0</v>
      </c>
      <c r="O82" s="76">
        <f t="shared" ref="O82:O105" si="57">N82/$N$80</f>
        <v>0</v>
      </c>
      <c r="P82" s="58"/>
      <c r="Q82" s="59" t="e">
        <f t="shared" ref="Q82:Q105" si="58">SUM(D82:P82)</f>
        <v>#DIV/0!</v>
      </c>
      <c r="R82"/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2'!E39</f>
        <v>1198.17</v>
      </c>
      <c r="E83" s="76">
        <f t="shared" si="52"/>
        <v>0.13683659939631415</v>
      </c>
      <c r="F83" s="117">
        <f>'2025 Ιανουάριος'!F83+'2025 Φεβρουάριος'!D83</f>
        <v>2220.11</v>
      </c>
      <c r="G83" s="76">
        <f t="shared" si="53"/>
        <v>0.12082244443259259</v>
      </c>
      <c r="H83" s="56"/>
      <c r="I83" s="57" t="e">
        <f t="shared" si="54"/>
        <v>#DIV/0!</v>
      </c>
      <c r="J83" s="58"/>
      <c r="K83" s="58" t="e">
        <f t="shared" si="55"/>
        <v>#DIV/0!</v>
      </c>
      <c r="L83" s="117">
        <f>'2024_60-69 ΕΞΟΔΑ+ΟΜ 2'!E37</f>
        <v>1439.8</v>
      </c>
      <c r="M83" s="76">
        <f t="shared" si="56"/>
        <v>0.30716585206629726</v>
      </c>
      <c r="N83" s="66">
        <f>L83+'2025 Ιανουάριος'!L83</f>
        <v>2369.81</v>
      </c>
      <c r="O83" s="76">
        <f t="shared" si="57"/>
        <v>0.26029997308919561</v>
      </c>
      <c r="P83" s="58"/>
      <c r="Q83" s="59" t="e">
        <f t="shared" si="58"/>
        <v>#DIV/0!</v>
      </c>
      <c r="R83"/>
      <c r="S83"/>
      <c r="T83"/>
      <c r="U83"/>
      <c r="V83"/>
    </row>
    <row r="84" spans="1:22" ht="33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2'!E40</f>
        <v>1245.7</v>
      </c>
      <c r="E84" s="76">
        <f t="shared" si="52"/>
        <v>0.14226474696244151</v>
      </c>
      <c r="F84" s="117">
        <f>'2025 Ιανουάριος'!F84+'2025 Φεβρουάριος'!D84</f>
        <v>2323.66</v>
      </c>
      <c r="G84" s="76">
        <f t="shared" si="53"/>
        <v>0.12645782471599967</v>
      </c>
      <c r="H84" s="56"/>
      <c r="I84" s="57" t="e">
        <f t="shared" si="54"/>
        <v>#DIV/0!</v>
      </c>
      <c r="J84" s="58"/>
      <c r="K84" s="58" t="e">
        <f t="shared" si="55"/>
        <v>#DIV/0!</v>
      </c>
      <c r="L84" s="117">
        <f>'2024_60-69 ΕΞΟΔΑ+ΟΜ 2'!E38</f>
        <v>0</v>
      </c>
      <c r="M84" s="76">
        <f t="shared" si="56"/>
        <v>0</v>
      </c>
      <c r="N84" s="66">
        <f>L84+'2025 Ιανουάριος'!L84</f>
        <v>0</v>
      </c>
      <c r="O84" s="76">
        <f t="shared" si="57"/>
        <v>0</v>
      </c>
      <c r="P84" s="58"/>
      <c r="Q84" s="59" t="e">
        <f t="shared" si="58"/>
        <v>#DIV/0!</v>
      </c>
      <c r="R84"/>
      <c r="S84"/>
      <c r="T84"/>
      <c r="U84"/>
      <c r="V84"/>
    </row>
    <row r="85" spans="1:22" ht="27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2'!E41</f>
        <v>357.22</v>
      </c>
      <c r="E85" s="76">
        <f t="shared" si="52"/>
        <v>4.0796189218851531E-2</v>
      </c>
      <c r="F85" s="117">
        <f>'2025 Ιανουάριος'!F85+'2025 Φεβρουάριος'!D85</f>
        <v>696.35</v>
      </c>
      <c r="G85" s="76">
        <f t="shared" si="53"/>
        <v>3.7896639887499202E-2</v>
      </c>
      <c r="H85" s="56"/>
      <c r="I85" s="57" t="e">
        <f t="shared" si="54"/>
        <v>#DIV/0!</v>
      </c>
      <c r="J85" s="58"/>
      <c r="K85" s="58" t="e">
        <f t="shared" si="55"/>
        <v>#DIV/0!</v>
      </c>
      <c r="L85" s="117">
        <f>'2024_60-69 ΕΞΟΔΑ+ΟΜ 2'!E39</f>
        <v>300.82</v>
      </c>
      <c r="M85" s="76">
        <f t="shared" si="56"/>
        <v>6.4176713167511834E-2</v>
      </c>
      <c r="N85" s="66">
        <f>L85+'2025 Ιανουάριος'!L85</f>
        <v>300.82</v>
      </c>
      <c r="O85" s="76">
        <f t="shared" si="57"/>
        <v>3.3042074218900173E-2</v>
      </c>
      <c r="P85" s="58"/>
      <c r="Q85" s="59" t="e">
        <f t="shared" si="58"/>
        <v>#DIV/0!</v>
      </c>
      <c r="R85"/>
      <c r="S85"/>
      <c r="T85"/>
      <c r="U85"/>
      <c r="V85"/>
    </row>
    <row r="86" spans="1:22" ht="30.7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2'!E42</f>
        <v>358.92</v>
      </c>
      <c r="E86" s="76">
        <f t="shared" si="52"/>
        <v>4.0990337143581523E-2</v>
      </c>
      <c r="F86" s="117">
        <f>'2025 Ιανουάριος'!F86+'2025 Φεβρουάριος'!D86</f>
        <v>701.29</v>
      </c>
      <c r="G86" s="76">
        <f t="shared" si="53"/>
        <v>3.8165483717533297E-2</v>
      </c>
      <c r="H86" s="56"/>
      <c r="I86" s="57" t="e">
        <f t="shared" si="54"/>
        <v>#DIV/0!</v>
      </c>
      <c r="J86" s="58"/>
      <c r="K86" s="58" t="e">
        <f t="shared" si="55"/>
        <v>#DIV/0!</v>
      </c>
      <c r="L86" s="117">
        <f>'2024_60-69 ΕΞΟΔΑ+ΟΜ 2'!E40</f>
        <v>0</v>
      </c>
      <c r="M86" s="76">
        <f t="shared" si="56"/>
        <v>0</v>
      </c>
      <c r="N86" s="66">
        <f>L86+'2025 Ιανουάριος'!L86</f>
        <v>300.82</v>
      </c>
      <c r="O86" s="76">
        <f t="shared" si="57"/>
        <v>3.3042074218900173E-2</v>
      </c>
      <c r="P86" s="58"/>
      <c r="Q86" s="59" t="e">
        <f t="shared" si="58"/>
        <v>#DIV/0!</v>
      </c>
      <c r="R86"/>
      <c r="S86"/>
      <c r="T86"/>
      <c r="U86"/>
      <c r="V86" s="238"/>
    </row>
    <row r="87" spans="1:22" ht="24.7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2'!E43</f>
        <v>151.02000000000001</v>
      </c>
      <c r="E87" s="76">
        <f t="shared" si="52"/>
        <v>1.7247187995719608E-2</v>
      </c>
      <c r="F87" s="117">
        <f>'2025 Ιανουάριος'!F87+'2025 Φεβρουάριος'!D87</f>
        <v>305.64</v>
      </c>
      <c r="G87" s="76">
        <f t="shared" si="53"/>
        <v>1.6633487492231282E-2</v>
      </c>
      <c r="H87" s="56"/>
      <c r="I87" s="57" t="e">
        <f t="shared" si="54"/>
        <v>#DIV/0!</v>
      </c>
      <c r="J87" s="58"/>
      <c r="K87" s="58" t="e">
        <f t="shared" si="55"/>
        <v>#DIV/0!</v>
      </c>
      <c r="L87" s="117">
        <f>'2024_60-69 ΕΞΟΔΑ+ΟΜ 2'!E41</f>
        <v>292.81</v>
      </c>
      <c r="M87" s="76">
        <f t="shared" si="56"/>
        <v>6.2467865775477499E-2</v>
      </c>
      <c r="N87" s="66">
        <f>L87+'2025 Ιανουάριος'!L87</f>
        <v>469.18</v>
      </c>
      <c r="O87" s="76">
        <f t="shared" si="57"/>
        <v>5.1534739651697303E-2</v>
      </c>
      <c r="P87" s="58"/>
      <c r="Q87" s="59" t="e">
        <f t="shared" si="58"/>
        <v>#DIV/0!</v>
      </c>
      <c r="R87"/>
      <c r="S87"/>
      <c r="T87"/>
      <c r="U87"/>
      <c r="V87" s="238"/>
    </row>
    <row r="88" spans="1:22" ht="28.5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2'!E44</f>
        <v>158.21</v>
      </c>
      <c r="E88" s="76">
        <f t="shared" si="52"/>
        <v>1.8068319512665867E-2</v>
      </c>
      <c r="F88" s="117">
        <f>'2025 Ιανουάριος'!F88+'2025 Φεβρουάριος'!D88</f>
        <v>321.31</v>
      </c>
      <c r="G88" s="76">
        <f t="shared" si="53"/>
        <v>1.7486277536084394E-2</v>
      </c>
      <c r="H88" s="56"/>
      <c r="I88" s="57" t="e">
        <f t="shared" si="54"/>
        <v>#DIV/0!</v>
      </c>
      <c r="J88" s="58"/>
      <c r="K88" s="58" t="e">
        <f t="shared" si="55"/>
        <v>#DIV/0!</v>
      </c>
      <c r="L88" s="117">
        <f>'2024_60-69 ΕΞΟΔΑ+ΟΜ 2'!E42</f>
        <v>0</v>
      </c>
      <c r="M88" s="76">
        <f t="shared" si="56"/>
        <v>0</v>
      </c>
      <c r="N88" s="66">
        <f>L88+'2025 Ιανουάριος'!L88</f>
        <v>0</v>
      </c>
      <c r="O88" s="76">
        <f t="shared" si="57"/>
        <v>0</v>
      </c>
      <c r="P88" s="58"/>
      <c r="Q88" s="59" t="e">
        <f t="shared" si="58"/>
        <v>#DIV/0!</v>
      </c>
      <c r="R88"/>
      <c r="S88"/>
      <c r="T88"/>
      <c r="U88"/>
      <c r="V88" s="238"/>
    </row>
    <row r="89" spans="1:22" ht="1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2'!E45</f>
        <v>0</v>
      </c>
      <c r="E89" s="76">
        <f t="shared" si="52"/>
        <v>0</v>
      </c>
      <c r="F89" s="117">
        <f>'2025 Ιανουάριος'!F89+'2025 Φεβρουάριος'!D89</f>
        <v>0</v>
      </c>
      <c r="G89" s="76">
        <f t="shared" si="53"/>
        <v>0</v>
      </c>
      <c r="H89" s="120"/>
      <c r="I89" s="57" t="e">
        <f t="shared" si="54"/>
        <v>#DIV/0!</v>
      </c>
      <c r="J89" s="120"/>
      <c r="K89" s="58" t="e">
        <f t="shared" si="55"/>
        <v>#DIV/0!</v>
      </c>
      <c r="L89" s="117">
        <f>'2024_60-69 ΕΞΟΔΑ+ΟΜ 2'!E43</f>
        <v>0</v>
      </c>
      <c r="M89" s="76">
        <f t="shared" si="56"/>
        <v>0</v>
      </c>
      <c r="N89" s="66">
        <f>L89+'2025 Ιανουάριος'!L89</f>
        <v>0</v>
      </c>
      <c r="O89" s="76">
        <f t="shared" si="57"/>
        <v>0</v>
      </c>
      <c r="P89" s="120"/>
      <c r="Q89" s="59" t="e">
        <f t="shared" si="58"/>
        <v>#DIV/0!</v>
      </c>
      <c r="R89"/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2'!E46</f>
        <v>0</v>
      </c>
      <c r="E90" s="76">
        <f t="shared" si="52"/>
        <v>0</v>
      </c>
      <c r="F90" s="117">
        <f>'2025 Ιανουάριος'!F90+'2025 Φεβρουάριος'!D90</f>
        <v>0</v>
      </c>
      <c r="G90" s="76">
        <f t="shared" si="53"/>
        <v>0</v>
      </c>
      <c r="H90" s="120"/>
      <c r="I90" s="57" t="e">
        <f t="shared" si="54"/>
        <v>#DIV/0!</v>
      </c>
      <c r="J90" s="120"/>
      <c r="K90" s="58" t="e">
        <f t="shared" si="55"/>
        <v>#DIV/0!</v>
      </c>
      <c r="L90" s="117">
        <f>'2024_60-69 ΕΞΟΔΑ+ΟΜ 2'!E44</f>
        <v>0</v>
      </c>
      <c r="M90" s="76">
        <f t="shared" si="56"/>
        <v>0</v>
      </c>
      <c r="N90" s="66">
        <f>L90+'2025 Ιανουάριος'!L90</f>
        <v>0</v>
      </c>
      <c r="O90" s="76">
        <f t="shared" si="57"/>
        <v>0</v>
      </c>
      <c r="P90" s="120"/>
      <c r="Q90" s="59" t="e">
        <f t="shared" si="58"/>
        <v>#DIV/0!</v>
      </c>
      <c r="R90"/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2'!E47</f>
        <v>0</v>
      </c>
      <c r="E91" s="76">
        <f t="shared" si="52"/>
        <v>0</v>
      </c>
      <c r="F91" s="117">
        <f>'2025 Ιανουάριος'!F91+'2025 Φεβρουάριος'!D91</f>
        <v>0</v>
      </c>
      <c r="G91" s="76">
        <f t="shared" si="53"/>
        <v>0</v>
      </c>
      <c r="H91" s="120"/>
      <c r="I91" s="57" t="e">
        <f t="shared" si="54"/>
        <v>#DIV/0!</v>
      </c>
      <c r="J91" s="120"/>
      <c r="K91" s="58" t="e">
        <f t="shared" si="55"/>
        <v>#DIV/0!</v>
      </c>
      <c r="L91" s="117">
        <f>'2024_60-69 ΕΞΟΔΑ+ΟΜ 2'!E45</f>
        <v>0</v>
      </c>
      <c r="M91" s="76">
        <f t="shared" si="56"/>
        <v>0</v>
      </c>
      <c r="N91" s="66">
        <f>L91+'2025 Ιανουάριος'!L91</f>
        <v>0</v>
      </c>
      <c r="O91" s="76">
        <f t="shared" si="57"/>
        <v>0</v>
      </c>
      <c r="P91" s="120"/>
      <c r="Q91" s="59" t="e">
        <f t="shared" si="58"/>
        <v>#DIV/0!</v>
      </c>
      <c r="R91"/>
      <c r="S91"/>
      <c r="T91"/>
      <c r="U91"/>
      <c r="V91"/>
    </row>
    <row r="92" spans="1:22" ht="24.7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2'!E48</f>
        <v>0</v>
      </c>
      <c r="E92" s="76">
        <f t="shared" si="52"/>
        <v>0</v>
      </c>
      <c r="F92" s="117">
        <f>'2025 Ιανουάριος'!F92+'2025 Φεβρουάριος'!D92</f>
        <v>0</v>
      </c>
      <c r="G92" s="76">
        <f t="shared" si="53"/>
        <v>0</v>
      </c>
      <c r="H92" s="56"/>
      <c r="I92" s="57" t="e">
        <f t="shared" si="54"/>
        <v>#DIV/0!</v>
      </c>
      <c r="J92" s="58"/>
      <c r="K92" s="58" t="e">
        <f t="shared" si="55"/>
        <v>#DIV/0!</v>
      </c>
      <c r="L92" s="117">
        <f>'2024_60-69 ΕΞΟΔΑ+ΟΜ 2'!E46</f>
        <v>0</v>
      </c>
      <c r="M92" s="76">
        <f t="shared" si="56"/>
        <v>0</v>
      </c>
      <c r="N92" s="66">
        <f>L92+'2025 Ιανουάριος'!L92</f>
        <v>0</v>
      </c>
      <c r="O92" s="76">
        <f t="shared" si="57"/>
        <v>0</v>
      </c>
      <c r="P92" s="58"/>
      <c r="Q92" s="59" t="e">
        <f t="shared" si="58"/>
        <v>#DIV/0!</v>
      </c>
      <c r="R92"/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2'!E49</f>
        <v>0</v>
      </c>
      <c r="E93" s="76">
        <f t="shared" si="52"/>
        <v>0</v>
      </c>
      <c r="F93" s="117">
        <f>'2025 Ιανουάριος'!F93+'2025 Φεβρουάριος'!D93</f>
        <v>0</v>
      </c>
      <c r="G93" s="76">
        <f t="shared" si="53"/>
        <v>0</v>
      </c>
      <c r="H93" s="56"/>
      <c r="I93" s="57" t="e">
        <f t="shared" si="54"/>
        <v>#DIV/0!</v>
      </c>
      <c r="J93" s="58"/>
      <c r="K93" s="58" t="e">
        <f t="shared" si="55"/>
        <v>#DIV/0!</v>
      </c>
      <c r="L93" s="117">
        <f>'2024_60-69 ΕΞΟΔΑ+ΟΜ 2'!E47</f>
        <v>0</v>
      </c>
      <c r="M93" s="76">
        <f t="shared" si="56"/>
        <v>0</v>
      </c>
      <c r="N93" s="66">
        <f>L93+'2025 Ιανουάριος'!L93</f>
        <v>0</v>
      </c>
      <c r="O93" s="76">
        <f t="shared" si="57"/>
        <v>0</v>
      </c>
      <c r="P93" s="58"/>
      <c r="Q93" s="59" t="e">
        <f t="shared" si="58"/>
        <v>#DIV/0!</v>
      </c>
      <c r="R93"/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2'!E50</f>
        <v>0</v>
      </c>
      <c r="E94" s="76">
        <f t="shared" si="52"/>
        <v>0</v>
      </c>
      <c r="F94" s="117">
        <f>'2025 Ιανουάριος'!F94+'2025 Φεβρουάριος'!D94</f>
        <v>0</v>
      </c>
      <c r="G94" s="76">
        <f t="shared" si="53"/>
        <v>0</v>
      </c>
      <c r="H94" s="121"/>
      <c r="I94" s="57" t="e">
        <f t="shared" si="54"/>
        <v>#DIV/0!</v>
      </c>
      <c r="J94" s="121"/>
      <c r="K94" s="58" t="e">
        <f t="shared" si="55"/>
        <v>#DIV/0!</v>
      </c>
      <c r="L94" s="117">
        <f>'2024_60-69 ΕΞΟΔΑ+ΟΜ 2'!E48</f>
        <v>0</v>
      </c>
      <c r="M94" s="76">
        <f t="shared" si="56"/>
        <v>0</v>
      </c>
      <c r="N94" s="66">
        <f>L94+'2025 Ιανουάριος'!L94</f>
        <v>0</v>
      </c>
      <c r="O94" s="76">
        <f t="shared" si="57"/>
        <v>0</v>
      </c>
      <c r="P94" s="121"/>
      <c r="Q94" s="59" t="e">
        <f t="shared" si="58"/>
        <v>#DIV/0!</v>
      </c>
      <c r="R94"/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2'!E51</f>
        <v>0</v>
      </c>
      <c r="E95" s="76">
        <f t="shared" si="52"/>
        <v>0</v>
      </c>
      <c r="F95" s="117">
        <f>'2025 Ιανουάριος'!F95+'2025 Φεβρουάριος'!D95</f>
        <v>0</v>
      </c>
      <c r="G95" s="76">
        <f t="shared" si="53"/>
        <v>0</v>
      </c>
      <c r="H95" s="56"/>
      <c r="I95" s="57" t="e">
        <f t="shared" si="54"/>
        <v>#DIV/0!</v>
      </c>
      <c r="J95" s="58"/>
      <c r="K95" s="58" t="e">
        <f t="shared" si="55"/>
        <v>#DIV/0!</v>
      </c>
      <c r="L95" s="117">
        <f>'2024_60-69 ΕΞΟΔΑ+ΟΜ 2'!E49</f>
        <v>246.76</v>
      </c>
      <c r="M95" s="76">
        <f t="shared" si="56"/>
        <v>5.2643593315654609E-2</v>
      </c>
      <c r="N95" s="66">
        <f>L95+'2025 Ιανουάριος'!L95</f>
        <v>246.76</v>
      </c>
      <c r="O95" s="76">
        <f t="shared" si="57"/>
        <v>2.7104122845076146E-2</v>
      </c>
      <c r="P95" s="58"/>
      <c r="Q95" s="59" t="e">
        <f t="shared" si="58"/>
        <v>#DIV/0!</v>
      </c>
      <c r="R95"/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2'!E52</f>
        <v>161.91999999999999</v>
      </c>
      <c r="E96" s="76">
        <f t="shared" si="52"/>
        <v>1.8492018807223669E-2</v>
      </c>
      <c r="F96" s="117">
        <f>'2025 Ιανουάριος'!F96+'2025 Φεβρουάριος'!D96</f>
        <v>244.04999999999998</v>
      </c>
      <c r="G96" s="76">
        <f t="shared" si="53"/>
        <v>1.3281647109275764E-2</v>
      </c>
      <c r="H96" s="56"/>
      <c r="I96" s="57" t="e">
        <f t="shared" si="54"/>
        <v>#DIV/0!</v>
      </c>
      <c r="J96" s="58"/>
      <c r="K96" s="58" t="e">
        <f t="shared" si="55"/>
        <v>#DIV/0!</v>
      </c>
      <c r="L96" s="117">
        <f>'2024_60-69 ΕΞΟΔΑ+ΟΜ 2'!E50</f>
        <v>0</v>
      </c>
      <c r="M96" s="76">
        <f t="shared" si="56"/>
        <v>0</v>
      </c>
      <c r="N96" s="66">
        <f>L96+'2025 Ιανουάριος'!L96</f>
        <v>0</v>
      </c>
      <c r="O96" s="76">
        <f t="shared" si="57"/>
        <v>0</v>
      </c>
      <c r="P96" s="58"/>
      <c r="Q96" s="59" t="e">
        <f t="shared" si="58"/>
        <v>#DIV/0!</v>
      </c>
      <c r="R96"/>
      <c r="S96"/>
      <c r="T96"/>
      <c r="U96"/>
      <c r="V96"/>
    </row>
    <row r="97" spans="1:22" ht="15" customHeight="1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2'!E53</f>
        <v>0</v>
      </c>
      <c r="E97" s="76">
        <f t="shared" si="52"/>
        <v>0</v>
      </c>
      <c r="F97" s="117">
        <f>'2025 Ιανουάριος'!F97+'2025 Φεβρουάριος'!D97</f>
        <v>0</v>
      </c>
      <c r="G97" s="76">
        <f t="shared" si="53"/>
        <v>0</v>
      </c>
      <c r="H97" s="56"/>
      <c r="I97" s="57" t="e">
        <f t="shared" si="54"/>
        <v>#DIV/0!</v>
      </c>
      <c r="J97" s="58"/>
      <c r="K97" s="58" t="e">
        <f t="shared" si="55"/>
        <v>#DIV/0!</v>
      </c>
      <c r="L97" s="117">
        <f>'2024_60-69 ΕΞΟΔΑ+ΟΜ 2'!E51</f>
        <v>0</v>
      </c>
      <c r="M97" s="76">
        <f t="shared" si="56"/>
        <v>0</v>
      </c>
      <c r="N97" s="66">
        <f>L97+'2025 Ιανουάριος'!L97</f>
        <v>0</v>
      </c>
      <c r="O97" s="76">
        <f t="shared" si="57"/>
        <v>0</v>
      </c>
      <c r="P97" s="58"/>
      <c r="Q97" s="59" t="e">
        <f t="shared" si="58"/>
        <v>#DIV/0!</v>
      </c>
      <c r="R97"/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2'!E54</f>
        <v>0</v>
      </c>
      <c r="E98" s="76">
        <f t="shared" si="52"/>
        <v>0</v>
      </c>
      <c r="F98" s="117">
        <f>'2025 Ιανουάριος'!F98+'2025 Φεβρουάριος'!D98</f>
        <v>0</v>
      </c>
      <c r="G98" s="76">
        <f t="shared" si="53"/>
        <v>0</v>
      </c>
      <c r="H98" s="56"/>
      <c r="I98" s="57" t="e">
        <f t="shared" si="54"/>
        <v>#DIV/0!</v>
      </c>
      <c r="J98" s="58"/>
      <c r="K98" s="58" t="e">
        <f t="shared" si="55"/>
        <v>#DIV/0!</v>
      </c>
      <c r="L98" s="117">
        <f>'2024_60-69 ΕΞΟΔΑ+ΟΜ 2'!E52</f>
        <v>0</v>
      </c>
      <c r="M98" s="76">
        <f t="shared" si="56"/>
        <v>0</v>
      </c>
      <c r="N98" s="66">
        <f>L98+'2025 Ιανουάριος'!L98</f>
        <v>0</v>
      </c>
      <c r="O98" s="76">
        <f t="shared" si="57"/>
        <v>0</v>
      </c>
      <c r="P98" s="58"/>
      <c r="Q98" s="59" t="e">
        <f t="shared" si="58"/>
        <v>#DIV/0!</v>
      </c>
      <c r="R98"/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2'!E55</f>
        <v>0</v>
      </c>
      <c r="E99" s="76">
        <f t="shared" si="52"/>
        <v>0</v>
      </c>
      <c r="F99" s="117">
        <f>'2025 Ιανουάριος'!F99+'2025 Φεβρουάριος'!D99</f>
        <v>1972.45</v>
      </c>
      <c r="G99" s="76">
        <f t="shared" si="53"/>
        <v>0.10734433452444575</v>
      </c>
      <c r="H99" s="56"/>
      <c r="I99" s="57" t="e">
        <f t="shared" si="54"/>
        <v>#DIV/0!</v>
      </c>
      <c r="J99" s="58"/>
      <c r="K99" s="58" t="e">
        <f t="shared" si="55"/>
        <v>#DIV/0!</v>
      </c>
      <c r="L99" s="117">
        <f>'2024_60-69 ΕΞΟΔΑ+ΟΜ 2'!E53</f>
        <v>45.5</v>
      </c>
      <c r="M99" s="76">
        <f t="shared" si="56"/>
        <v>9.7069358723548584E-3</v>
      </c>
      <c r="N99" s="66">
        <f>L99+'2025 Ιανουάριος'!L99</f>
        <v>45.5</v>
      </c>
      <c r="O99" s="76">
        <f t="shared" si="57"/>
        <v>4.9977208196262148E-3</v>
      </c>
      <c r="P99" s="58"/>
      <c r="Q99" s="59" t="e">
        <f t="shared" si="58"/>
        <v>#DIV/0!</v>
      </c>
      <c r="R99"/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2'!E56</f>
        <v>560.03</v>
      </c>
      <c r="E100" s="76">
        <f t="shared" si="52"/>
        <v>6.3958036639139529E-2</v>
      </c>
      <c r="F100" s="117">
        <f>'2025 Ιανουάριος'!F100+'2025 Φεβρουάριος'!D100</f>
        <v>656.05</v>
      </c>
      <c r="G100" s="76">
        <f t="shared" si="53"/>
        <v>3.5703440221431529E-2</v>
      </c>
      <c r="H100" s="56"/>
      <c r="I100" s="57" t="e">
        <f t="shared" si="54"/>
        <v>#DIV/0!</v>
      </c>
      <c r="J100" s="58"/>
      <c r="K100" s="58" t="e">
        <f t="shared" si="55"/>
        <v>#DIV/0!</v>
      </c>
      <c r="L100" s="117">
        <f>'2024_60-69 ΕΞΟΔΑ+ΟΜ 2'!E54</f>
        <v>0</v>
      </c>
      <c r="M100" s="76">
        <f t="shared" si="56"/>
        <v>0</v>
      </c>
      <c r="N100" s="66">
        <f>L100+'2025 Ιανουάριος'!L100</f>
        <v>660</v>
      </c>
      <c r="O100" s="76">
        <f t="shared" si="57"/>
        <v>7.2494411889083551E-2</v>
      </c>
      <c r="P100" s="58"/>
      <c r="Q100" s="59" t="e">
        <f t="shared" si="58"/>
        <v>#DIV/0!</v>
      </c>
      <c r="R100"/>
      <c r="S100"/>
      <c r="T100"/>
      <c r="U100"/>
      <c r="V100"/>
    </row>
    <row r="101" spans="1:22" ht="15" customHeight="1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2'!E57</f>
        <v>0</v>
      </c>
      <c r="E101" s="76">
        <f t="shared" si="52"/>
        <v>0</v>
      </c>
      <c r="F101" s="117">
        <f>'2025 Ιανουάριος'!F101+'2025 Φεβρουάριος'!D101</f>
        <v>0</v>
      </c>
      <c r="G101" s="76">
        <f t="shared" si="53"/>
        <v>0</v>
      </c>
      <c r="H101" s="56"/>
      <c r="I101" s="57" t="e">
        <f t="shared" si="54"/>
        <v>#DIV/0!</v>
      </c>
      <c r="J101" s="58"/>
      <c r="K101" s="58" t="e">
        <f t="shared" si="55"/>
        <v>#DIV/0!</v>
      </c>
      <c r="L101" s="117">
        <f>'2024_60-69 ΕΞΟΔΑ+ΟΜ 2'!E55</f>
        <v>0</v>
      </c>
      <c r="M101" s="76">
        <f t="shared" si="56"/>
        <v>0</v>
      </c>
      <c r="N101" s="66">
        <f>L101+'2025 Ιανουάριος'!L101</f>
        <v>0</v>
      </c>
      <c r="O101" s="76">
        <f t="shared" si="57"/>
        <v>0</v>
      </c>
      <c r="P101" s="58"/>
      <c r="Q101" s="59" t="e">
        <f t="shared" si="58"/>
        <v>#DIV/0!</v>
      </c>
      <c r="R101"/>
      <c r="S101"/>
      <c r="T101"/>
      <c r="U101"/>
      <c r="V101"/>
    </row>
    <row r="102" spans="1:22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2'!E58</f>
        <v>0</v>
      </c>
      <c r="E102" s="76">
        <f t="shared" si="52"/>
        <v>0</v>
      </c>
      <c r="F102" s="117">
        <f>'2025 Ιανουάριος'!F102+'2025 Φεβρουάριος'!D102</f>
        <v>0</v>
      </c>
      <c r="G102" s="76">
        <f t="shared" si="53"/>
        <v>0</v>
      </c>
      <c r="H102" s="56"/>
      <c r="I102" s="57" t="e">
        <f t="shared" si="54"/>
        <v>#DIV/0!</v>
      </c>
      <c r="J102" s="58"/>
      <c r="K102" s="58" t="e">
        <f t="shared" si="55"/>
        <v>#DIV/0!</v>
      </c>
      <c r="L102" s="117">
        <f>'2024_60-69 ΕΞΟΔΑ+ΟΜ 2'!E56</f>
        <v>1012.1</v>
      </c>
      <c r="M102" s="76">
        <f t="shared" si="56"/>
        <v>0.21592065486616158</v>
      </c>
      <c r="N102" s="66">
        <f>L102+'2025 Ιανουάριος'!L102</f>
        <v>1012.1</v>
      </c>
      <c r="O102" s="76">
        <f t="shared" si="57"/>
        <v>0.1111690822317295</v>
      </c>
      <c r="P102" s="58"/>
      <c r="Q102" s="59" t="e">
        <f t="shared" si="58"/>
        <v>#DIV/0!</v>
      </c>
      <c r="R102"/>
      <c r="S102"/>
      <c r="T102"/>
      <c r="U102"/>
      <c r="V102"/>
    </row>
    <row r="103" spans="1:22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2'!E59</f>
        <v>1078.45</v>
      </c>
      <c r="E103" s="76">
        <f t="shared" si="52"/>
        <v>0.12316401730885851</v>
      </c>
      <c r="F103" s="117">
        <f>'2025 Ιανουάριος'!F103+'2025 Φεβρουάριος'!D103</f>
        <v>2119.92</v>
      </c>
      <c r="G103" s="76">
        <f t="shared" si="53"/>
        <v>0.11536992149107102</v>
      </c>
      <c r="H103" s="56"/>
      <c r="I103" s="57" t="e">
        <f t="shared" si="54"/>
        <v>#DIV/0!</v>
      </c>
      <c r="J103" s="58"/>
      <c r="K103" s="58" t="e">
        <f t="shared" si="55"/>
        <v>#DIV/0!</v>
      </c>
      <c r="L103" s="117">
        <f>'2024_60-69 ΕΞΟΔΑ+ΟΜ 2'!E57</f>
        <v>0</v>
      </c>
      <c r="M103" s="76">
        <f t="shared" si="56"/>
        <v>0</v>
      </c>
      <c r="N103" s="66">
        <f>L103+'2025 Ιανουάριος'!L103</f>
        <v>1000</v>
      </c>
      <c r="O103" s="76">
        <f t="shared" si="57"/>
        <v>0.10984001801376296</v>
      </c>
      <c r="P103" s="58"/>
      <c r="Q103" s="59" t="e">
        <f t="shared" si="58"/>
        <v>#DIV/0!</v>
      </c>
      <c r="R103"/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2'!E60</f>
        <v>0</v>
      </c>
      <c r="E104" s="76">
        <f t="shared" si="52"/>
        <v>0</v>
      </c>
      <c r="F104" s="117">
        <f>'2025 Ιανουάριος'!F104+'2025 Φεβρουάριος'!D104</f>
        <v>0</v>
      </c>
      <c r="G104" s="76">
        <f t="shared" si="53"/>
        <v>0</v>
      </c>
      <c r="H104" s="56"/>
      <c r="I104" s="57" t="e">
        <f t="shared" si="54"/>
        <v>#DIV/0!</v>
      </c>
      <c r="J104" s="58"/>
      <c r="K104" s="58" t="e">
        <f t="shared" si="55"/>
        <v>#DIV/0!</v>
      </c>
      <c r="L104" s="117">
        <f>'2024_60-69 ΕΞΟΔΑ+ΟΜ 2'!E58</f>
        <v>0</v>
      </c>
      <c r="M104" s="76">
        <f t="shared" si="56"/>
        <v>0</v>
      </c>
      <c r="N104" s="66">
        <f>L104+'2025 Ιανουάριος'!L104</f>
        <v>0</v>
      </c>
      <c r="O104" s="76">
        <f t="shared" si="57"/>
        <v>0</v>
      </c>
      <c r="P104" s="58"/>
      <c r="Q104" s="59" t="e">
        <f t="shared" si="58"/>
        <v>#DIV/0!</v>
      </c>
      <c r="R104"/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2'!E61</f>
        <v>0</v>
      </c>
      <c r="E105" s="76">
        <f t="shared" si="52"/>
        <v>0</v>
      </c>
      <c r="F105" s="117">
        <f>'2025 Ιανουάριος'!F105+'2025 Φεβρουάριος'!D105</f>
        <v>0</v>
      </c>
      <c r="G105" s="76">
        <f t="shared" si="53"/>
        <v>0</v>
      </c>
      <c r="H105" s="56"/>
      <c r="I105" s="57" t="e">
        <f t="shared" si="54"/>
        <v>#DIV/0!</v>
      </c>
      <c r="J105" s="58"/>
      <c r="K105" s="58" t="e">
        <f t="shared" si="55"/>
        <v>#DIV/0!</v>
      </c>
      <c r="L105" s="117">
        <f>'2024_60-69 ΕΞΟΔΑ+ΟΜ 2'!E59</f>
        <v>0</v>
      </c>
      <c r="M105" s="76">
        <f t="shared" si="56"/>
        <v>0</v>
      </c>
      <c r="N105" s="66">
        <f>L105+'2025 Ιανουάριος'!L105</f>
        <v>0</v>
      </c>
      <c r="O105" s="76">
        <f t="shared" si="57"/>
        <v>0</v>
      </c>
      <c r="P105" s="58"/>
      <c r="Q105" s="59" t="e">
        <f t="shared" si="58"/>
        <v>#DIV/0!</v>
      </c>
      <c r="R105"/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R106"/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R107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R108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R109"/>
      <c r="S109"/>
      <c r="T109"/>
      <c r="U109"/>
      <c r="V109"/>
    </row>
    <row r="110" spans="1:22" ht="25.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R110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2'!E36</f>
        <v>8756.2100000000009</v>
      </c>
      <c r="E111" s="83"/>
      <c r="F111" s="65">
        <f>'2025_60-69 ΕΞΟΔΑ+ΟΜ 2'!R36</f>
        <v>18374.980000000003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4687.3700000000008</v>
      </c>
      <c r="M111" s="83"/>
      <c r="N111" s="65">
        <f>SUM(N81:N110)</f>
        <v>9104.15</v>
      </c>
      <c r="O111" s="83"/>
      <c r="P111" s="65">
        <f>SUM(P81:P110)</f>
        <v>0</v>
      </c>
      <c r="Q111" s="83"/>
      <c r="R111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R112"/>
      <c r="S112"/>
      <c r="T112"/>
      <c r="U112"/>
      <c r="V112"/>
    </row>
    <row r="113" spans="1:22" ht="15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R113"/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ΑΝΤΙΣΤΟΙΧΙΣΗ!$F$107</f>
        <v xml:space="preserve">ΦΕΒΡΟΥΑΡΙΟΣ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ΑΝΤΙΣΤΟΙΧΙΣΗ!$F$107</f>
        <v xml:space="preserve">ΦΕΒΡΟΥΑΡΙΟΣ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ΑΝΤΙΣΤΟΙΧΙΣΗ!$F$121</f>
        <v>ΦΕΒΡΟΥΑΡΙΟΣ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R114"/>
      <c r="S114"/>
      <c r="T114"/>
      <c r="U114"/>
      <c r="V114"/>
    </row>
    <row r="115" spans="1:22" ht="4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R115"/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9507.0300000000007</v>
      </c>
      <c r="E116" s="83"/>
      <c r="F116" s="65">
        <f>SUM(F117:F156)</f>
        <v>19238.64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6383.3499999999995</v>
      </c>
      <c r="M116" s="83"/>
      <c r="N116" s="65">
        <f>SUM(N117:N156)</f>
        <v>19017.240000000002</v>
      </c>
      <c r="O116" s="83"/>
      <c r="P116" s="65">
        <f>SUM(P117:P156)</f>
        <v>0</v>
      </c>
      <c r="Q116" s="83"/>
      <c r="R116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2'!E74</f>
        <v>1229</v>
      </c>
      <c r="E117" s="76">
        <f>D117/$D$116</f>
        <v>0.12927275921081557</v>
      </c>
      <c r="F117" s="66">
        <f>'2025 Ιανουάριος'!F117+'2025 Φεβρουάριος'!D117</f>
        <v>2286.42</v>
      </c>
      <c r="G117" s="76">
        <f>F117/$F$116</f>
        <v>0.11884519903693817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2'!E66</f>
        <v>1042.0999999999999</v>
      </c>
      <c r="M117" s="76">
        <f>L117/$L$116</f>
        <v>0.16325283745995442</v>
      </c>
      <c r="N117" s="66">
        <f>L117+'2025 Ιανουάριος'!L117</f>
        <v>2265.9899999999998</v>
      </c>
      <c r="O117" s="76">
        <f>N117/$N$116</f>
        <v>0.11915451453523222</v>
      </c>
      <c r="P117" s="66"/>
      <c r="Q117" s="81" t="e">
        <f t="shared" ref="Q117:Q153" si="59">SUM(D117:P117)</f>
        <v>#DIV/0!</v>
      </c>
      <c r="R117"/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2'!E75</f>
        <v>235.11</v>
      </c>
      <c r="E118" s="76">
        <f t="shared" ref="E118:E153" si="60">D118/$D$116</f>
        <v>2.473012076326676E-2</v>
      </c>
      <c r="F118" s="66">
        <f>'2025 Ιανουάριος'!F118+'2025 Φεβρουάριος'!D118</f>
        <v>465.52</v>
      </c>
      <c r="G118" s="76">
        <f t="shared" ref="G118:G153" si="61">F118/$F$116</f>
        <v>2.4197136595934015E-2</v>
      </c>
      <c r="H118" s="56"/>
      <c r="I118" s="82" t="e">
        <f t="shared" ref="I118:I152" si="62">H118/$H$116</f>
        <v>#DIV/0!</v>
      </c>
      <c r="J118" s="66"/>
      <c r="K118" s="66" t="e">
        <f t="shared" ref="K118:K153" si="63">J118/$J$116</f>
        <v>#DIV/0!</v>
      </c>
      <c r="L118" s="56">
        <f>'2024_60-69 ΕΞΟΔΑ+ΟΜ 2'!E67</f>
        <v>232.28</v>
      </c>
      <c r="M118" s="76">
        <f t="shared" ref="M118:M153" si="64">L118/$L$116</f>
        <v>3.6388416740426269E-2</v>
      </c>
      <c r="N118" s="66">
        <f>L118+'2025 Ιανουάριος'!L118</f>
        <v>505.09000000000003</v>
      </c>
      <c r="O118" s="76">
        <f t="shared" ref="O118:O153" si="65">N118/$N$116</f>
        <v>2.6559584881928187E-2</v>
      </c>
      <c r="P118" s="66"/>
      <c r="Q118" s="81" t="e">
        <f t="shared" si="59"/>
        <v>#DIV/0!</v>
      </c>
      <c r="R118"/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2'!E76</f>
        <v>875.5</v>
      </c>
      <c r="E119" s="76">
        <f t="shared" si="60"/>
        <v>9.2089748323083018E-2</v>
      </c>
      <c r="F119" s="66">
        <f>'2025 Ιανουάριος'!F119+'2025 Φεβρουάριος'!D119</f>
        <v>1751</v>
      </c>
      <c r="G119" s="76">
        <f t="shared" si="61"/>
        <v>9.1014749483331464E-2</v>
      </c>
      <c r="H119" s="56"/>
      <c r="I119" s="82" t="e">
        <f t="shared" si="62"/>
        <v>#DIV/0!</v>
      </c>
      <c r="J119" s="66"/>
      <c r="K119" s="66" t="e">
        <f t="shared" si="63"/>
        <v>#DIV/0!</v>
      </c>
      <c r="L119" s="56">
        <f>'2024_60-69 ΕΞΟΔΑ+ΟΜ 2'!E68</f>
        <v>850</v>
      </c>
      <c r="M119" s="76">
        <f t="shared" si="64"/>
        <v>0.13315892125608028</v>
      </c>
      <c r="N119" s="66">
        <f>L119+'2025 Ιανουάριος'!L119</f>
        <v>1700</v>
      </c>
      <c r="O119" s="76">
        <f t="shared" si="65"/>
        <v>8.9392572213423185E-2</v>
      </c>
      <c r="P119" s="66"/>
      <c r="Q119" s="81" t="e">
        <f t="shared" si="59"/>
        <v>#DIV/0!</v>
      </c>
      <c r="R119"/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2'!E77</f>
        <v>0</v>
      </c>
      <c r="E120" s="76">
        <f t="shared" si="60"/>
        <v>0</v>
      </c>
      <c r="F120" s="66">
        <f>'2025 Ιανουάριος'!F120+'2025 Φεβρουάριος'!D120</f>
        <v>0</v>
      </c>
      <c r="G120" s="76">
        <f t="shared" si="61"/>
        <v>0</v>
      </c>
      <c r="H120" s="56"/>
      <c r="I120" s="82" t="e">
        <f t="shared" si="62"/>
        <v>#DIV/0!</v>
      </c>
      <c r="J120" s="66"/>
      <c r="K120" s="66" t="e">
        <f t="shared" si="63"/>
        <v>#DIV/0!</v>
      </c>
      <c r="L120" s="56">
        <f>'2024_60-69 ΕΞΟΔΑ+ΟΜ 2'!E69</f>
        <v>0</v>
      </c>
      <c r="M120" s="76">
        <f t="shared" si="64"/>
        <v>0</v>
      </c>
      <c r="N120" s="66">
        <f>L120+'2025 Ιανουάριος'!L120</f>
        <v>0</v>
      </c>
      <c r="O120" s="76">
        <f t="shared" si="65"/>
        <v>0</v>
      </c>
      <c r="P120" s="66"/>
      <c r="Q120" s="81" t="e">
        <f t="shared" si="59"/>
        <v>#DIV/0!</v>
      </c>
      <c r="R120"/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2'!E78</f>
        <v>248.55</v>
      </c>
      <c r="E121" s="76">
        <f t="shared" si="60"/>
        <v>2.6143811474245899E-2</v>
      </c>
      <c r="F121" s="66">
        <f>'2025 Ιανουάριος'!F121+'2025 Φεβρουάριος'!D121</f>
        <v>497.1</v>
      </c>
      <c r="G121" s="76">
        <f t="shared" si="61"/>
        <v>2.5838624767655097E-2</v>
      </c>
      <c r="H121" s="56"/>
      <c r="I121" s="82" t="e">
        <f t="shared" si="62"/>
        <v>#DIV/0!</v>
      </c>
      <c r="J121" s="66"/>
      <c r="K121" s="66" t="e">
        <f t="shared" si="63"/>
        <v>#DIV/0!</v>
      </c>
      <c r="L121" s="56">
        <f>'2024_60-69 ΕΞΟΔΑ+ΟΜ 2'!E70</f>
        <v>241.31</v>
      </c>
      <c r="M121" s="76">
        <f t="shared" si="64"/>
        <v>3.7803034456829095E-2</v>
      </c>
      <c r="N121" s="66">
        <f>L121+'2025 Ιανουάριος'!L121</f>
        <v>482.62</v>
      </c>
      <c r="O121" s="76">
        <f t="shared" si="65"/>
        <v>2.5378025412730761E-2</v>
      </c>
      <c r="P121" s="66"/>
      <c r="Q121" s="81" t="e">
        <f t="shared" si="59"/>
        <v>#DIV/0!</v>
      </c>
      <c r="R121"/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2'!E79</f>
        <v>965.25</v>
      </c>
      <c r="E122" s="76">
        <f t="shared" si="60"/>
        <v>0.10153013086105754</v>
      </c>
      <c r="F122" s="66">
        <f>'2025 Ιανουάριος'!F122+'2025 Φεβρουάριος'!D122</f>
        <v>1930.5</v>
      </c>
      <c r="G122" s="76">
        <f t="shared" si="61"/>
        <v>0.10034493082671124</v>
      </c>
      <c r="H122" s="56"/>
      <c r="I122" s="82" t="e">
        <f t="shared" si="62"/>
        <v>#DIV/0!</v>
      </c>
      <c r="J122" s="66"/>
      <c r="K122" s="66" t="e">
        <f t="shared" si="63"/>
        <v>#DIV/0!</v>
      </c>
      <c r="L122" s="56">
        <f>'2024_60-69 ΕΞΟΔΑ+ΟΜ 2'!E71</f>
        <v>965.25</v>
      </c>
      <c r="M122" s="76">
        <f t="shared" si="64"/>
        <v>0.15121370440286058</v>
      </c>
      <c r="N122" s="66">
        <f>L122+'2025 Ιανουάριος'!L122</f>
        <v>1930.5</v>
      </c>
      <c r="O122" s="76">
        <f t="shared" si="65"/>
        <v>0.10151315332824321</v>
      </c>
      <c r="P122" s="66"/>
      <c r="Q122" s="81" t="e">
        <f t="shared" si="59"/>
        <v>#DIV/0!</v>
      </c>
      <c r="R122"/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2'!E80</f>
        <v>31.52</v>
      </c>
      <c r="E123" s="76">
        <f t="shared" si="60"/>
        <v>3.3154413102725031E-3</v>
      </c>
      <c r="F123" s="66">
        <f>'2025 Ιανουάριος'!F123+'2025 Φεβρουάριος'!D123</f>
        <v>63.04</v>
      </c>
      <c r="G123" s="76">
        <f t="shared" si="61"/>
        <v>3.2767388963045206E-3</v>
      </c>
      <c r="H123" s="56"/>
      <c r="I123" s="82" t="e">
        <f t="shared" si="62"/>
        <v>#DIV/0!</v>
      </c>
      <c r="J123" s="66"/>
      <c r="K123" s="66" t="e">
        <f t="shared" si="63"/>
        <v>#DIV/0!</v>
      </c>
      <c r="L123" s="56">
        <f>'2024_60-69 ΕΞΟΔΑ+ΟΜ 2'!E72</f>
        <v>30.6</v>
      </c>
      <c r="M123" s="76">
        <f t="shared" si="64"/>
        <v>4.7937211652188906E-3</v>
      </c>
      <c r="N123" s="66">
        <f>L123+'2025 Ιανουάριος'!L123</f>
        <v>61.2</v>
      </c>
      <c r="O123" s="76">
        <f t="shared" si="65"/>
        <v>3.2181325996832348E-3</v>
      </c>
      <c r="P123" s="66"/>
      <c r="Q123" s="81" t="e">
        <f t="shared" si="59"/>
        <v>#DIV/0!</v>
      </c>
      <c r="R123"/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2'!E81</f>
        <v>8.9499999999999993</v>
      </c>
      <c r="E124" s="76">
        <f t="shared" si="60"/>
        <v>9.4140862077851846E-4</v>
      </c>
      <c r="F124" s="66">
        <f>'2025 Ιανουάριος'!F124+'2025 Φεβρουάριος'!D124</f>
        <v>17.899999999999999</v>
      </c>
      <c r="G124" s="76">
        <f t="shared" si="61"/>
        <v>9.3041919803063002E-4</v>
      </c>
      <c r="H124" s="56"/>
      <c r="I124" s="82" t="e">
        <f t="shared" si="62"/>
        <v>#DIV/0!</v>
      </c>
      <c r="J124" s="66"/>
      <c r="K124" s="66" t="e">
        <f t="shared" si="63"/>
        <v>#DIV/0!</v>
      </c>
      <c r="L124" s="56">
        <f>'2024_60-69 ΕΞΟΔΑ+ΟΜ 2'!E73</f>
        <v>8.69</v>
      </c>
      <c r="M124" s="76">
        <f t="shared" si="64"/>
        <v>1.3613541479003972E-3</v>
      </c>
      <c r="N124" s="66">
        <f>L124+'2025 Ιανουάριος'!L124</f>
        <v>17.38</v>
      </c>
      <c r="O124" s="76">
        <f t="shared" si="65"/>
        <v>9.1390759121723222E-4</v>
      </c>
      <c r="P124" s="66"/>
      <c r="Q124" s="81" t="e">
        <f t="shared" si="59"/>
        <v>#DIV/0!</v>
      </c>
      <c r="R124"/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2'!E82</f>
        <v>0</v>
      </c>
      <c r="E125" s="76">
        <f t="shared" si="60"/>
        <v>0</v>
      </c>
      <c r="F125" s="66">
        <f>'2025 Ιανουάριος'!F125+'2025 Φεβρουάριος'!D125</f>
        <v>0</v>
      </c>
      <c r="G125" s="76">
        <f t="shared" si="61"/>
        <v>0</v>
      </c>
      <c r="H125" s="56"/>
      <c r="I125" s="82" t="e">
        <f t="shared" si="62"/>
        <v>#DIV/0!</v>
      </c>
      <c r="J125" s="66"/>
      <c r="K125" s="66" t="e">
        <f t="shared" si="63"/>
        <v>#DIV/0!</v>
      </c>
      <c r="L125" s="56">
        <f>'2024_60-69 ΕΞΟΔΑ+ΟΜ 2'!E74</f>
        <v>0</v>
      </c>
      <c r="M125" s="76">
        <f t="shared" si="64"/>
        <v>0</v>
      </c>
      <c r="N125" s="66">
        <f>L125+'2025 Ιανουάριος'!L125</f>
        <v>0</v>
      </c>
      <c r="O125" s="76">
        <f t="shared" si="65"/>
        <v>0</v>
      </c>
      <c r="P125" s="66"/>
      <c r="Q125" s="81" t="e">
        <f t="shared" si="59"/>
        <v>#DIV/0!</v>
      </c>
      <c r="R125"/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2'!E83</f>
        <v>34.75</v>
      </c>
      <c r="E126" s="76">
        <f t="shared" si="60"/>
        <v>3.6551898963188291E-3</v>
      </c>
      <c r="F126" s="66">
        <f>'2025 Ιανουάριος'!F126+'2025 Φεβρουάριος'!D126</f>
        <v>69.5</v>
      </c>
      <c r="G126" s="76">
        <f t="shared" si="61"/>
        <v>3.6125214672138987E-3</v>
      </c>
      <c r="H126" s="56"/>
      <c r="I126" s="82" t="e">
        <f t="shared" si="62"/>
        <v>#DIV/0!</v>
      </c>
      <c r="J126" s="66"/>
      <c r="K126" s="66" t="e">
        <f t="shared" si="63"/>
        <v>#DIV/0!</v>
      </c>
      <c r="L126" s="56">
        <f>'2024_60-69 ΕΞΟΔΑ+ΟΜ 2'!E75</f>
        <v>34.75</v>
      </c>
      <c r="M126" s="76">
        <f t="shared" si="64"/>
        <v>5.4438500160573994E-3</v>
      </c>
      <c r="N126" s="66">
        <f>L126+'2025 Ιανουάριος'!L126</f>
        <v>69.5</v>
      </c>
      <c r="O126" s="76">
        <f t="shared" si="65"/>
        <v>3.6545786875487713E-3</v>
      </c>
      <c r="P126" s="66"/>
      <c r="Q126" s="81" t="e">
        <f t="shared" si="59"/>
        <v>#DIV/0!</v>
      </c>
      <c r="R126"/>
      <c r="S126"/>
      <c r="T126"/>
      <c r="U126"/>
      <c r="V126"/>
    </row>
    <row r="127" spans="1:22" ht="28.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2'!E84</f>
        <v>0</v>
      </c>
      <c r="E127" s="76">
        <f t="shared" si="60"/>
        <v>0</v>
      </c>
      <c r="F127" s="66">
        <f>'2025 Ιανουάριος'!F127+'2025 Φεβρουάριος'!D127</f>
        <v>0</v>
      </c>
      <c r="G127" s="76">
        <f t="shared" si="61"/>
        <v>0</v>
      </c>
      <c r="H127" s="56"/>
      <c r="I127" s="82" t="e">
        <f t="shared" si="62"/>
        <v>#DIV/0!</v>
      </c>
      <c r="J127" s="66"/>
      <c r="K127" s="66" t="e">
        <f t="shared" si="63"/>
        <v>#DIV/0!</v>
      </c>
      <c r="L127" s="56">
        <f>'2024_60-69 ΕΞΟΔΑ+ΟΜ 2'!E76</f>
        <v>0</v>
      </c>
      <c r="M127" s="76">
        <f t="shared" si="64"/>
        <v>0</v>
      </c>
      <c r="N127" s="66">
        <f>L127+'2025 Ιανουάριος'!L127</f>
        <v>0</v>
      </c>
      <c r="O127" s="76">
        <f t="shared" si="65"/>
        <v>0</v>
      </c>
      <c r="P127" s="66"/>
      <c r="Q127" s="81" t="e">
        <f t="shared" si="59"/>
        <v>#DIV/0!</v>
      </c>
      <c r="R127"/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2'!E85</f>
        <v>0</v>
      </c>
      <c r="E128" s="76">
        <f t="shared" si="60"/>
        <v>0</v>
      </c>
      <c r="F128" s="66">
        <f>'2025 Ιανουάριος'!F128+'2025 Φεβρουάριος'!D128</f>
        <v>0</v>
      </c>
      <c r="G128" s="76">
        <f t="shared" si="61"/>
        <v>0</v>
      </c>
      <c r="H128" s="56"/>
      <c r="I128" s="82" t="e">
        <f t="shared" si="62"/>
        <v>#DIV/0!</v>
      </c>
      <c r="J128" s="66"/>
      <c r="K128" s="66" t="e">
        <f t="shared" si="63"/>
        <v>#DIV/0!</v>
      </c>
      <c r="L128" s="56">
        <f>'2024_60-69 ΕΞΟΔΑ+ΟΜ 2'!E77</f>
        <v>0</v>
      </c>
      <c r="M128" s="76">
        <f t="shared" si="64"/>
        <v>0</v>
      </c>
      <c r="N128" s="66">
        <f>L128+'2025 Ιανουάριος'!L128</f>
        <v>0</v>
      </c>
      <c r="O128" s="76">
        <f t="shared" si="65"/>
        <v>0</v>
      </c>
      <c r="P128" s="66"/>
      <c r="Q128" s="81" t="e">
        <f t="shared" si="59"/>
        <v>#DIV/0!</v>
      </c>
      <c r="R128"/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2'!E86</f>
        <v>0</v>
      </c>
      <c r="E129" s="76">
        <f t="shared" si="60"/>
        <v>0</v>
      </c>
      <c r="F129" s="66">
        <f>'2025 Ιανουάριος'!F129+'2025 Φεβρουάριος'!D129</f>
        <v>0</v>
      </c>
      <c r="G129" s="76">
        <f t="shared" si="61"/>
        <v>0</v>
      </c>
      <c r="H129" s="56"/>
      <c r="I129" s="82" t="e">
        <f t="shared" si="62"/>
        <v>#DIV/0!</v>
      </c>
      <c r="J129" s="66"/>
      <c r="K129" s="66" t="e">
        <f t="shared" si="63"/>
        <v>#DIV/0!</v>
      </c>
      <c r="L129" s="56">
        <f>'2024_60-69 ΕΞΟΔΑ+ΟΜ 2'!E78</f>
        <v>0</v>
      </c>
      <c r="M129" s="76">
        <f t="shared" si="64"/>
        <v>0</v>
      </c>
      <c r="N129" s="66">
        <f>L129+'2025 Ιανουάριος'!L129</f>
        <v>0</v>
      </c>
      <c r="O129" s="76">
        <f t="shared" si="65"/>
        <v>0</v>
      </c>
      <c r="P129" s="66"/>
      <c r="Q129" s="81" t="e">
        <f t="shared" si="59"/>
        <v>#DIV/0!</v>
      </c>
      <c r="R129"/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2'!E87</f>
        <v>33</v>
      </c>
      <c r="E130" s="76">
        <f t="shared" si="60"/>
        <v>3.4711155849934203E-3</v>
      </c>
      <c r="F130" s="66">
        <f>'2025 Ιανουάριος'!F130+'2025 Φεβρουάριος'!D130</f>
        <v>71</v>
      </c>
      <c r="G130" s="76">
        <f t="shared" si="61"/>
        <v>3.6904895564343425E-3</v>
      </c>
      <c r="H130" s="56"/>
      <c r="I130" s="82" t="e">
        <f t="shared" si="62"/>
        <v>#DIV/0!</v>
      </c>
      <c r="J130" s="66"/>
      <c r="K130" s="66" t="e">
        <f t="shared" si="63"/>
        <v>#DIV/0!</v>
      </c>
      <c r="L130" s="56">
        <f>'2024_60-69 ΕΞΟΔΑ+ΟΜ 2'!E79</f>
        <v>55</v>
      </c>
      <c r="M130" s="76">
        <f t="shared" si="64"/>
        <v>8.6161654930404889E-3</v>
      </c>
      <c r="N130" s="66">
        <f>L130+'2025 Ιανουάριος'!L130</f>
        <v>76</v>
      </c>
      <c r="O130" s="76">
        <f t="shared" si="65"/>
        <v>3.9963738166000949E-3</v>
      </c>
      <c r="P130" s="66"/>
      <c r="Q130" s="81" t="e">
        <f t="shared" si="59"/>
        <v>#DIV/0!</v>
      </c>
      <c r="R130"/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2'!E88</f>
        <v>211.23999999999998</v>
      </c>
      <c r="E131" s="76">
        <f t="shared" si="60"/>
        <v>2.2219347156788184E-2</v>
      </c>
      <c r="F131" s="66">
        <f>'2025 Ιανουάριος'!F131+'2025 Φεβρουάριος'!D131</f>
        <v>282.07</v>
      </c>
      <c r="G131" s="76">
        <f t="shared" si="61"/>
        <v>1.4661639284273732E-2</v>
      </c>
      <c r="H131" s="56"/>
      <c r="I131" s="82" t="e">
        <f t="shared" si="62"/>
        <v>#DIV/0!</v>
      </c>
      <c r="J131" s="66"/>
      <c r="K131" s="66" t="e">
        <f t="shared" si="63"/>
        <v>#DIV/0!</v>
      </c>
      <c r="L131" s="56">
        <f>'2024_60-69 ΕΞΟΔΑ+ΟΜ 2'!E80</f>
        <v>124.93999999999998</v>
      </c>
      <c r="M131" s="76">
        <f t="shared" si="64"/>
        <v>1.9572794849099611E-2</v>
      </c>
      <c r="N131" s="66">
        <f>L131+'2025 Ιανουάριος'!L131</f>
        <v>189.17999999999998</v>
      </c>
      <c r="O131" s="76">
        <f t="shared" si="65"/>
        <v>9.9478157713737622E-3</v>
      </c>
      <c r="P131" s="66"/>
      <c r="Q131" s="81" t="e">
        <f t="shared" si="59"/>
        <v>#DIV/0!</v>
      </c>
      <c r="R131"/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2'!E89</f>
        <v>29.27</v>
      </c>
      <c r="E132" s="76">
        <f t="shared" si="60"/>
        <v>3.0787743385684067E-3</v>
      </c>
      <c r="F132" s="66">
        <f>'2025 Ιανουάριος'!F132+'2025 Φεβρουάριος'!D132</f>
        <v>35.82</v>
      </c>
      <c r="G132" s="76">
        <f t="shared" si="61"/>
        <v>1.8618779705841994E-3</v>
      </c>
      <c r="H132" s="56"/>
      <c r="I132" s="82" t="e">
        <f t="shared" si="62"/>
        <v>#DIV/0!</v>
      </c>
      <c r="J132" s="66"/>
      <c r="K132" s="66" t="e">
        <f t="shared" si="63"/>
        <v>#DIV/0!</v>
      </c>
      <c r="L132" s="56">
        <f>'2024_60-69 ΕΞΟΔΑ+ΟΜ 2'!E81</f>
        <v>-18.329999999999998</v>
      </c>
      <c r="M132" s="76">
        <f t="shared" si="64"/>
        <v>-2.8715329724987664E-3</v>
      </c>
      <c r="N132" s="66">
        <f>L132+'2025 Ιανουάριος'!L132</f>
        <v>-13.189999999999998</v>
      </c>
      <c r="O132" s="76">
        <f t="shared" si="65"/>
        <v>-6.93581192644148E-4</v>
      </c>
      <c r="P132" s="66"/>
      <c r="Q132" s="81" t="e">
        <f t="shared" si="59"/>
        <v>#DIV/0!</v>
      </c>
      <c r="R132"/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2'!E90</f>
        <v>6.42</v>
      </c>
      <c r="E133" s="76">
        <f t="shared" si="60"/>
        <v>6.7528975926235636E-4</v>
      </c>
      <c r="F133" s="66">
        <f>'2025 Ιανουάριος'!F133+'2025 Φεβρουάριος'!D133</f>
        <v>10.28</v>
      </c>
      <c r="G133" s="76">
        <f t="shared" si="61"/>
        <v>5.3434130479077522E-4</v>
      </c>
      <c r="H133" s="56"/>
      <c r="I133" s="82" t="e">
        <f t="shared" si="62"/>
        <v>#DIV/0!</v>
      </c>
      <c r="J133" s="66"/>
      <c r="K133" s="66" t="e">
        <f t="shared" si="63"/>
        <v>#DIV/0!</v>
      </c>
      <c r="L133" s="56">
        <f>'2024_60-69 ΕΞΟΔΑ+ΟΜ 2'!E82</f>
        <v>0</v>
      </c>
      <c r="M133" s="76">
        <f t="shared" si="64"/>
        <v>0</v>
      </c>
      <c r="N133" s="66">
        <f>L133+'2025 Ιανουάριος'!L133</f>
        <v>3.77</v>
      </c>
      <c r="O133" s="76">
        <f t="shared" si="65"/>
        <v>1.9824117484976787E-4</v>
      </c>
      <c r="P133" s="66"/>
      <c r="Q133" s="81" t="e">
        <f t="shared" si="59"/>
        <v>#DIV/0!</v>
      </c>
      <c r="R133"/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2'!E91</f>
        <v>22.48</v>
      </c>
      <c r="E134" s="76">
        <f t="shared" si="60"/>
        <v>2.3645660106258208E-3</v>
      </c>
      <c r="F134" s="66">
        <f>'2025 Ιανουάριος'!F134+'2025 Φεβρουάριος'!D134</f>
        <v>22.48</v>
      </c>
      <c r="G134" s="76">
        <f t="shared" si="61"/>
        <v>1.1684817637837186E-3</v>
      </c>
      <c r="H134" s="56"/>
      <c r="I134" s="82" t="e">
        <f t="shared" si="62"/>
        <v>#DIV/0!</v>
      </c>
      <c r="J134" s="66"/>
      <c r="K134" s="66" t="e">
        <f t="shared" si="63"/>
        <v>#DIV/0!</v>
      </c>
      <c r="L134" s="56">
        <f>'2024_60-69 ΕΞΟΔΑ+ΟΜ 2'!E83</f>
        <v>27.2</v>
      </c>
      <c r="M134" s="76">
        <f t="shared" si="64"/>
        <v>4.2610854801945685E-3</v>
      </c>
      <c r="N134" s="66">
        <f>L134+'2025 Ιανουάριος'!L134</f>
        <v>27.2</v>
      </c>
      <c r="O134" s="76">
        <f t="shared" si="65"/>
        <v>1.4302811554147709E-3</v>
      </c>
      <c r="P134" s="66"/>
      <c r="Q134" s="81" t="e">
        <f t="shared" si="59"/>
        <v>#DIV/0!</v>
      </c>
      <c r="R134"/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2'!E92</f>
        <v>297.5</v>
      </c>
      <c r="E135" s="76">
        <f t="shared" si="60"/>
        <v>3.1292632925319475E-2</v>
      </c>
      <c r="F135" s="66">
        <f>'2025 Ιανουάριος'!F135+'2025 Φεβρουάριος'!D135</f>
        <v>529.69000000000005</v>
      </c>
      <c r="G135" s="76">
        <f t="shared" si="61"/>
        <v>2.7532611452784607E-2</v>
      </c>
      <c r="H135" s="56"/>
      <c r="I135" s="82" t="e">
        <f t="shared" si="62"/>
        <v>#DIV/0!</v>
      </c>
      <c r="J135" s="66"/>
      <c r="K135" s="66" t="e">
        <f t="shared" si="63"/>
        <v>#DIV/0!</v>
      </c>
      <c r="L135" s="56">
        <f>'2024_60-69 ΕΞΟΔΑ+ΟΜ 2'!E84</f>
        <v>291.22000000000003</v>
      </c>
      <c r="M135" s="76">
        <f t="shared" si="64"/>
        <v>4.5621812997877299E-2</v>
      </c>
      <c r="N135" s="66">
        <f>L135+'2025 Ιανουάριος'!L135</f>
        <v>458.38000000000005</v>
      </c>
      <c r="O135" s="76">
        <f t="shared" si="65"/>
        <v>2.4103392500699365E-2</v>
      </c>
      <c r="P135" s="66"/>
      <c r="Q135" s="81" t="e">
        <f t="shared" si="59"/>
        <v>#DIV/0!</v>
      </c>
      <c r="R135"/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2'!E93</f>
        <v>8.0500000000000007</v>
      </c>
      <c r="E136" s="76">
        <f t="shared" si="60"/>
        <v>8.4674183209687993E-4</v>
      </c>
      <c r="F136" s="66">
        <f>'2025 Ιανουάριος'!F136+'2025 Φεβρουάριος'!D136</f>
        <v>8.0500000000000007</v>
      </c>
      <c r="G136" s="76">
        <f t="shared" si="61"/>
        <v>4.1842874548304876E-4</v>
      </c>
      <c r="H136" s="56"/>
      <c r="I136" s="82" t="e">
        <f t="shared" si="62"/>
        <v>#DIV/0!</v>
      </c>
      <c r="J136" s="66"/>
      <c r="K136" s="66" t="e">
        <f t="shared" si="63"/>
        <v>#DIV/0!</v>
      </c>
      <c r="L136" s="56">
        <f>'2024_60-69 ΕΞΟΔΑ+ΟΜ 2'!E85</f>
        <v>28.630000000000003</v>
      </c>
      <c r="M136" s="76">
        <f t="shared" si="64"/>
        <v>4.4851057830136223E-3</v>
      </c>
      <c r="N136" s="66">
        <f>L136+'2025 Ιανουάριος'!L136</f>
        <v>28.630000000000003</v>
      </c>
      <c r="O136" s="76">
        <f t="shared" si="65"/>
        <v>1.5054760838060623E-3</v>
      </c>
      <c r="P136" s="66"/>
      <c r="Q136" s="81" t="e">
        <f t="shared" si="59"/>
        <v>#DIV/0!</v>
      </c>
      <c r="R136"/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2'!E94</f>
        <v>0</v>
      </c>
      <c r="E137" s="76">
        <f t="shared" si="60"/>
        <v>0</v>
      </c>
      <c r="F137" s="66">
        <f>'2025 Ιανουάριος'!F137+'2025 Φεβρουάριος'!D137</f>
        <v>224.75</v>
      </c>
      <c r="G137" s="76">
        <f t="shared" si="61"/>
        <v>1.1682218701529839E-2</v>
      </c>
      <c r="H137" s="56"/>
      <c r="I137" s="82" t="e">
        <f t="shared" si="62"/>
        <v>#DIV/0!</v>
      </c>
      <c r="J137" s="66"/>
      <c r="K137" s="66" t="e">
        <f t="shared" si="63"/>
        <v>#DIV/0!</v>
      </c>
      <c r="L137" s="56">
        <f>'2024_60-69 ΕΞΟΔΑ+ΟΜ 2'!E86</f>
        <v>0</v>
      </c>
      <c r="M137" s="76">
        <f t="shared" si="64"/>
        <v>0</v>
      </c>
      <c r="N137" s="66">
        <f>L137+'2025 Ιανουάριος'!L137</f>
        <v>316.24</v>
      </c>
      <c r="O137" s="76">
        <f t="shared" si="65"/>
        <v>1.6629121786337027E-2</v>
      </c>
      <c r="P137" s="66"/>
      <c r="Q137" s="81" t="e">
        <f t="shared" si="59"/>
        <v>#DIV/0!</v>
      </c>
      <c r="R137"/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2'!E95</f>
        <v>0</v>
      </c>
      <c r="E138" s="76">
        <f t="shared" si="60"/>
        <v>0</v>
      </c>
      <c r="F138" s="66">
        <f>'2025 Ιανουάριος'!F138+'2025 Φεβρουάριος'!D138</f>
        <v>0</v>
      </c>
      <c r="G138" s="76">
        <f t="shared" si="61"/>
        <v>0</v>
      </c>
      <c r="H138" s="56"/>
      <c r="I138" s="82" t="e">
        <f t="shared" si="62"/>
        <v>#DIV/0!</v>
      </c>
      <c r="J138" s="66"/>
      <c r="K138" s="66" t="e">
        <f t="shared" si="63"/>
        <v>#DIV/0!</v>
      </c>
      <c r="L138" s="56">
        <f>'2024_60-69 ΕΞΟΔΑ+ΟΜ 2'!E87</f>
        <v>0</v>
      </c>
      <c r="M138" s="76">
        <f t="shared" si="64"/>
        <v>0</v>
      </c>
      <c r="N138" s="66">
        <f>L138+'2025 Ιανουάριος'!L138</f>
        <v>0</v>
      </c>
      <c r="O138" s="76">
        <f t="shared" si="65"/>
        <v>0</v>
      </c>
      <c r="P138" s="66"/>
      <c r="Q138" s="81" t="e">
        <f t="shared" si="59"/>
        <v>#DIV/0!</v>
      </c>
      <c r="R138"/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2'!E96</f>
        <v>0</v>
      </c>
      <c r="E139" s="76">
        <f t="shared" si="60"/>
        <v>0</v>
      </c>
      <c r="F139" s="66">
        <f>'2025 Ιανουάριος'!F139+'2025 Φεβρουάριος'!D139</f>
        <v>0</v>
      </c>
      <c r="G139" s="76">
        <f t="shared" si="61"/>
        <v>0</v>
      </c>
      <c r="H139" s="56"/>
      <c r="I139" s="82" t="e">
        <f t="shared" si="62"/>
        <v>#DIV/0!</v>
      </c>
      <c r="J139" s="66"/>
      <c r="K139" s="66" t="e">
        <f t="shared" si="63"/>
        <v>#DIV/0!</v>
      </c>
      <c r="L139" s="56">
        <f>'2024_60-69 ΕΞΟΔΑ+ΟΜ 2'!E88</f>
        <v>0</v>
      </c>
      <c r="M139" s="76">
        <f t="shared" si="64"/>
        <v>0</v>
      </c>
      <c r="N139" s="66">
        <f>L139+'2025 Ιανουάριος'!L139</f>
        <v>0</v>
      </c>
      <c r="O139" s="76">
        <f t="shared" si="65"/>
        <v>0</v>
      </c>
      <c r="P139" s="66"/>
      <c r="Q139" s="81" t="e">
        <f t="shared" si="59"/>
        <v>#DIV/0!</v>
      </c>
      <c r="R139"/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2'!E97</f>
        <v>0</v>
      </c>
      <c r="E140" s="76">
        <f t="shared" si="60"/>
        <v>0</v>
      </c>
      <c r="F140" s="66">
        <f>'2025 Ιανουάριος'!F140+'2025 Φεβρουάριος'!D140</f>
        <v>0</v>
      </c>
      <c r="G140" s="76">
        <f t="shared" si="61"/>
        <v>0</v>
      </c>
      <c r="H140" s="56"/>
      <c r="I140" s="82" t="e">
        <f t="shared" si="62"/>
        <v>#DIV/0!</v>
      </c>
      <c r="J140" s="66"/>
      <c r="K140" s="66" t="e">
        <f t="shared" si="63"/>
        <v>#DIV/0!</v>
      </c>
      <c r="L140" s="56">
        <f>'2024_60-69 ΕΞΟΔΑ+ΟΜ 2'!E89</f>
        <v>0</v>
      </c>
      <c r="M140" s="76">
        <f t="shared" si="64"/>
        <v>0</v>
      </c>
      <c r="N140" s="66">
        <f>L140+'2025 Ιανουάριος'!L140</f>
        <v>0</v>
      </c>
      <c r="O140" s="76">
        <f t="shared" si="65"/>
        <v>0</v>
      </c>
      <c r="P140" s="66"/>
      <c r="Q140" s="81" t="e">
        <f t="shared" si="59"/>
        <v>#DIV/0!</v>
      </c>
      <c r="R140"/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2'!E98</f>
        <v>368.53000000000003</v>
      </c>
      <c r="E141" s="76">
        <f t="shared" si="60"/>
        <v>3.8763946258715917E-2</v>
      </c>
      <c r="F141" s="66">
        <f>'2025 Ιανουάριος'!F141+'2025 Φεβρουάριος'!D141</f>
        <v>488.54</v>
      </c>
      <c r="G141" s="76">
        <f t="shared" si="61"/>
        <v>2.5393686871837098E-2</v>
      </c>
      <c r="H141" s="56"/>
      <c r="I141" s="82" t="e">
        <f t="shared" si="62"/>
        <v>#DIV/0!</v>
      </c>
      <c r="J141" s="66"/>
      <c r="K141" s="66" t="e">
        <f t="shared" si="63"/>
        <v>#DIV/0!</v>
      </c>
      <c r="L141" s="56">
        <f>'2024_60-69 ΕΞΟΔΑ+ΟΜ 2'!E90</f>
        <v>0</v>
      </c>
      <c r="M141" s="76">
        <f t="shared" si="64"/>
        <v>0</v>
      </c>
      <c r="N141" s="66">
        <f>L141+'2025 Ιανουάριος'!L141</f>
        <v>0</v>
      </c>
      <c r="O141" s="76">
        <f t="shared" si="65"/>
        <v>0</v>
      </c>
      <c r="P141" s="66"/>
      <c r="Q141" s="81" t="e">
        <f t="shared" si="59"/>
        <v>#DIV/0!</v>
      </c>
      <c r="R141"/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2'!E99</f>
        <v>1632.73</v>
      </c>
      <c r="E142" s="76">
        <f t="shared" si="60"/>
        <v>0.17173922876019113</v>
      </c>
      <c r="F142" s="66">
        <f>'2025 Ιανουάριος'!F142+'2025 Φεβρουάριος'!D142</f>
        <v>2582.73</v>
      </c>
      <c r="G142" s="76">
        <f t="shared" si="61"/>
        <v>0.13424701538154465</v>
      </c>
      <c r="H142" s="56"/>
      <c r="I142" s="82" t="e">
        <f t="shared" si="62"/>
        <v>#DIV/0!</v>
      </c>
      <c r="J142" s="66"/>
      <c r="K142" s="66" t="e">
        <f t="shared" si="63"/>
        <v>#DIV/0!</v>
      </c>
      <c r="L142" s="56">
        <f>'2024_60-69 ΕΞΟΔΑ+ΟΜ 2'!E91</f>
        <v>700</v>
      </c>
      <c r="M142" s="76">
        <f t="shared" si="64"/>
        <v>0.10966028809324259</v>
      </c>
      <c r="N142" s="66">
        <f>L142+'2025 Ιανουάριος'!L142</f>
        <v>1400</v>
      </c>
      <c r="O142" s="76">
        <f t="shared" si="65"/>
        <v>7.3617412411054378E-2</v>
      </c>
      <c r="P142" s="66"/>
      <c r="Q142" s="81" t="e">
        <f t="shared" si="59"/>
        <v>#DIV/0!</v>
      </c>
      <c r="R142"/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2'!E100</f>
        <v>117.04</v>
      </c>
      <c r="E143" s="76">
        <f t="shared" si="60"/>
        <v>1.2310889941443331E-2</v>
      </c>
      <c r="F143" s="66">
        <f>'2025 Ιανουάριος'!F143+'2025 Φεβρουάριος'!D143</f>
        <v>1074.5800000000002</v>
      </c>
      <c r="G143" s="76">
        <f t="shared" si="61"/>
        <v>5.5855299543003049E-2</v>
      </c>
      <c r="H143" s="56"/>
      <c r="I143" s="82" t="e">
        <f t="shared" si="62"/>
        <v>#DIV/0!</v>
      </c>
      <c r="J143" s="66"/>
      <c r="K143" s="66" t="e">
        <f t="shared" si="63"/>
        <v>#DIV/0!</v>
      </c>
      <c r="L143" s="56">
        <f>'2024_60-69 ΕΞΟΔΑ+ΟΜ 2'!E92</f>
        <v>44.8</v>
      </c>
      <c r="M143" s="76">
        <f t="shared" si="64"/>
        <v>7.0182584379675254E-3</v>
      </c>
      <c r="N143" s="66">
        <f>L143+'2025 Ιανουάριος'!L143</f>
        <v>1684.27</v>
      </c>
      <c r="O143" s="76">
        <f t="shared" si="65"/>
        <v>8.8565428001118982E-2</v>
      </c>
      <c r="P143" s="66"/>
      <c r="Q143" s="81" t="e">
        <f t="shared" si="59"/>
        <v>#DIV/0!</v>
      </c>
      <c r="R143"/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2'!E101</f>
        <v>934.62</v>
      </c>
      <c r="E144" s="76">
        <f t="shared" si="60"/>
        <v>9.8308304486259115E-2</v>
      </c>
      <c r="F144" s="66">
        <f>'2025 Ιανουάριος'!F144+'2025 Φεβρουάριος'!D144</f>
        <v>1168.67</v>
      </c>
      <c r="G144" s="76">
        <f t="shared" si="61"/>
        <v>6.0745977886170754E-2</v>
      </c>
      <c r="H144" s="56"/>
      <c r="I144" s="82" t="e">
        <f t="shared" si="62"/>
        <v>#DIV/0!</v>
      </c>
      <c r="J144" s="66"/>
      <c r="K144" s="66" t="e">
        <f t="shared" si="63"/>
        <v>#DIV/0!</v>
      </c>
      <c r="L144" s="56">
        <f>'2024_60-69 ΕΞΟΔΑ+ΟΜ 2'!E93</f>
        <v>84.94</v>
      </c>
      <c r="M144" s="76">
        <f t="shared" si="64"/>
        <v>1.3306492672342893E-2</v>
      </c>
      <c r="N144" s="66">
        <f>L144+'2025 Ιανουάριος'!L144</f>
        <v>84.94</v>
      </c>
      <c r="O144" s="76">
        <f t="shared" si="65"/>
        <v>4.4664735787106856E-3</v>
      </c>
      <c r="P144" s="66"/>
      <c r="Q144" s="81" t="e">
        <f t="shared" si="59"/>
        <v>#DIV/0!</v>
      </c>
      <c r="R144"/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2'!E102</f>
        <v>82.97</v>
      </c>
      <c r="E145" s="76">
        <f t="shared" si="60"/>
        <v>8.7272260632395172E-3</v>
      </c>
      <c r="F145" s="66">
        <f>'2025 Ιανουάριος'!F145+'2025 Φεβρουάριος'!D145</f>
        <v>145.41</v>
      </c>
      <c r="G145" s="76">
        <f t="shared" si="61"/>
        <v>7.558226569029828E-3</v>
      </c>
      <c r="H145" s="56"/>
      <c r="I145" s="82" t="e">
        <f t="shared" si="62"/>
        <v>#DIV/0!</v>
      </c>
      <c r="J145" s="66"/>
      <c r="K145" s="66" t="e">
        <f t="shared" si="63"/>
        <v>#DIV/0!</v>
      </c>
      <c r="L145" s="56">
        <f>'2024_60-69 ΕΞΟΔΑ+ΟΜ 2'!E94</f>
        <v>62.01</v>
      </c>
      <c r="M145" s="76">
        <f t="shared" si="64"/>
        <v>9.7143349495171036E-3</v>
      </c>
      <c r="N145" s="66">
        <f>L145+'2025 Ιανουάριος'!L145</f>
        <v>157.87</v>
      </c>
      <c r="O145" s="76">
        <f t="shared" si="65"/>
        <v>8.3014149266665404E-3</v>
      </c>
      <c r="P145" s="66"/>
      <c r="Q145" s="81" t="e">
        <f t="shared" si="59"/>
        <v>#DIV/0!</v>
      </c>
      <c r="R145"/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2'!E103</f>
        <v>0</v>
      </c>
      <c r="E146" s="76">
        <f t="shared" si="60"/>
        <v>0</v>
      </c>
      <c r="F146" s="66">
        <f>'2025 Ιανουάριος'!F146+'2025 Φεβρουάριος'!D146</f>
        <v>0</v>
      </c>
      <c r="G146" s="76">
        <f t="shared" si="61"/>
        <v>0</v>
      </c>
      <c r="H146" s="56"/>
      <c r="I146" s="82" t="e">
        <f t="shared" si="62"/>
        <v>#DIV/0!</v>
      </c>
      <c r="J146" s="66"/>
      <c r="K146" s="66" t="e">
        <f t="shared" si="63"/>
        <v>#DIV/0!</v>
      </c>
      <c r="L146" s="56">
        <f>'2024_60-69 ΕΞΟΔΑ+ΟΜ 2'!E95</f>
        <v>0</v>
      </c>
      <c r="M146" s="76">
        <f t="shared" si="64"/>
        <v>0</v>
      </c>
      <c r="N146" s="66">
        <f>L146+'2025 Ιανουάριος'!L146</f>
        <v>0</v>
      </c>
      <c r="O146" s="76">
        <f t="shared" si="65"/>
        <v>0</v>
      </c>
      <c r="P146" s="66"/>
      <c r="Q146" s="81" t="e">
        <f t="shared" si="59"/>
        <v>#DIV/0!</v>
      </c>
      <c r="R146"/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2'!E104</f>
        <v>0</v>
      </c>
      <c r="E147" s="76">
        <f t="shared" si="60"/>
        <v>0</v>
      </c>
      <c r="F147" s="66">
        <f>'2025 Ιανουάριος'!F147+'2025 Φεβρουάριος'!D147</f>
        <v>0</v>
      </c>
      <c r="G147" s="76">
        <f t="shared" si="61"/>
        <v>0</v>
      </c>
      <c r="H147" s="56"/>
      <c r="I147" s="82" t="e">
        <f t="shared" si="62"/>
        <v>#DIV/0!</v>
      </c>
      <c r="J147" s="66"/>
      <c r="K147" s="66" t="e">
        <f t="shared" si="63"/>
        <v>#DIV/0!</v>
      </c>
      <c r="L147" s="56">
        <f>'2024_60-69 ΕΞΟΔΑ+ΟΜ 2'!E96</f>
        <v>0</v>
      </c>
      <c r="M147" s="76">
        <f t="shared" si="64"/>
        <v>0</v>
      </c>
      <c r="N147" s="66">
        <f>L147+'2025 Ιανουάριος'!L147</f>
        <v>0</v>
      </c>
      <c r="O147" s="76">
        <f t="shared" si="65"/>
        <v>0</v>
      </c>
      <c r="P147" s="66"/>
      <c r="Q147" s="81" t="e">
        <f t="shared" si="59"/>
        <v>#DIV/0!</v>
      </c>
      <c r="R147"/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2'!E105</f>
        <v>725.34</v>
      </c>
      <c r="E148" s="76">
        <f t="shared" si="60"/>
        <v>7.6295120558155391E-2</v>
      </c>
      <c r="F148" s="66">
        <f>'2025 Ιανουάριος'!F148+'2025 Φεβρουάριος'!D148</f>
        <v>1224.8200000000002</v>
      </c>
      <c r="G148" s="76">
        <f t="shared" si="61"/>
        <v>6.3664583359322707E-2</v>
      </c>
      <c r="H148" s="56"/>
      <c r="I148" s="82" t="e">
        <f t="shared" si="62"/>
        <v>#DIV/0!</v>
      </c>
      <c r="J148" s="66"/>
      <c r="K148" s="66" t="e">
        <f t="shared" si="63"/>
        <v>#DIV/0!</v>
      </c>
      <c r="L148" s="56">
        <f>'2024_60-69 ΕΞΟΔΑ+ΟΜ 2'!E97</f>
        <v>844.19</v>
      </c>
      <c r="M148" s="76">
        <f t="shared" si="64"/>
        <v>0.13224874086490637</v>
      </c>
      <c r="N148" s="66">
        <f>L148+'2025 Ιανουάριος'!L148</f>
        <v>1445.9</v>
      </c>
      <c r="O148" s="76">
        <f t="shared" si="65"/>
        <v>7.6031011860816816E-2</v>
      </c>
      <c r="P148" s="66"/>
      <c r="Q148" s="81" t="e">
        <f t="shared" si="59"/>
        <v>#DIV/0!</v>
      </c>
      <c r="R148"/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2'!E106</f>
        <v>0</v>
      </c>
      <c r="E149" s="76">
        <f t="shared" si="60"/>
        <v>0</v>
      </c>
      <c r="F149" s="66">
        <f>'2025 Ιανουάριος'!F149+'2025 Φεβρουάριος'!D149</f>
        <v>0</v>
      </c>
      <c r="G149" s="76">
        <f t="shared" si="61"/>
        <v>0</v>
      </c>
      <c r="H149" s="56"/>
      <c r="I149" s="82" t="e">
        <f t="shared" si="62"/>
        <v>#DIV/0!</v>
      </c>
      <c r="J149" s="66"/>
      <c r="K149" s="66" t="e">
        <f t="shared" si="63"/>
        <v>#DIV/0!</v>
      </c>
      <c r="L149" s="56">
        <f>'2024_60-69 ΕΞΟΔΑ+ΟΜ 2'!E98</f>
        <v>0</v>
      </c>
      <c r="M149" s="76">
        <f t="shared" si="64"/>
        <v>0</v>
      </c>
      <c r="N149" s="66">
        <f>L149+'2025 Ιανουάριος'!L149</f>
        <v>0</v>
      </c>
      <c r="O149" s="76">
        <f t="shared" si="65"/>
        <v>0</v>
      </c>
      <c r="P149" s="66"/>
      <c r="Q149" s="81" t="e">
        <f t="shared" si="59"/>
        <v>#DIV/0!</v>
      </c>
      <c r="R149"/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2'!E107</f>
        <v>521.88</v>
      </c>
      <c r="E150" s="76">
        <f t="shared" si="60"/>
        <v>5.4894115196859584E-2</v>
      </c>
      <c r="F150" s="66">
        <f>'2025 Ιανουάριος'!F150+'2025 Φεβρουάριος'!D150</f>
        <v>1135.1500000000001</v>
      </c>
      <c r="G150" s="76">
        <f t="shared" si="61"/>
        <v>5.9003650985724569E-2</v>
      </c>
      <c r="H150" s="56"/>
      <c r="I150" s="82" t="e">
        <f t="shared" si="62"/>
        <v>#DIV/0!</v>
      </c>
      <c r="J150" s="66"/>
      <c r="K150" s="66" t="e">
        <f t="shared" si="63"/>
        <v>#DIV/0!</v>
      </c>
      <c r="L150" s="56">
        <f>'2024_60-69 ΕΞΟΔΑ+ΟΜ 2'!E99</f>
        <v>0</v>
      </c>
      <c r="M150" s="76">
        <f t="shared" si="64"/>
        <v>0</v>
      </c>
      <c r="N150" s="66">
        <f>L150+'2025 Ιανουάριος'!L150</f>
        <v>556.22</v>
      </c>
      <c r="O150" s="76">
        <f t="shared" si="65"/>
        <v>2.9248197950911908E-2</v>
      </c>
      <c r="P150" s="66"/>
      <c r="Q150" s="81" t="e">
        <f t="shared" si="59"/>
        <v>#DIV/0!</v>
      </c>
      <c r="R150"/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2'!E108</f>
        <v>0</v>
      </c>
      <c r="E151" s="76">
        <f t="shared" si="60"/>
        <v>0</v>
      </c>
      <c r="F151" s="66">
        <f>'2025 Ιανουάριος'!F151+'2025 Φεβρουάριος'!D151</f>
        <v>0</v>
      </c>
      <c r="G151" s="76">
        <f t="shared" si="61"/>
        <v>0</v>
      </c>
      <c r="H151" s="56"/>
      <c r="I151" s="82" t="e">
        <f t="shared" si="62"/>
        <v>#DIV/0!</v>
      </c>
      <c r="J151" s="66"/>
      <c r="K151" s="66" t="e">
        <f t="shared" si="63"/>
        <v>#DIV/0!</v>
      </c>
      <c r="L151" s="56">
        <f>'2024_60-69 ΕΞΟΔΑ+ΟΜ 2'!E100</f>
        <v>695.07</v>
      </c>
      <c r="M151" s="76">
        <f t="shared" si="64"/>
        <v>0.10888796634995733</v>
      </c>
      <c r="N151" s="66">
        <f>L151+'2025 Ιανουάριος'!L151</f>
        <v>1124.3200000000002</v>
      </c>
      <c r="O151" s="76">
        <f t="shared" si="65"/>
        <v>5.9121092229997625E-2</v>
      </c>
      <c r="P151" s="66"/>
      <c r="Q151" s="81" t="e">
        <f t="shared" si="59"/>
        <v>#DIV/0!</v>
      </c>
      <c r="R151"/>
      <c r="S151"/>
      <c r="T151"/>
      <c r="U151"/>
      <c r="V151"/>
    </row>
    <row r="152" spans="1:22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2'!E109</f>
        <v>777.67000000000007</v>
      </c>
      <c r="E152" s="76">
        <f t="shared" si="60"/>
        <v>8.1799468393388891E-2</v>
      </c>
      <c r="F152" s="66">
        <f>'2025 Ιανουάριος'!F152+'2025 Φεβρουάριος'!D152</f>
        <v>1555.3400000000001</v>
      </c>
      <c r="G152" s="76">
        <f t="shared" si="61"/>
        <v>8.0844591925416778E-2</v>
      </c>
      <c r="H152" s="56"/>
      <c r="I152" s="82" t="e">
        <f t="shared" si="62"/>
        <v>#DIV/0!</v>
      </c>
      <c r="J152" s="66"/>
      <c r="K152" s="66" t="e">
        <f t="shared" si="63"/>
        <v>#DIV/0!</v>
      </c>
      <c r="L152" s="56">
        <f>'2024_60-69 ΕΞΟΔΑ+ΟΜ 2'!E101</f>
        <v>0</v>
      </c>
      <c r="M152" s="76">
        <f t="shared" si="64"/>
        <v>0</v>
      </c>
      <c r="N152" s="66">
        <f>L152+'2025 Ιανουάριος'!L152</f>
        <v>0</v>
      </c>
      <c r="O152" s="76">
        <f t="shared" si="65"/>
        <v>0</v>
      </c>
      <c r="P152" s="66"/>
      <c r="Q152" s="81" t="e">
        <f t="shared" si="59"/>
        <v>#DIV/0!</v>
      </c>
      <c r="R152"/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2'!E110</f>
        <v>109.66</v>
      </c>
      <c r="E153" s="76">
        <f t="shared" si="60"/>
        <v>1.1534622274253893E-2</v>
      </c>
      <c r="F153" s="66">
        <f>'2025 Ιανουάριος'!F153+'2025 Φεβρουάριος'!D153</f>
        <v>1598.28</v>
      </c>
      <c r="G153" s="76">
        <f t="shared" si="61"/>
        <v>8.3076558426167346E-2</v>
      </c>
      <c r="H153" s="56"/>
      <c r="I153" s="82" t="e">
        <f>H153/$H$116</f>
        <v>#DIV/0!</v>
      </c>
      <c r="J153" s="66"/>
      <c r="K153" s="66" t="e">
        <f t="shared" si="63"/>
        <v>#DIV/0!</v>
      </c>
      <c r="L153" s="56">
        <f>'2024_60-69 ΕΞΟΔΑ+ΟΜ 2'!E102</f>
        <v>38.700000000000003</v>
      </c>
      <c r="M153" s="76">
        <f t="shared" si="64"/>
        <v>6.062647356012126E-3</v>
      </c>
      <c r="N153" s="66">
        <f>L153+'2025 Ιανουάριος'!L153</f>
        <v>4445.2300000000005</v>
      </c>
      <c r="O153" s="76">
        <f t="shared" si="65"/>
        <v>0.2337473786942795</v>
      </c>
      <c r="P153" s="66"/>
      <c r="Q153" s="81" t="e">
        <f t="shared" si="59"/>
        <v>#DIV/0!</v>
      </c>
      <c r="R153"/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R154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R155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R156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2'!E73</f>
        <v>9507.0300000000007</v>
      </c>
      <c r="E157" s="83"/>
      <c r="F157" s="65">
        <f>'2025_60-69 ΕΞΟΔΑ+ΟΜ 2'!R73</f>
        <v>19238.64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6383.3499999999995</v>
      </c>
      <c r="M157" s="83"/>
      <c r="N157" s="65">
        <f>SUM(N117:N156)</f>
        <v>19017.240000000002</v>
      </c>
      <c r="O157" s="83"/>
      <c r="P157" s="65">
        <f>SUM(P117:P156)</f>
        <v>0</v>
      </c>
      <c r="Q157" s="83"/>
      <c r="R157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R158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-31289.47224188791</v>
      </c>
      <c r="E159" s="299"/>
      <c r="F159" s="88">
        <f>F7-F74-F111-F157</f>
        <v>-76576.118908554578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-34608.539292035442</v>
      </c>
      <c r="M159" s="299"/>
      <c r="N159" s="88">
        <f>N7-N74-N111-N157</f>
        <v>-72252.503008849584</v>
      </c>
      <c r="O159" s="299"/>
      <c r="P159" s="88"/>
      <c r="Q159" s="299"/>
      <c r="R159"/>
      <c r="S159"/>
      <c r="T159"/>
      <c r="U159"/>
      <c r="V159"/>
    </row>
  </sheetData>
  <mergeCells count="33">
    <mergeCell ref="P114:Q114"/>
    <mergeCell ref="P77:Q77"/>
    <mergeCell ref="P78:Q78"/>
    <mergeCell ref="P41:Q41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H78:J78"/>
    <mergeCell ref="L78:N78"/>
    <mergeCell ref="D41:F41"/>
    <mergeCell ref="H41:J41"/>
    <mergeCell ref="L41:N41"/>
    <mergeCell ref="D78:F78"/>
    <mergeCell ref="P2:Q2"/>
    <mergeCell ref="D2:G2"/>
    <mergeCell ref="H2:K2"/>
    <mergeCell ref="L2:O2"/>
    <mergeCell ref="P3:Q3"/>
    <mergeCell ref="D40:G40"/>
    <mergeCell ref="H40:K40"/>
    <mergeCell ref="L40:O40"/>
    <mergeCell ref="P40:Q40"/>
    <mergeCell ref="D3:F3"/>
    <mergeCell ref="H3:J3"/>
    <mergeCell ref="L3:N3"/>
    <mergeCell ref="D77:G77"/>
    <mergeCell ref="H77:K77"/>
    <mergeCell ref="L77:O7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1A3F-DFF5-41B6-82A5-42D4708434F1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20.140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" style="61" customWidth="1"/>
    <col min="13" max="13" width="11.7109375" style="61" customWidth="1"/>
    <col min="14" max="14" width="14.7109375" style="61" bestFit="1" customWidth="1"/>
    <col min="15" max="16" width="13.28515625" style="61" customWidth="1"/>
    <col min="17" max="17" width="11.42578125" style="51" customWidth="1"/>
    <col min="18" max="21" width="9.140625" style="51"/>
    <col min="22" max="22" width="43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ΑΝΤΙΣΤΟΙΧΙΣΗ!$F$108</f>
        <v xml:space="preserve">ΜΑΡΤΙΟΣ ΤΡΕΧΟΝ ΕΤΟΣ </v>
      </c>
      <c r="E3" s="302"/>
      <c r="F3" s="302"/>
      <c r="G3" s="110">
        <f>ΑΝΤΙΣΤΟΙΧΙΣΗ!$D$34</f>
        <v>2025</v>
      </c>
      <c r="H3" s="302" t="str">
        <f>ΑΝΤΙΣΤΟΙΧΙΣΗ!$F$108</f>
        <v xml:space="preserve">ΜΑΡΤΙΟΣ ΤΡΕΧΟΝ ΕΤΟΣ </v>
      </c>
      <c r="I3" s="302"/>
      <c r="J3" s="302"/>
      <c r="K3" s="110">
        <f>ΑΝΤΙΣΤΟΙΧΙΣΗ!$D$34</f>
        <v>2025</v>
      </c>
      <c r="L3" s="302" t="str">
        <f>ΑΝΤΙΣΤΟΙΧΙΣΗ!$F$122</f>
        <v>ΜΑΡΤΙΟΣ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2.25" customHeight="1">
      <c r="A5" s="171">
        <v>4</v>
      </c>
      <c r="B5" s="180"/>
      <c r="C5" s="85" t="s">
        <v>368</v>
      </c>
      <c r="D5" s="86">
        <f>D7-D6</f>
        <v>-27621.307728613578</v>
      </c>
      <c r="E5" s="299"/>
      <c r="F5" s="86">
        <f>F7-F6</f>
        <v>-104347.21663716815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-34018.421946902643</v>
      </c>
      <c r="M5" s="299"/>
      <c r="N5" s="86">
        <f>N7-N6</f>
        <v>-106270.92495575224</v>
      </c>
      <c r="O5" s="299"/>
      <c r="P5" s="86">
        <f>P159-P6</f>
        <v>-12393.228318584115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59553.316666666673</v>
      </c>
      <c r="E6" s="299"/>
      <c r="F6" s="86">
        <f>F74+F111+F157</f>
        <v>179611.90000000002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64197.949999999983</v>
      </c>
      <c r="M6" s="299"/>
      <c r="N6" s="87">
        <f>N74+N111+N157</f>
        <v>170780.08</v>
      </c>
      <c r="O6" s="299"/>
      <c r="P6" s="86">
        <f>P38-P43-P80</f>
        <v>12393.228318584115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31932.008938053095</v>
      </c>
      <c r="E7" s="83"/>
      <c r="F7" s="65">
        <f>SUM(F8:F37)</f>
        <v>75264.683362831871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30179.528053097343</v>
      </c>
      <c r="M7" s="83"/>
      <c r="N7" s="65">
        <f>L7+'2025 Φεβρουάριος'!N7</f>
        <v>64509.155044247746</v>
      </c>
      <c r="O7" s="83"/>
      <c r="P7" s="65">
        <f>SUM(P8:P31)</f>
        <v>10755.528318584116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'2025_ΕΣΟΔΑ'!E2</f>
        <v>27450.501769911501</v>
      </c>
      <c r="E8" s="53">
        <f>D8/$D$7</f>
        <v>0.85965470644720321</v>
      </c>
      <c r="F8" s="54">
        <f>D8+'2025 Φεβρουάριος'!F8</f>
        <v>65946.211769911504</v>
      </c>
      <c r="G8" s="53">
        <f>F8/$F$7</f>
        <v>0.87619064909901512</v>
      </c>
      <c r="H8" s="54"/>
      <c r="I8" s="53" t="e">
        <f>H8/$H$7</f>
        <v>#DIV/0!</v>
      </c>
      <c r="J8" s="54">
        <f>H8+'2025 Φεβρουάριος'!J8</f>
        <v>0</v>
      </c>
      <c r="K8" s="53" t="e">
        <f>J8/$J$7</f>
        <v>#DIV/0!</v>
      </c>
      <c r="L8" s="92">
        <f>'2024_60-69 ΕΞΟΔΑ+ΟΜ 2'!E114</f>
        <v>25251.761061946901</v>
      </c>
      <c r="M8" s="53">
        <f>L8/$L$7</f>
        <v>0.83671822228364168</v>
      </c>
      <c r="N8" s="54">
        <f>L8+'2025 Φεβρουάριος'!N8</f>
        <v>52068.177699114996</v>
      </c>
      <c r="O8" s="53">
        <f>N8/$N$7</f>
        <v>0.80714400403168662</v>
      </c>
      <c r="P8" s="54">
        <f t="shared" ref="P8:P26" si="0">F8-N8</f>
        <v>13878.034070796508</v>
      </c>
      <c r="Q8" s="53">
        <f t="shared" ref="Q8:Q26" si="1">N8/F8</f>
        <v>0.78955524967503177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'2025_ΕΣΟΔΑ'!E3</f>
        <v>0</v>
      </c>
      <c r="E9" s="53">
        <f t="shared" ref="E9:E29" si="2">D9/$D$7</f>
        <v>0</v>
      </c>
      <c r="F9" s="54">
        <f>D9+'2025 Φεβρουάριος'!F9</f>
        <v>0</v>
      </c>
      <c r="G9" s="53">
        <f t="shared" ref="G9:G29" si="3">F9/$F$7</f>
        <v>0</v>
      </c>
      <c r="H9" s="54"/>
      <c r="I9" s="53" t="e">
        <f t="shared" ref="I9:I28" si="4">H9/$H$7</f>
        <v>#DIV/0!</v>
      </c>
      <c r="J9" s="54">
        <f>H9+'2025 Φεβρουάριος'!J9</f>
        <v>0</v>
      </c>
      <c r="K9" s="53" t="e">
        <f t="shared" ref="K9:K29" si="5">J9/$J$7</f>
        <v>#DIV/0!</v>
      </c>
      <c r="L9" s="92">
        <f>'2024_60-69 ΕΞΟΔΑ+ΟΜ 2'!E115</f>
        <v>0</v>
      </c>
      <c r="M9" s="53">
        <f t="shared" ref="M9:M29" si="6">L9/$L$7</f>
        <v>0</v>
      </c>
      <c r="N9" s="54">
        <f>L9+'2025 Φεβρουάριος'!N9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'2025_ΕΣΟΔΑ'!E4</f>
        <v>0</v>
      </c>
      <c r="E10" s="53">
        <f t="shared" si="2"/>
        <v>0</v>
      </c>
      <c r="F10" s="54">
        <f>D10+'2025 Φεβρουάριος'!F10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Φεβρουάριος'!J10</f>
        <v>0</v>
      </c>
      <c r="K10" s="53" t="e">
        <f t="shared" si="5"/>
        <v>#DIV/0!</v>
      </c>
      <c r="L10" s="92">
        <f>'2024_60-69 ΕΞΟΔΑ+ΟΜ 2'!E116</f>
        <v>0</v>
      </c>
      <c r="M10" s="53">
        <f t="shared" si="6"/>
        <v>0</v>
      </c>
      <c r="N10" s="54">
        <f>L10+'2025 Φεβρουάριος'!N10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'2025_ΕΣΟΔΑ'!E5</f>
        <v>2656.6371681415922</v>
      </c>
      <c r="E11" s="53">
        <f t="shared" si="2"/>
        <v>8.3196681213993429E-2</v>
      </c>
      <c r="F11" s="54">
        <f>D11+'2025 Φεβρουάριος'!F11</f>
        <v>5457.1015929203522</v>
      </c>
      <c r="G11" s="53">
        <f t="shared" si="3"/>
        <v>7.2505474667488537E-2</v>
      </c>
      <c r="H11" s="54"/>
      <c r="I11" s="53" t="e">
        <f t="shared" si="4"/>
        <v>#DIV/0!</v>
      </c>
      <c r="J11" s="54">
        <f>H11+'2025 Φεβρουάριος'!J11</f>
        <v>0</v>
      </c>
      <c r="K11" s="53" t="e">
        <f t="shared" si="5"/>
        <v>#DIV/0!</v>
      </c>
      <c r="L11" s="92">
        <f>'2024_60-69 ΕΞΟΔΑ+ΟΜ 2'!E117</f>
        <v>1960.1769911504427</v>
      </c>
      <c r="M11" s="53">
        <f t="shared" si="6"/>
        <v>6.4950551503050055E-2</v>
      </c>
      <c r="N11" s="54">
        <f>L11+'2025 Φεβρουάριος'!N11</f>
        <v>4053.0973451327436</v>
      </c>
      <c r="O11" s="53">
        <f t="shared" si="7"/>
        <v>6.2829800550831372E-2</v>
      </c>
      <c r="P11" s="54">
        <f t="shared" si="0"/>
        <v>1404.0042477876086</v>
      </c>
      <c r="Q11" s="53">
        <f t="shared" si="1"/>
        <v>0.74271978927255777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'2025_ΕΣΟΔΑ'!E6</f>
        <v>0</v>
      </c>
      <c r="E12" s="53">
        <f t="shared" si="2"/>
        <v>0</v>
      </c>
      <c r="F12" s="54">
        <f>D12+'2025 Φεβρουάριος'!F12</f>
        <v>1638.42</v>
      </c>
      <c r="G12" s="53">
        <f t="shared" si="3"/>
        <v>2.1768775563720828E-2</v>
      </c>
      <c r="H12" s="54"/>
      <c r="I12" s="53" t="e">
        <f t="shared" si="4"/>
        <v>#DIV/0!</v>
      </c>
      <c r="J12" s="54">
        <f>H12+'2025 Φεβρουάριος'!J12</f>
        <v>0</v>
      </c>
      <c r="K12" s="53" t="e">
        <f t="shared" si="5"/>
        <v>#DIV/0!</v>
      </c>
      <c r="L12" s="92">
        <f>'2024_60-69 ΕΞΟΔΑ+ΟΜ 2'!E118</f>
        <v>943.79</v>
      </c>
      <c r="M12" s="53">
        <f t="shared" si="6"/>
        <v>3.1272523491404906E-2</v>
      </c>
      <c r="N12" s="54">
        <f>L12+'2025 Φεβρουάριος'!N12</f>
        <v>943.79</v>
      </c>
      <c r="O12" s="53">
        <f t="shared" si="7"/>
        <v>1.463032649168387E-2</v>
      </c>
      <c r="P12" s="54">
        <f t="shared" si="0"/>
        <v>694.63000000000011</v>
      </c>
      <c r="Q12" s="53">
        <f t="shared" si="1"/>
        <v>0.57603666947424959</v>
      </c>
      <c r="S12"/>
      <c r="T12"/>
      <c r="U12"/>
      <c r="V12"/>
    </row>
    <row r="13" spans="1:22" ht="28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'2025_ΕΣΟΔΑ'!E7</f>
        <v>354.56</v>
      </c>
      <c r="E13" s="53">
        <f t="shared" si="2"/>
        <v>1.1103592031676841E-2</v>
      </c>
      <c r="F13" s="54">
        <f>D13+'2025 Φεβρουάριος'!F13</f>
        <v>605.99</v>
      </c>
      <c r="G13" s="53">
        <f t="shared" si="3"/>
        <v>8.0514521941011368E-3</v>
      </c>
      <c r="H13" s="54"/>
      <c r="I13" s="53" t="e">
        <f t="shared" si="4"/>
        <v>#DIV/0!</v>
      </c>
      <c r="J13" s="54">
        <f>H13+'2025 Φεβρουάριος'!J13</f>
        <v>0</v>
      </c>
      <c r="K13" s="53" t="e">
        <f t="shared" si="5"/>
        <v>#DIV/0!</v>
      </c>
      <c r="L13" s="92">
        <f>'2024_60-69 ΕΞΟΔΑ+ΟΜ 2'!E119</f>
        <v>1721.95</v>
      </c>
      <c r="M13" s="53">
        <f t="shared" si="6"/>
        <v>5.7056889589871346E-2</v>
      </c>
      <c r="N13" s="54">
        <f>L13+'2025 Φεβρουάριος'!N13</f>
        <v>1721.95</v>
      </c>
      <c r="O13" s="53">
        <f t="shared" si="7"/>
        <v>2.6693110440198606E-2</v>
      </c>
      <c r="P13" s="54">
        <f t="shared" si="0"/>
        <v>-1115.96</v>
      </c>
      <c r="Q13" s="53">
        <f t="shared" si="1"/>
        <v>2.8415485404049572</v>
      </c>
      <c r="S13"/>
      <c r="T13"/>
      <c r="U13"/>
      <c r="V13"/>
    </row>
    <row r="14" spans="1:22" ht="28.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'2025_ΕΣΟΔΑ'!E8</f>
        <v>100</v>
      </c>
      <c r="E14" s="53">
        <f t="shared" si="2"/>
        <v>3.131653889800553E-3</v>
      </c>
      <c r="F14" s="54">
        <f>D14+'2025 Φεβρουάριος'!F14</f>
        <v>300</v>
      </c>
      <c r="G14" s="53">
        <f t="shared" si="3"/>
        <v>3.9859331972975478E-3</v>
      </c>
      <c r="H14" s="54"/>
      <c r="I14" s="53" t="e">
        <f t="shared" si="4"/>
        <v>#DIV/0!</v>
      </c>
      <c r="J14" s="54">
        <f>H14+'2025 Φεβρουάριος'!J14</f>
        <v>0</v>
      </c>
      <c r="K14" s="53" t="e">
        <f t="shared" si="5"/>
        <v>#DIV/0!</v>
      </c>
      <c r="L14" s="92">
        <f>'2024_60-69 ΕΞΟΔΑ+ΟΜ 2'!E120</f>
        <v>100</v>
      </c>
      <c r="M14" s="53">
        <f t="shared" si="6"/>
        <v>3.3135044333384447E-3</v>
      </c>
      <c r="N14" s="54">
        <f>L14+'2025 Φεβρουάριος'!N14</f>
        <v>300</v>
      </c>
      <c r="O14" s="53">
        <f t="shared" si="7"/>
        <v>4.6505027045266019E-3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'2025_ΕΣΟΔΑ'!E9</f>
        <v>173.38</v>
      </c>
      <c r="E15" s="53">
        <f t="shared" si="2"/>
        <v>5.4296615141361986E-3</v>
      </c>
      <c r="F15" s="54">
        <f>D15+'2025 Φεβρουάριος'!F15</f>
        <v>270.96000000000004</v>
      </c>
      <c r="G15" s="53">
        <f t="shared" si="3"/>
        <v>3.6000948637991458E-3</v>
      </c>
      <c r="H15" s="54"/>
      <c r="I15" s="53" t="e">
        <f t="shared" si="4"/>
        <v>#DIV/0!</v>
      </c>
      <c r="J15" s="54">
        <f>H15+'2025 Φεβρουάριος'!J15</f>
        <v>0</v>
      </c>
      <c r="K15" s="53" t="e">
        <f t="shared" si="5"/>
        <v>#DIV/0!</v>
      </c>
      <c r="L15" s="92">
        <f>'2024_60-69 ΕΞΟΔΑ+ΟΜ 2'!E121</f>
        <v>15.32</v>
      </c>
      <c r="M15" s="53">
        <f t="shared" si="6"/>
        <v>5.0762887918744972E-4</v>
      </c>
      <c r="N15" s="54">
        <f>L15+'2025 Φεβρουάριος'!N15</f>
        <v>15.32</v>
      </c>
      <c r="O15" s="53">
        <f t="shared" si="7"/>
        <v>2.3748567144449178E-4</v>
      </c>
      <c r="P15" s="54">
        <f t="shared" si="0"/>
        <v>255.64000000000004</v>
      </c>
      <c r="Q15" s="53">
        <f t="shared" si="1"/>
        <v>5.6539710658399758E-2</v>
      </c>
      <c r="S15"/>
      <c r="T15"/>
      <c r="U15"/>
      <c r="V15"/>
    </row>
    <row r="16" spans="1:22" ht="30.7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'2025_ΕΣΟΔΑ'!E10</f>
        <v>56.45</v>
      </c>
      <c r="E16" s="53">
        <f t="shared" si="2"/>
        <v>1.7678186207924123E-3</v>
      </c>
      <c r="F16" s="54">
        <f>D16+'2025 Φεβρουάριος'!F16</f>
        <v>92.73</v>
      </c>
      <c r="G16" s="53">
        <f t="shared" si="3"/>
        <v>1.2320519512846722E-3</v>
      </c>
      <c r="H16" s="54"/>
      <c r="I16" s="53" t="e">
        <f t="shared" si="4"/>
        <v>#DIV/0!</v>
      </c>
      <c r="J16" s="54">
        <f>H16+'2025 Φεβρουάριος'!J16</f>
        <v>0</v>
      </c>
      <c r="K16" s="53" t="e">
        <f t="shared" si="5"/>
        <v>#DIV/0!</v>
      </c>
      <c r="L16" s="92">
        <f>'2024_60-69 ΕΞΟΔΑ+ΟΜ 2'!E122</f>
        <v>0</v>
      </c>
      <c r="M16" s="53">
        <f t="shared" si="6"/>
        <v>0</v>
      </c>
      <c r="N16" s="54">
        <f>L16+'2025 Φεβρουάριος'!N16</f>
        <v>0</v>
      </c>
      <c r="O16" s="53">
        <f t="shared" si="7"/>
        <v>0</v>
      </c>
      <c r="P16" s="54">
        <f t="shared" si="0"/>
        <v>92.73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'2025_ΕΣΟΔΑ'!E11</f>
        <v>464.6</v>
      </c>
      <c r="E17" s="53">
        <f t="shared" si="2"/>
        <v>1.454966397201337E-2</v>
      </c>
      <c r="F17" s="54">
        <f>D17+'2025 Φεβρουάριος'!F17</f>
        <v>464.6</v>
      </c>
      <c r="G17" s="53">
        <f t="shared" si="3"/>
        <v>6.1728818782148028E-3</v>
      </c>
      <c r="H17" s="54"/>
      <c r="I17" s="53" t="e">
        <f t="shared" si="4"/>
        <v>#DIV/0!</v>
      </c>
      <c r="J17" s="54">
        <f>H17+'2025 Φεβρουάριος'!J17</f>
        <v>0</v>
      </c>
      <c r="K17" s="53" t="e">
        <f t="shared" si="5"/>
        <v>#DIV/0!</v>
      </c>
      <c r="L17" s="92">
        <f>'2024_60-69 ΕΞΟΔΑ+ΟΜ 2'!E123</f>
        <v>0</v>
      </c>
      <c r="M17" s="53">
        <f t="shared" si="6"/>
        <v>0</v>
      </c>
      <c r="N17" s="54">
        <f>L17+'2025 Φεβρουάριος'!N17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'2025_ΕΣΟΔΑ'!E12</f>
        <v>0</v>
      </c>
      <c r="E18" s="53">
        <f t="shared" si="2"/>
        <v>0</v>
      </c>
      <c r="F18" s="54">
        <f>D18+'2025 Φεβρουάριος'!F18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Φεβρουάριος'!J18</f>
        <v>0</v>
      </c>
      <c r="K18" s="53" t="e">
        <f t="shared" si="5"/>
        <v>#DIV/0!</v>
      </c>
      <c r="L18" s="92">
        <f>'2024_60-69 ΕΞΟΔΑ+ΟΜ 2'!E124</f>
        <v>0</v>
      </c>
      <c r="M18" s="53">
        <f t="shared" si="6"/>
        <v>0</v>
      </c>
      <c r="N18" s="54">
        <f>L18+'2025 Φεβρουάριος'!N18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'2025_ΕΣΟΔΑ'!E13</f>
        <v>0</v>
      </c>
      <c r="E19" s="53">
        <f t="shared" si="2"/>
        <v>0</v>
      </c>
      <c r="F19" s="54">
        <f>D19+'2025 Φεβρουάριος'!F19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Φεβρουάριος'!J19</f>
        <v>0</v>
      </c>
      <c r="K19" s="53" t="e">
        <f t="shared" si="5"/>
        <v>#DIV/0!</v>
      </c>
      <c r="L19" s="92">
        <f>'2024_60-69 ΕΞΟΔΑ+ΟΜ 2'!E125</f>
        <v>0</v>
      </c>
      <c r="M19" s="53">
        <f t="shared" si="6"/>
        <v>0</v>
      </c>
      <c r="N19" s="54">
        <f>L19+'2025 Φεβρουάριος'!N19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'2025_ΕΣΟΔΑ'!E14</f>
        <v>0</v>
      </c>
      <c r="E20" s="53">
        <f t="shared" si="2"/>
        <v>0</v>
      </c>
      <c r="F20" s="54">
        <f>D20+'2025 Φεβρουάριος'!F20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Φεβρουάριος'!J20</f>
        <v>0</v>
      </c>
      <c r="K20" s="53" t="e">
        <f t="shared" si="5"/>
        <v>#DIV/0!</v>
      </c>
      <c r="L20" s="92">
        <f>'2024_60-69 ΕΞΟΔΑ+ΟΜ 2'!E126</f>
        <v>0</v>
      </c>
      <c r="M20" s="53">
        <f t="shared" si="6"/>
        <v>0</v>
      </c>
      <c r="N20" s="54">
        <f>L20+'2025 Φεβρουάριος'!N20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'2025_ΕΣΟΔΑ'!E15</f>
        <v>230.09</v>
      </c>
      <c r="E21" s="53">
        <f t="shared" si="2"/>
        <v>7.2056224350420927E-3</v>
      </c>
      <c r="F21" s="54">
        <f>D21+'2025 Φεβρουάριος'!F21</f>
        <v>230.09</v>
      </c>
      <c r="G21" s="53">
        <f t="shared" si="3"/>
        <v>3.0570778978873093E-3</v>
      </c>
      <c r="H21" s="54"/>
      <c r="I21" s="53" t="e">
        <f t="shared" si="4"/>
        <v>#DIV/0!</v>
      </c>
      <c r="J21" s="54">
        <f>H21+'2025 Φεβρουάριος'!J21</f>
        <v>0</v>
      </c>
      <c r="K21" s="53" t="e">
        <f t="shared" si="5"/>
        <v>#DIV/0!</v>
      </c>
      <c r="L21" s="92">
        <f>'2024_60-69 ΕΞΟΔΑ+ΟΜ 2'!E127</f>
        <v>0</v>
      </c>
      <c r="M21" s="53">
        <f t="shared" si="6"/>
        <v>0</v>
      </c>
      <c r="N21" s="54">
        <f>L21+'2025 Φεβρουάριος'!N21</f>
        <v>0</v>
      </c>
      <c r="O21" s="53">
        <f t="shared" si="7"/>
        <v>0</v>
      </c>
      <c r="P21" s="54">
        <f t="shared" si="0"/>
        <v>230.09</v>
      </c>
      <c r="Q21" s="53">
        <f t="shared" si="1"/>
        <v>0</v>
      </c>
      <c r="S21"/>
      <c r="T21"/>
      <c r="U21"/>
      <c r="V21"/>
    </row>
    <row r="22" spans="1:22" ht="27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'2025_ΕΣΟΔΑ'!E16</f>
        <v>0</v>
      </c>
      <c r="E22" s="53">
        <f t="shared" si="2"/>
        <v>0</v>
      </c>
      <c r="F22" s="54">
        <f>D22+'2025 Φεβρουάριος'!F22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Φεβρουάριος'!J22</f>
        <v>0</v>
      </c>
      <c r="K22" s="53" t="e">
        <f t="shared" si="5"/>
        <v>#DIV/0!</v>
      </c>
      <c r="L22" s="92">
        <f>'2024_60-69 ΕΞΟΔΑ+ΟΜ 2'!E128</f>
        <v>0</v>
      </c>
      <c r="M22" s="53">
        <f t="shared" si="6"/>
        <v>0</v>
      </c>
      <c r="N22" s="54">
        <f>L22+'2025 Φεβρουάριος'!N22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'2025_ΕΣΟΔΑ'!E17</f>
        <v>495.58</v>
      </c>
      <c r="E23" s="53">
        <f t="shared" si="2"/>
        <v>1.551985034707358E-2</v>
      </c>
      <c r="F23" s="54">
        <f>D23+'2025 Φεβρουάριος'!F23</f>
        <v>495.58</v>
      </c>
      <c r="G23" s="53">
        <f t="shared" si="3"/>
        <v>6.5844959130557292E-3</v>
      </c>
      <c r="H23" s="54"/>
      <c r="I23" s="53" t="e">
        <f t="shared" si="4"/>
        <v>#DIV/0!</v>
      </c>
      <c r="J23" s="54">
        <f>H23+'2025 Φεβρουάριος'!J23</f>
        <v>0</v>
      </c>
      <c r="K23" s="53" t="e">
        <f t="shared" si="5"/>
        <v>#DIV/0!</v>
      </c>
      <c r="L23" s="92">
        <f>'2024_60-69 ΕΞΟΔΑ+ΟΜ 2'!E129</f>
        <v>201.48</v>
      </c>
      <c r="M23" s="53">
        <f t="shared" si="6"/>
        <v>6.6760487322902974E-3</v>
      </c>
      <c r="N23" s="54">
        <f>L23+'2025 Φεβρουάριος'!N23</f>
        <v>201.48</v>
      </c>
      <c r="O23" s="53">
        <f t="shared" si="7"/>
        <v>3.1232776163600652E-3</v>
      </c>
      <c r="P23" s="54">
        <f t="shared" si="0"/>
        <v>294.10000000000002</v>
      </c>
      <c r="Q23" s="53">
        <f t="shared" si="1"/>
        <v>0.40655393680132368</v>
      </c>
      <c r="S23"/>
      <c r="T23"/>
      <c r="U23"/>
      <c r="V23"/>
    </row>
    <row r="24" spans="1:22" ht="27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'2025_ΕΣΟΔΑ'!E18</f>
        <v>0</v>
      </c>
      <c r="E24" s="53">
        <f t="shared" si="2"/>
        <v>0</v>
      </c>
      <c r="F24" s="54">
        <f>D24+'2025 Φεβρουάριος'!F24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Φεβρουάριος'!J24</f>
        <v>0</v>
      </c>
      <c r="K24" s="53" t="e">
        <f t="shared" si="5"/>
        <v>#DIV/0!</v>
      </c>
      <c r="L24" s="92">
        <f>'2024_60-69 ΕΞΟΔΑ+ΟΜ 2'!E130</f>
        <v>114.6</v>
      </c>
      <c r="M24" s="53">
        <f t="shared" si="6"/>
        <v>3.7972760806058571E-3</v>
      </c>
      <c r="N24" s="54">
        <f>L24+'2025 Φεβρουάριος'!N24</f>
        <v>129.6</v>
      </c>
      <c r="O24" s="53">
        <f t="shared" si="7"/>
        <v>2.009017168355492E-3</v>
      </c>
      <c r="P24" s="54">
        <f t="shared" si="0"/>
        <v>-129.6</v>
      </c>
      <c r="Q24" s="53" t="e">
        <f t="shared" si="1"/>
        <v>#DIV/0!</v>
      </c>
      <c r="S24"/>
      <c r="T24"/>
      <c r="U24"/>
      <c r="V24"/>
    </row>
    <row r="25" spans="1:22" ht="29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'2025_ΕΣΟΔΑ'!E19</f>
        <v>0</v>
      </c>
      <c r="E25" s="53">
        <f t="shared" si="2"/>
        <v>0</v>
      </c>
      <c r="F25" s="54">
        <f>D25+'2025 Φεβρουάριος'!F25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Φεβρουάριος'!J25</f>
        <v>0</v>
      </c>
      <c r="K25" s="53" t="e">
        <f t="shared" si="5"/>
        <v>#DIV/0!</v>
      </c>
      <c r="L25" s="92">
        <f>'2024_60-69 ΕΞΟΔΑ+ΟΜ 2'!E131</f>
        <v>0</v>
      </c>
      <c r="M25" s="53">
        <f t="shared" si="6"/>
        <v>0</v>
      </c>
      <c r="N25" s="54">
        <f>L25+'2025 Φεβρουάριος'!N25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'2025_ΕΣΟΔΑ'!E20</f>
        <v>0</v>
      </c>
      <c r="E26" s="53">
        <f t="shared" si="2"/>
        <v>0</v>
      </c>
      <c r="F26" s="54">
        <f>D26+'2025 Φεβρουάριος'!F26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Φεβρουάριος'!J26</f>
        <v>0</v>
      </c>
      <c r="K26" s="53" t="e">
        <f t="shared" si="5"/>
        <v>#DIV/0!</v>
      </c>
      <c r="L26" s="92">
        <f>'2024_60-69 ΕΞΟΔΑ+ΟΜ 2'!E132</f>
        <v>0</v>
      </c>
      <c r="M26" s="53">
        <f t="shared" si="6"/>
        <v>0</v>
      </c>
      <c r="N26" s="54">
        <f>L26+'2025 Φεβρουάριος'!N26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'2025_ΕΣΟΔΑ'!E21</f>
        <v>0</v>
      </c>
      <c r="E27" s="53">
        <f t="shared" si="2"/>
        <v>0</v>
      </c>
      <c r="F27" s="54">
        <f>D27+'2025 Φεβρουάριος'!F27</f>
        <v>14.25</v>
      </c>
      <c r="G27" s="53">
        <f t="shared" si="3"/>
        <v>1.8933182687163352E-4</v>
      </c>
      <c r="H27" s="54"/>
      <c r="I27" s="53" t="e">
        <f t="shared" si="4"/>
        <v>#DIV/0!</v>
      </c>
      <c r="J27" s="54">
        <f>H27+'2025 Φεβρουάριος'!J27</f>
        <v>0</v>
      </c>
      <c r="K27" s="53" t="e">
        <f t="shared" si="5"/>
        <v>#DIV/0!</v>
      </c>
      <c r="L27" s="92">
        <f>'2024_60-69 ΕΞΟΔΑ+ΟΜ 2'!E133</f>
        <v>0</v>
      </c>
      <c r="M27" s="53">
        <f t="shared" si="6"/>
        <v>0</v>
      </c>
      <c r="N27" s="54">
        <f>L27+'2025 Φεβρουάριος'!N27</f>
        <v>0</v>
      </c>
      <c r="O27" s="53">
        <f t="shared" si="7"/>
        <v>0</v>
      </c>
      <c r="P27" s="54">
        <f t="shared" ref="P27:P29" si="8">F27-N27</f>
        <v>14.25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'2025_ΕΣΟΔΑ'!E22</f>
        <v>0</v>
      </c>
      <c r="E28" s="53">
        <f t="shared" si="2"/>
        <v>0</v>
      </c>
      <c r="F28" s="54">
        <f>D28+'2025 Φεβρουάριος'!F28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Φεβρουάριος'!J28</f>
        <v>0</v>
      </c>
      <c r="K28" s="53" t="e">
        <f t="shared" si="5"/>
        <v>#DIV/0!</v>
      </c>
      <c r="L28" s="92">
        <f>'2024_60-69 ΕΞΟΔΑ+ΟΜ 2'!E134</f>
        <v>0</v>
      </c>
      <c r="M28" s="53">
        <f t="shared" si="6"/>
        <v>0</v>
      </c>
      <c r="N28" s="54">
        <f>L28+'2025 Φεβρουάριος'!N28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'2025_ΕΣΟΔΑ'!E23</f>
        <v>100</v>
      </c>
      <c r="E29" s="53">
        <f t="shared" si="2"/>
        <v>3.131653889800553E-3</v>
      </c>
      <c r="F29" s="54">
        <f>D29+'2025 Φεβρουάριος'!F29</f>
        <v>104</v>
      </c>
      <c r="G29" s="53">
        <f t="shared" si="3"/>
        <v>1.3817901750631499E-3</v>
      </c>
      <c r="H29" s="54"/>
      <c r="I29" s="53" t="e">
        <f>H29/$H$7</f>
        <v>#DIV/0!</v>
      </c>
      <c r="J29" s="54">
        <f>H29+'2025 Φεβρουάριος'!J29</f>
        <v>0</v>
      </c>
      <c r="K29" s="53" t="e">
        <f t="shared" si="5"/>
        <v>#DIV/0!</v>
      </c>
      <c r="L29" s="92">
        <f>'2024_60-69 ΕΞΟΔΑ+ΟΜ 2'!E135</f>
        <v>6.22</v>
      </c>
      <c r="M29" s="53">
        <f t="shared" si="6"/>
        <v>2.0609997575365122E-4</v>
      </c>
      <c r="N29" s="54">
        <f>L29+'2025 Φεβρουάριος'!N29</f>
        <v>5356.64</v>
      </c>
      <c r="O29" s="53">
        <f t="shared" si="7"/>
        <v>8.3036896023917922E-2</v>
      </c>
      <c r="P29" s="54">
        <f t="shared" si="8"/>
        <v>-5252.64</v>
      </c>
      <c r="Q29" s="53">
        <f t="shared" si="9"/>
        <v>51.50615384615385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'2025_ΕΣΟΔΑ'!E24</f>
        <v>-149.79</v>
      </c>
      <c r="E30" s="53">
        <f t="shared" ref="E30" si="10">D30/$D$7</f>
        <v>-4.6909043615322478E-3</v>
      </c>
      <c r="F30" s="54">
        <f>D30+'2025 Φεβρουάριος'!F30</f>
        <v>-355.25</v>
      </c>
      <c r="G30" s="53">
        <f t="shared" ref="G30" si="11">F30/$F$7</f>
        <v>-4.7200092277998465E-3</v>
      </c>
      <c r="H30" s="54"/>
      <c r="I30" s="53" t="e">
        <f>H30/$H$7</f>
        <v>#DIV/0!</v>
      </c>
      <c r="J30" s="54">
        <f>H30+'2025 Φεβρουάριος'!J30</f>
        <v>0</v>
      </c>
      <c r="K30" s="53" t="e">
        <f t="shared" ref="K30" si="12">J30/$J$7</f>
        <v>#DIV/0!</v>
      </c>
      <c r="L30" s="92">
        <f>'2024_60-69 ΕΞΟΔΑ+ΟΜ 2'!E136</f>
        <v>-135.77000000000001</v>
      </c>
      <c r="M30" s="53">
        <f t="shared" ref="M30" si="13">L30/$L$7</f>
        <v>-4.4987449691436063E-3</v>
      </c>
      <c r="N30" s="54">
        <f>L30+'2025 Φεβρουάριος'!N30</f>
        <v>-280.89999999999998</v>
      </c>
      <c r="O30" s="53">
        <f t="shared" ref="O30" si="14">N30/$N$7</f>
        <v>-4.3544206990050738E-3</v>
      </c>
      <c r="P30" s="54">
        <f t="shared" ref="P30" si="15">F30-N30</f>
        <v>-74.350000000000023</v>
      </c>
      <c r="Q30" s="53">
        <f t="shared" ref="Q30" si="16">N30/F30</f>
        <v>0.79071076706544685</v>
      </c>
      <c r="S30"/>
      <c r="T30"/>
      <c r="U30"/>
      <c r="V30"/>
    </row>
    <row r="31" spans="1:22" ht="24.7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'2025_ΕΣΟΔΑ'!E25</f>
        <v>0</v>
      </c>
      <c r="E31" s="53">
        <f t="shared" ref="E31:E37" si="17">D31/$D$7</f>
        <v>0</v>
      </c>
      <c r="F31" s="54">
        <f>D31+'2025 Φεβρουάριος'!F31</f>
        <v>0</v>
      </c>
      <c r="G31" s="53">
        <f t="shared" ref="G31:G37" si="18">F31/$F$7</f>
        <v>0</v>
      </c>
      <c r="H31" s="54"/>
      <c r="I31" s="53" t="e">
        <f t="shared" ref="I31:I37" si="19">H31/$H$7</f>
        <v>#DIV/0!</v>
      </c>
      <c r="J31" s="54">
        <f>H31+'2025 Φεβρουάριος'!J31</f>
        <v>0</v>
      </c>
      <c r="K31" s="53" t="e">
        <f t="shared" ref="K31:K37" si="20">J31/$J$7</f>
        <v>#DIV/0!</v>
      </c>
      <c r="L31" s="92">
        <f>'2024_60-69 ΕΞΟΔΑ+ΟΜ 2'!E137</f>
        <v>0</v>
      </c>
      <c r="M31" s="53">
        <f t="shared" ref="M31:M37" si="21">L31/$L$7</f>
        <v>0</v>
      </c>
      <c r="N31" s="54">
        <f>L31+'2025 Φεβρουάριος'!N31</f>
        <v>0</v>
      </c>
      <c r="O31" s="53">
        <f t="shared" ref="O31:O37" si="22">N31/$N$7</f>
        <v>0</v>
      </c>
      <c r="P31" s="54">
        <f t="shared" ref="P31:P37" si="23">F31-N31</f>
        <v>0</v>
      </c>
      <c r="Q31" s="53" t="e">
        <f t="shared" ref="Q31:Q37" si="24">N31/F31</f>
        <v>#DIV/0!</v>
      </c>
      <c r="S31"/>
      <c r="T31"/>
      <c r="U31"/>
      <c r="V31"/>
    </row>
    <row r="32" spans="1:22" ht="24.7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'2025_ΕΣΟΔΑ'!E26</f>
        <v>0</v>
      </c>
      <c r="E32" s="53">
        <f t="shared" si="17"/>
        <v>0</v>
      </c>
      <c r="F32" s="54">
        <f>D32+'2025 Φεβρουάριος'!F32</f>
        <v>0</v>
      </c>
      <c r="G32" s="53">
        <f t="shared" si="18"/>
        <v>0</v>
      </c>
      <c r="H32" s="54"/>
      <c r="I32" s="53" t="e">
        <f t="shared" si="19"/>
        <v>#DIV/0!</v>
      </c>
      <c r="J32" s="54">
        <f>H32+'2025 Φεβρουάριος'!J32</f>
        <v>0</v>
      </c>
      <c r="K32" s="53" t="e">
        <f t="shared" si="20"/>
        <v>#DIV/0!</v>
      </c>
      <c r="L32" s="92">
        <f>'2024_60-69 ΕΞΟΔΑ+ΟΜ 2'!E138</f>
        <v>0</v>
      </c>
      <c r="M32" s="53">
        <f t="shared" si="21"/>
        <v>0</v>
      </c>
      <c r="N32" s="54">
        <f>L32+'2025 Φεβρουάριος'!N32</f>
        <v>0</v>
      </c>
      <c r="O32" s="53">
        <f t="shared" si="22"/>
        <v>0</v>
      </c>
      <c r="P32" s="54">
        <f t="shared" si="23"/>
        <v>0</v>
      </c>
      <c r="Q32" s="53" t="e">
        <f t="shared" si="24"/>
        <v>#DIV/0!</v>
      </c>
      <c r="S32"/>
      <c r="T32"/>
      <c r="U32"/>
      <c r="V32"/>
    </row>
    <row r="33" spans="1:22" ht="24.7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'2025_ΕΣΟΔΑ'!E27</f>
        <v>0</v>
      </c>
      <c r="E33" s="53">
        <f t="shared" si="17"/>
        <v>0</v>
      </c>
      <c r="F33" s="54">
        <f>D33+'2025 Φεβρουάριος'!F33</f>
        <v>0</v>
      </c>
      <c r="G33" s="53">
        <f t="shared" si="18"/>
        <v>0</v>
      </c>
      <c r="H33" s="54"/>
      <c r="I33" s="53" t="e">
        <f t="shared" si="19"/>
        <v>#DIV/0!</v>
      </c>
      <c r="J33" s="54">
        <f>H33+'2025 Φεβρουάριος'!J33</f>
        <v>0</v>
      </c>
      <c r="K33" s="53" t="e">
        <f t="shared" si="20"/>
        <v>#DIV/0!</v>
      </c>
      <c r="L33" s="92">
        <f>'2024_60-69 ΕΞΟΔΑ+ΟΜ 2'!E139</f>
        <v>0</v>
      </c>
      <c r="M33" s="53">
        <f t="shared" si="21"/>
        <v>0</v>
      </c>
      <c r="N33" s="54">
        <f>L33+'2025 Φεβρουάριος'!N33</f>
        <v>0</v>
      </c>
      <c r="O33" s="53">
        <f t="shared" si="22"/>
        <v>0</v>
      </c>
      <c r="P33" s="54">
        <f t="shared" si="23"/>
        <v>0</v>
      </c>
      <c r="Q33" s="53" t="e">
        <f t="shared" si="24"/>
        <v>#DIV/0!</v>
      </c>
      <c r="S33"/>
      <c r="T33"/>
      <c r="U33"/>
      <c r="V33"/>
    </row>
    <row r="34" spans="1:22" ht="24.7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'2025_ΕΣΟΔΑ'!E28</f>
        <v>0</v>
      </c>
      <c r="E34" s="53">
        <f t="shared" si="17"/>
        <v>0</v>
      </c>
      <c r="F34" s="54">
        <f>D34+'2025 Φεβρουάριος'!F34</f>
        <v>0</v>
      </c>
      <c r="G34" s="53">
        <f t="shared" si="18"/>
        <v>0</v>
      </c>
      <c r="H34" s="54"/>
      <c r="I34" s="53" t="e">
        <f t="shared" si="19"/>
        <v>#DIV/0!</v>
      </c>
      <c r="J34" s="54">
        <f>H34+'2025 Φεβρουάριος'!J34</f>
        <v>0</v>
      </c>
      <c r="K34" s="53" t="e">
        <f t="shared" si="20"/>
        <v>#DIV/0!</v>
      </c>
      <c r="L34" s="92">
        <f>'2024_60-69 ΕΞΟΔΑ+ΟΜ 2'!E140</f>
        <v>0</v>
      </c>
      <c r="M34" s="53">
        <f t="shared" si="21"/>
        <v>0</v>
      </c>
      <c r="N34" s="54">
        <f>L34+'2025 Φεβρουάριος'!N34</f>
        <v>0</v>
      </c>
      <c r="O34" s="53">
        <f t="shared" si="22"/>
        <v>0</v>
      </c>
      <c r="P34" s="54">
        <f t="shared" si="23"/>
        <v>0</v>
      </c>
      <c r="Q34" s="53" t="e">
        <f t="shared" si="24"/>
        <v>#DIV/0!</v>
      </c>
      <c r="S34"/>
      <c r="T34"/>
      <c r="U34"/>
      <c r="V34"/>
    </row>
    <row r="35" spans="1:22" ht="24.7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'2025_ΕΣΟΔΑ'!E29</f>
        <v>0</v>
      </c>
      <c r="E35" s="53">
        <f t="shared" si="17"/>
        <v>0</v>
      </c>
      <c r="F35" s="54">
        <f>D35+'2025 Φεβρουάριος'!F35</f>
        <v>0</v>
      </c>
      <c r="G35" s="53">
        <f t="shared" si="18"/>
        <v>0</v>
      </c>
      <c r="H35" s="54"/>
      <c r="I35" s="53" t="e">
        <f t="shared" si="19"/>
        <v>#DIV/0!</v>
      </c>
      <c r="J35" s="54">
        <f>H35+'2025 Φεβρουάριος'!J35</f>
        <v>0</v>
      </c>
      <c r="K35" s="53" t="e">
        <f t="shared" si="20"/>
        <v>#DIV/0!</v>
      </c>
      <c r="L35" s="92">
        <f>'2024_60-69 ΕΞΟΔΑ+ΟΜ 2'!E141</f>
        <v>0</v>
      </c>
      <c r="M35" s="53">
        <f t="shared" si="21"/>
        <v>0</v>
      </c>
      <c r="N35" s="54">
        <f>L35+'2025 Φεβρουάριος'!N35</f>
        <v>0</v>
      </c>
      <c r="O35" s="53">
        <f t="shared" si="22"/>
        <v>0</v>
      </c>
      <c r="P35" s="54">
        <f t="shared" si="23"/>
        <v>0</v>
      </c>
      <c r="Q35" s="53" t="e">
        <f t="shared" si="24"/>
        <v>#DIV/0!</v>
      </c>
      <c r="S35"/>
      <c r="T35"/>
      <c r="U35"/>
      <c r="V35"/>
    </row>
    <row r="36" spans="1:22" ht="24.7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'2025_ΕΣΟΔΑ'!E30</f>
        <v>0</v>
      </c>
      <c r="E36" s="53">
        <f t="shared" si="17"/>
        <v>0</v>
      </c>
      <c r="F36" s="54">
        <f>D36+'2025 Φεβρουάριος'!F36</f>
        <v>0</v>
      </c>
      <c r="G36" s="53">
        <f t="shared" si="18"/>
        <v>0</v>
      </c>
      <c r="H36" s="54"/>
      <c r="I36" s="53" t="e">
        <f t="shared" si="19"/>
        <v>#DIV/0!</v>
      </c>
      <c r="J36" s="54">
        <f>H36+'2025 Φεβρουάριος'!J36</f>
        <v>0</v>
      </c>
      <c r="K36" s="53" t="e">
        <f t="shared" si="20"/>
        <v>#DIV/0!</v>
      </c>
      <c r="L36" s="92">
        <f>'2024_60-69 ΕΞΟΔΑ+ΟΜ 2'!E142</f>
        <v>0</v>
      </c>
      <c r="M36" s="53">
        <f t="shared" si="21"/>
        <v>0</v>
      </c>
      <c r="N36" s="54">
        <f>L36+'2025 Φεβρουάριος'!N36</f>
        <v>0</v>
      </c>
      <c r="O36" s="53">
        <f t="shared" si="22"/>
        <v>0</v>
      </c>
      <c r="P36" s="54">
        <f t="shared" si="23"/>
        <v>0</v>
      </c>
      <c r="Q36" s="53" t="e">
        <f t="shared" si="24"/>
        <v>#DIV/0!</v>
      </c>
      <c r="S36"/>
      <c r="T36"/>
      <c r="U36"/>
      <c r="V36"/>
    </row>
    <row r="37" spans="1:22" ht="24.7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'2025_ΕΣΟΔΑ'!E31</f>
        <v>0</v>
      </c>
      <c r="E37" s="53">
        <f t="shared" si="17"/>
        <v>0</v>
      </c>
      <c r="F37" s="54">
        <f>D37+'2025 Φεβρουάριος'!F37</f>
        <v>0</v>
      </c>
      <c r="G37" s="53">
        <f t="shared" si="18"/>
        <v>0</v>
      </c>
      <c r="H37" s="54"/>
      <c r="I37" s="53" t="e">
        <f t="shared" si="19"/>
        <v>#DIV/0!</v>
      </c>
      <c r="J37" s="54">
        <f>H37+'2025 Φεβρουάριος'!J37</f>
        <v>0</v>
      </c>
      <c r="K37" s="53" t="e">
        <f t="shared" si="20"/>
        <v>#DIV/0!</v>
      </c>
      <c r="L37" s="92">
        <f>'2024_60-69 ΕΞΟΔΑ+ΟΜ 2'!E143</f>
        <v>0</v>
      </c>
      <c r="M37" s="53">
        <f t="shared" si="21"/>
        <v>0</v>
      </c>
      <c r="N37" s="54">
        <f>L37+'2025 Φεβρουάριος'!N37</f>
        <v>0</v>
      </c>
      <c r="O37" s="53">
        <f t="shared" si="22"/>
        <v>0</v>
      </c>
      <c r="P37" s="54">
        <f t="shared" si="23"/>
        <v>0</v>
      </c>
      <c r="Q37" s="53" t="e">
        <f t="shared" si="24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'2025_ΕΣΟΔΑ'!E32</f>
        <v>31932.008938053095</v>
      </c>
      <c r="E38" s="83"/>
      <c r="F38" s="65">
        <f>'2025_ΕΣΟΔΑ'!E34</f>
        <v>75264.683362831856</v>
      </c>
      <c r="G38" s="83"/>
      <c r="H38" s="65">
        <f>SUM(H8:H31)</f>
        <v>0</v>
      </c>
      <c r="I38" s="83"/>
      <c r="J38" s="65">
        <f>SUM(J8:J31)</f>
        <v>0</v>
      </c>
      <c r="K38" s="83"/>
      <c r="L38" s="65">
        <f>SUM(L8:L31)</f>
        <v>30179.528053097343</v>
      </c>
      <c r="M38" s="83"/>
      <c r="N38" s="65">
        <f>SUM(N8:N31)</f>
        <v>64509.155044247738</v>
      </c>
      <c r="O38" s="83"/>
      <c r="P38" s="65">
        <f>SUM(P8:P31)</f>
        <v>10755.528318584116</v>
      </c>
      <c r="Q38" s="83"/>
      <c r="S38"/>
      <c r="T38"/>
      <c r="U38"/>
      <c r="V38"/>
    </row>
    <row r="39" spans="1:22" ht="39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9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ΑΝΤΙΣΤΟΙΧΙΣΗ!$F$108</f>
        <v xml:space="preserve">ΜΑΡΤΙΟΣ ΤΡΕΧΟΝ ΕΤΟΣ </v>
      </c>
      <c r="E41" s="302"/>
      <c r="F41" s="302"/>
      <c r="G41" s="110">
        <f>ΑΝΤΙΣΤΟΙΧΙΣΗ!$D$34</f>
        <v>2025</v>
      </c>
      <c r="H41" s="302" t="str">
        <f>ΑΝΤΙΣΤΟΙΧΙΣΗ!$F$108</f>
        <v xml:space="preserve">ΜΑΡΤΙΟΣ ΤΡΕΧΟΝ ΕΤΟΣ </v>
      </c>
      <c r="I41" s="302"/>
      <c r="J41" s="302"/>
      <c r="K41" s="110">
        <f>ΑΝΤΙΣΤΟΙΧΙΣΗ!$D$34</f>
        <v>2025</v>
      </c>
      <c r="L41" s="302" t="str">
        <f>ΑΝΤΙΣΤΟΙΧΙΣΗ!$F$122</f>
        <v>ΜΑΡΤΙΟΣ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 t="s">
        <v>375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S42"/>
      <c r="T42"/>
      <c r="U42"/>
      <c r="V42"/>
    </row>
    <row r="43" spans="1:22" ht="21" customHeight="1">
      <c r="A43" s="175">
        <v>42</v>
      </c>
      <c r="B43" s="182" t="s">
        <v>1</v>
      </c>
      <c r="C43" s="84" t="s">
        <v>34</v>
      </c>
      <c r="D43" s="65">
        <f>SUM(D44:D73)</f>
        <v>42125.58666666667</v>
      </c>
      <c r="E43" s="83"/>
      <c r="F43" s="65">
        <f>SUM(F44:F73)</f>
        <v>124215.29999999999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49146.879999999983</v>
      </c>
      <c r="M43" s="83"/>
      <c r="N43" s="65">
        <f>SUM(N44:N73)</f>
        <v>127607.62</v>
      </c>
      <c r="O43" s="83"/>
      <c r="P43" s="65">
        <f>SUM(P44:P73)</f>
        <v>-1637.6999999999989</v>
      </c>
      <c r="Q43" s="83"/>
      <c r="S43"/>
      <c r="T43"/>
      <c r="U43"/>
      <c r="V43"/>
    </row>
    <row r="44" spans="1:22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2'!F4</f>
        <v>3372.31</v>
      </c>
      <c r="E44" s="76">
        <f>D44/$D$43</f>
        <v>8.0053721902666269E-2</v>
      </c>
      <c r="F44" s="66">
        <f>'2025 Φεβρουάριος'!F44+'2025 Μάρτιος'!D44</f>
        <v>7719.52</v>
      </c>
      <c r="G44" s="76">
        <f>F44/$F$43</f>
        <v>6.2146289547261903E-2</v>
      </c>
      <c r="H44" s="56"/>
      <c r="I44" s="77" t="e">
        <f>H44/$H$43</f>
        <v>#DIV/0!</v>
      </c>
      <c r="J44" s="66">
        <f>H44</f>
        <v>0</v>
      </c>
      <c r="K44" s="78" t="e">
        <f>J44/$J$38</f>
        <v>#DIV/0!</v>
      </c>
      <c r="L44" s="56">
        <f>'2024_60-69 ΕΞΟΔΑ+ΟΜ 2'!F4</f>
        <v>3424.67</v>
      </c>
      <c r="M44" s="76">
        <f>L44/$L$43</f>
        <v>6.968234809615588E-2</v>
      </c>
      <c r="N44" s="66">
        <f>L44+'2025 Φεβρουάριος'!N44</f>
        <v>9357.2199999999993</v>
      </c>
      <c r="O44" s="76">
        <f>N44/$N$43</f>
        <v>7.3328066145266241E-2</v>
      </c>
      <c r="P44" s="66">
        <f>F44-N44</f>
        <v>-1637.6999999999989</v>
      </c>
      <c r="Q44" s="76">
        <f>N44/F44</f>
        <v>1.2121504964039214</v>
      </c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2'!F5</f>
        <v>4953.84</v>
      </c>
      <c r="E45" s="76">
        <f t="shared" ref="E45:E68" si="25">D45/$D$43</f>
        <v>0.11759693791801594</v>
      </c>
      <c r="F45" s="66">
        <f>'2025 Φεβρουάριος'!F45+'2025 Μάρτιος'!D45</f>
        <v>12236.11</v>
      </c>
      <c r="G45" s="76">
        <f t="shared" ref="G45:G68" si="26">F45/$F$43</f>
        <v>9.8507269233339217E-2</v>
      </c>
      <c r="H45" s="56"/>
      <c r="I45" s="77" t="e">
        <f t="shared" ref="I45:I71" si="27">H45/$H$43</f>
        <v>#DIV/0!</v>
      </c>
      <c r="J45" s="66">
        <f t="shared" ref="J45:J71" si="28">H45</f>
        <v>0</v>
      </c>
      <c r="K45" s="78" t="e">
        <f t="shared" ref="K45:K71" si="29">J45/$J$38</f>
        <v>#DIV/0!</v>
      </c>
      <c r="L45" s="56">
        <f>'2024_60-69 ΕΞΟΔΑ+ΟΜ 2'!F5</f>
        <v>11008.529999999999</v>
      </c>
      <c r="M45" s="76">
        <f t="shared" ref="M45:M71" si="30">L45/$L$43</f>
        <v>0.22399244875768315</v>
      </c>
      <c r="N45" s="66">
        <f>L45+'2025 Φεβρουάριος'!N45</f>
        <v>19901.28</v>
      </c>
      <c r="O45" s="76">
        <f t="shared" ref="O45:O71" si="31">N45/$N$43</f>
        <v>0.15595683079113928</v>
      </c>
      <c r="P45" s="66"/>
      <c r="Q45" s="76">
        <f t="shared" ref="Q45:Q71" si="32">N45/F45</f>
        <v>1.6264384677810184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2'!F6</f>
        <v>2472.37</v>
      </c>
      <c r="E46" s="76">
        <f t="shared" si="25"/>
        <v>5.8690458593811071E-2</v>
      </c>
      <c r="F46" s="66">
        <f>'2025 Φεβρουάριος'!F46+'2025 Μάρτιος'!D46</f>
        <v>6081.15</v>
      </c>
      <c r="G46" s="76">
        <f t="shared" si="26"/>
        <v>4.8956529509649779E-2</v>
      </c>
      <c r="H46" s="56"/>
      <c r="I46" s="77" t="e">
        <f t="shared" si="27"/>
        <v>#DIV/0!</v>
      </c>
      <c r="J46" s="66">
        <f t="shared" si="28"/>
        <v>0</v>
      </c>
      <c r="K46" s="78" t="e">
        <f t="shared" si="29"/>
        <v>#DIV/0!</v>
      </c>
      <c r="L46" s="56">
        <f>'2024_60-69 ΕΞΟΔΑ+ΟΜ 2'!F6</f>
        <v>2814.91</v>
      </c>
      <c r="M46" s="76">
        <f t="shared" si="30"/>
        <v>5.7275456753307655E-2</v>
      </c>
      <c r="N46" s="66">
        <f>L46+'2025 Φεβρουάριος'!N46</f>
        <v>8168.04</v>
      </c>
      <c r="O46" s="76">
        <f t="shared" si="31"/>
        <v>6.4009030181739937E-2</v>
      </c>
      <c r="P46" s="66"/>
      <c r="Q46" s="76">
        <f t="shared" si="32"/>
        <v>1.3431735773661233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2'!F7</f>
        <v>741.13</v>
      </c>
      <c r="E47" s="76">
        <f t="shared" si="25"/>
        <v>1.759334548535664E-2</v>
      </c>
      <c r="F47" s="66">
        <f>'2025 Φεβρουάριος'!F47+'2025 Μάρτιος'!D47</f>
        <v>1665.8200000000002</v>
      </c>
      <c r="G47" s="76">
        <f t="shared" si="26"/>
        <v>1.3410747307296286E-2</v>
      </c>
      <c r="H47" s="56"/>
      <c r="I47" s="77" t="e">
        <f t="shared" si="27"/>
        <v>#DIV/0!</v>
      </c>
      <c r="J47" s="66">
        <f t="shared" si="28"/>
        <v>0</v>
      </c>
      <c r="K47" s="78" t="e">
        <f t="shared" si="29"/>
        <v>#DIV/0!</v>
      </c>
      <c r="L47" s="56">
        <f>'2024_60-69 ΕΞΟΔΑ+ΟΜ 2'!F7</f>
        <v>815.88</v>
      </c>
      <c r="M47" s="76">
        <f t="shared" si="30"/>
        <v>1.6600850348994691E-2</v>
      </c>
      <c r="N47" s="66">
        <f>L47+'2025 Φεβρουάριος'!N47</f>
        <v>2262.19</v>
      </c>
      <c r="O47" s="76">
        <f t="shared" si="31"/>
        <v>1.7727703094846531E-2</v>
      </c>
      <c r="P47" s="66"/>
      <c r="Q47" s="76">
        <f t="shared" si="32"/>
        <v>1.3580038659639095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2'!F8</f>
        <v>916.37</v>
      </c>
      <c r="E48" s="76">
        <f t="shared" si="25"/>
        <v>2.1753287550654091E-2</v>
      </c>
      <c r="F48" s="66">
        <f>'2025 Φεβρουάριος'!F48+'2025 Μάρτιος'!D48</f>
        <v>2163.63</v>
      </c>
      <c r="G48" s="76">
        <f t="shared" si="26"/>
        <v>1.7418385657805444E-2</v>
      </c>
      <c r="H48" s="56"/>
      <c r="I48" s="77" t="e">
        <f t="shared" si="27"/>
        <v>#DIV/0!</v>
      </c>
      <c r="J48" s="66">
        <f t="shared" si="28"/>
        <v>0</v>
      </c>
      <c r="K48" s="78" t="e">
        <f t="shared" si="29"/>
        <v>#DIV/0!</v>
      </c>
      <c r="L48" s="56">
        <f>'2024_60-69 ΕΞΟΔΑ+ΟΜ 2'!F8</f>
        <v>1577.5700000000002</v>
      </c>
      <c r="M48" s="76">
        <f t="shared" si="30"/>
        <v>3.2099087470048977E-2</v>
      </c>
      <c r="N48" s="66">
        <f>L48+'2025 Φεβρουάριος'!N48</f>
        <v>3559.77</v>
      </c>
      <c r="O48" s="76">
        <f t="shared" si="31"/>
        <v>2.7896218109858959E-2</v>
      </c>
      <c r="P48" s="66"/>
      <c r="Q48" s="76">
        <f t="shared" si="32"/>
        <v>1.6452766877885774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2'!F9</f>
        <v>627.18000000000006</v>
      </c>
      <c r="E49" s="76">
        <f t="shared" si="25"/>
        <v>1.4888338647074036E-2</v>
      </c>
      <c r="F49" s="66">
        <f>'2025 Φεβρουάριος'!F49+'2025 Μάρτιος'!D49</f>
        <v>1500.27</v>
      </c>
      <c r="G49" s="76">
        <f t="shared" si="26"/>
        <v>1.2077980731842214E-2</v>
      </c>
      <c r="H49" s="56"/>
      <c r="I49" s="77" t="e">
        <f t="shared" si="27"/>
        <v>#DIV/0!</v>
      </c>
      <c r="J49" s="66">
        <f t="shared" si="28"/>
        <v>0</v>
      </c>
      <c r="K49" s="78" t="e">
        <f t="shared" si="29"/>
        <v>#DIV/0!</v>
      </c>
      <c r="L49" s="56">
        <f>'2024_60-69 ΕΞΟΔΑ+ΟΜ 2'!F9</f>
        <v>744.26</v>
      </c>
      <c r="M49" s="76">
        <f t="shared" si="30"/>
        <v>1.5143585920408381E-2</v>
      </c>
      <c r="N49" s="66">
        <f>L49+'2025 Φεβρουάριος'!N49</f>
        <v>2159.63</v>
      </c>
      <c r="O49" s="76">
        <f t="shared" si="31"/>
        <v>1.6923989335433105E-2</v>
      </c>
      <c r="P49" s="66"/>
      <c r="Q49" s="76">
        <f t="shared" si="32"/>
        <v>1.4394942243729463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2'!F10</f>
        <v>9157.5199999999986</v>
      </c>
      <c r="E50" s="76">
        <f t="shared" si="25"/>
        <v>0.21738617131820751</v>
      </c>
      <c r="F50" s="66">
        <f>'2025 Φεβρουάριος'!F50+'2025 Μάρτιος'!D50</f>
        <v>27434.759999999995</v>
      </c>
      <c r="G50" s="76">
        <f t="shared" si="26"/>
        <v>0.22086457948416979</v>
      </c>
      <c r="H50" s="56"/>
      <c r="I50" s="77" t="e">
        <f t="shared" si="27"/>
        <v>#DIV/0!</v>
      </c>
      <c r="J50" s="66">
        <f t="shared" si="28"/>
        <v>0</v>
      </c>
      <c r="K50" s="78" t="e">
        <f t="shared" si="29"/>
        <v>#DIV/0!</v>
      </c>
      <c r="L50" s="56">
        <f>'2024_60-69 ΕΞΟΔΑ+ΟΜ 2'!F10</f>
        <v>9312.57</v>
      </c>
      <c r="M50" s="76">
        <f t="shared" si="30"/>
        <v>0.18948445964423383</v>
      </c>
      <c r="N50" s="66">
        <f>L50+'2025 Φεβρουάριος'!N50</f>
        <v>27933.71</v>
      </c>
      <c r="O50" s="76">
        <f t="shared" si="31"/>
        <v>0.2189031501410339</v>
      </c>
      <c r="P50" s="66"/>
      <c r="Q50" s="76">
        <f t="shared" si="32"/>
        <v>1.0181867820239727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2'!F11</f>
        <v>0</v>
      </c>
      <c r="E51" s="76">
        <f t="shared" si="25"/>
        <v>0</v>
      </c>
      <c r="F51" s="66">
        <f>'2025 Φεβρουάριος'!F51+'2025 Μάρτιος'!D51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28"/>
        <v>0</v>
      </c>
      <c r="K51" s="78" t="e">
        <f t="shared" si="29"/>
        <v>#DIV/0!</v>
      </c>
      <c r="L51" s="56">
        <f>'2024_60-69 ΕΞΟΔΑ+ΟΜ 2'!F11</f>
        <v>0</v>
      </c>
      <c r="M51" s="76">
        <f t="shared" si="30"/>
        <v>0</v>
      </c>
      <c r="N51" s="66">
        <f>L51+'2025 Φεβρουάριος'!N51</f>
        <v>0</v>
      </c>
      <c r="O51" s="76">
        <f t="shared" si="31"/>
        <v>0</v>
      </c>
      <c r="P51" s="66"/>
      <c r="Q51" s="76" t="e">
        <f t="shared" si="32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2'!F12</f>
        <v>321.41000000000003</v>
      </c>
      <c r="E52" s="76">
        <f t="shared" si="25"/>
        <v>7.6298047204248626E-3</v>
      </c>
      <c r="F52" s="66">
        <f>'2025 Φεβρουάριος'!F52+'2025 Μάρτιος'!D52</f>
        <v>964.23</v>
      </c>
      <c r="G52" s="76">
        <f t="shared" si="26"/>
        <v>7.7625703113867626E-3</v>
      </c>
      <c r="H52" s="56"/>
      <c r="I52" s="77" t="e">
        <f t="shared" si="27"/>
        <v>#DIV/0!</v>
      </c>
      <c r="J52" s="66">
        <f t="shared" si="28"/>
        <v>0</v>
      </c>
      <c r="K52" s="78" t="e">
        <f t="shared" si="29"/>
        <v>#DIV/0!</v>
      </c>
      <c r="L52" s="56">
        <f>'2024_60-69 ΕΞΟΔΑ+ΟΜ 2'!F12</f>
        <v>327.67</v>
      </c>
      <c r="M52" s="76">
        <f t="shared" si="30"/>
        <v>6.6671577117408086E-3</v>
      </c>
      <c r="N52" s="66">
        <f>L52+'2025 Φεβρουάριος'!N52</f>
        <v>990.43000000000006</v>
      </c>
      <c r="O52" s="76">
        <f t="shared" si="31"/>
        <v>7.7615270937581946E-3</v>
      </c>
      <c r="P52" s="66"/>
      <c r="Q52" s="76">
        <f t="shared" si="32"/>
        <v>1.027171940304699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2'!F13</f>
        <v>970.42000000000007</v>
      </c>
      <c r="E53" s="76">
        <f t="shared" si="25"/>
        <v>2.3036355735025965E-2</v>
      </c>
      <c r="F53" s="66">
        <f>'2025 Φεβρουάριος'!F53+'2025 Μάρτιος'!D53</f>
        <v>1725.0600000000002</v>
      </c>
      <c r="G53" s="76">
        <f t="shared" si="26"/>
        <v>1.3887661181835091E-2</v>
      </c>
      <c r="H53" s="56"/>
      <c r="I53" s="77" t="e">
        <f t="shared" si="27"/>
        <v>#DIV/0!</v>
      </c>
      <c r="J53" s="66">
        <f t="shared" si="28"/>
        <v>0</v>
      </c>
      <c r="K53" s="78" t="e">
        <f t="shared" si="29"/>
        <v>#DIV/0!</v>
      </c>
      <c r="L53" s="56">
        <f>'2024_60-69 ΕΞΟΔΑ+ΟΜ 2'!F13</f>
        <v>951.13</v>
      </c>
      <c r="M53" s="76">
        <f t="shared" si="30"/>
        <v>1.9352805305240136E-2</v>
      </c>
      <c r="N53" s="66">
        <f>L53+'2025 Φεβρουάριος'!N53</f>
        <v>1968.88</v>
      </c>
      <c r="O53" s="76">
        <f t="shared" si="31"/>
        <v>1.5429172646586466E-2</v>
      </c>
      <c r="P53" s="66"/>
      <c r="Q53" s="76">
        <f t="shared" si="32"/>
        <v>1.1413400113619236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2'!F14</f>
        <v>1191.53</v>
      </c>
      <c r="E54" s="76">
        <f t="shared" si="25"/>
        <v>2.8285184712758895E-2</v>
      </c>
      <c r="F54" s="66">
        <f>'2025 Φεβρουάριος'!F54+'2025 Μάρτιος'!D54</f>
        <v>2145.25</v>
      </c>
      <c r="G54" s="76">
        <f t="shared" si="26"/>
        <v>1.7270416768304712E-2</v>
      </c>
      <c r="H54" s="56"/>
      <c r="I54" s="77" t="e">
        <f t="shared" si="27"/>
        <v>#DIV/0!</v>
      </c>
      <c r="J54" s="66">
        <f t="shared" si="28"/>
        <v>0</v>
      </c>
      <c r="K54" s="78" t="e">
        <f t="shared" si="29"/>
        <v>#DIV/0!</v>
      </c>
      <c r="L54" s="56">
        <f>'2024_60-69 ΕΞΟΔΑ+ΟΜ 2'!F14</f>
        <v>462.96999999999991</v>
      </c>
      <c r="M54" s="76">
        <f t="shared" si="30"/>
        <v>9.4201300265652696E-3</v>
      </c>
      <c r="N54" s="66">
        <f>L54+'2025 Φεβρουάριος'!N54</f>
        <v>1868.75</v>
      </c>
      <c r="O54" s="76">
        <f t="shared" si="31"/>
        <v>1.464450163712794E-2</v>
      </c>
      <c r="P54" s="66"/>
      <c r="Q54" s="76">
        <f t="shared" si="32"/>
        <v>0.87111059317095907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2'!F15</f>
        <v>656.05000000000007</v>
      </c>
      <c r="E55" s="76">
        <f t="shared" si="25"/>
        <v>1.5573670348883767E-2</v>
      </c>
      <c r="F55" s="66">
        <f>'2025 Φεβρουάριος'!F55+'2025 Μάρτιος'!D55</f>
        <v>722.69</v>
      </c>
      <c r="G55" s="76">
        <f t="shared" si="26"/>
        <v>5.8180433489272267E-3</v>
      </c>
      <c r="H55" s="56"/>
      <c r="I55" s="77" t="e">
        <f t="shared" si="27"/>
        <v>#DIV/0!</v>
      </c>
      <c r="J55" s="66"/>
      <c r="K55" s="78"/>
      <c r="L55" s="56">
        <f>'2024_60-69 ΕΞΟΔΑ+ΟΜ 2'!F15</f>
        <v>0</v>
      </c>
      <c r="M55" s="76"/>
      <c r="N55" s="66">
        <f>L55+'2025 Φεβρουάριος'!N55</f>
        <v>0</v>
      </c>
      <c r="O55" s="76">
        <f t="shared" si="31"/>
        <v>0</v>
      </c>
      <c r="P55" s="66"/>
      <c r="Q55" s="76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2'!F16</f>
        <v>348.42</v>
      </c>
      <c r="E56" s="76">
        <f t="shared" si="25"/>
        <v>8.2709827344837773E-3</v>
      </c>
      <c r="F56" s="66">
        <f>'2025 Φεβρουάριος'!F56+'2025 Μάρτιος'!D56</f>
        <v>897.07000000000016</v>
      </c>
      <c r="G56" s="76">
        <f t="shared" si="26"/>
        <v>7.221896175430887E-3</v>
      </c>
      <c r="H56" s="56"/>
      <c r="I56" s="77" t="e">
        <f t="shared" si="27"/>
        <v>#DIV/0!</v>
      </c>
      <c r="J56" s="66">
        <f t="shared" si="28"/>
        <v>0</v>
      </c>
      <c r="K56" s="78" t="e">
        <f t="shared" si="29"/>
        <v>#DIV/0!</v>
      </c>
      <c r="L56" s="56">
        <f>'2024_60-69 ΕΞΟΔΑ+ΟΜ 2'!F16</f>
        <v>359.66999999999996</v>
      </c>
      <c r="M56" s="76">
        <f t="shared" si="30"/>
        <v>7.3182672023127428E-3</v>
      </c>
      <c r="N56" s="66">
        <f>L56+'2025 Φεβρουάριος'!N56</f>
        <v>844.26</v>
      </c>
      <c r="O56" s="76">
        <f t="shared" si="31"/>
        <v>6.6160625830965266E-3</v>
      </c>
      <c r="P56" s="66"/>
      <c r="Q56" s="76">
        <f t="shared" si="32"/>
        <v>0.94113056952077301</v>
      </c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2'!F17</f>
        <v>8.93</v>
      </c>
      <c r="E57" s="76">
        <f t="shared" si="25"/>
        <v>2.119851782875269E-4</v>
      </c>
      <c r="F57" s="66">
        <f>'2025 Φεβρουάριος'!F57+'2025 Μάρτιος'!D57</f>
        <v>84.57</v>
      </c>
      <c r="G57" s="76">
        <f t="shared" si="26"/>
        <v>6.8083400354062662E-4</v>
      </c>
      <c r="H57" s="56"/>
      <c r="I57" s="77" t="e">
        <f t="shared" si="27"/>
        <v>#DIV/0!</v>
      </c>
      <c r="J57" s="66">
        <f t="shared" si="28"/>
        <v>0</v>
      </c>
      <c r="K57" s="78" t="e">
        <f t="shared" si="29"/>
        <v>#DIV/0!</v>
      </c>
      <c r="L57" s="56">
        <f>'2024_60-69 ΕΞΟΔΑ+ΟΜ 2'!F17</f>
        <v>6.36</v>
      </c>
      <c r="M57" s="76">
        <f t="shared" si="30"/>
        <v>1.2940801125117205E-4</v>
      </c>
      <c r="N57" s="66">
        <f>L57+'2025 Φεβρουάριος'!N57</f>
        <v>-20.589999999999975</v>
      </c>
      <c r="O57" s="76">
        <f t="shared" si="31"/>
        <v>-1.6135400064666965E-4</v>
      </c>
      <c r="P57" s="66"/>
      <c r="Q57" s="76">
        <f t="shared" si="32"/>
        <v>-0.24346695045524391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2'!F18</f>
        <v>0</v>
      </c>
      <c r="E58" s="76">
        <f t="shared" si="25"/>
        <v>0</v>
      </c>
      <c r="F58" s="66">
        <f>'2025 Φεβρουάριος'!F58+'2025 Μάρτιος'!D58</f>
        <v>3780.7</v>
      </c>
      <c r="G58" s="76">
        <f t="shared" si="26"/>
        <v>3.043666923478831E-2</v>
      </c>
      <c r="H58" s="56"/>
      <c r="I58" s="77" t="e">
        <f t="shared" si="27"/>
        <v>#DIV/0!</v>
      </c>
      <c r="J58" s="66">
        <f t="shared" si="28"/>
        <v>0</v>
      </c>
      <c r="K58" s="78" t="e">
        <f t="shared" si="29"/>
        <v>#DIV/0!</v>
      </c>
      <c r="L58" s="56">
        <f>'2024_60-69 ΕΞΟΔΑ+ΟΜ 2'!F18</f>
        <v>0</v>
      </c>
      <c r="M58" s="76">
        <f t="shared" si="30"/>
        <v>0</v>
      </c>
      <c r="N58" s="66">
        <f>L58+'2025 Φεβρουάριος'!N58</f>
        <v>768.31000000000017</v>
      </c>
      <c r="O58" s="76">
        <f t="shared" si="31"/>
        <v>6.0208786904731876E-3</v>
      </c>
      <c r="P58" s="66"/>
      <c r="Q58" s="76">
        <f t="shared" si="32"/>
        <v>0.20321898061205601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2'!F19</f>
        <v>126.36999999999999</v>
      </c>
      <c r="E59" s="76">
        <f t="shared" si="25"/>
        <v>2.9998395274574213E-3</v>
      </c>
      <c r="F59" s="66">
        <f>'2025 Φεβρουάριος'!F59+'2025 Μάρτιος'!D59</f>
        <v>229.05</v>
      </c>
      <c r="G59" s="76">
        <f t="shared" si="26"/>
        <v>1.8439757421187248E-3</v>
      </c>
      <c r="H59" s="56"/>
      <c r="I59" s="77" t="e">
        <f t="shared" si="27"/>
        <v>#DIV/0!</v>
      </c>
      <c r="J59" s="66">
        <f t="shared" si="28"/>
        <v>0</v>
      </c>
      <c r="K59" s="78" t="e">
        <f t="shared" si="29"/>
        <v>#DIV/0!</v>
      </c>
      <c r="L59" s="56">
        <f>'2024_60-69 ΕΞΟΔΑ+ΟΜ 2'!F19</f>
        <v>249.66000000000008</v>
      </c>
      <c r="M59" s="76">
        <f t="shared" si="30"/>
        <v>5.0798748567559152E-3</v>
      </c>
      <c r="N59" s="66">
        <f>L59+'2025 Φεβρουάριος'!N59</f>
        <v>254.5</v>
      </c>
      <c r="O59" s="76">
        <f t="shared" si="31"/>
        <v>1.9943950055647149E-3</v>
      </c>
      <c r="P59" s="66"/>
      <c r="Q59" s="76">
        <f t="shared" si="32"/>
        <v>1.1111111111111112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2'!F20</f>
        <v>0</v>
      </c>
      <c r="E60" s="76">
        <f t="shared" si="25"/>
        <v>0</v>
      </c>
      <c r="F60" s="66">
        <f>'2025 Φεβρουάριος'!F60+'2025 Μάρτιος'!D60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28"/>
        <v>0</v>
      </c>
      <c r="K60" s="78" t="e">
        <f t="shared" si="29"/>
        <v>#DIV/0!</v>
      </c>
      <c r="L60" s="56">
        <f>'2024_60-69 ΕΞΟΔΑ+ΟΜ 2'!F20</f>
        <v>0</v>
      </c>
      <c r="M60" s="76">
        <f t="shared" si="30"/>
        <v>0</v>
      </c>
      <c r="N60" s="66">
        <f>L60+'2025 Φεβρουάριος'!N60</f>
        <v>0</v>
      </c>
      <c r="O60" s="76">
        <f t="shared" si="31"/>
        <v>0</v>
      </c>
      <c r="P60" s="66"/>
      <c r="Q60" s="76" t="e">
        <f t="shared" si="32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2'!D184</f>
        <v>0</v>
      </c>
      <c r="E61" s="76">
        <f t="shared" si="25"/>
        <v>0</v>
      </c>
      <c r="F61" s="66">
        <f>'2025 Φεβρουάριος'!F61+'2025 Μάρτιος'!D61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28"/>
        <v>0</v>
      </c>
      <c r="K61" s="78" t="e">
        <f t="shared" si="29"/>
        <v>#DIV/0!</v>
      </c>
      <c r="L61" s="56">
        <f>'2024_60-69 ΕΞΟΔΑ+ΟΜ 2'!F21</f>
        <v>0</v>
      </c>
      <c r="M61" s="76">
        <f t="shared" si="30"/>
        <v>0</v>
      </c>
      <c r="N61" s="66">
        <f>L61+'2025 Φεβρουάριος'!N61</f>
        <v>17.98</v>
      </c>
      <c r="O61" s="76">
        <f t="shared" si="31"/>
        <v>1.4090067662103566E-4</v>
      </c>
      <c r="P61" s="66"/>
      <c r="Q61" s="76" t="e">
        <f t="shared" si="32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2'!F22</f>
        <v>0</v>
      </c>
      <c r="E62" s="76">
        <f t="shared" si="25"/>
        <v>0</v>
      </c>
      <c r="F62" s="66">
        <f>'2025 Φεβρουάριος'!F62+'2025 Μάρτιος'!D62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28"/>
        <v>0</v>
      </c>
      <c r="K62" s="78" t="e">
        <f t="shared" si="29"/>
        <v>#DIV/0!</v>
      </c>
      <c r="L62" s="56">
        <f>'2024_60-69 ΕΞΟΔΑ+ΟΜ 2'!F22</f>
        <v>0</v>
      </c>
      <c r="M62" s="76">
        <f t="shared" si="30"/>
        <v>0</v>
      </c>
      <c r="N62" s="66">
        <f>L62+'2025 Φεβρουάριος'!N62</f>
        <v>61.85</v>
      </c>
      <c r="O62" s="76">
        <f t="shared" si="31"/>
        <v>4.846889237492244E-4</v>
      </c>
      <c r="P62" s="66"/>
      <c r="Q62" s="76" t="e">
        <f t="shared" si="32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2'!F23</f>
        <v>45.559999999999995</v>
      </c>
      <c r="E63" s="76">
        <f t="shared" si="25"/>
        <v>1.0815279644770129E-3</v>
      </c>
      <c r="F63" s="66">
        <f>'2025 Φεβρουάριος'!F63+'2025 Μάρτιος'!D63</f>
        <v>138.18</v>
      </c>
      <c r="G63" s="76">
        <f t="shared" si="26"/>
        <v>1.1124233488145183E-3</v>
      </c>
      <c r="H63" s="56"/>
      <c r="I63" s="77" t="e">
        <f t="shared" si="27"/>
        <v>#DIV/0!</v>
      </c>
      <c r="J63" s="66">
        <f t="shared" si="28"/>
        <v>0</v>
      </c>
      <c r="K63" s="78" t="e">
        <f t="shared" si="29"/>
        <v>#DIV/0!</v>
      </c>
      <c r="L63" s="56">
        <f>'2024_60-69 ΕΞΟΔΑ+ΟΜ 2'!F23</f>
        <v>0</v>
      </c>
      <c r="M63" s="76">
        <f t="shared" si="30"/>
        <v>0</v>
      </c>
      <c r="N63" s="66">
        <f>L63+'2025 Φεβρουάριος'!N63</f>
        <v>462.48</v>
      </c>
      <c r="O63" s="76">
        <f t="shared" si="31"/>
        <v>3.6242349790709992E-3</v>
      </c>
      <c r="P63" s="66"/>
      <c r="Q63" s="76">
        <f t="shared" si="32"/>
        <v>3.3469387755102042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2'!F24</f>
        <v>5452.54</v>
      </c>
      <c r="E64" s="76">
        <f t="shared" si="25"/>
        <v>0.12943534871443135</v>
      </c>
      <c r="F64" s="66">
        <f>'2025 Φεβρουάριος'!F64+'2025 Μάρτιος'!D64</f>
        <v>25288.31</v>
      </c>
      <c r="G64" s="76">
        <f t="shared" si="26"/>
        <v>0.20358450207019588</v>
      </c>
      <c r="H64" s="56"/>
      <c r="I64" s="77" t="e">
        <f t="shared" si="27"/>
        <v>#DIV/0!</v>
      </c>
      <c r="J64" s="66">
        <f t="shared" si="28"/>
        <v>0</v>
      </c>
      <c r="K64" s="78" t="e">
        <f t="shared" si="29"/>
        <v>#DIV/0!</v>
      </c>
      <c r="L64" s="56">
        <f>'2024_60-69 ΕΞΟΔΑ+ΟΜ 2'!F24</f>
        <v>4924.2699999999995</v>
      </c>
      <c r="M64" s="76">
        <f t="shared" si="30"/>
        <v>0.10019496659808316</v>
      </c>
      <c r="N64" s="66">
        <f>L64+'2025 Φεβρουάριος'!N64</f>
        <v>13882.39</v>
      </c>
      <c r="O64" s="76">
        <f t="shared" si="31"/>
        <v>0.10878966318782531</v>
      </c>
      <c r="P64" s="66"/>
      <c r="Q64" s="76">
        <f t="shared" si="32"/>
        <v>0.54896471927147361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2'!F25</f>
        <v>768.5</v>
      </c>
      <c r="E65" s="76">
        <f t="shared" si="25"/>
        <v>1.8243069374464103E-2</v>
      </c>
      <c r="F65" s="66">
        <f>'2025 Φεβρουάριος'!F65+'2025 Μάρτιος'!D65</f>
        <v>768.5</v>
      </c>
      <c r="G65" s="76">
        <f t="shared" si="26"/>
        <v>6.1868384973509712E-3</v>
      </c>
      <c r="H65" s="56"/>
      <c r="I65" s="77" t="e">
        <f t="shared" si="27"/>
        <v>#DIV/0!</v>
      </c>
      <c r="J65" s="66">
        <f t="shared" si="28"/>
        <v>0</v>
      </c>
      <c r="K65" s="78" t="e">
        <f t="shared" si="29"/>
        <v>#DIV/0!</v>
      </c>
      <c r="L65" s="56">
        <f>'2024_60-69 ΕΞΟΔΑ+ΟΜ 2'!F25</f>
        <v>0</v>
      </c>
      <c r="M65" s="76">
        <f t="shared" si="30"/>
        <v>0</v>
      </c>
      <c r="N65" s="66">
        <f>L65+'2025 Φεβρουάριος'!N65</f>
        <v>0</v>
      </c>
      <c r="O65" s="76">
        <f t="shared" si="31"/>
        <v>0</v>
      </c>
      <c r="P65" s="66"/>
      <c r="Q65" s="76">
        <f t="shared" si="32"/>
        <v>0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2'!F26</f>
        <v>0</v>
      </c>
      <c r="E66" s="76">
        <f t="shared" si="25"/>
        <v>0</v>
      </c>
      <c r="F66" s="66">
        <f>'2025 Φεβρουάριος'!F66+'2025 Μάρτιος'!D66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28"/>
        <v>0</v>
      </c>
      <c r="K66" s="78" t="e">
        <f t="shared" si="29"/>
        <v>#DIV/0!</v>
      </c>
      <c r="L66" s="56">
        <f>'2024_60-69 ΕΞΟΔΑ+ΟΜ 2'!F26</f>
        <v>0</v>
      </c>
      <c r="M66" s="76">
        <f t="shared" si="30"/>
        <v>0</v>
      </c>
      <c r="N66" s="66">
        <f>L66+'2025 Φεβρουάριος'!N66</f>
        <v>0</v>
      </c>
      <c r="O66" s="76">
        <f t="shared" si="31"/>
        <v>0</v>
      </c>
      <c r="P66" s="66"/>
      <c r="Q66" s="76" t="e">
        <f t="shared" si="32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2'!F27</f>
        <v>0</v>
      </c>
      <c r="E67" s="76">
        <f t="shared" si="25"/>
        <v>0</v>
      </c>
      <c r="F67" s="66">
        <f>'2025 Φεβρουάριος'!F67+'2025 Μάρτιος'!D67</f>
        <v>0</v>
      </c>
      <c r="G67" s="76">
        <f t="shared" si="26"/>
        <v>0</v>
      </c>
      <c r="H67" s="56"/>
      <c r="I67" s="77" t="e">
        <f t="shared" si="27"/>
        <v>#DIV/0!</v>
      </c>
      <c r="J67" s="66">
        <f t="shared" si="28"/>
        <v>0</v>
      </c>
      <c r="K67" s="78" t="e">
        <f t="shared" si="29"/>
        <v>#DIV/0!</v>
      </c>
      <c r="L67" s="56">
        <f>'2024_60-69 ΕΞΟΔΑ+ΟΜ 2'!F27</f>
        <v>0</v>
      </c>
      <c r="M67" s="76">
        <f t="shared" si="30"/>
        <v>0</v>
      </c>
      <c r="N67" s="66">
        <f>L67+'2025 Φεβρουάριος'!N67</f>
        <v>0</v>
      </c>
      <c r="O67" s="76">
        <f t="shared" si="31"/>
        <v>0</v>
      </c>
      <c r="P67" s="66"/>
      <c r="Q67" s="76" t="e">
        <f t="shared" si="32"/>
        <v>#DIV/0!</v>
      </c>
      <c r="S67"/>
      <c r="T67"/>
      <c r="U67"/>
      <c r="V67"/>
    </row>
    <row r="68" spans="1:22" ht="28.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2'!F28</f>
        <v>982.57</v>
      </c>
      <c r="E68" s="76">
        <f t="shared" si="25"/>
        <v>2.3324779017914368E-2</v>
      </c>
      <c r="F68" s="66">
        <f>'2025 Φεβρουάριος'!F68+'2025 Μάρτιος'!D68</f>
        <v>2243.94</v>
      </c>
      <c r="G68" s="76">
        <f t="shared" si="26"/>
        <v>1.806492436922022E-2</v>
      </c>
      <c r="H68" s="56"/>
      <c r="I68" s="77" t="e">
        <f t="shared" si="27"/>
        <v>#DIV/0!</v>
      </c>
      <c r="J68" s="66">
        <f t="shared" si="28"/>
        <v>0</v>
      </c>
      <c r="K68" s="78" t="e">
        <f t="shared" si="29"/>
        <v>#DIV/0!</v>
      </c>
      <c r="L68" s="56">
        <f>'2024_60-69 ΕΞΟΔΑ+ΟΜ 2'!F28</f>
        <v>1023.77</v>
      </c>
      <c r="M68" s="76">
        <f t="shared" si="30"/>
        <v>2.0830823848838428E-2</v>
      </c>
      <c r="N68" s="66">
        <f>L68+'2025 Φεβρουάριος'!N68</f>
        <v>2181.1099999999997</v>
      </c>
      <c r="O68" s="76">
        <f t="shared" si="31"/>
        <v>1.7092317841207287E-2</v>
      </c>
      <c r="P68" s="66"/>
      <c r="Q68" s="76">
        <f t="shared" si="32"/>
        <v>0.9720001426063084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2'!F29</f>
        <v>0</v>
      </c>
      <c r="E69" s="76">
        <f t="shared" ref="E69:E73" si="33">D69/$D$43</f>
        <v>0</v>
      </c>
      <c r="F69" s="66">
        <f>'2025 Φεβρουάριος'!F69+'2025 Μάρτιος'!D69</f>
        <v>0</v>
      </c>
      <c r="G69" s="76">
        <f t="shared" ref="G69:G73" si="34">F69/$F$43</f>
        <v>0</v>
      </c>
      <c r="H69" s="56"/>
      <c r="I69" s="77" t="e">
        <f t="shared" si="27"/>
        <v>#DIV/0!</v>
      </c>
      <c r="J69" s="66">
        <f t="shared" si="28"/>
        <v>0</v>
      </c>
      <c r="K69" s="78" t="e">
        <f t="shared" si="29"/>
        <v>#DIV/0!</v>
      </c>
      <c r="L69" s="56">
        <f>'2024_60-69 ΕΞΟΔΑ+ΟΜ 2'!F29</f>
        <v>1892.4199999999998</v>
      </c>
      <c r="M69" s="76">
        <f t="shared" si="30"/>
        <v>3.8505394442129401E-2</v>
      </c>
      <c r="N69" s="66">
        <f>L69+'2025 Φεβρουάριος'!N69</f>
        <v>3634.55</v>
      </c>
      <c r="O69" s="76">
        <f t="shared" si="31"/>
        <v>2.8482233271022533E-2</v>
      </c>
      <c r="P69" s="66"/>
      <c r="Q69" s="76" t="e">
        <f t="shared" si="32"/>
        <v>#DIV/0!</v>
      </c>
      <c r="S69"/>
      <c r="T69"/>
      <c r="U69"/>
      <c r="V69"/>
    </row>
    <row r="70" spans="1:22" ht="22.5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33"/>
        <v>0</v>
      </c>
      <c r="F70" s="66">
        <f>'2025 Φεβρουάριος'!F70+'2025 Μάρτιος'!D70</f>
        <v>0</v>
      </c>
      <c r="G70" s="76">
        <f t="shared" si="34"/>
        <v>0</v>
      </c>
      <c r="H70" s="56"/>
      <c r="I70" s="77" t="e">
        <f t="shared" si="27"/>
        <v>#DIV/0!</v>
      </c>
      <c r="J70" s="66">
        <f t="shared" si="28"/>
        <v>0</v>
      </c>
      <c r="K70" s="78" t="e">
        <f t="shared" si="29"/>
        <v>#DIV/0!</v>
      </c>
      <c r="L70" s="56">
        <f>'2024_60-69 ΕΞΟΔΑ+ΟΜ 2'!F30</f>
        <v>135.74</v>
      </c>
      <c r="M70" s="76">
        <f t="shared" si="30"/>
        <v>2.7619250703198261E-3</v>
      </c>
      <c r="N70" s="66">
        <f>L70+'2025 Φεβρουάριος'!N70</f>
        <v>280.86</v>
      </c>
      <c r="O70" s="76">
        <f t="shared" si="31"/>
        <v>2.2009657417010053E-3</v>
      </c>
      <c r="P70" s="66"/>
      <c r="Q70" s="76" t="e">
        <f t="shared" si="32"/>
        <v>#DIV/0!</v>
      </c>
      <c r="S70"/>
      <c r="T70"/>
      <c r="U70"/>
      <c r="V70"/>
    </row>
    <row r="71" spans="1:22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2'!F31</f>
        <v>7839.9766666666674</v>
      </c>
      <c r="E71" s="76">
        <f t="shared" si="33"/>
        <v>0.18610961382456712</v>
      </c>
      <c r="F71" s="66">
        <f>'2025 Φεβρουάριος'!F71+'2025 Μάρτιος'!D71</f>
        <v>23519.93</v>
      </c>
      <c r="G71" s="76">
        <f t="shared" si="34"/>
        <v>0.18934809157970076</v>
      </c>
      <c r="H71" s="56"/>
      <c r="I71" s="77" t="e">
        <f t="shared" si="27"/>
        <v>#DIV/0!</v>
      </c>
      <c r="J71" s="66">
        <f t="shared" si="28"/>
        <v>0</v>
      </c>
      <c r="K71" s="78" t="e">
        <f t="shared" si="29"/>
        <v>#DIV/0!</v>
      </c>
      <c r="L71" s="56">
        <f>'2024_60-69 ΕΞΟΔΑ+ΟΜ 2'!F31</f>
        <v>7839.98</v>
      </c>
      <c r="M71" s="76">
        <f t="shared" si="30"/>
        <v>0.15952141824669241</v>
      </c>
      <c r="N71" s="66">
        <f>L71+'2025 Φεβρουάριος'!N71</f>
        <v>23519.94</v>
      </c>
      <c r="O71" s="76">
        <f t="shared" si="31"/>
        <v>0.18431454171780651</v>
      </c>
      <c r="P71" s="66"/>
      <c r="Q71" s="76">
        <f t="shared" si="32"/>
        <v>1.0000004251713333</v>
      </c>
      <c r="S71"/>
      <c r="T71"/>
      <c r="U71"/>
      <c r="V71"/>
    </row>
    <row r="72" spans="1:22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2'!F32</f>
        <v>1172.5899999999999</v>
      </c>
      <c r="E72" s="76">
        <f t="shared" si="33"/>
        <v>2.7835576731038203E-2</v>
      </c>
      <c r="F72" s="66">
        <f>'2025 Φεβρουάριος'!F72+'2025 Μάρτιος'!D72</f>
        <v>2906.56</v>
      </c>
      <c r="G72" s="76">
        <f t="shared" si="34"/>
        <v>2.3399371897020738E-2</v>
      </c>
      <c r="H72" s="56"/>
      <c r="I72" s="77" t="e">
        <f t="shared" ref="I72:I73" si="35">H72/$H$43</f>
        <v>#DIV/0!</v>
      </c>
      <c r="J72" s="66">
        <f t="shared" ref="J72:J73" si="36">H72</f>
        <v>0</v>
      </c>
      <c r="K72" s="78" t="e">
        <f t="shared" ref="K72:K73" si="37">J72/$J$38</f>
        <v>#DIV/0!</v>
      </c>
      <c r="L72" s="56">
        <f>'2024_60-69 ΕΞΟΔΑ+ΟΜ 2'!F32</f>
        <v>1274.8499999999999</v>
      </c>
      <c r="M72" s="76">
        <f t="shared" ref="M72:M73" si="38">L72/$L$43</f>
        <v>2.593959168923847E-2</v>
      </c>
      <c r="N72" s="66">
        <f>L72+'2025 Φεβρουάριος'!N72</f>
        <v>3550.08</v>
      </c>
      <c r="O72" s="76">
        <f t="shared" ref="O72:O73" si="39">N72/$N$43</f>
        <v>2.7820282205717809E-2</v>
      </c>
      <c r="P72" s="66"/>
      <c r="Q72" s="76">
        <f t="shared" ref="Q72:Q73" si="40">N72/F72</f>
        <v>1.2214026202796433</v>
      </c>
      <c r="S72"/>
      <c r="T72"/>
      <c r="U72"/>
      <c r="V72"/>
    </row>
    <row r="73" spans="1:22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2'!F33</f>
        <v>0</v>
      </c>
      <c r="E73" s="76">
        <f t="shared" si="33"/>
        <v>0</v>
      </c>
      <c r="F73" s="66">
        <f>'2025 Φεβρουάριος'!F73+'2025 Μάρτιος'!D73</f>
        <v>0</v>
      </c>
      <c r="G73" s="76">
        <f t="shared" si="34"/>
        <v>0</v>
      </c>
      <c r="H73" s="56"/>
      <c r="I73" s="77" t="e">
        <f t="shared" si="35"/>
        <v>#DIV/0!</v>
      </c>
      <c r="J73" s="66">
        <f t="shared" si="36"/>
        <v>0</v>
      </c>
      <c r="K73" s="78" t="e">
        <f t="shared" si="37"/>
        <v>#DIV/0!</v>
      </c>
      <c r="L73" s="56">
        <f>'2024_60-69 ΕΞΟΔΑ+ΟΜ 2'!F33</f>
        <v>0</v>
      </c>
      <c r="M73" s="76">
        <f t="shared" si="38"/>
        <v>0</v>
      </c>
      <c r="N73" s="66">
        <f>L73+'2025 Φεβρουάριος'!N73</f>
        <v>0</v>
      </c>
      <c r="O73" s="76">
        <f t="shared" si="39"/>
        <v>0</v>
      </c>
      <c r="P73" s="66"/>
      <c r="Q73" s="76" t="e">
        <f t="shared" si="40"/>
        <v>#DIV/0!</v>
      </c>
      <c r="S73"/>
      <c r="T73"/>
      <c r="U73"/>
      <c r="V73"/>
    </row>
    <row r="74" spans="1:22" ht="36" customHeight="1">
      <c r="A74" s="175">
        <v>73</v>
      </c>
      <c r="B74" s="175"/>
      <c r="C74" s="188" t="s">
        <v>404</v>
      </c>
      <c r="D74" s="65">
        <f>'2025_60-69 ΕΞΟΔΑ+ΟΜ 2'!F3</f>
        <v>42275.376666666671</v>
      </c>
      <c r="E74" s="300"/>
      <c r="F74" s="65">
        <f>'2025_60-69 ΕΞΟΔΑ+ΟΜ 2'!S3</f>
        <v>124570.55000000002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49146.879999999983</v>
      </c>
      <c r="M74" s="300"/>
      <c r="N74" s="65">
        <f>SUM(N44:N73)</f>
        <v>127607.62</v>
      </c>
      <c r="O74" s="300"/>
      <c r="P74" s="65">
        <f>SUM(P44:P73)</f>
        <v>-1637.6999999999989</v>
      </c>
      <c r="Q74" s="300"/>
      <c r="S74"/>
      <c r="T74"/>
      <c r="U74"/>
      <c r="V74"/>
    </row>
    <row r="75" spans="1:22" ht="36" customHeight="1">
      <c r="A75" s="175">
        <v>74</v>
      </c>
      <c r="B75" s="175"/>
      <c r="C75" s="89" t="s">
        <v>382</v>
      </c>
      <c r="D75" s="65">
        <f>D43-D74</f>
        <v>-149.79000000000087</v>
      </c>
      <c r="E75" s="300"/>
      <c r="F75" s="65">
        <f>F43-F74</f>
        <v>-355.2500000000291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15.75">
      <c r="A76" s="176">
        <v>75</v>
      </c>
      <c r="B76" s="176"/>
      <c r="C76" s="55" t="s">
        <v>387</v>
      </c>
      <c r="D76" s="79">
        <f>D38-D74</f>
        <v>-10343.367728613575</v>
      </c>
      <c r="E76" s="301"/>
      <c r="F76" s="79">
        <f>F38-F74</f>
        <v>-49305.866637168161</v>
      </c>
      <c r="G76" s="301"/>
      <c r="H76" s="80">
        <f>H38-H74</f>
        <v>0</v>
      </c>
      <c r="I76" s="301">
        <f t="shared" ref="I76" si="41">I38-I43</f>
        <v>0</v>
      </c>
      <c r="J76" s="80">
        <f>J38-J74</f>
        <v>0</v>
      </c>
      <c r="K76" s="301"/>
      <c r="L76" s="93">
        <f>L38-L74</f>
        <v>-18967.35194690264</v>
      </c>
      <c r="M76" s="301"/>
      <c r="N76" s="79">
        <f>N38-N74</f>
        <v>-63098.464955752257</v>
      </c>
      <c r="O76" s="301"/>
      <c r="P76" s="79">
        <f>P38-P74</f>
        <v>12393.228318584115</v>
      </c>
      <c r="Q76" s="301"/>
      <c r="S76"/>
      <c r="T76"/>
      <c r="U76"/>
      <c r="V76"/>
    </row>
    <row r="77" spans="1:22" ht="25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27.75" customHeight="1">
      <c r="A78" s="74">
        <v>77</v>
      </c>
      <c r="B78" s="74"/>
      <c r="C78" s="52" t="s">
        <v>300</v>
      </c>
      <c r="D78" s="302" t="str">
        <f>ΑΝΤΙΣΤΟΙΧΙΣΗ!$F$108</f>
        <v xml:space="preserve">ΜΑΡΤΙΟΣ ΤΡΕΧΟΝ ΕΤΟΣ </v>
      </c>
      <c r="E78" s="302"/>
      <c r="F78" s="302"/>
      <c r="G78" s="110">
        <f>ΑΝΤΙΣΤΟΙΧΙΣΗ!$D$34</f>
        <v>2025</v>
      </c>
      <c r="H78" s="302" t="str">
        <f>ΑΝΤΙΣΤΟΙΧΙΣΗ!$F$108</f>
        <v xml:space="preserve">ΜΑΡΤΙΟΣ ΤΡΕΧΟΝ ΕΤΟΣ </v>
      </c>
      <c r="I78" s="302"/>
      <c r="J78" s="302"/>
      <c r="K78" s="110">
        <f>ΑΝΤΙΣΤΟΙΧΙΣΗ!$D$34</f>
        <v>2025</v>
      </c>
      <c r="L78" s="302" t="str">
        <f>ΑΝΤΙΣΤΟΙΧΙΣΗ!$F$122</f>
        <v>ΜΑΡΤΙΟΣ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22.5" customHeight="1">
      <c r="A80" s="74">
        <v>79</v>
      </c>
      <c r="B80" s="74" t="s">
        <v>1</v>
      </c>
      <c r="C80" s="188" t="s">
        <v>405</v>
      </c>
      <c r="D80" s="65">
        <f>SUM(D81:D110)</f>
        <v>7219.9800000000005</v>
      </c>
      <c r="E80" s="83"/>
      <c r="F80" s="65">
        <f>SUM(F81:F110)</f>
        <v>25594.959999999999</v>
      </c>
      <c r="G80" s="83"/>
      <c r="H80" s="65">
        <f t="shared" ref="H80:N80" si="42">SUM(H81:H110)</f>
        <v>0</v>
      </c>
      <c r="I80" s="83"/>
      <c r="J80" s="65">
        <f t="shared" si="42"/>
        <v>0</v>
      </c>
      <c r="K80" s="83"/>
      <c r="L80" s="65">
        <f t="shared" si="42"/>
        <v>5429.25</v>
      </c>
      <c r="M80" s="83"/>
      <c r="N80" s="65">
        <f t="shared" si="42"/>
        <v>14533.400000000001</v>
      </c>
      <c r="O80" s="83"/>
      <c r="P80" s="65">
        <f>SUM(P81:P110)</f>
        <v>0</v>
      </c>
      <c r="Q80" s="83"/>
      <c r="S80"/>
      <c r="T80"/>
      <c r="U80"/>
      <c r="V80"/>
    </row>
    <row r="81" spans="1:22" ht="33.7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2'!F37</f>
        <v>1747.2</v>
      </c>
      <c r="E81" s="76">
        <f>D81/$D$80</f>
        <v>0.24199513018041599</v>
      </c>
      <c r="F81" s="117">
        <f>'2025 Φεβρουάριος'!F81+'2025 Μάρτιος'!D81</f>
        <v>5142.91</v>
      </c>
      <c r="G81" s="76">
        <f>F81/$F$80</f>
        <v>0.20093448085091753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2'!F35</f>
        <v>2190.1999999999998</v>
      </c>
      <c r="M81" s="76">
        <f>L81/$L$80</f>
        <v>0.40340746880324169</v>
      </c>
      <c r="N81" s="66">
        <f>L81+'2025 Φεβρουάριος'!N81</f>
        <v>4889.3599999999997</v>
      </c>
      <c r="O81" s="76">
        <f>N81/$N$80</f>
        <v>0.33642230998940365</v>
      </c>
      <c r="P81" s="58"/>
      <c r="Q81" s="59" t="e">
        <f>SUM(D81:P81)</f>
        <v>#DIV/0!</v>
      </c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2'!F38</f>
        <v>1785.18</v>
      </c>
      <c r="E82" s="76">
        <f t="shared" ref="E82:E105" si="43">D82/$D$80</f>
        <v>0.24725553256380212</v>
      </c>
      <c r="F82" s="117">
        <f>'2025 Φεβρουάριος'!F82+'2025 Μάρτιος'!D82</f>
        <v>5203.62</v>
      </c>
      <c r="G82" s="76">
        <f t="shared" ref="G82:G105" si="44">F82/$F$80</f>
        <v>0.20330643220384012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2'!F36</f>
        <v>0</v>
      </c>
      <c r="M82" s="76">
        <f t="shared" ref="M82:M105" si="47">L82/$L$80</f>
        <v>0</v>
      </c>
      <c r="N82" s="66">
        <f>L82+'2025 Φεβρουάριος'!N82</f>
        <v>0</v>
      </c>
      <c r="O82" s="76">
        <f t="shared" ref="O82:O105" si="48">N82/$N$80</f>
        <v>0</v>
      </c>
      <c r="P82" s="58"/>
      <c r="Q82" s="59" t="e">
        <f t="shared" ref="Q82:Q105" si="49"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2'!F39</f>
        <v>1082.33</v>
      </c>
      <c r="E83" s="76">
        <f t="shared" si="43"/>
        <v>0.14990761747262457</v>
      </c>
      <c r="F83" s="117">
        <f>'2025 Φεβρουάριος'!F83+'2025 Μάρτιος'!D83</f>
        <v>3302.44</v>
      </c>
      <c r="G83" s="76">
        <f t="shared" si="44"/>
        <v>0.12902696468367211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2'!F37</f>
        <v>1434.4</v>
      </c>
      <c r="M83" s="76">
        <f t="shared" si="47"/>
        <v>0.26419855412810245</v>
      </c>
      <c r="N83" s="66">
        <f>L83+'2025 Φεβρουάριος'!N83</f>
        <v>3804.21</v>
      </c>
      <c r="O83" s="76">
        <f t="shared" si="48"/>
        <v>0.26175636809005459</v>
      </c>
      <c r="P83" s="58"/>
      <c r="Q83" s="59" t="e">
        <f t="shared" si="49"/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2'!F40</f>
        <v>1145.7</v>
      </c>
      <c r="E84" s="76">
        <f t="shared" si="43"/>
        <v>0.15868465009598365</v>
      </c>
      <c r="F84" s="117">
        <f>'2025 Φεβρουάριος'!F84+'2025 Μάρτιος'!D84</f>
        <v>3469.3599999999997</v>
      </c>
      <c r="G84" s="76">
        <f t="shared" si="44"/>
        <v>0.13554856112297109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2'!F38</f>
        <v>0</v>
      </c>
      <c r="M84" s="76">
        <f t="shared" si="47"/>
        <v>0</v>
      </c>
      <c r="N84" s="66">
        <f>L84+'2025 Φεβρουάριος'!N84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7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2'!F41</f>
        <v>358.92</v>
      </c>
      <c r="E85" s="76">
        <f t="shared" si="43"/>
        <v>4.9712049063847824E-2</v>
      </c>
      <c r="F85" s="117">
        <f>'2025 Φεβρουάριος'!F85+'2025 Μάρτιος'!D85</f>
        <v>1055.27</v>
      </c>
      <c r="G85" s="76">
        <f t="shared" si="44"/>
        <v>4.1229601452786015E-2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2'!F39</f>
        <v>488.2</v>
      </c>
      <c r="M85" s="76">
        <f t="shared" si="47"/>
        <v>8.9920338905005295E-2</v>
      </c>
      <c r="N85" s="66">
        <f>L85+'2025 Φεβρουάριος'!N85</f>
        <v>789.02</v>
      </c>
      <c r="O85" s="76">
        <f t="shared" si="48"/>
        <v>5.4290117935238823E-2</v>
      </c>
      <c r="P85" s="58"/>
      <c r="Q85" s="59" t="e">
        <f t="shared" si="49"/>
        <v>#DIV/0!</v>
      </c>
      <c r="S85"/>
      <c r="T85"/>
      <c r="U85"/>
      <c r="V85"/>
    </row>
    <row r="86" spans="1:22" ht="27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2'!F42</f>
        <v>367.2</v>
      </c>
      <c r="E86" s="76">
        <f t="shared" si="43"/>
        <v>5.0858866645059952E-2</v>
      </c>
      <c r="F86" s="117">
        <f>'2025 Φεβρουάριος'!F86+'2025 Μάρτιος'!D86</f>
        <v>1068.49</v>
      </c>
      <c r="G86" s="76">
        <f t="shared" si="44"/>
        <v>4.1746109390286217E-2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2'!F40</f>
        <v>0</v>
      </c>
      <c r="M86" s="76">
        <f t="shared" si="47"/>
        <v>0</v>
      </c>
      <c r="N86" s="66">
        <f>L86+'2025 Φεβρουάριος'!N86</f>
        <v>300.82</v>
      </c>
      <c r="O86" s="76">
        <f t="shared" si="48"/>
        <v>2.0698528905830706E-2</v>
      </c>
      <c r="P86" s="58"/>
      <c r="Q86" s="59" t="e">
        <f t="shared" si="49"/>
        <v>#DIV/0!</v>
      </c>
      <c r="S86"/>
      <c r="T86"/>
      <c r="U86"/>
      <c r="V86" s="238"/>
    </row>
    <row r="87" spans="1:22" ht="25.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2'!F43</f>
        <v>148.63000000000002</v>
      </c>
      <c r="E87" s="76">
        <f t="shared" si="43"/>
        <v>2.0585929600913024E-2</v>
      </c>
      <c r="F87" s="117">
        <f>'2025 Φεβρουάριος'!F87+'2025 Μάρτιος'!D87</f>
        <v>454.27</v>
      </c>
      <c r="G87" s="76">
        <f t="shared" si="44"/>
        <v>1.7748416094418587E-2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2'!F41</f>
        <v>288.8</v>
      </c>
      <c r="M87" s="76">
        <f t="shared" si="47"/>
        <v>5.3193350831146111E-2</v>
      </c>
      <c r="N87" s="66">
        <f>L87+'2025 Φεβρουάριος'!N87</f>
        <v>757.98</v>
      </c>
      <c r="O87" s="76">
        <f t="shared" si="48"/>
        <v>5.2154347915835245E-2</v>
      </c>
      <c r="P87" s="58"/>
      <c r="Q87" s="59" t="e">
        <f t="shared" si="49"/>
        <v>#DIV/0!</v>
      </c>
      <c r="S87"/>
      <c r="T87"/>
      <c r="U87"/>
      <c r="V87" s="238"/>
    </row>
    <row r="88" spans="1:22" ht="28.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2'!F44</f>
        <v>158.22</v>
      </c>
      <c r="E88" s="76">
        <f t="shared" si="43"/>
        <v>2.1914188127944951E-2</v>
      </c>
      <c r="F88" s="117">
        <f>'2025 Φεβρουάριος'!F88+'2025 Μάρτιος'!D88</f>
        <v>479.53</v>
      </c>
      <c r="G88" s="76">
        <f t="shared" si="44"/>
        <v>1.8735329142925014E-2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2'!F42</f>
        <v>0</v>
      </c>
      <c r="M88" s="76">
        <f t="shared" si="47"/>
        <v>0</v>
      </c>
      <c r="N88" s="66">
        <f>L88+'2025 Φεβρουάριος'!N88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2'!F45</f>
        <v>0</v>
      </c>
      <c r="E89" s="76">
        <f t="shared" si="43"/>
        <v>0</v>
      </c>
      <c r="F89" s="117">
        <f>'2025 Φεβρουάριος'!F89+'2025 Μάρτιος'!D89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2'!F43</f>
        <v>0</v>
      </c>
      <c r="M89" s="76">
        <f t="shared" si="47"/>
        <v>0</v>
      </c>
      <c r="N89" s="66">
        <f>L89+'2025 Φεβρουάριος'!N89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2'!F46</f>
        <v>0</v>
      </c>
      <c r="E90" s="76">
        <f t="shared" si="43"/>
        <v>0</v>
      </c>
      <c r="F90" s="117">
        <f>'2025 Φεβρουάριος'!F90+'2025 Μάρτιος'!D90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2'!F44</f>
        <v>0</v>
      </c>
      <c r="M90" s="76">
        <f t="shared" si="47"/>
        <v>0</v>
      </c>
      <c r="N90" s="66">
        <f>L90+'2025 Φεβρουάριος'!N90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2'!F47</f>
        <v>0</v>
      </c>
      <c r="E91" s="76">
        <f t="shared" si="43"/>
        <v>0</v>
      </c>
      <c r="F91" s="117">
        <f>'2025 Φεβρουάριος'!F91+'2025 Μάρτιος'!D91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2'!F45</f>
        <v>0</v>
      </c>
      <c r="M91" s="76">
        <f t="shared" si="47"/>
        <v>0</v>
      </c>
      <c r="N91" s="66">
        <f>L91+'2025 Φεβρουάριος'!N91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2'!F48</f>
        <v>0</v>
      </c>
      <c r="E92" s="76">
        <f t="shared" si="43"/>
        <v>0</v>
      </c>
      <c r="F92" s="117">
        <f>'2025 Φεβρουάριος'!F92+'2025 Μάρτιος'!D92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2'!F46</f>
        <v>0</v>
      </c>
      <c r="M92" s="76">
        <f t="shared" si="47"/>
        <v>0</v>
      </c>
      <c r="N92" s="66">
        <f>L92+'2025 Φεβρουάριος'!N92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31.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2'!F49</f>
        <v>0</v>
      </c>
      <c r="E93" s="76">
        <f t="shared" si="43"/>
        <v>0</v>
      </c>
      <c r="F93" s="117">
        <f>'2025 Φεβρουάριος'!F93+'2025 Μάρτιος'!D93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2'!F47</f>
        <v>0</v>
      </c>
      <c r="M93" s="76">
        <f t="shared" si="47"/>
        <v>0</v>
      </c>
      <c r="N93" s="66">
        <f>L93+'2025 Φεβρουάριος'!N93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2'!F50</f>
        <v>0</v>
      </c>
      <c r="E94" s="76">
        <f t="shared" si="43"/>
        <v>0</v>
      </c>
      <c r="F94" s="117">
        <f>'2025 Φεβρουάριος'!F94+'2025 Μάρτιος'!D94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2'!F48</f>
        <v>0</v>
      </c>
      <c r="M94" s="76">
        <f t="shared" si="47"/>
        <v>0</v>
      </c>
      <c r="N94" s="66">
        <f>L94+'2025 Φεβρουάριος'!N94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2'!F51</f>
        <v>0</v>
      </c>
      <c r="E95" s="76">
        <f t="shared" si="43"/>
        <v>0</v>
      </c>
      <c r="F95" s="117">
        <f>'2025 Φεβρουάριος'!F95+'2025 Μάρτιος'!D95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2'!F49</f>
        <v>0</v>
      </c>
      <c r="M95" s="76">
        <f t="shared" si="47"/>
        <v>0</v>
      </c>
      <c r="N95" s="66">
        <f>L95+'2025 Φεβρουάριος'!N95</f>
        <v>246.76</v>
      </c>
      <c r="O95" s="76">
        <f t="shared" si="48"/>
        <v>1.6978821198067897E-2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2'!F52</f>
        <v>25.77</v>
      </c>
      <c r="E96" s="76">
        <f t="shared" si="43"/>
        <v>3.5692619647145836E-3</v>
      </c>
      <c r="F96" s="117">
        <f>'2025 Φεβρουάριος'!F96+'2025 Μάρτιος'!D96</f>
        <v>269.82</v>
      </c>
      <c r="G96" s="76">
        <f t="shared" si="44"/>
        <v>1.0541919190340598E-2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2'!F50</f>
        <v>8.0399999999999991</v>
      </c>
      <c r="M96" s="76">
        <f t="shared" si="47"/>
        <v>1.4808675231385549E-3</v>
      </c>
      <c r="N96" s="66">
        <f>L96+'2025 Φεβρουάριος'!N96</f>
        <v>8.0399999999999991</v>
      </c>
      <c r="O96" s="76">
        <f t="shared" si="48"/>
        <v>5.5320847152077275E-4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2'!F53</f>
        <v>0</v>
      </c>
      <c r="E97" s="76">
        <f t="shared" si="43"/>
        <v>0</v>
      </c>
      <c r="F97" s="117">
        <f>'2025 Φεβρουάριος'!F97+'2025 Μάρτιος'!D97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2'!F51</f>
        <v>0</v>
      </c>
      <c r="M97" s="76">
        <f t="shared" si="47"/>
        <v>0</v>
      </c>
      <c r="N97" s="66">
        <f>L97+'2025 Φεβρουάριος'!N97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2'!F54</f>
        <v>0</v>
      </c>
      <c r="E98" s="76">
        <f t="shared" si="43"/>
        <v>0</v>
      </c>
      <c r="F98" s="117">
        <f>'2025 Φεβρουάριος'!F98+'2025 Μάρτιος'!D98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2'!F52</f>
        <v>0</v>
      </c>
      <c r="M98" s="76">
        <f t="shared" si="47"/>
        <v>0</v>
      </c>
      <c r="N98" s="66">
        <f>L98+'2025 Φεβρουάριος'!N98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2'!F55</f>
        <v>275</v>
      </c>
      <c r="E99" s="76">
        <f t="shared" si="43"/>
        <v>3.8088748168277474E-2</v>
      </c>
      <c r="F99" s="117">
        <f>'2025 Φεβρουάριος'!F99+'2025 Μάρτιος'!D99</f>
        <v>2247.4499999999998</v>
      </c>
      <c r="G99" s="76">
        <f t="shared" si="44"/>
        <v>8.7808302884630401E-2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2'!F53</f>
        <v>37.19</v>
      </c>
      <c r="M99" s="76">
        <f t="shared" si="47"/>
        <v>6.8499332320302066E-3</v>
      </c>
      <c r="N99" s="66">
        <f>L99+'2025 Φεβρουάριος'!N99</f>
        <v>82.69</v>
      </c>
      <c r="O99" s="76">
        <f t="shared" si="48"/>
        <v>5.689652799757799E-3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2'!F56</f>
        <v>55.84</v>
      </c>
      <c r="E100" s="76">
        <f t="shared" si="43"/>
        <v>7.7340934462422333E-3</v>
      </c>
      <c r="F100" s="117">
        <f>'2025 Φεβρουάριος'!F100+'2025 Μάρτιος'!D100</f>
        <v>711.89</v>
      </c>
      <c r="G100" s="76">
        <f t="shared" si="44"/>
        <v>2.7813678943041913E-2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2'!F54</f>
        <v>0</v>
      </c>
      <c r="M100" s="76">
        <f t="shared" si="47"/>
        <v>0</v>
      </c>
      <c r="N100" s="66">
        <f>L100+'2025 Φεβρουάριος'!N100</f>
        <v>660</v>
      </c>
      <c r="O100" s="76">
        <f t="shared" si="48"/>
        <v>4.5412635721854486E-2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2'!F57</f>
        <v>0</v>
      </c>
      <c r="E101" s="76">
        <f t="shared" si="43"/>
        <v>0</v>
      </c>
      <c r="F101" s="117">
        <f>'2025 Φεβρουάριος'!F101+'2025 Μάρτιος'!D101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2'!F55</f>
        <v>0</v>
      </c>
      <c r="M101" s="76">
        <f t="shared" si="47"/>
        <v>0</v>
      </c>
      <c r="N101" s="66">
        <f>L101+'2025 Φεβρουάριος'!N101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2'!F58</f>
        <v>0</v>
      </c>
      <c r="E102" s="76">
        <f t="shared" si="43"/>
        <v>0</v>
      </c>
      <c r="F102" s="117">
        <f>'2025 Φεβρουάριος'!F102+'2025 Μάρτιος'!D102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2'!F56</f>
        <v>384.13</v>
      </c>
      <c r="M102" s="76">
        <f t="shared" si="47"/>
        <v>7.0751945480499151E-2</v>
      </c>
      <c r="N102" s="66">
        <f>L102+'2025 Φεβρουάριος'!N102</f>
        <v>1396.23</v>
      </c>
      <c r="O102" s="76">
        <f t="shared" si="48"/>
        <v>9.6070430869583154E-2</v>
      </c>
      <c r="P102" s="58"/>
      <c r="Q102" s="59" t="e">
        <f t="shared" si="49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2'!F59</f>
        <v>69.989999999999995</v>
      </c>
      <c r="E103" s="76">
        <f t="shared" si="43"/>
        <v>9.6939326701735995E-3</v>
      </c>
      <c r="F103" s="117">
        <f>'2025 Φεβρουάριος'!F103+'2025 Μάρτιος'!D103</f>
        <v>2189.91</v>
      </c>
      <c r="G103" s="76">
        <f t="shared" si="44"/>
        <v>8.5560204040170409E-2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2'!F57</f>
        <v>598.29</v>
      </c>
      <c r="M103" s="76">
        <f t="shared" si="47"/>
        <v>0.11019754109683658</v>
      </c>
      <c r="N103" s="66">
        <f>L103+'2025 Φεβρουάριος'!N103</f>
        <v>1598.29</v>
      </c>
      <c r="O103" s="76">
        <f t="shared" si="48"/>
        <v>0.10997357810285273</v>
      </c>
      <c r="P103" s="58"/>
      <c r="Q103" s="59" t="e">
        <f t="shared" si="49"/>
        <v>#DIV/0!</v>
      </c>
      <c r="S103"/>
      <c r="T103"/>
      <c r="U103"/>
      <c r="V103"/>
    </row>
    <row r="104" spans="1:22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2'!F60</f>
        <v>0</v>
      </c>
      <c r="E104" s="76">
        <f t="shared" si="43"/>
        <v>0</v>
      </c>
      <c r="F104" s="117">
        <f>'2025 Φεβρουάριος'!F104+'2025 Μάρτιος'!D104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2'!F58</f>
        <v>0</v>
      </c>
      <c r="M104" s="76">
        <f t="shared" si="47"/>
        <v>0</v>
      </c>
      <c r="N104" s="66">
        <f>L104+'2025 Φεβρουάριος'!N104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2'!F61</f>
        <v>0</v>
      </c>
      <c r="E105" s="76">
        <f t="shared" si="43"/>
        <v>0</v>
      </c>
      <c r="F105" s="117">
        <f>'2025 Φεβρουάριος'!F105+'2025 Μάρτιος'!D105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2'!F59</f>
        <v>0</v>
      </c>
      <c r="M105" s="76">
        <f t="shared" si="47"/>
        <v>0</v>
      </c>
      <c r="N105" s="66">
        <f>L105+'2025 Φεβρουάριος'!N105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2'!F36</f>
        <v>7219.9800000000005</v>
      </c>
      <c r="E111" s="83"/>
      <c r="F111" s="65">
        <f>'2025_60-69 ΕΞΟΔΑ+ΟΜ 2'!S36</f>
        <v>25594.960000000003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5429.25</v>
      </c>
      <c r="M111" s="83"/>
      <c r="N111" s="65">
        <f>SUM(N81:N110)</f>
        <v>14533.400000000001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26.2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ΑΝΤΙΣΤΟΙΧΙΣΗ!$F$108</f>
        <v xml:space="preserve">ΜΑΡΤΙΟΣ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ΑΝΤΙΣΤΟΙΧΙΣΗ!$F$108</f>
        <v xml:space="preserve">ΜΑΡΤΙΟΣ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ΑΝΤΙΣΤΟΙΧΙΣΗ!$F$122</f>
        <v>ΜΑΡΤΙΟΣ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62.2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10207.75</v>
      </c>
      <c r="E116" s="83"/>
      <c r="F116" s="65">
        <f>SUM(F117:F156)</f>
        <v>29446.390000000007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9621.8199999999979</v>
      </c>
      <c r="M116" s="83"/>
      <c r="N116" s="65">
        <f>SUM(N117:N156)</f>
        <v>28639.059999999998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2'!F74</f>
        <v>1179</v>
      </c>
      <c r="E117" s="76">
        <f>D117/$D$116</f>
        <v>0.1155004775783106</v>
      </c>
      <c r="F117" s="66">
        <f>D117+'2025 Φεβρουάριος'!F117</f>
        <v>3465.42</v>
      </c>
      <c r="G117" s="76">
        <f>F117/$F$116</f>
        <v>0.11768573329362272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2'!F66</f>
        <v>1934.3200000000002</v>
      </c>
      <c r="M117" s="76">
        <f>L117/$L$116</f>
        <v>0.20103473147491852</v>
      </c>
      <c r="N117" s="66">
        <f>L117+'2025 Φεβρουάριος'!N117</f>
        <v>4200.3099999999995</v>
      </c>
      <c r="O117" s="76">
        <f>N117/$N$116</f>
        <v>0.1466636823973971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2'!F75</f>
        <v>235.11</v>
      </c>
      <c r="E118" s="76">
        <f t="shared" ref="E118:E153" si="51">D118/$D$116</f>
        <v>2.3032499816316037E-2</v>
      </c>
      <c r="F118" s="66">
        <f>D118+'2025 Φεβρουάριος'!F118</f>
        <v>700.63</v>
      </c>
      <c r="G118" s="76">
        <f t="shared" ref="G118:G153" si="52">F118/$F$116</f>
        <v>2.3793408971354377E-2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2'!F67</f>
        <v>307.83000000000004</v>
      </c>
      <c r="M118" s="76">
        <f t="shared" ref="M118:M153" si="55">L118/$L$116</f>
        <v>3.1992907786676544E-2</v>
      </c>
      <c r="N118" s="66">
        <f>L118+'2025 Φεβρουάριος'!N118</f>
        <v>812.92000000000007</v>
      </c>
      <c r="O118" s="76">
        <f t="shared" ref="O118:O153" si="56">N118/$N$116</f>
        <v>2.8385009843200165E-2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2'!F76</f>
        <v>875.5</v>
      </c>
      <c r="E119" s="76">
        <f t="shared" si="51"/>
        <v>8.5768166344199259E-2</v>
      </c>
      <c r="F119" s="66">
        <f>D119+'2025 Φεβρουάριος'!F119</f>
        <v>2626.5</v>
      </c>
      <c r="G119" s="76">
        <f t="shared" si="52"/>
        <v>8.9195993125133488E-2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2'!F68</f>
        <v>850</v>
      </c>
      <c r="M119" s="76">
        <f t="shared" si="55"/>
        <v>8.834087521903343E-2</v>
      </c>
      <c r="N119" s="66">
        <f>L119+'2025 Φεβρουάριος'!N119</f>
        <v>2550</v>
      </c>
      <c r="O119" s="76">
        <f t="shared" si="56"/>
        <v>8.9039235226295838E-2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2'!F77</f>
        <v>0</v>
      </c>
      <c r="E120" s="76">
        <f t="shared" si="51"/>
        <v>0</v>
      </c>
      <c r="F120" s="66">
        <f>D120+'2025 Φεβρουάριος'!F120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2'!F69</f>
        <v>0</v>
      </c>
      <c r="M120" s="76">
        <f t="shared" si="55"/>
        <v>0</v>
      </c>
      <c r="N120" s="66">
        <f>L120+'2025 Φεβρουάριος'!N120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2'!F78</f>
        <v>248.55</v>
      </c>
      <c r="E121" s="76">
        <f t="shared" si="51"/>
        <v>2.4349146481839778E-2</v>
      </c>
      <c r="F121" s="66">
        <f>D121+'2025 Φεβρουάριος'!F121</f>
        <v>745.65000000000009</v>
      </c>
      <c r="G121" s="76">
        <f t="shared" si="52"/>
        <v>2.5322289081955374E-2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2'!F70</f>
        <v>241.31</v>
      </c>
      <c r="M121" s="76">
        <f t="shared" si="55"/>
        <v>2.5079454822476418E-2</v>
      </c>
      <c r="N121" s="66">
        <f>L121+'2025 Φεβρουάριος'!N121</f>
        <v>723.93000000000006</v>
      </c>
      <c r="O121" s="76">
        <f t="shared" si="56"/>
        <v>2.5277715120538179E-2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2'!F79</f>
        <v>965.25</v>
      </c>
      <c r="E122" s="76">
        <f t="shared" si="51"/>
        <v>9.456050549827337E-2</v>
      </c>
      <c r="F122" s="66">
        <f>D122+'2025 Φεβρουάριος'!F122</f>
        <v>2895.75</v>
      </c>
      <c r="G122" s="76">
        <f t="shared" si="52"/>
        <v>9.8339728571142315E-2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2'!F71</f>
        <v>965.25</v>
      </c>
      <c r="M122" s="76">
        <f t="shared" si="55"/>
        <v>0.10031885859432002</v>
      </c>
      <c r="N122" s="66">
        <f>L122+'2025 Φεβρουάριος'!N122</f>
        <v>2895.75</v>
      </c>
      <c r="O122" s="76">
        <f t="shared" si="56"/>
        <v>0.10111190800256713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2'!F80</f>
        <v>31.52</v>
      </c>
      <c r="E123" s="76">
        <f t="shared" si="51"/>
        <v>3.0878499179544951E-3</v>
      </c>
      <c r="F123" s="66">
        <f>D123+'2025 Φεβρουάριος'!F123</f>
        <v>94.56</v>
      </c>
      <c r="G123" s="76">
        <f t="shared" si="52"/>
        <v>3.2112595126261652E-3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2'!F72</f>
        <v>30.6</v>
      </c>
      <c r="M123" s="76">
        <f t="shared" si="55"/>
        <v>3.1802715078852037E-3</v>
      </c>
      <c r="N123" s="66">
        <f>L123+'2025 Φεβρουάριος'!N123</f>
        <v>91.800000000000011</v>
      </c>
      <c r="O123" s="76">
        <f t="shared" si="56"/>
        <v>3.2054124681466507E-3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2'!F81</f>
        <v>8.9499999999999993</v>
      </c>
      <c r="E124" s="76">
        <f t="shared" si="51"/>
        <v>8.7678479586588613E-4</v>
      </c>
      <c r="F124" s="66">
        <f>D124+'2025 Φεβρουάριος'!F124</f>
        <v>26.849999999999998</v>
      </c>
      <c r="G124" s="76">
        <f t="shared" si="52"/>
        <v>9.1182654308388875E-4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2'!F73</f>
        <v>8.69</v>
      </c>
      <c r="M124" s="76">
        <f t="shared" si="55"/>
        <v>9.0315553606282401E-4</v>
      </c>
      <c r="N124" s="66">
        <f>L124+'2025 Φεβρουάριος'!N124</f>
        <v>26.07</v>
      </c>
      <c r="O124" s="76">
        <f t="shared" si="56"/>
        <v>9.1029524013707167E-4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2'!F82</f>
        <v>0</v>
      </c>
      <c r="E125" s="76">
        <f t="shared" si="51"/>
        <v>0</v>
      </c>
      <c r="F125" s="66">
        <f>D125+'2025 Φεβρουάριος'!F125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2'!F74</f>
        <v>0</v>
      </c>
      <c r="M125" s="76">
        <f t="shared" si="55"/>
        <v>0</v>
      </c>
      <c r="N125" s="66">
        <f>L125+'2025 Φεβρουάριος'!N125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2'!F83</f>
        <v>34.75</v>
      </c>
      <c r="E126" s="76">
        <f t="shared" si="51"/>
        <v>3.4042761627195023E-3</v>
      </c>
      <c r="F126" s="66">
        <f>D126+'2025 Φεβρουάριος'!F126</f>
        <v>104.25</v>
      </c>
      <c r="G126" s="76">
        <f t="shared" si="52"/>
        <v>3.5403321086218032E-3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2'!F75</f>
        <v>34.75</v>
      </c>
      <c r="M126" s="76">
        <f t="shared" si="55"/>
        <v>3.6115828398369547E-3</v>
      </c>
      <c r="N126" s="66">
        <f>L126+'2025 Φεβρουάριος'!N126</f>
        <v>104.25</v>
      </c>
      <c r="O126" s="76">
        <f t="shared" si="56"/>
        <v>3.6401334401338593E-3</v>
      </c>
      <c r="P126" s="66"/>
      <c r="Q126" s="81" t="e">
        <f t="shared" si="50"/>
        <v>#DIV/0!</v>
      </c>
      <c r="S126"/>
      <c r="T126"/>
      <c r="U126"/>
      <c r="V126"/>
    </row>
    <row r="127" spans="1:22" ht="1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2'!F84</f>
        <v>0</v>
      </c>
      <c r="E127" s="76">
        <f t="shared" si="51"/>
        <v>0</v>
      </c>
      <c r="F127" s="66">
        <f>D127+'2025 Φεβρουάριος'!F127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2'!F76</f>
        <v>0</v>
      </c>
      <c r="M127" s="76">
        <f t="shared" si="55"/>
        <v>0</v>
      </c>
      <c r="N127" s="66">
        <f>L127+'2025 Φεβρουάριος'!N127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2'!F85</f>
        <v>0</v>
      </c>
      <c r="E128" s="76">
        <f t="shared" si="51"/>
        <v>0</v>
      </c>
      <c r="F128" s="66">
        <f>D128+'2025 Φεβρουάριος'!F128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2'!F77</f>
        <v>0</v>
      </c>
      <c r="M128" s="76">
        <f t="shared" si="55"/>
        <v>0</v>
      </c>
      <c r="N128" s="66">
        <f>L128+'2025 Φεβρουάριος'!N128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2'!F86</f>
        <v>0</v>
      </c>
      <c r="E129" s="76">
        <f t="shared" si="51"/>
        <v>0</v>
      </c>
      <c r="F129" s="66">
        <f>D129+'2025 Φεβρουάριος'!F129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2'!F78</f>
        <v>0</v>
      </c>
      <c r="M129" s="76">
        <f t="shared" si="55"/>
        <v>0</v>
      </c>
      <c r="N129" s="66">
        <f>L129+'2025 Φεβρουάριος'!N129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2'!F87</f>
        <v>30.8</v>
      </c>
      <c r="E130" s="76">
        <f t="shared" si="51"/>
        <v>3.0173152751585804E-3</v>
      </c>
      <c r="F130" s="66">
        <f>D130+'2025 Φεβρουάριος'!F130</f>
        <v>101.8</v>
      </c>
      <c r="G130" s="76">
        <f t="shared" si="52"/>
        <v>3.4571300590666623E-3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2'!F79</f>
        <v>71.5</v>
      </c>
      <c r="M130" s="76">
        <f t="shared" si="55"/>
        <v>7.4310265625422232E-3</v>
      </c>
      <c r="N130" s="66">
        <f>L130+'2025 Φεβρουάριος'!N130</f>
        <v>147.5</v>
      </c>
      <c r="O130" s="76">
        <f t="shared" si="56"/>
        <v>5.1503087042661317E-3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2'!F88</f>
        <v>151.55000000000001</v>
      </c>
      <c r="E131" s="76">
        <f t="shared" si="51"/>
        <v>1.4846562660723471E-2</v>
      </c>
      <c r="F131" s="66">
        <f>D131+'2025 Φεβρουάριος'!F131</f>
        <v>433.62</v>
      </c>
      <c r="G131" s="76">
        <f t="shared" si="52"/>
        <v>1.4725743970653106E-2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2'!F80</f>
        <v>133.29</v>
      </c>
      <c r="M131" s="76">
        <f t="shared" si="55"/>
        <v>1.3852888538758781E-2</v>
      </c>
      <c r="N131" s="66">
        <f>L131+'2025 Φεβρουάριος'!N131</f>
        <v>322.46999999999997</v>
      </c>
      <c r="O131" s="76">
        <f t="shared" si="56"/>
        <v>1.1259796934675928E-2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2'!F89</f>
        <v>14.17</v>
      </c>
      <c r="E132" s="76">
        <f t="shared" si="51"/>
        <v>1.3881609561362689E-3</v>
      </c>
      <c r="F132" s="66">
        <f>D132+'2025 Φεβρουάριος'!F132</f>
        <v>49.99</v>
      </c>
      <c r="G132" s="76">
        <f t="shared" si="52"/>
        <v>1.6976614111271361E-3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2'!F81</f>
        <v>18.190000000000001</v>
      </c>
      <c r="M132" s="76">
        <f t="shared" si="55"/>
        <v>1.8904947296873155E-3</v>
      </c>
      <c r="N132" s="66">
        <f>L132+'2025 Φεβρουάριος'!N132</f>
        <v>5.0000000000000036</v>
      </c>
      <c r="O132" s="76">
        <f t="shared" si="56"/>
        <v>1.7458673573783512E-4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2'!F90</f>
        <v>11.08</v>
      </c>
      <c r="E133" s="76">
        <f t="shared" si="51"/>
        <v>1.085449780803801E-3</v>
      </c>
      <c r="F133" s="66">
        <f>D133+'2025 Φεβρουάριος'!F133</f>
        <v>21.36</v>
      </c>
      <c r="G133" s="76">
        <f t="shared" si="52"/>
        <v>7.2538603203992048E-4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2'!F82</f>
        <v>32.130000000000003</v>
      </c>
      <c r="M133" s="76">
        <f t="shared" si="55"/>
        <v>3.3392850832794636E-3</v>
      </c>
      <c r="N133" s="66">
        <f>L133+'2025 Φεβρουάριος'!N133</f>
        <v>35.900000000000006</v>
      </c>
      <c r="O133" s="76">
        <f t="shared" si="56"/>
        <v>1.2535327625976553E-3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2'!F91</f>
        <v>13.020000000000001</v>
      </c>
      <c r="E134" s="76">
        <f t="shared" si="51"/>
        <v>1.2755014572261273E-3</v>
      </c>
      <c r="F134" s="66">
        <f>D134+'2025 Φεβρουάριος'!F134</f>
        <v>35.5</v>
      </c>
      <c r="G134" s="76">
        <f t="shared" si="52"/>
        <v>1.2055807180438754E-3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2'!F83</f>
        <v>17.61</v>
      </c>
      <c r="M134" s="76">
        <f t="shared" si="55"/>
        <v>1.8302150736555043E-3</v>
      </c>
      <c r="N134" s="66">
        <f>L134+'2025 Φεβρουάριος'!N134</f>
        <v>44.81</v>
      </c>
      <c r="O134" s="76">
        <f t="shared" si="56"/>
        <v>1.5646463256824771E-3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2'!F92</f>
        <v>300.63</v>
      </c>
      <c r="E135" s="76">
        <f t="shared" si="51"/>
        <v>2.9451152310744286E-2</v>
      </c>
      <c r="F135" s="66">
        <f>D135+'2025 Φεβρουάριος'!F135</f>
        <v>830.32</v>
      </c>
      <c r="G135" s="76">
        <f t="shared" si="52"/>
        <v>2.8197683994540583E-2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2'!F84</f>
        <v>306.44</v>
      </c>
      <c r="M135" s="76">
        <f t="shared" si="55"/>
        <v>3.1848444473083062E-2</v>
      </c>
      <c r="N135" s="66">
        <f>L135+'2025 Φεβρουάριος'!N135</f>
        <v>764.82</v>
      </c>
      <c r="O135" s="76">
        <f t="shared" si="56"/>
        <v>2.6705485445402192E-2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2'!F93</f>
        <v>4.08</v>
      </c>
      <c r="E136" s="76">
        <f t="shared" si="51"/>
        <v>3.9969630917685095E-4</v>
      </c>
      <c r="F136" s="66">
        <f>D136+'2025 Φεβρουάριος'!F136</f>
        <v>12.13</v>
      </c>
      <c r="G136" s="76">
        <f t="shared" si="52"/>
        <v>4.1193504534851297E-4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2'!F85</f>
        <v>0</v>
      </c>
      <c r="M136" s="76">
        <f t="shared" si="55"/>
        <v>0</v>
      </c>
      <c r="N136" s="66">
        <f>L136+'2025 Φεβρουάριος'!N136</f>
        <v>28.630000000000003</v>
      </c>
      <c r="O136" s="76">
        <f t="shared" si="56"/>
        <v>9.9968364883484318E-4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2'!F94</f>
        <v>0</v>
      </c>
      <c r="E137" s="76">
        <f t="shared" si="51"/>
        <v>0</v>
      </c>
      <c r="F137" s="66">
        <f>D137+'2025 Φεβρουάριος'!F137</f>
        <v>224.75</v>
      </c>
      <c r="G137" s="76">
        <f t="shared" si="52"/>
        <v>7.6325145459256614E-3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2'!F86</f>
        <v>0</v>
      </c>
      <c r="M137" s="76">
        <f t="shared" si="55"/>
        <v>0</v>
      </c>
      <c r="N137" s="66">
        <f>L137+'2025 Φεβρουάριος'!N137</f>
        <v>316.24</v>
      </c>
      <c r="O137" s="76">
        <f t="shared" si="56"/>
        <v>1.1042261861946588E-2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2'!F95</f>
        <v>0</v>
      </c>
      <c r="E138" s="76">
        <f t="shared" si="51"/>
        <v>0</v>
      </c>
      <c r="F138" s="66">
        <f>D138+'2025 Φεβρουάριος'!F138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2'!F87</f>
        <v>0</v>
      </c>
      <c r="M138" s="76">
        <f t="shared" si="55"/>
        <v>0</v>
      </c>
      <c r="N138" s="66">
        <f>L138+'2025 Φεβρουάριος'!N138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2'!F96</f>
        <v>0</v>
      </c>
      <c r="E139" s="76">
        <f t="shared" si="51"/>
        <v>0</v>
      </c>
      <c r="F139" s="66">
        <f>D139+'2025 Φεβρουάριος'!F139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2'!F88</f>
        <v>0</v>
      </c>
      <c r="M139" s="76">
        <f t="shared" si="55"/>
        <v>0</v>
      </c>
      <c r="N139" s="66">
        <f>L139+'2025 Φεβρουάριος'!N139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2'!F97</f>
        <v>0</v>
      </c>
      <c r="E140" s="76">
        <f t="shared" si="51"/>
        <v>0</v>
      </c>
      <c r="F140" s="66">
        <f>D140+'2025 Φεβρουάριος'!F140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2'!F89</f>
        <v>0</v>
      </c>
      <c r="M140" s="76">
        <f t="shared" si="55"/>
        <v>0</v>
      </c>
      <c r="N140" s="66">
        <f>L140+'2025 Φεβρουάριος'!N140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2'!F98</f>
        <v>0</v>
      </c>
      <c r="E141" s="76">
        <f t="shared" si="51"/>
        <v>0</v>
      </c>
      <c r="F141" s="66">
        <f>D141+'2025 Φεβρουάριος'!F141</f>
        <v>488.54</v>
      </c>
      <c r="G141" s="76">
        <f t="shared" si="52"/>
        <v>1.659082828149732E-2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2'!F90</f>
        <v>0</v>
      </c>
      <c r="M141" s="76">
        <f t="shared" si="55"/>
        <v>0</v>
      </c>
      <c r="N141" s="66">
        <f>L141+'2025 Φεβρουάριος'!N141</f>
        <v>0</v>
      </c>
      <c r="O141" s="76">
        <f t="shared" si="56"/>
        <v>0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2'!F99</f>
        <v>950</v>
      </c>
      <c r="E142" s="76">
        <f t="shared" si="51"/>
        <v>9.3066542577943223E-2</v>
      </c>
      <c r="F142" s="66">
        <f>D142+'2025 Φεβρουάριος'!F142</f>
        <v>3532.73</v>
      </c>
      <c r="G142" s="76">
        <f t="shared" si="52"/>
        <v>0.11997158225507436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2'!F91</f>
        <v>700</v>
      </c>
      <c r="M142" s="76">
        <f t="shared" si="55"/>
        <v>7.2751309003909873E-2</v>
      </c>
      <c r="N142" s="66">
        <f>L142+'2025 Φεβρουάριος'!N142</f>
        <v>2100</v>
      </c>
      <c r="O142" s="76">
        <f t="shared" si="56"/>
        <v>7.3326429009890698E-2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2'!F100</f>
        <v>2570.94</v>
      </c>
      <c r="E143" s="76">
        <f t="shared" si="51"/>
        <v>0.25186157576351303</v>
      </c>
      <c r="F143" s="66">
        <f>D143+'2025 Φεβρουάριος'!F143</f>
        <v>3645.5200000000004</v>
      </c>
      <c r="G143" s="76">
        <f t="shared" si="52"/>
        <v>0.12380193293643124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2'!F92</f>
        <v>716.15</v>
      </c>
      <c r="M143" s="76">
        <f t="shared" si="55"/>
        <v>7.442978563307151E-2</v>
      </c>
      <c r="N143" s="66">
        <f>L143+'2025 Φεβρουάριος'!N143</f>
        <v>2400.42</v>
      </c>
      <c r="O143" s="76">
        <f t="shared" si="56"/>
        <v>8.3816298439962772E-2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2'!F101</f>
        <v>627.01</v>
      </c>
      <c r="E144" s="76">
        <f t="shared" si="51"/>
        <v>6.142489774925914E-2</v>
      </c>
      <c r="F144" s="66">
        <f>D144+'2025 Φεβρουάριος'!F144</f>
        <v>1795.68</v>
      </c>
      <c r="G144" s="76">
        <f t="shared" si="52"/>
        <v>6.0981329120479613E-2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2'!F93</f>
        <v>301.91000000000003</v>
      </c>
      <c r="M144" s="76">
        <f t="shared" si="55"/>
        <v>3.137763957338633E-2</v>
      </c>
      <c r="N144" s="66">
        <f>L144+'2025 Φεβρουάριος'!N144</f>
        <v>386.85</v>
      </c>
      <c r="O144" s="76">
        <f t="shared" si="56"/>
        <v>1.3507775744036294E-2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2'!F102</f>
        <v>68.77</v>
      </c>
      <c r="E145" s="76">
        <f t="shared" si="51"/>
        <v>6.7370380348264793E-3</v>
      </c>
      <c r="F145" s="66">
        <f>D145+'2025 Φεβρουάριος'!F145</f>
        <v>214.18</v>
      </c>
      <c r="G145" s="76">
        <f t="shared" si="52"/>
        <v>7.2735571321306267E-3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2'!F94</f>
        <v>126.45</v>
      </c>
      <c r="M145" s="76">
        <f t="shared" si="55"/>
        <v>1.3142004319349148E-2</v>
      </c>
      <c r="N145" s="66">
        <f>L145+'2025 Φεβρουάριος'!N145</f>
        <v>284.32</v>
      </c>
      <c r="O145" s="76">
        <f t="shared" si="56"/>
        <v>9.9277001409962488E-3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2'!F103</f>
        <v>0</v>
      </c>
      <c r="E146" s="76">
        <f t="shared" si="51"/>
        <v>0</v>
      </c>
      <c r="F146" s="66">
        <f>D146+'2025 Φεβρουάριος'!F146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2'!F95</f>
        <v>0</v>
      </c>
      <c r="M146" s="76">
        <f t="shared" si="55"/>
        <v>0</v>
      </c>
      <c r="N146" s="66">
        <f>L146+'2025 Φεβρουάριος'!N146</f>
        <v>0</v>
      </c>
      <c r="O146" s="76">
        <f t="shared" si="56"/>
        <v>0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2'!F104</f>
        <v>0</v>
      </c>
      <c r="E147" s="76">
        <f t="shared" si="51"/>
        <v>0</v>
      </c>
      <c r="F147" s="66">
        <f>D147+'2025 Φεβρουάριος'!F147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2'!F96</f>
        <v>0</v>
      </c>
      <c r="M147" s="76">
        <f t="shared" si="55"/>
        <v>0</v>
      </c>
      <c r="N147" s="66">
        <f>L147+'2025 Φεβρουάριος'!N147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2'!F105</f>
        <v>606.23</v>
      </c>
      <c r="E148" s="76">
        <f t="shared" si="51"/>
        <v>5.9389189586343712E-2</v>
      </c>
      <c r="F148" s="66">
        <f>D148+'2025 Φεβρουάριος'!F148</f>
        <v>1831.0500000000002</v>
      </c>
      <c r="G148" s="76">
        <f t="shared" si="52"/>
        <v>6.2182495035894035E-2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2'!F97</f>
        <v>931.67000000000007</v>
      </c>
      <c r="M148" s="76">
        <f t="shared" si="55"/>
        <v>9.6828874370961035E-2</v>
      </c>
      <c r="N148" s="66">
        <f>L148+'2025 Φεβρουάριος'!N148</f>
        <v>2377.5700000000002</v>
      </c>
      <c r="O148" s="76">
        <f t="shared" si="56"/>
        <v>8.3018437057640865E-2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2'!F106</f>
        <v>0</v>
      </c>
      <c r="E149" s="76">
        <f t="shared" si="51"/>
        <v>0</v>
      </c>
      <c r="F149" s="66">
        <f>D149+'2025 Φεβρουάριος'!F149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2'!F98</f>
        <v>0</v>
      </c>
      <c r="M149" s="76">
        <f t="shared" si="55"/>
        <v>0</v>
      </c>
      <c r="N149" s="66">
        <f>L149+'2025 Φεβρουάριος'!N149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2'!F107</f>
        <v>425.62</v>
      </c>
      <c r="E150" s="76">
        <f t="shared" si="51"/>
        <v>4.1695770370551784E-2</v>
      </c>
      <c r="F150" s="66">
        <f>D150+'2025 Φεβρουάριος'!F150</f>
        <v>1560.77</v>
      </c>
      <c r="G150" s="76">
        <f t="shared" si="52"/>
        <v>5.3003780769051816E-2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2'!F99</f>
        <v>0</v>
      </c>
      <c r="M150" s="76">
        <f t="shared" si="55"/>
        <v>0</v>
      </c>
      <c r="N150" s="66">
        <f>L150+'2025 Φεβρουάριος'!N150</f>
        <v>556.22</v>
      </c>
      <c r="O150" s="76">
        <f t="shared" si="56"/>
        <v>1.9421726830419716E-2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2'!F108</f>
        <v>0</v>
      </c>
      <c r="E151" s="76">
        <f t="shared" si="51"/>
        <v>0</v>
      </c>
      <c r="F151" s="66">
        <f>D151+'2025 Φεβρουάριος'!F151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2'!F100</f>
        <v>1025.42</v>
      </c>
      <c r="M151" s="76">
        <f t="shared" si="55"/>
        <v>0.10657235325541325</v>
      </c>
      <c r="N151" s="66">
        <f>L151+'2025 Φεβρουάριος'!N151</f>
        <v>2149.7400000000002</v>
      </c>
      <c r="O151" s="76">
        <f t="shared" si="56"/>
        <v>7.5063217857010686E-2</v>
      </c>
      <c r="P151" s="66"/>
      <c r="Q151" s="81" t="e">
        <f t="shared" si="50"/>
        <v>#DIV/0!</v>
      </c>
      <c r="S151"/>
      <c r="T151"/>
      <c r="U151"/>
      <c r="V151"/>
    </row>
    <row r="152" spans="1:22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2'!F109</f>
        <v>777.67000000000007</v>
      </c>
      <c r="E152" s="76">
        <f t="shared" si="51"/>
        <v>7.6184271754304339E-2</v>
      </c>
      <c r="F152" s="66">
        <f>D152+'2025 Φεβρουάριος'!F152</f>
        <v>2333.0100000000002</v>
      </c>
      <c r="G152" s="76">
        <f t="shared" si="52"/>
        <v>7.9229066788832167E-2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2'!F101</f>
        <v>0</v>
      </c>
      <c r="M152" s="76">
        <f t="shared" si="55"/>
        <v>0</v>
      </c>
      <c r="N152" s="66">
        <f>L152+'2025 Φεβρουάριος'!N152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2'!F110</f>
        <v>77.55</v>
      </c>
      <c r="E153" s="76">
        <f t="shared" si="51"/>
        <v>7.5971688178099973E-3</v>
      </c>
      <c r="F153" s="66">
        <f>D153+'2025 Φεβρουάριος'!F153</f>
        <v>1675.83</v>
      </c>
      <c r="G153" s="76">
        <f t="shared" si="52"/>
        <v>5.6911220696323032E-2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2'!F102</f>
        <v>868.31</v>
      </c>
      <c r="M153" s="76">
        <f t="shared" si="55"/>
        <v>9.024384160169284E-2</v>
      </c>
      <c r="N153" s="66">
        <f>L153+'2025 Φεβρουάριος'!N153</f>
        <v>5313.5400000000009</v>
      </c>
      <c r="O153" s="76">
        <f t="shared" si="56"/>
        <v>0.18553472076248317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2'!F73</f>
        <v>10207.75</v>
      </c>
      <c r="E157" s="83"/>
      <c r="F157" s="65">
        <f>'2025_60-69 ΕΞΟΔΑ+ΟΜ 2'!S73</f>
        <v>29446.39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9621.8199999999979</v>
      </c>
      <c r="M157" s="83"/>
      <c r="N157" s="65">
        <f>SUM(N117:N156)</f>
        <v>28639.059999999998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-27771.097728613575</v>
      </c>
      <c r="E159" s="299"/>
      <c r="F159" s="88">
        <f>F7-F74-F111-F157</f>
        <v>-104347.21663716815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-34018.421946902636</v>
      </c>
      <c r="M159" s="299"/>
      <c r="N159" s="88">
        <f>N7-N74-N111-N157</f>
        <v>-106270.92495575224</v>
      </c>
      <c r="O159" s="299"/>
      <c r="P159" s="88"/>
      <c r="Q159" s="299"/>
      <c r="S159"/>
      <c r="T159"/>
      <c r="U159"/>
      <c r="V159"/>
    </row>
  </sheetData>
  <mergeCells count="33">
    <mergeCell ref="P114:Q114"/>
    <mergeCell ref="P78:Q78"/>
    <mergeCell ref="D113:G113"/>
    <mergeCell ref="H113:K113"/>
    <mergeCell ref="L113:O113"/>
    <mergeCell ref="P113:Q113"/>
    <mergeCell ref="P40:Q40"/>
    <mergeCell ref="P41:Q41"/>
    <mergeCell ref="D77:G77"/>
    <mergeCell ref="H77:K77"/>
    <mergeCell ref="L77:O77"/>
    <mergeCell ref="P77:Q77"/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78:F78"/>
    <mergeCell ref="H78:J78"/>
    <mergeCell ref="L78:N78"/>
    <mergeCell ref="D41:F41"/>
    <mergeCell ref="H41:J41"/>
    <mergeCell ref="L41:N41"/>
    <mergeCell ref="D3:F3"/>
    <mergeCell ref="H3:J3"/>
    <mergeCell ref="L3:N3"/>
    <mergeCell ref="D40:G40"/>
    <mergeCell ref="H40:K40"/>
    <mergeCell ref="L40:O4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EC4-1847-41FA-9D17-356CF3E3B624}">
  <sheetPr>
    <pageSetUpPr fitToPage="1"/>
  </sheetPr>
  <dimension ref="A1:V159"/>
  <sheetViews>
    <sheetView topLeftCell="A2" zoomScale="70" zoomScaleNormal="7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7109375" style="6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140625" style="61" customWidth="1"/>
    <col min="13" max="13" width="11.7109375" style="61" customWidth="1"/>
    <col min="14" max="14" width="14.140625" style="61" customWidth="1"/>
    <col min="15" max="16" width="13.28515625" style="61" customWidth="1"/>
    <col min="17" max="17" width="11.42578125" style="51" customWidth="1"/>
    <col min="18" max="20" width="9.140625" style="51"/>
    <col min="21" max="21" width="7.140625" style="51" customWidth="1"/>
    <col min="22" max="22" width="62.1406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ΑΝΤΙΣΤΟΙΧΙΣΗ!$F$109</f>
        <v xml:space="preserve">ΑΠΡΙΛΙΟΣ ΤΡΕΧΟΝ ΕΤΟΣ </v>
      </c>
      <c r="E3" s="302"/>
      <c r="F3" s="302"/>
      <c r="G3" s="110">
        <f>ΑΝΤΙΣΤΟΙΧΙΣΗ!$D$34</f>
        <v>2025</v>
      </c>
      <c r="H3" s="302" t="str">
        <f>ΑΝΤΙΣΤΟΙΧΙΣΗ!$F$109</f>
        <v xml:space="preserve">ΑΠΡΙΛΙΟΣ ΤΡΕΧΟΝ ΕΤΟΣ </v>
      </c>
      <c r="I3" s="302"/>
      <c r="J3" s="302"/>
      <c r="K3" s="110">
        <f>ΑΝΤΙΣΤΟΙΧΙΣΗ!$D$34</f>
        <v>2025</v>
      </c>
      <c r="L3" s="302" t="str">
        <f>ΑΝΤΙΣΤΟΙΧΙΣΗ!$F$123</f>
        <v>ΑΠΡΙΛΙΟΣ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-5340.3541887905594</v>
      </c>
      <c r="E5" s="299"/>
      <c r="F5" s="86">
        <f>F7-F6</f>
        <v>-110099.85082595877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262.1779646017967</v>
      </c>
      <c r="M5" s="299"/>
      <c r="N5" s="86">
        <f>N7-N6</f>
        <v>-106008.74699115049</v>
      </c>
      <c r="O5" s="299"/>
      <c r="P5" s="86">
        <f>P159-P6</f>
        <v>-10516.872831858454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71898.106666666659</v>
      </c>
      <c r="E6" s="299"/>
      <c r="F6" s="86">
        <f>F74+F111+F157</f>
        <v>251922.28666666671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66534.229999999981</v>
      </c>
      <c r="M6" s="299"/>
      <c r="N6" s="87">
        <f>N74+N111+N157</f>
        <v>237314.31</v>
      </c>
      <c r="O6" s="299"/>
      <c r="P6" s="86">
        <f>P38-P43-P80</f>
        <v>10516.872831858454</v>
      </c>
      <c r="Q6" s="299"/>
      <c r="S6"/>
      <c r="T6"/>
      <c r="U6"/>
      <c r="V6"/>
    </row>
    <row r="7" spans="1:22" ht="23.25" customHeight="1">
      <c r="A7" s="74">
        <v>6</v>
      </c>
      <c r="B7" s="74" t="s">
        <v>1</v>
      </c>
      <c r="C7" s="84" t="s">
        <v>380</v>
      </c>
      <c r="D7" s="65">
        <f>SUM(D8:D37)</f>
        <v>66557.7524778761</v>
      </c>
      <c r="E7" s="83"/>
      <c r="F7" s="65">
        <f>SUM(F8:F37)</f>
        <v>141822.43584070794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66796.407964601778</v>
      </c>
      <c r="M7" s="83"/>
      <c r="N7" s="65">
        <f>L7+'2025 Μάρτιος'!N7</f>
        <v>131305.56300884951</v>
      </c>
      <c r="O7" s="83"/>
      <c r="P7" s="65">
        <f>SUM(P8:P31)</f>
        <v>10516.872831858454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'2025_ΕΣΟΔΑ'!F2</f>
        <v>60725.5</v>
      </c>
      <c r="E8" s="53">
        <f>D8/$D$7</f>
        <v>0.91237305556832393</v>
      </c>
      <c r="F8" s="54">
        <f>D8+'2025 Μάρτιος'!F8</f>
        <v>126671.7117699115</v>
      </c>
      <c r="G8" s="53">
        <f>F8/$F$7</f>
        <v>0.89317117576648153</v>
      </c>
      <c r="H8" s="54"/>
      <c r="I8" s="53" t="e">
        <f>H8/$H$7</f>
        <v>#DIV/0!</v>
      </c>
      <c r="J8" s="54">
        <f>H8+'2025 Μάρτιος'!J8</f>
        <v>0</v>
      </c>
      <c r="K8" s="53" t="e">
        <f>J8/$J$7</f>
        <v>#DIV/0!</v>
      </c>
      <c r="L8" s="92">
        <f>'2024_60-69 ΕΞΟΔΑ+ΟΜ 2'!F114</f>
        <v>61207.442477876102</v>
      </c>
      <c r="M8" s="53">
        <f>L8/$L$7</f>
        <v>0.9163283527208903</v>
      </c>
      <c r="N8" s="54">
        <f>L8+'2025 Μάρτιος'!N8</f>
        <v>113275.6201769911</v>
      </c>
      <c r="O8" s="53">
        <f>N8/$N$7</f>
        <v>0.86268713663987517</v>
      </c>
      <c r="P8" s="54">
        <f t="shared" ref="P8:P26" si="0">F8-N8</f>
        <v>13396.091592920406</v>
      </c>
      <c r="Q8" s="53">
        <f t="shared" ref="Q8:Q26" si="1">N8/F8</f>
        <v>0.89424559433401141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'2025_ΕΣΟΔΑ'!F3</f>
        <v>0</v>
      </c>
      <c r="E9" s="53">
        <f t="shared" ref="E9:E30" si="2">D9/$D$7</f>
        <v>0</v>
      </c>
      <c r="F9" s="54">
        <f>D9+'2025 Μάρτιος'!F9</f>
        <v>0</v>
      </c>
      <c r="G9" s="53">
        <f t="shared" ref="G9:G30" si="3">F9/$F$7</f>
        <v>0</v>
      </c>
      <c r="H9" s="54"/>
      <c r="I9" s="53" t="e">
        <f t="shared" ref="I9:I29" si="4">H9/$H$7</f>
        <v>#DIV/0!</v>
      </c>
      <c r="J9" s="54">
        <f>H9+'2025 Μάρτιος'!J9</f>
        <v>0</v>
      </c>
      <c r="K9" s="53" t="e">
        <f t="shared" ref="K9:K29" si="5">J9/$J$7</f>
        <v>#DIV/0!</v>
      </c>
      <c r="L9" s="92">
        <f>'2024_60-69 ΕΞΟΔΑ+ΟΜ 2'!F115</f>
        <v>0</v>
      </c>
      <c r="M9" s="53">
        <f t="shared" ref="M9:M29" si="6">L9/$L$7</f>
        <v>0</v>
      </c>
      <c r="N9" s="54">
        <f>L9+'2025 Μάρτιος'!N9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'2025_ΕΣΟΔΑ'!F4</f>
        <v>0</v>
      </c>
      <c r="E10" s="53">
        <f t="shared" si="2"/>
        <v>0</v>
      </c>
      <c r="F10" s="54">
        <f>D10+'2025 Μάρτιος'!F10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Μάρτιος'!J10</f>
        <v>0</v>
      </c>
      <c r="K10" s="53" t="e">
        <f t="shared" si="5"/>
        <v>#DIV/0!</v>
      </c>
      <c r="L10" s="92">
        <f>'2024_60-69 ΕΞΟΔΑ+ΟΜ 2'!F116</f>
        <v>0</v>
      </c>
      <c r="M10" s="53">
        <f t="shared" si="6"/>
        <v>0</v>
      </c>
      <c r="N10" s="54">
        <f>L10+'2025 Μάρτιος'!N10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'2025_ΕΣΟΔΑ'!F5</f>
        <v>3250.4424778761054</v>
      </c>
      <c r="E11" s="53">
        <f t="shared" si="2"/>
        <v>4.8836421857191732E-2</v>
      </c>
      <c r="F11" s="54">
        <f>D11+'2025 Μάρτιος'!F11</f>
        <v>8707.5440707964572</v>
      </c>
      <c r="G11" s="53">
        <f t="shared" si="3"/>
        <v>6.1397507518320953E-2</v>
      </c>
      <c r="H11" s="54"/>
      <c r="I11" s="53" t="e">
        <f t="shared" si="4"/>
        <v>#DIV/0!</v>
      </c>
      <c r="J11" s="54">
        <f>H11+'2025 Μάρτιος'!J11</f>
        <v>0</v>
      </c>
      <c r="K11" s="53" t="e">
        <f t="shared" si="5"/>
        <v>#DIV/0!</v>
      </c>
      <c r="L11" s="92">
        <f>'2024_60-69 ΕΞΟΔΑ+ΟΜ 2'!F117</f>
        <v>4690.2654867256642</v>
      </c>
      <c r="M11" s="53">
        <f t="shared" si="6"/>
        <v>7.0217330985990034E-2</v>
      </c>
      <c r="N11" s="54">
        <f>L11+'2025 Μάρτιος'!N11</f>
        <v>8743.3628318584088</v>
      </c>
      <c r="O11" s="53">
        <f t="shared" si="7"/>
        <v>6.6587908627063569E-2</v>
      </c>
      <c r="P11" s="54">
        <f t="shared" si="0"/>
        <v>-35.818761061951591</v>
      </c>
      <c r="Q11" s="53">
        <f t="shared" si="1"/>
        <v>1.0041135319868297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'2025_ΕΣΟΔΑ'!F6</f>
        <v>0</v>
      </c>
      <c r="E12" s="53">
        <f t="shared" si="2"/>
        <v>0</v>
      </c>
      <c r="F12" s="54">
        <f>D12+'2025 Μάρτιος'!F12</f>
        <v>1638.42</v>
      </c>
      <c r="G12" s="53">
        <f t="shared" si="3"/>
        <v>1.15526150026096E-2</v>
      </c>
      <c r="H12" s="54"/>
      <c r="I12" s="53" t="e">
        <f t="shared" si="4"/>
        <v>#DIV/0!</v>
      </c>
      <c r="J12" s="54">
        <f>H12+'2025 Μάρτιος'!J12</f>
        <v>0</v>
      </c>
      <c r="K12" s="53" t="e">
        <f t="shared" si="5"/>
        <v>#DIV/0!</v>
      </c>
      <c r="L12" s="92">
        <f>'2024_60-69 ΕΞΟΔΑ+ΟΜ 2'!F118</f>
        <v>524.49</v>
      </c>
      <c r="M12" s="53">
        <f t="shared" si="6"/>
        <v>7.852068935771955E-3</v>
      </c>
      <c r="N12" s="54">
        <f>L12+'2025 Μάρτιος'!N12</f>
        <v>1468.28</v>
      </c>
      <c r="O12" s="53">
        <f t="shared" si="7"/>
        <v>1.1182161413077703E-2</v>
      </c>
      <c r="P12" s="54">
        <f t="shared" si="0"/>
        <v>170.1400000000001</v>
      </c>
      <c r="Q12" s="53">
        <f t="shared" si="1"/>
        <v>0.89615605278255872</v>
      </c>
      <c r="S12"/>
      <c r="T12"/>
      <c r="U12"/>
      <c r="V12"/>
    </row>
    <row r="13" spans="1:22" ht="24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'2025_ΕΣΟΔΑ'!F7</f>
        <v>837.22</v>
      </c>
      <c r="E13" s="53">
        <f t="shared" si="2"/>
        <v>1.2578850229029192E-2</v>
      </c>
      <c r="F13" s="54">
        <f>D13+'2025 Μάρτιος'!F13</f>
        <v>1443.21</v>
      </c>
      <c r="G13" s="53">
        <f t="shared" si="3"/>
        <v>1.0176175521487897E-2</v>
      </c>
      <c r="H13" s="54"/>
      <c r="I13" s="53" t="e">
        <f t="shared" si="4"/>
        <v>#DIV/0!</v>
      </c>
      <c r="J13" s="54">
        <f>H13+'2025 Μάρτιος'!J13</f>
        <v>0</v>
      </c>
      <c r="K13" s="53" t="e">
        <f t="shared" si="5"/>
        <v>#DIV/0!</v>
      </c>
      <c r="L13" s="92">
        <f>'2024_60-69 ΕΞΟΔΑ+ΟΜ 2'!F119</f>
        <v>0</v>
      </c>
      <c r="M13" s="53">
        <f t="shared" si="6"/>
        <v>0</v>
      </c>
      <c r="N13" s="54">
        <f>L13+'2025 Μάρτιος'!N13</f>
        <v>1721.95</v>
      </c>
      <c r="O13" s="53">
        <f t="shared" si="7"/>
        <v>1.3114067374921099E-2</v>
      </c>
      <c r="P13" s="54">
        <f t="shared" si="0"/>
        <v>-278.74</v>
      </c>
      <c r="Q13" s="53">
        <f t="shared" si="1"/>
        <v>1.1931389056339687</v>
      </c>
      <c r="S13"/>
      <c r="T13"/>
      <c r="U13"/>
      <c r="V13"/>
    </row>
    <row r="14" spans="1:22" ht="27.7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'2025_ΕΣΟΔΑ'!F8</f>
        <v>100</v>
      </c>
      <c r="E14" s="53">
        <f t="shared" si="2"/>
        <v>1.5024545793255286E-3</v>
      </c>
      <c r="F14" s="54">
        <f>D14+'2025 Μάρτιος'!F14</f>
        <v>400</v>
      </c>
      <c r="G14" s="53">
        <f t="shared" si="3"/>
        <v>2.820428218066088E-3</v>
      </c>
      <c r="H14" s="54"/>
      <c r="I14" s="53" t="e">
        <f t="shared" si="4"/>
        <v>#DIV/0!</v>
      </c>
      <c r="J14" s="54">
        <f>H14+'2025 Μάρτιος'!J14</f>
        <v>0</v>
      </c>
      <c r="K14" s="53" t="e">
        <f t="shared" si="5"/>
        <v>#DIV/0!</v>
      </c>
      <c r="L14" s="92">
        <f>'2024_60-69 ΕΞΟΔΑ+ΟΜ 2'!F120</f>
        <v>100</v>
      </c>
      <c r="M14" s="53">
        <f t="shared" si="6"/>
        <v>1.4970864908333723E-3</v>
      </c>
      <c r="N14" s="54">
        <f>L14+'2025 Μάρτιος'!N14</f>
        <v>400</v>
      </c>
      <c r="O14" s="53">
        <f t="shared" si="7"/>
        <v>3.0463294230195065E-3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'2025_ΕΣΟΔΑ'!F9</f>
        <v>339.56</v>
      </c>
      <c r="E15" s="53">
        <f t="shared" si="2"/>
        <v>5.1017347695577649E-3</v>
      </c>
      <c r="F15" s="54">
        <f>D15+'2025 Μάρτιος'!F15</f>
        <v>610.52</v>
      </c>
      <c r="G15" s="53">
        <f t="shared" si="3"/>
        <v>4.3048195892342704E-3</v>
      </c>
      <c r="H15" s="54"/>
      <c r="I15" s="53" t="e">
        <f t="shared" si="4"/>
        <v>#DIV/0!</v>
      </c>
      <c r="J15" s="54">
        <f>H15+'2025 Μάρτιος'!J15</f>
        <v>0</v>
      </c>
      <c r="K15" s="53" t="e">
        <f t="shared" si="5"/>
        <v>#DIV/0!</v>
      </c>
      <c r="L15" s="92">
        <f>'2024_60-69 ΕΞΟΔΑ+ΟΜ 2'!F121</f>
        <v>104.03</v>
      </c>
      <c r="M15" s="53">
        <f t="shared" si="6"/>
        <v>1.5574190764139572E-3</v>
      </c>
      <c r="N15" s="54">
        <f>L15+'2025 Μάρτιος'!N15</f>
        <v>119.35</v>
      </c>
      <c r="O15" s="53">
        <f t="shared" si="7"/>
        <v>9.0894854159344525E-4</v>
      </c>
      <c r="P15" s="54">
        <f t="shared" si="0"/>
        <v>491.16999999999996</v>
      </c>
      <c r="Q15" s="53">
        <f t="shared" si="1"/>
        <v>0.19548909126646138</v>
      </c>
      <c r="S15"/>
      <c r="T15"/>
      <c r="U15"/>
      <c r="V15"/>
    </row>
    <row r="16" spans="1:22" ht="27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'2025_ΕΣΟΔΑ'!F10</f>
        <v>284.66000000000003</v>
      </c>
      <c r="E16" s="53">
        <f t="shared" si="2"/>
        <v>4.2768872055080507E-3</v>
      </c>
      <c r="F16" s="54">
        <f>D16+'2025 Μάρτιος'!F16</f>
        <v>377.39000000000004</v>
      </c>
      <c r="G16" s="53">
        <f t="shared" si="3"/>
        <v>2.6610035130399026E-3</v>
      </c>
      <c r="H16" s="54"/>
      <c r="I16" s="53" t="e">
        <f t="shared" si="4"/>
        <v>#DIV/0!</v>
      </c>
      <c r="J16" s="54">
        <f>H16+'2025 Μάρτιος'!J16</f>
        <v>0</v>
      </c>
      <c r="K16" s="53" t="e">
        <f t="shared" si="5"/>
        <v>#DIV/0!</v>
      </c>
      <c r="L16" s="92">
        <f>'2024_60-69 ΕΞΟΔΑ+ΟΜ 2'!F122</f>
        <v>0</v>
      </c>
      <c r="M16" s="53">
        <f t="shared" si="6"/>
        <v>0</v>
      </c>
      <c r="N16" s="54">
        <f>L16+'2025 Μάρτιος'!N16</f>
        <v>0</v>
      </c>
      <c r="O16" s="53">
        <f t="shared" si="7"/>
        <v>0</v>
      </c>
      <c r="P16" s="54">
        <f t="shared" si="0"/>
        <v>377.39000000000004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'2025_ΕΣΟΔΑ'!F11</f>
        <v>0</v>
      </c>
      <c r="E17" s="53">
        <f t="shared" si="2"/>
        <v>0</v>
      </c>
      <c r="F17" s="54">
        <f>D17+'2025 Μάρτιος'!F17</f>
        <v>464.6</v>
      </c>
      <c r="G17" s="53">
        <f t="shared" si="3"/>
        <v>3.2759273752837616E-3</v>
      </c>
      <c r="H17" s="54"/>
      <c r="I17" s="53" t="e">
        <f t="shared" si="4"/>
        <v>#DIV/0!</v>
      </c>
      <c r="J17" s="54">
        <f>H17+'2025 Μάρτιος'!J17</f>
        <v>0</v>
      </c>
      <c r="K17" s="53" t="e">
        <f t="shared" si="5"/>
        <v>#DIV/0!</v>
      </c>
      <c r="L17" s="92">
        <f>'2024_60-69 ΕΞΟΔΑ+ΟΜ 2'!F123</f>
        <v>0</v>
      </c>
      <c r="M17" s="53">
        <f t="shared" si="6"/>
        <v>0</v>
      </c>
      <c r="N17" s="54">
        <f>L17+'2025 Μάρτιος'!N17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'2025_ΕΣΟΔΑ'!F12</f>
        <v>0</v>
      </c>
      <c r="E18" s="53">
        <f t="shared" si="2"/>
        <v>0</v>
      </c>
      <c r="F18" s="54">
        <f>D18+'2025 Μάρτιος'!F18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Μάρτιος'!J18</f>
        <v>0</v>
      </c>
      <c r="K18" s="53" t="e">
        <f t="shared" si="5"/>
        <v>#DIV/0!</v>
      </c>
      <c r="L18" s="92">
        <f>'2024_60-69 ΕΞΟΔΑ+ΟΜ 2'!F124</f>
        <v>0</v>
      </c>
      <c r="M18" s="53">
        <f t="shared" si="6"/>
        <v>0</v>
      </c>
      <c r="N18" s="54">
        <f>L18+'2025 Μάρτιος'!N18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26.25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'2025_ΕΣΟΔΑ'!F13</f>
        <v>0</v>
      </c>
      <c r="E19" s="53">
        <f t="shared" si="2"/>
        <v>0</v>
      </c>
      <c r="F19" s="54">
        <f>D19+'2025 Μάρτιος'!F19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Μάρτιος'!J19</f>
        <v>0</v>
      </c>
      <c r="K19" s="53" t="e">
        <f t="shared" si="5"/>
        <v>#DIV/0!</v>
      </c>
      <c r="L19" s="92">
        <f>'2024_60-69 ΕΞΟΔΑ+ΟΜ 2'!F125</f>
        <v>0</v>
      </c>
      <c r="M19" s="53">
        <f t="shared" si="6"/>
        <v>0</v>
      </c>
      <c r="N19" s="54">
        <f>L19+'2025 Μάρτιος'!N19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3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'2025_ΕΣΟΔΑ'!F14</f>
        <v>0</v>
      </c>
      <c r="E20" s="53">
        <f t="shared" si="2"/>
        <v>0</v>
      </c>
      <c r="F20" s="54">
        <f>D20+'2025 Μάρτιος'!F20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Μάρτιος'!J20</f>
        <v>0</v>
      </c>
      <c r="K20" s="53" t="e">
        <f t="shared" si="5"/>
        <v>#DIV/0!</v>
      </c>
      <c r="L20" s="92">
        <f>'2024_60-69 ΕΞΟΔΑ+ΟΜ 2'!F126</f>
        <v>0</v>
      </c>
      <c r="M20" s="53">
        <f t="shared" si="6"/>
        <v>0</v>
      </c>
      <c r="N20" s="54">
        <f>L20+'2025 Μάρτιος'!N20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3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'2025_ΕΣΟΔΑ'!F15</f>
        <v>1274.3399999999999</v>
      </c>
      <c r="E21" s="53">
        <f t="shared" si="2"/>
        <v>1.914637968617694E-2</v>
      </c>
      <c r="F21" s="54">
        <f>D21+'2025 Μάρτιος'!F21</f>
        <v>1504.4299999999998</v>
      </c>
      <c r="G21" s="53">
        <f t="shared" si="3"/>
        <v>1.060784206026291E-2</v>
      </c>
      <c r="H21" s="54"/>
      <c r="I21" s="53" t="e">
        <f t="shared" si="4"/>
        <v>#DIV/0!</v>
      </c>
      <c r="J21" s="54">
        <f>H21+'2025 Μάρτιος'!J21</f>
        <v>0</v>
      </c>
      <c r="K21" s="53" t="e">
        <f t="shared" si="5"/>
        <v>#DIV/0!</v>
      </c>
      <c r="L21" s="92">
        <f>'2024_60-69 ΕΞΟΔΑ+ΟΜ 2'!F127</f>
        <v>0</v>
      </c>
      <c r="M21" s="53">
        <f t="shared" si="6"/>
        <v>0</v>
      </c>
      <c r="N21" s="54">
        <f>L21+'2025 Μάρτιος'!N21</f>
        <v>0</v>
      </c>
      <c r="O21" s="53">
        <f t="shared" si="7"/>
        <v>0</v>
      </c>
      <c r="P21" s="54">
        <f t="shared" si="0"/>
        <v>1504.4299999999998</v>
      </c>
      <c r="Q21" s="53">
        <f t="shared" si="1"/>
        <v>0</v>
      </c>
      <c r="S21"/>
      <c r="T21"/>
      <c r="U21"/>
      <c r="V21"/>
    </row>
    <row r="22" spans="1:22" ht="19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'2025_ΕΣΟΔΑ'!F16</f>
        <v>0</v>
      </c>
      <c r="E22" s="53">
        <f t="shared" si="2"/>
        <v>0</v>
      </c>
      <c r="F22" s="54">
        <f>D22+'2025 Μάρτιος'!F22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Μάρτιος'!J22</f>
        <v>0</v>
      </c>
      <c r="K22" s="53" t="e">
        <f t="shared" si="5"/>
        <v>#DIV/0!</v>
      </c>
      <c r="L22" s="92">
        <f>'2024_60-69 ΕΞΟΔΑ+ΟΜ 2'!F128</f>
        <v>0</v>
      </c>
      <c r="M22" s="53">
        <f t="shared" si="6"/>
        <v>0</v>
      </c>
      <c r="N22" s="54">
        <f>L22+'2025 Μάρτιος'!N22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4.7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'2025_ΕΣΟΔΑ'!F17</f>
        <v>0</v>
      </c>
      <c r="E23" s="53">
        <f t="shared" si="2"/>
        <v>0</v>
      </c>
      <c r="F23" s="54">
        <f>D23+'2025 Μάρτιος'!F23</f>
        <v>495.58</v>
      </c>
      <c r="G23" s="53">
        <f t="shared" si="3"/>
        <v>3.4943695407729796E-3</v>
      </c>
      <c r="H23" s="54"/>
      <c r="I23" s="53" t="e">
        <f t="shared" si="4"/>
        <v>#DIV/0!</v>
      </c>
      <c r="J23" s="54">
        <f>H23+'2025 Μάρτιος'!J23</f>
        <v>0</v>
      </c>
      <c r="K23" s="53" t="e">
        <f t="shared" si="5"/>
        <v>#DIV/0!</v>
      </c>
      <c r="L23" s="92">
        <f>'2024_60-69 ΕΞΟΔΑ+ΟΜ 2'!F129</f>
        <v>322.58</v>
      </c>
      <c r="M23" s="53">
        <f t="shared" si="6"/>
        <v>4.8293016021302921E-3</v>
      </c>
      <c r="N23" s="54">
        <f>L23+'2025 Μάρτιος'!N23</f>
        <v>524.05999999999995</v>
      </c>
      <c r="O23" s="53">
        <f t="shared" si="7"/>
        <v>3.9911484935690059E-3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4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'2025_ΕΣΟΔΑ'!F18</f>
        <v>0</v>
      </c>
      <c r="E24" s="53">
        <f t="shared" si="2"/>
        <v>0</v>
      </c>
      <c r="F24" s="54">
        <f>D24+'2025 Μάρτιος'!F24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Μάρτιος'!J24</f>
        <v>0</v>
      </c>
      <c r="K24" s="53" t="e">
        <f t="shared" si="5"/>
        <v>#DIV/0!</v>
      </c>
      <c r="L24" s="92">
        <f>'2024_60-69 ΕΞΟΔΑ+ΟΜ 2'!F130</f>
        <v>100.8</v>
      </c>
      <c r="M24" s="53">
        <f t="shared" si="6"/>
        <v>1.5090631827600392E-3</v>
      </c>
      <c r="N24" s="54">
        <f>L24+'2025 Μάρτιος'!N24</f>
        <v>230.39999999999998</v>
      </c>
      <c r="O24" s="53">
        <f t="shared" si="7"/>
        <v>1.7546857476592357E-3</v>
      </c>
      <c r="P24" s="54">
        <f t="shared" si="0"/>
        <v>-230.39999999999998</v>
      </c>
      <c r="Q24" s="53" t="e">
        <f t="shared" si="1"/>
        <v>#DIV/0!</v>
      </c>
      <c r="S24"/>
      <c r="T24"/>
      <c r="U24"/>
      <c r="V24"/>
    </row>
    <row r="25" spans="1:22" ht="20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'2025_ΕΣΟΔΑ'!F19</f>
        <v>0</v>
      </c>
      <c r="E25" s="53">
        <f t="shared" si="2"/>
        <v>0</v>
      </c>
      <c r="F25" s="54">
        <f>D25+'2025 Μάρτιος'!F25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Μάρτιος'!J25</f>
        <v>0</v>
      </c>
      <c r="K25" s="53" t="e">
        <f t="shared" si="5"/>
        <v>#DIV/0!</v>
      </c>
      <c r="L25" s="92">
        <f>'2024_60-69 ΕΞΟΔΑ+ΟΜ 2'!F131</f>
        <v>0</v>
      </c>
      <c r="M25" s="53">
        <f t="shared" si="6"/>
        <v>0</v>
      </c>
      <c r="N25" s="54">
        <f>L25+'2025 Μάρτιος'!N25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'2025_ΕΣΟΔΑ'!F20</f>
        <v>0</v>
      </c>
      <c r="E26" s="53">
        <f t="shared" si="2"/>
        <v>0</v>
      </c>
      <c r="F26" s="54">
        <f>D26+'2025 Μάρτιος'!F26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Μάρτιος'!J26</f>
        <v>0</v>
      </c>
      <c r="K26" s="53" t="e">
        <f t="shared" si="5"/>
        <v>#DIV/0!</v>
      </c>
      <c r="L26" s="92">
        <f>'2024_60-69 ΕΞΟΔΑ+ΟΜ 2'!F132</f>
        <v>0</v>
      </c>
      <c r="M26" s="53">
        <f t="shared" si="6"/>
        <v>0</v>
      </c>
      <c r="N26" s="54">
        <f>L26+'2025 Μάρτιος'!N26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'2025_ΕΣΟΔΑ'!F21</f>
        <v>93.63</v>
      </c>
      <c r="E27" s="53">
        <f t="shared" si="2"/>
        <v>1.4067482226224925E-3</v>
      </c>
      <c r="F27" s="54">
        <f>D27+'2025 Μάρτιος'!F27</f>
        <v>107.88</v>
      </c>
      <c r="G27" s="53">
        <f t="shared" si="3"/>
        <v>7.6066949041242395E-4</v>
      </c>
      <c r="H27" s="54"/>
      <c r="I27" s="53" t="e">
        <f t="shared" si="4"/>
        <v>#DIV/0!</v>
      </c>
      <c r="J27" s="54">
        <f>H27+'2025 Μάρτιος'!J27</f>
        <v>0</v>
      </c>
      <c r="K27" s="53" t="e">
        <f t="shared" si="5"/>
        <v>#DIV/0!</v>
      </c>
      <c r="L27" s="92">
        <f>'2024_60-69 ΕΞΟΔΑ+ΟΜ 2'!F133</f>
        <v>0</v>
      </c>
      <c r="M27" s="53">
        <f t="shared" si="6"/>
        <v>0</v>
      </c>
      <c r="N27" s="54">
        <f>L27+'2025 Μάρτιος'!N27</f>
        <v>0</v>
      </c>
      <c r="O27" s="53">
        <f t="shared" si="7"/>
        <v>0</v>
      </c>
      <c r="P27" s="54">
        <f t="shared" ref="P27:P29" si="8">F27-N27</f>
        <v>107.88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'2025_ΕΣΟΔΑ'!F22</f>
        <v>0</v>
      </c>
      <c r="E28" s="53">
        <f t="shared" si="2"/>
        <v>0</v>
      </c>
      <c r="F28" s="54">
        <f>D28+'2025 Μάρτιος'!F28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Μάρτιος'!J28</f>
        <v>0</v>
      </c>
      <c r="K28" s="53" t="e">
        <f t="shared" si="5"/>
        <v>#DIV/0!</v>
      </c>
      <c r="L28" s="92">
        <f>'2024_60-69 ΕΞΟΔΑ+ΟΜ 2'!F134</f>
        <v>0</v>
      </c>
      <c r="M28" s="53">
        <f t="shared" si="6"/>
        <v>0</v>
      </c>
      <c r="N28" s="54">
        <f>L28+'2025 Μάρτιος'!N28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'2025_ΕΣΟΔΑ'!F23</f>
        <v>64.680000000000007</v>
      </c>
      <c r="E29" s="53">
        <f t="shared" si="2"/>
        <v>9.7178762190775207E-4</v>
      </c>
      <c r="F29" s="54">
        <f>D29+'2025 Μάρτιος'!F29</f>
        <v>168.68</v>
      </c>
      <c r="G29" s="53">
        <f t="shared" si="3"/>
        <v>1.1893745795584693E-3</v>
      </c>
      <c r="H29" s="54"/>
      <c r="I29" s="53" t="e">
        <f t="shared" si="4"/>
        <v>#DIV/0!</v>
      </c>
      <c r="J29" s="54">
        <f>H29+'2025 Μάρτιος'!J29</f>
        <v>0</v>
      </c>
      <c r="K29" s="53" t="e">
        <f t="shared" si="5"/>
        <v>#DIV/0!</v>
      </c>
      <c r="L29" s="92">
        <f>'2024_60-69 ΕΞΟΔΑ+ΟΜ 2'!F135</f>
        <v>75.13</v>
      </c>
      <c r="M29" s="53">
        <f t="shared" si="6"/>
        <v>1.1247610805631126E-3</v>
      </c>
      <c r="N29" s="54">
        <f>L29+'2025 Μάρτιος'!N29</f>
        <v>5431.77</v>
      </c>
      <c r="O29" s="53">
        <f t="shared" si="7"/>
        <v>4.1367401925186668E-2</v>
      </c>
      <c r="P29" s="54">
        <f t="shared" si="8"/>
        <v>-5263.09</v>
      </c>
      <c r="Q29" s="53">
        <f t="shared" si="9"/>
        <v>32.201624377519565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'2025_ΕΣΟΔΑ'!F24</f>
        <v>-412.28</v>
      </c>
      <c r="E30" s="53">
        <f t="shared" si="2"/>
        <v>-6.1943197396432895E-3</v>
      </c>
      <c r="F30" s="54">
        <f>D30+'2025 Μάρτιος'!F30</f>
        <v>-767.53</v>
      </c>
      <c r="G30" s="53">
        <f t="shared" si="3"/>
        <v>-5.4119081755306612E-3</v>
      </c>
      <c r="H30" s="54"/>
      <c r="I30" s="53" t="e">
        <f t="shared" ref="I30" si="10">H30/$H$7</f>
        <v>#DIV/0!</v>
      </c>
      <c r="J30" s="54">
        <f>H30+'2025 Μάρτιος'!J30</f>
        <v>0</v>
      </c>
      <c r="K30" s="53" t="e">
        <f t="shared" ref="K30" si="11">J30/$J$7</f>
        <v>#DIV/0!</v>
      </c>
      <c r="L30" s="92">
        <f>'2024_60-69 ΕΞΟΔΑ+ΟΜ 2'!F136</f>
        <v>-328.33</v>
      </c>
      <c r="M30" s="53">
        <f t="shared" ref="M30" si="12">L30/$L$7</f>
        <v>-4.9153840753532116E-3</v>
      </c>
      <c r="N30" s="54">
        <f>L30+'2025 Μάρτιος'!N30</f>
        <v>-609.23</v>
      </c>
      <c r="O30" s="53">
        <f t="shared" ref="O30" si="13">N30/$N$7</f>
        <v>-4.6397881859654355E-3</v>
      </c>
      <c r="P30" s="54">
        <f t="shared" ref="P30" si="14">F30-N30</f>
        <v>-158.29999999999995</v>
      </c>
      <c r="Q30" s="53">
        <f t="shared" ref="Q30" si="15">N30/F30</f>
        <v>0.79375399007204939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'2025_ΕΣΟΔΑ'!F25</f>
        <v>0</v>
      </c>
      <c r="E31" s="53">
        <f t="shared" ref="E31:E37" si="16">D31/$D$7</f>
        <v>0</v>
      </c>
      <c r="F31" s="54">
        <f>D31+'2025 Μάρτιος'!F31</f>
        <v>0</v>
      </c>
      <c r="G31" s="53">
        <f t="shared" ref="G31:G37" si="17">F31/$F$7</f>
        <v>0</v>
      </c>
      <c r="H31" s="54"/>
      <c r="I31" s="53" t="e">
        <f t="shared" ref="I31:I37" si="18">H31/$H$7</f>
        <v>#DIV/0!</v>
      </c>
      <c r="J31" s="54">
        <f>H31+'2025 Μάρτιος'!J31</f>
        <v>0</v>
      </c>
      <c r="K31" s="53" t="e">
        <f t="shared" ref="K31:K37" si="19">J31/$J$7</f>
        <v>#DIV/0!</v>
      </c>
      <c r="L31" s="92">
        <f>'2024_60-69 ΕΞΟΔΑ+ΟΜ 2'!F137</f>
        <v>0</v>
      </c>
      <c r="M31" s="53">
        <f t="shared" ref="M31:M37" si="20">L31/$L$7</f>
        <v>0</v>
      </c>
      <c r="N31" s="54">
        <f>L31+'2025 Μάρτιος'!N31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'2025_ΕΣΟΔΑ'!F26</f>
        <v>0</v>
      </c>
      <c r="E32" s="53">
        <f t="shared" si="16"/>
        <v>0</v>
      </c>
      <c r="F32" s="54">
        <f>D32+'2025 Μάρτιος'!F32</f>
        <v>0</v>
      </c>
      <c r="G32" s="53">
        <f t="shared" si="17"/>
        <v>0</v>
      </c>
      <c r="H32" s="54"/>
      <c r="I32" s="53" t="e">
        <f t="shared" si="18"/>
        <v>#DIV/0!</v>
      </c>
      <c r="J32" s="54">
        <f>H32+'2025 Μάρτιος'!J32</f>
        <v>0</v>
      </c>
      <c r="K32" s="53" t="e">
        <f t="shared" si="19"/>
        <v>#DIV/0!</v>
      </c>
      <c r="L32" s="92">
        <f>'2024_60-69 ΕΞΟΔΑ+ΟΜ 2'!F138</f>
        <v>0</v>
      </c>
      <c r="M32" s="53">
        <f t="shared" si="20"/>
        <v>0</v>
      </c>
      <c r="N32" s="54">
        <f>L32+'2025 Μάρτιος'!N32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'2025_ΕΣΟΔΑ'!F27</f>
        <v>0</v>
      </c>
      <c r="E33" s="53">
        <f t="shared" si="16"/>
        <v>0</v>
      </c>
      <c r="F33" s="54">
        <f>D33+'2025 Μάρτιος'!F33</f>
        <v>0</v>
      </c>
      <c r="G33" s="53">
        <f t="shared" si="17"/>
        <v>0</v>
      </c>
      <c r="H33" s="54"/>
      <c r="I33" s="53" t="e">
        <f t="shared" si="18"/>
        <v>#DIV/0!</v>
      </c>
      <c r="J33" s="54">
        <f>H33+'2025 Μάρτιος'!J33</f>
        <v>0</v>
      </c>
      <c r="K33" s="53" t="e">
        <f t="shared" si="19"/>
        <v>#DIV/0!</v>
      </c>
      <c r="L33" s="92">
        <f>'2024_60-69 ΕΞΟΔΑ+ΟΜ 2'!F139</f>
        <v>0</v>
      </c>
      <c r="M33" s="53">
        <f t="shared" si="20"/>
        <v>0</v>
      </c>
      <c r="N33" s="54">
        <f>L33+'2025 Μάρτιος'!N33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'2025_ΕΣΟΔΑ'!F28</f>
        <v>0</v>
      </c>
      <c r="E34" s="53">
        <f t="shared" si="16"/>
        <v>0</v>
      </c>
      <c r="F34" s="54">
        <f>D34+'2025 Μάρτιος'!F34</f>
        <v>0</v>
      </c>
      <c r="G34" s="53">
        <f t="shared" si="17"/>
        <v>0</v>
      </c>
      <c r="H34" s="54"/>
      <c r="I34" s="53" t="e">
        <f t="shared" si="18"/>
        <v>#DIV/0!</v>
      </c>
      <c r="J34" s="54">
        <f>H34+'2025 Μάρτιος'!J34</f>
        <v>0</v>
      </c>
      <c r="K34" s="53" t="e">
        <f t="shared" si="19"/>
        <v>#DIV/0!</v>
      </c>
      <c r="L34" s="92">
        <f>'2024_60-69 ΕΞΟΔΑ+ΟΜ 2'!F140</f>
        <v>0</v>
      </c>
      <c r="M34" s="53">
        <f t="shared" si="20"/>
        <v>0</v>
      </c>
      <c r="N34" s="54">
        <f>L34+'2025 Μάρτιος'!N34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'2025_ΕΣΟΔΑ'!F29</f>
        <v>0</v>
      </c>
      <c r="E35" s="53">
        <f t="shared" si="16"/>
        <v>0</v>
      </c>
      <c r="F35" s="54">
        <f>D35+'2025 Μάρτιος'!F35</f>
        <v>0</v>
      </c>
      <c r="G35" s="53">
        <f t="shared" si="17"/>
        <v>0</v>
      </c>
      <c r="H35" s="54"/>
      <c r="I35" s="53" t="e">
        <f t="shared" si="18"/>
        <v>#DIV/0!</v>
      </c>
      <c r="J35" s="54">
        <f>H35+'2025 Μάρτιος'!J35</f>
        <v>0</v>
      </c>
      <c r="K35" s="53" t="e">
        <f t="shared" si="19"/>
        <v>#DIV/0!</v>
      </c>
      <c r="L35" s="92">
        <f>'2024_60-69 ΕΞΟΔΑ+ΟΜ 2'!F141</f>
        <v>0</v>
      </c>
      <c r="M35" s="53">
        <f t="shared" si="20"/>
        <v>0</v>
      </c>
      <c r="N35" s="54">
        <f>L35+'2025 Μάρτιος'!N35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'2025_ΕΣΟΔΑ'!F30</f>
        <v>0</v>
      </c>
      <c r="E36" s="53">
        <f t="shared" si="16"/>
        <v>0</v>
      </c>
      <c r="F36" s="54">
        <f>D36+'2025 Μάρτιος'!F36</f>
        <v>0</v>
      </c>
      <c r="G36" s="53">
        <f t="shared" si="17"/>
        <v>0</v>
      </c>
      <c r="H36" s="54"/>
      <c r="I36" s="53" t="e">
        <f t="shared" si="18"/>
        <v>#DIV/0!</v>
      </c>
      <c r="J36" s="54">
        <f>H36+'2025 Μάρτιος'!J36</f>
        <v>0</v>
      </c>
      <c r="K36" s="53" t="e">
        <f t="shared" si="19"/>
        <v>#DIV/0!</v>
      </c>
      <c r="L36" s="92">
        <f>'2024_60-69 ΕΞΟΔΑ+ΟΜ 2'!F142</f>
        <v>0</v>
      </c>
      <c r="M36" s="53">
        <f t="shared" si="20"/>
        <v>0</v>
      </c>
      <c r="N36" s="54">
        <f>L36+'2025 Μάρτιος'!N36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'2025_ΕΣΟΔΑ'!F31</f>
        <v>0</v>
      </c>
      <c r="E37" s="53">
        <f t="shared" si="16"/>
        <v>0</v>
      </c>
      <c r="F37" s="54">
        <f>D37+'2025 Μάρτιος'!F37</f>
        <v>0</v>
      </c>
      <c r="G37" s="53">
        <f t="shared" si="17"/>
        <v>0</v>
      </c>
      <c r="H37" s="54"/>
      <c r="I37" s="53" t="e">
        <f t="shared" si="18"/>
        <v>#DIV/0!</v>
      </c>
      <c r="J37" s="54">
        <f>H37+'2025 Μάρτιος'!J37</f>
        <v>0</v>
      </c>
      <c r="K37" s="53" t="e">
        <f t="shared" si="19"/>
        <v>#DIV/0!</v>
      </c>
      <c r="L37" s="92">
        <f>'2024_60-69 ΕΞΟΔΑ+ΟΜ 2'!F143</f>
        <v>0</v>
      </c>
      <c r="M37" s="53">
        <f t="shared" si="20"/>
        <v>0</v>
      </c>
      <c r="N37" s="54">
        <f>L37+'2025 Μάρτιος'!N37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'2025_ΕΣΟΔΑ'!F32</f>
        <v>66557.7524778761</v>
      </c>
      <c r="E38" s="83"/>
      <c r="F38" s="65">
        <f>'2025_ΕΣΟΔΑ'!F34</f>
        <v>141822.43584070797</v>
      </c>
      <c r="G38" s="83"/>
      <c r="H38" s="65">
        <f t="shared" ref="H38:N38" si="24">SUM(H8:H31)</f>
        <v>0</v>
      </c>
      <c r="I38" s="83"/>
      <c r="J38" s="65">
        <f t="shared" si="24"/>
        <v>0</v>
      </c>
      <c r="K38" s="83"/>
      <c r="L38" s="65">
        <f t="shared" si="24"/>
        <v>66796.407964601778</v>
      </c>
      <c r="M38" s="83"/>
      <c r="N38" s="65">
        <f t="shared" si="24"/>
        <v>131305.56300884948</v>
      </c>
      <c r="O38" s="83"/>
      <c r="P38" s="65">
        <f>SUM(P8:P31)</f>
        <v>10516.872831858454</v>
      </c>
      <c r="Q38" s="83"/>
      <c r="S38"/>
      <c r="T38"/>
      <c r="U38"/>
      <c r="V38"/>
    </row>
    <row r="39" spans="1:22" ht="27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27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ΑΝΤΙΣΤΟΙΧΙΣΗ!$F$109</f>
        <v xml:space="preserve">ΑΠΡΙΛΙΟΣ ΤΡΕΧΟΝ ΕΤΟΣ </v>
      </c>
      <c r="E41" s="302"/>
      <c r="F41" s="302"/>
      <c r="G41" s="110">
        <f>ΑΝΤΙΣΤΟΙΧΙΣΗ!$D$34</f>
        <v>2025</v>
      </c>
      <c r="H41" s="302" t="str">
        <f>ΑΝΤΙΣΤΟΙΧΙΣΗ!$F$109</f>
        <v xml:space="preserve">ΑΠΡΙΛΙΟΣ ΤΡΕΧΟΝ ΕΤΟΣ </v>
      </c>
      <c r="I41" s="302"/>
      <c r="J41" s="302"/>
      <c r="K41" s="110">
        <f>ΑΝΤΙΣΤΟΙΧΙΣΗ!$D$34</f>
        <v>2025</v>
      </c>
      <c r="L41" s="302" t="str">
        <f>ΑΝΤΙΣΤΟΙΧΙΣΗ!$F$123</f>
        <v>ΑΠΡΙΛΙΟΣ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32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48926.896666666667</v>
      </c>
      <c r="E43" s="83"/>
      <c r="F43" s="65">
        <f>SUM(F44:F73)</f>
        <v>173142.19666666671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49955.25999999998</v>
      </c>
      <c r="M43" s="83"/>
      <c r="N43" s="65">
        <f>SUM(N44:N73)</f>
        <v>177562.88</v>
      </c>
      <c r="O43" s="83"/>
      <c r="P43" s="65">
        <f>SUM(P44:P73)</f>
        <v>0</v>
      </c>
      <c r="Q43" s="83"/>
      <c r="S43"/>
      <c r="T43"/>
      <c r="U43"/>
      <c r="V43"/>
    </row>
    <row r="44" spans="1:22" ht="31.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2'!G4</f>
        <v>5695.58</v>
      </c>
      <c r="E44" s="76">
        <f>D44/$D$43</f>
        <v>0.1164099991626964</v>
      </c>
      <c r="F44" s="66">
        <f>D44+'2025 Μάρτιος'!F44</f>
        <v>13415.1</v>
      </c>
      <c r="G44" s="76">
        <f>F44/$F$43</f>
        <v>7.748024605363385E-2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2'!G4</f>
        <v>5421.86</v>
      </c>
      <c r="M44" s="76">
        <f>L44/$L$43</f>
        <v>0.10853431650640998</v>
      </c>
      <c r="N44" s="66">
        <f>L44+'2025 Μάρτιος'!N44</f>
        <v>14779.079999999998</v>
      </c>
      <c r="O44" s="76">
        <f>N44/$N$43</f>
        <v>8.3232936974214411E-2</v>
      </c>
      <c r="P44" s="66"/>
      <c r="Q44" s="76"/>
      <c r="R44" s="103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2'!G5</f>
        <v>7422.43</v>
      </c>
      <c r="E45" s="76">
        <f t="shared" ref="E45:E67" si="25">D45/$D$43</f>
        <v>0.15170449191920274</v>
      </c>
      <c r="F45" s="66">
        <f>D45+'2025 Μάρτιος'!F45</f>
        <v>19658.54</v>
      </c>
      <c r="G45" s="76">
        <f t="shared" ref="G45:G67" si="26">F45/$F$43</f>
        <v>0.11353985555494953</v>
      </c>
      <c r="H45" s="56"/>
      <c r="I45" s="77" t="e">
        <f t="shared" ref="I45:I71" si="27">H45/$H$43</f>
        <v>#DIV/0!</v>
      </c>
      <c r="J45" s="66">
        <f>H45</f>
        <v>0</v>
      </c>
      <c r="K45" s="78" t="e">
        <f t="shared" ref="K45:K71" si="28">J45/$J$43</f>
        <v>#DIV/0!</v>
      </c>
      <c r="L45" s="56">
        <f>'2024_60-69 ΕΞΟΔΑ+ΟΜ 2'!G5</f>
        <v>5570.36</v>
      </c>
      <c r="M45" s="76">
        <f t="shared" ref="M45:M71" si="29">L45/$L$43</f>
        <v>0.11150697644252081</v>
      </c>
      <c r="N45" s="66">
        <f>L45+'2025 Μάρτιος'!N45</f>
        <v>25471.64</v>
      </c>
      <c r="O45" s="76">
        <f t="shared" ref="O45:O71" si="30">N45/$N$43</f>
        <v>0.14345137902696778</v>
      </c>
      <c r="P45" s="66"/>
      <c r="Q45" s="76">
        <f>N45/F45</f>
        <v>1.2957035466519893</v>
      </c>
      <c r="R45" s="103"/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2'!G6</f>
        <v>3740.0899999999997</v>
      </c>
      <c r="E46" s="76">
        <f t="shared" si="25"/>
        <v>7.6442412145630315E-2</v>
      </c>
      <c r="F46" s="66">
        <f>D46+'2025 Μάρτιος'!F46</f>
        <v>9821.24</v>
      </c>
      <c r="G46" s="76">
        <f t="shared" si="26"/>
        <v>5.672354971277075E-2</v>
      </c>
      <c r="H46" s="56"/>
      <c r="I46" s="77" t="e">
        <f t="shared" si="27"/>
        <v>#DIV/0!</v>
      </c>
      <c r="J46" s="66">
        <f t="shared" ref="J46:J71" si="31">H46</f>
        <v>0</v>
      </c>
      <c r="K46" s="78" t="e">
        <f t="shared" si="28"/>
        <v>#DIV/0!</v>
      </c>
      <c r="L46" s="56">
        <f>'2024_60-69 ΕΞΟΔΑ+ΟΜ 2'!G6</f>
        <v>3696.68</v>
      </c>
      <c r="M46" s="76">
        <f t="shared" si="29"/>
        <v>7.3999815034492891E-2</v>
      </c>
      <c r="N46" s="66">
        <f>L46+'2025 Μάρτιος'!N46</f>
        <v>11864.72</v>
      </c>
      <c r="O46" s="76">
        <f t="shared" si="30"/>
        <v>6.6819821800592552E-2</v>
      </c>
      <c r="P46" s="66"/>
      <c r="Q46" s="76">
        <f t="shared" ref="Q46:Q71" si="32">N46/F46</f>
        <v>1.2080674130761493</v>
      </c>
      <c r="R46" s="103"/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2'!G7</f>
        <v>1209.9000000000001</v>
      </c>
      <c r="E47" s="76">
        <f t="shared" si="25"/>
        <v>2.4728729644205926E-2</v>
      </c>
      <c r="F47" s="66">
        <f>D47+'2025 Μάρτιος'!F47</f>
        <v>2875.7200000000003</v>
      </c>
      <c r="G47" s="76">
        <f t="shared" si="26"/>
        <v>1.6609007251631069E-2</v>
      </c>
      <c r="H47" s="56"/>
      <c r="I47" s="77" t="e">
        <f t="shared" si="27"/>
        <v>#DIV/0!</v>
      </c>
      <c r="J47" s="66">
        <f t="shared" si="31"/>
        <v>0</v>
      </c>
      <c r="K47" s="78" t="e">
        <f t="shared" si="28"/>
        <v>#DIV/0!</v>
      </c>
      <c r="L47" s="56">
        <f>'2024_60-69 ΕΞΟΔΑ+ΟΜ 2'!G7</f>
        <v>1325.1</v>
      </c>
      <c r="M47" s="76">
        <f t="shared" si="29"/>
        <v>2.6525735227881916E-2</v>
      </c>
      <c r="N47" s="66">
        <f>L47+'2025 Μάρτιος'!N47</f>
        <v>3587.29</v>
      </c>
      <c r="O47" s="76">
        <f t="shared" si="30"/>
        <v>2.0202927548821015E-2</v>
      </c>
      <c r="P47" s="66"/>
      <c r="Q47" s="76">
        <f t="shared" si="32"/>
        <v>1.2474406409525265</v>
      </c>
      <c r="R47" s="103"/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2'!G8</f>
        <v>1345.6999999999998</v>
      </c>
      <c r="E48" s="76">
        <f t="shared" si="25"/>
        <v>2.7504299100923967E-2</v>
      </c>
      <c r="F48" s="66">
        <f>D48+'2025 Μάρτιος'!F48</f>
        <v>3509.33</v>
      </c>
      <c r="G48" s="76">
        <f t="shared" si="26"/>
        <v>2.0268484907559309E-2</v>
      </c>
      <c r="H48" s="56"/>
      <c r="I48" s="77" t="e">
        <f t="shared" si="27"/>
        <v>#DIV/0!</v>
      </c>
      <c r="J48" s="66">
        <f t="shared" si="31"/>
        <v>0</v>
      </c>
      <c r="K48" s="78" t="e">
        <f t="shared" si="28"/>
        <v>#DIV/0!</v>
      </c>
      <c r="L48" s="56">
        <f>'2024_60-69 ΕΞΟΔΑ+ΟΜ 2'!G8</f>
        <v>1238.6400000000001</v>
      </c>
      <c r="M48" s="76">
        <f t="shared" si="29"/>
        <v>2.4794986553968505E-2</v>
      </c>
      <c r="N48" s="66">
        <f>L48+'2025 Μάρτιος'!N48</f>
        <v>4798.41</v>
      </c>
      <c r="O48" s="76">
        <f t="shared" si="30"/>
        <v>2.7023722525789173E-2</v>
      </c>
      <c r="P48" s="66"/>
      <c r="Q48" s="76">
        <f t="shared" si="32"/>
        <v>1.3673293762627055</v>
      </c>
      <c r="R48" s="103"/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2'!G9</f>
        <v>921.08</v>
      </c>
      <c r="E49" s="76">
        <f t="shared" si="25"/>
        <v>1.8825637078010739E-2</v>
      </c>
      <c r="F49" s="66">
        <f>D49+'2025 Μάρτιος'!F49</f>
        <v>2421.35</v>
      </c>
      <c r="G49" s="76">
        <f t="shared" si="26"/>
        <v>1.3984748066131919E-2</v>
      </c>
      <c r="H49" s="56"/>
      <c r="I49" s="77" t="e">
        <f t="shared" si="27"/>
        <v>#DIV/0!</v>
      </c>
      <c r="J49" s="66">
        <f t="shared" si="31"/>
        <v>0</v>
      </c>
      <c r="K49" s="78" t="e">
        <f t="shared" si="28"/>
        <v>#DIV/0!</v>
      </c>
      <c r="L49" s="56">
        <f>'2024_60-69 ΕΞΟΔΑ+ΟΜ 2'!G9</f>
        <v>977.3900000000001</v>
      </c>
      <c r="M49" s="76">
        <f t="shared" si="29"/>
        <v>1.9565307036736482E-2</v>
      </c>
      <c r="N49" s="66">
        <f>L49+'2025 Μάρτιος'!N49</f>
        <v>3137.0200000000004</v>
      </c>
      <c r="O49" s="76">
        <f t="shared" si="30"/>
        <v>1.7667093482601769E-2</v>
      </c>
      <c r="P49" s="66"/>
      <c r="Q49" s="76">
        <f t="shared" si="32"/>
        <v>1.295566522807525</v>
      </c>
      <c r="R49" s="103"/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2'!G10</f>
        <v>9916.1200000000008</v>
      </c>
      <c r="E50" s="76">
        <f t="shared" si="25"/>
        <v>0.20267216348417494</v>
      </c>
      <c r="F50" s="66">
        <f>D50+'2025 Μάρτιος'!F50</f>
        <v>37350.879999999997</v>
      </c>
      <c r="G50" s="76">
        <f t="shared" si="26"/>
        <v>0.21572372719694607</v>
      </c>
      <c r="H50" s="56"/>
      <c r="I50" s="77" t="e">
        <f t="shared" si="27"/>
        <v>#DIV/0!</v>
      </c>
      <c r="J50" s="66">
        <f t="shared" si="31"/>
        <v>0</v>
      </c>
      <c r="K50" s="78" t="e">
        <f t="shared" si="28"/>
        <v>#DIV/0!</v>
      </c>
      <c r="L50" s="56">
        <f>'2024_60-69 ΕΞΟΔΑ+ΟΜ 2'!G10</f>
        <v>9312.57</v>
      </c>
      <c r="M50" s="76">
        <f t="shared" si="29"/>
        <v>0.18641820701163409</v>
      </c>
      <c r="N50" s="66">
        <f>L50+'2025 Μάρτιος'!N50</f>
        <v>37246.28</v>
      </c>
      <c r="O50" s="76">
        <f t="shared" si="30"/>
        <v>0.20976388758731554</v>
      </c>
      <c r="P50" s="66"/>
      <c r="Q50" s="76">
        <f t="shared" si="32"/>
        <v>0.99719953050637633</v>
      </c>
      <c r="R50" s="103"/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2'!G11</f>
        <v>0</v>
      </c>
      <c r="E51" s="76">
        <f t="shared" si="25"/>
        <v>0</v>
      </c>
      <c r="F51" s="66">
        <f>D51+'2025 Μάρτιος'!F51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31"/>
        <v>0</v>
      </c>
      <c r="K51" s="78" t="e">
        <f t="shared" si="28"/>
        <v>#DIV/0!</v>
      </c>
      <c r="L51" s="56">
        <f>'2024_60-69 ΕΞΟΔΑ+ΟΜ 2'!G11</f>
        <v>0</v>
      </c>
      <c r="M51" s="76">
        <f t="shared" si="29"/>
        <v>0</v>
      </c>
      <c r="N51" s="66">
        <f>L51+'2025 Μάρτιος'!N51</f>
        <v>0</v>
      </c>
      <c r="O51" s="76">
        <f t="shared" si="30"/>
        <v>0</v>
      </c>
      <c r="P51" s="66"/>
      <c r="Q51" s="76" t="e">
        <f t="shared" si="32"/>
        <v>#DIV/0!</v>
      </c>
      <c r="R51" s="103"/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2'!G12</f>
        <v>350.21000000000004</v>
      </c>
      <c r="E52" s="76">
        <f t="shared" si="25"/>
        <v>7.1578216453404061E-3</v>
      </c>
      <c r="F52" s="66">
        <f>D52+'2025 Μάρτιος'!F52</f>
        <v>1314.44</v>
      </c>
      <c r="G52" s="76">
        <f t="shared" si="26"/>
        <v>7.5916791244745466E-3</v>
      </c>
      <c r="H52" s="56"/>
      <c r="I52" s="77" t="e">
        <f t="shared" si="27"/>
        <v>#DIV/0!</v>
      </c>
      <c r="J52" s="66">
        <f t="shared" si="31"/>
        <v>0</v>
      </c>
      <c r="K52" s="78" t="e">
        <f t="shared" si="28"/>
        <v>#DIV/0!</v>
      </c>
      <c r="L52" s="56">
        <f>'2024_60-69 ΕΞΟΔΑ+ΟΜ 2'!G12</f>
        <v>327.67</v>
      </c>
      <c r="M52" s="76">
        <f t="shared" si="29"/>
        <v>6.5592692341106852E-3</v>
      </c>
      <c r="N52" s="66">
        <f>L52+'2025 Μάρτιος'!N52</f>
        <v>1318.1000000000001</v>
      </c>
      <c r="O52" s="76">
        <f t="shared" si="30"/>
        <v>7.4232857678361609E-3</v>
      </c>
      <c r="P52" s="66"/>
      <c r="Q52" s="76">
        <f t="shared" si="32"/>
        <v>1.0027844557378047</v>
      </c>
      <c r="R52" s="103"/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2'!G13</f>
        <v>506.04000000000008</v>
      </c>
      <c r="E53" s="76">
        <f t="shared" si="25"/>
        <v>1.0342777377596469E-2</v>
      </c>
      <c r="F53" s="66">
        <f>D53+'2025 Μάρτιος'!F53</f>
        <v>2231.1000000000004</v>
      </c>
      <c r="G53" s="76">
        <f t="shared" si="26"/>
        <v>1.2885940244221997E-2</v>
      </c>
      <c r="H53" s="56"/>
      <c r="I53" s="77" t="e">
        <f t="shared" si="27"/>
        <v>#DIV/0!</v>
      </c>
      <c r="J53" s="66">
        <f t="shared" si="31"/>
        <v>0</v>
      </c>
      <c r="K53" s="78" t="e">
        <f t="shared" si="28"/>
        <v>#DIV/0!</v>
      </c>
      <c r="L53" s="56">
        <f>'2024_60-69 ΕΞΟΔΑ+ΟΜ 2'!G13</f>
        <v>292.91999999999996</v>
      </c>
      <c r="M53" s="76">
        <f t="shared" si="29"/>
        <v>5.8636467911487213E-3</v>
      </c>
      <c r="N53" s="66">
        <f>L53+'2025 Μάρτιος'!N53</f>
        <v>2261.8000000000002</v>
      </c>
      <c r="O53" s="76">
        <f t="shared" si="30"/>
        <v>1.2738022721866192E-2</v>
      </c>
      <c r="P53" s="66"/>
      <c r="Q53" s="76">
        <f t="shared" si="32"/>
        <v>1.0137600286854018</v>
      </c>
      <c r="R53" s="103"/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2'!G14</f>
        <v>458.47</v>
      </c>
      <c r="E54" s="76">
        <f t="shared" si="25"/>
        <v>9.370510521513423E-3</v>
      </c>
      <c r="F54" s="66">
        <f>D54+'2025 Μάρτιος'!F54</f>
        <v>2603.7200000000003</v>
      </c>
      <c r="G54" s="76">
        <f t="shared" si="26"/>
        <v>1.5038044163276275E-2</v>
      </c>
      <c r="H54" s="56"/>
      <c r="I54" s="77" t="e">
        <f t="shared" si="27"/>
        <v>#DIV/0!</v>
      </c>
      <c r="J54" s="66">
        <f t="shared" si="31"/>
        <v>0</v>
      </c>
      <c r="K54" s="78" t="e">
        <f t="shared" si="28"/>
        <v>#DIV/0!</v>
      </c>
      <c r="L54" s="56">
        <f>'2024_60-69 ΕΞΟΔΑ+ΟΜ 2'!G14</f>
        <v>-113.32999999999998</v>
      </c>
      <c r="M54" s="76">
        <f t="shared" si="29"/>
        <v>-2.2686299700972437E-3</v>
      </c>
      <c r="N54" s="66">
        <f>L54+'2025 Μάρτιος'!N54</f>
        <v>1755.42</v>
      </c>
      <c r="O54" s="76">
        <f t="shared" si="30"/>
        <v>9.8861879239624858E-3</v>
      </c>
      <c r="P54" s="66"/>
      <c r="Q54" s="76">
        <f t="shared" si="32"/>
        <v>0.67419691825541916</v>
      </c>
      <c r="R54" s="103"/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2'!G15</f>
        <v>0</v>
      </c>
      <c r="E55" s="76">
        <f t="shared" si="25"/>
        <v>0</v>
      </c>
      <c r="F55" s="66">
        <f>D55+'2025 Μάρτιος'!F55</f>
        <v>722.69</v>
      </c>
      <c r="G55" s="76">
        <f t="shared" si="26"/>
        <v>4.1739680673644362E-3</v>
      </c>
      <c r="H55" s="56"/>
      <c r="I55" s="77" t="e">
        <f t="shared" si="27"/>
        <v>#DIV/0!</v>
      </c>
      <c r="J55" s="66">
        <f t="shared" si="31"/>
        <v>0</v>
      </c>
      <c r="K55" s="78" t="e">
        <f t="shared" si="28"/>
        <v>#DIV/0!</v>
      </c>
      <c r="L55" s="56">
        <f>'2024_60-69 ΕΞΟΔΑ+ΟΜ 2'!G15</f>
        <v>0</v>
      </c>
      <c r="M55" s="76">
        <f t="shared" si="29"/>
        <v>0</v>
      </c>
      <c r="N55" s="66">
        <f>L55+'2025 Μάρτιος'!N55</f>
        <v>0</v>
      </c>
      <c r="O55" s="76">
        <f t="shared" si="30"/>
        <v>0</v>
      </c>
      <c r="P55" s="66"/>
      <c r="Q55" s="76">
        <f t="shared" si="32"/>
        <v>0</v>
      </c>
      <c r="R55" s="103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2'!G16</f>
        <v>407.89</v>
      </c>
      <c r="E56" s="76">
        <f t="shared" si="25"/>
        <v>8.3367233114928132E-3</v>
      </c>
      <c r="F56" s="66">
        <f>D56+'2025 Μάρτιος'!F56</f>
        <v>1304.96</v>
      </c>
      <c r="G56" s="76">
        <f t="shared" si="26"/>
        <v>7.5369264403657103E-3</v>
      </c>
      <c r="H56" s="56"/>
      <c r="I56" s="77" t="e">
        <f t="shared" si="27"/>
        <v>#DIV/0!</v>
      </c>
      <c r="J56" s="66"/>
      <c r="K56" s="78" t="e">
        <f t="shared" si="28"/>
        <v>#DIV/0!</v>
      </c>
      <c r="L56" s="56">
        <f>'2024_60-69 ΕΞΟΔΑ+ΟΜ 2'!G16</f>
        <v>271.66999999999996</v>
      </c>
      <c r="M56" s="76">
        <f t="shared" si="29"/>
        <v>5.4382661605604709E-3</v>
      </c>
      <c r="N56" s="66">
        <f>L56+'2025 Μάρτιος'!N56</f>
        <v>1115.9299999999998</v>
      </c>
      <c r="O56" s="76">
        <f t="shared" si="30"/>
        <v>6.284703199227225E-3</v>
      </c>
      <c r="P56" s="66"/>
      <c r="Q56" s="76"/>
      <c r="R56" s="103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2'!G17</f>
        <v>43.870000000000005</v>
      </c>
      <c r="E57" s="76">
        <f t="shared" si="25"/>
        <v>8.9664382964816432E-4</v>
      </c>
      <c r="F57" s="66">
        <f>D57+'2025 Μάρτιος'!F57</f>
        <v>128.44</v>
      </c>
      <c r="G57" s="76">
        <f t="shared" si="26"/>
        <v>7.4181801128047741E-4</v>
      </c>
      <c r="H57" s="56"/>
      <c r="I57" s="77" t="e">
        <f t="shared" si="27"/>
        <v>#DIV/0!</v>
      </c>
      <c r="J57" s="66">
        <f t="shared" si="31"/>
        <v>0</v>
      </c>
      <c r="K57" s="78" t="e">
        <f t="shared" si="28"/>
        <v>#DIV/0!</v>
      </c>
      <c r="L57" s="56">
        <f>'2024_60-69 ΕΞΟΔΑ+ΟΜ 2'!G17</f>
        <v>24.39</v>
      </c>
      <c r="M57" s="76">
        <f t="shared" si="29"/>
        <v>4.8823687435517319E-4</v>
      </c>
      <c r="N57" s="66">
        <f>L57+'2025 Μάρτιος'!N57</f>
        <v>3.8000000000000256</v>
      </c>
      <c r="O57" s="76">
        <f t="shared" si="30"/>
        <v>2.1400869370895682E-5</v>
      </c>
      <c r="P57" s="66"/>
      <c r="Q57" s="76">
        <f t="shared" si="32"/>
        <v>2.9585798816568247E-2</v>
      </c>
      <c r="R57" s="103"/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2'!G18</f>
        <v>0</v>
      </c>
      <c r="E58" s="76">
        <f t="shared" si="25"/>
        <v>0</v>
      </c>
      <c r="F58" s="66">
        <f>D58+'2025 Μάρτιος'!F58</f>
        <v>3780.7</v>
      </c>
      <c r="G58" s="76">
        <f t="shared" si="26"/>
        <v>2.1835809368172691E-2</v>
      </c>
      <c r="H58" s="56"/>
      <c r="I58" s="77" t="e">
        <f t="shared" si="27"/>
        <v>#DIV/0!</v>
      </c>
      <c r="J58" s="66">
        <f t="shared" si="31"/>
        <v>0</v>
      </c>
      <c r="K58" s="78" t="e">
        <f t="shared" si="28"/>
        <v>#DIV/0!</v>
      </c>
      <c r="L58" s="56">
        <f>'2024_60-69 ΕΞΟΔΑ+ΟΜ 2'!G18</f>
        <v>0</v>
      </c>
      <c r="M58" s="76">
        <f t="shared" si="29"/>
        <v>0</v>
      </c>
      <c r="N58" s="66">
        <f>L58+'2025 Μάρτιος'!N58</f>
        <v>768.31000000000017</v>
      </c>
      <c r="O58" s="76">
        <f t="shared" si="30"/>
        <v>4.3269741964086193E-3</v>
      </c>
      <c r="P58" s="66"/>
      <c r="Q58" s="76">
        <f t="shared" si="32"/>
        <v>0.20321898061205601</v>
      </c>
      <c r="R58" s="103"/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2'!G19</f>
        <v>55.660000000000004</v>
      </c>
      <c r="E59" s="76">
        <f t="shared" si="25"/>
        <v>1.1376155814501214E-3</v>
      </c>
      <c r="F59" s="66">
        <f>D59+'2025 Μάρτιος'!F59</f>
        <v>284.71000000000004</v>
      </c>
      <c r="G59" s="76">
        <f t="shared" si="26"/>
        <v>1.6443709591378445E-3</v>
      </c>
      <c r="H59" s="56"/>
      <c r="I59" s="77" t="e">
        <f t="shared" si="27"/>
        <v>#DIV/0!</v>
      </c>
      <c r="J59" s="66">
        <f t="shared" si="31"/>
        <v>0</v>
      </c>
      <c r="K59" s="78" t="e">
        <f t="shared" si="28"/>
        <v>#DIV/0!</v>
      </c>
      <c r="L59" s="56">
        <f>'2024_60-69 ΕΞΟΔΑ+ΟΜ 2'!G19</f>
        <v>256.40999999999985</v>
      </c>
      <c r="M59" s="76">
        <f t="shared" si="29"/>
        <v>5.1327928230180354E-3</v>
      </c>
      <c r="N59" s="66">
        <f>L59+'2025 Μάρτιος'!N59</f>
        <v>510.90999999999985</v>
      </c>
      <c r="O59" s="76">
        <f t="shared" si="30"/>
        <v>2.8773468869169043E-3</v>
      </c>
      <c r="P59" s="66"/>
      <c r="Q59" s="76">
        <f t="shared" si="32"/>
        <v>1.7944926416353475</v>
      </c>
      <c r="R59" s="103"/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2'!G20</f>
        <v>0</v>
      </c>
      <c r="E60" s="76">
        <f t="shared" si="25"/>
        <v>0</v>
      </c>
      <c r="F60" s="66">
        <f>D60+'2025 Μάρτιος'!F60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31"/>
        <v>0</v>
      </c>
      <c r="K60" s="78" t="e">
        <f t="shared" si="28"/>
        <v>#DIV/0!</v>
      </c>
      <c r="L60" s="56">
        <f>'2024_60-69 ΕΞΟΔΑ+ΟΜ 2'!G20</f>
        <v>0</v>
      </c>
      <c r="M60" s="76">
        <f t="shared" si="29"/>
        <v>0</v>
      </c>
      <c r="N60" s="66">
        <f>L60+'2025 Μάρτιος'!N60</f>
        <v>0</v>
      </c>
      <c r="O60" s="76">
        <f t="shared" si="30"/>
        <v>0</v>
      </c>
      <c r="P60" s="66"/>
      <c r="Q60" s="76" t="e">
        <f t="shared" si="32"/>
        <v>#DIV/0!</v>
      </c>
      <c r="R60" s="103"/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2'!G21</f>
        <v>0</v>
      </c>
      <c r="E61" s="76">
        <f t="shared" si="25"/>
        <v>0</v>
      </c>
      <c r="F61" s="66">
        <f>D61+'2025 Μάρτιος'!F61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31"/>
        <v>0</v>
      </c>
      <c r="K61" s="78" t="e">
        <f t="shared" si="28"/>
        <v>#DIV/0!</v>
      </c>
      <c r="L61" s="56">
        <f>'2024_60-69 ΕΞΟΔΑ+ΟΜ 2'!G21</f>
        <v>0</v>
      </c>
      <c r="M61" s="76">
        <f t="shared" si="29"/>
        <v>0</v>
      </c>
      <c r="N61" s="66">
        <f>L61+'2025 Μάρτιος'!N61</f>
        <v>17.98</v>
      </c>
      <c r="O61" s="76">
        <f t="shared" si="30"/>
        <v>1.0125990297071099E-4</v>
      </c>
      <c r="P61" s="66"/>
      <c r="Q61" s="76" t="e">
        <f t="shared" si="32"/>
        <v>#DIV/0!</v>
      </c>
      <c r="R61" s="103"/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2'!G22</f>
        <v>0</v>
      </c>
      <c r="E62" s="76">
        <f t="shared" si="25"/>
        <v>0</v>
      </c>
      <c r="F62" s="66">
        <f>D62+'2025 Μάρτιος'!F62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31"/>
        <v>0</v>
      </c>
      <c r="K62" s="78" t="e">
        <f t="shared" si="28"/>
        <v>#DIV/0!</v>
      </c>
      <c r="L62" s="56">
        <f>'2024_60-69 ΕΞΟΔΑ+ΟΜ 2'!G22</f>
        <v>0</v>
      </c>
      <c r="M62" s="76">
        <f t="shared" si="29"/>
        <v>0</v>
      </c>
      <c r="N62" s="66">
        <f>L62+'2025 Μάρτιος'!N62</f>
        <v>61.85</v>
      </c>
      <c r="O62" s="76">
        <f t="shared" si="30"/>
        <v>3.4832730804997079E-4</v>
      </c>
      <c r="P62" s="66"/>
      <c r="Q62" s="76" t="e">
        <f t="shared" si="32"/>
        <v>#DIV/0!</v>
      </c>
      <c r="R62" s="103"/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2'!G23</f>
        <v>49.57</v>
      </c>
      <c r="E63" s="76">
        <f t="shared" si="25"/>
        <v>1.0131441676694665E-3</v>
      </c>
      <c r="F63" s="66">
        <f>D63+'2025 Μάρτιος'!F63</f>
        <v>187.75</v>
      </c>
      <c r="G63" s="76">
        <f t="shared" si="26"/>
        <v>1.0843688229360761E-3</v>
      </c>
      <c r="H63" s="56"/>
      <c r="I63" s="77" t="e">
        <f t="shared" si="27"/>
        <v>#DIV/0!</v>
      </c>
      <c r="J63" s="66">
        <f t="shared" si="31"/>
        <v>0</v>
      </c>
      <c r="K63" s="78" t="e">
        <f t="shared" si="28"/>
        <v>#DIV/0!</v>
      </c>
      <c r="L63" s="56">
        <f>'2024_60-69 ΕΞΟΔΑ+ΟΜ 2'!G23</f>
        <v>0</v>
      </c>
      <c r="M63" s="76">
        <f t="shared" si="29"/>
        <v>0</v>
      </c>
      <c r="N63" s="66">
        <f>L63+'2025 Μάρτιος'!N63</f>
        <v>462.48</v>
      </c>
      <c r="O63" s="76">
        <f t="shared" si="30"/>
        <v>2.6045984385925708E-3</v>
      </c>
      <c r="P63" s="66"/>
      <c r="Q63" s="76">
        <f t="shared" si="32"/>
        <v>2.4632756324900136</v>
      </c>
      <c r="R63" s="103"/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2'!G24</f>
        <v>4093.02</v>
      </c>
      <c r="E64" s="76">
        <f t="shared" si="25"/>
        <v>8.365582693472827E-2</v>
      </c>
      <c r="F64" s="66">
        <f>D64+'2025 Μάρτιος'!F64</f>
        <v>29381.33</v>
      </c>
      <c r="G64" s="76">
        <f t="shared" si="26"/>
        <v>0.1696947974881301</v>
      </c>
      <c r="H64" s="56"/>
      <c r="I64" s="77" t="e">
        <f t="shared" si="27"/>
        <v>#DIV/0!</v>
      </c>
      <c r="J64" s="66">
        <f t="shared" si="31"/>
        <v>0</v>
      </c>
      <c r="K64" s="78" t="e">
        <f t="shared" si="28"/>
        <v>#DIV/0!</v>
      </c>
      <c r="L64" s="56">
        <f>'2024_60-69 ΕΞΟΔΑ+ΟΜ 2'!G24</f>
        <v>7312.44</v>
      </c>
      <c r="M64" s="76">
        <f t="shared" si="29"/>
        <v>0.14637978062770571</v>
      </c>
      <c r="N64" s="66">
        <f>L64+'2025 Μάρτιος'!N64</f>
        <v>21194.829999999998</v>
      </c>
      <c r="O64" s="76">
        <f t="shared" si="30"/>
        <v>0.11936520741272048</v>
      </c>
      <c r="P64" s="66"/>
      <c r="Q64" s="76">
        <f t="shared" si="32"/>
        <v>0.72137067995220083</v>
      </c>
      <c r="R64" s="103"/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2'!G25</f>
        <v>918.31999999999994</v>
      </c>
      <c r="E65" s="76">
        <f t="shared" si="25"/>
        <v>1.8769226388021476E-2</v>
      </c>
      <c r="F65" s="66">
        <f>D65+'2025 Μάρτιος'!F65</f>
        <v>1686.82</v>
      </c>
      <c r="G65" s="76">
        <f t="shared" si="26"/>
        <v>9.7423968996273348E-3</v>
      </c>
      <c r="H65" s="56"/>
      <c r="I65" s="77" t="e">
        <f t="shared" si="27"/>
        <v>#DIV/0!</v>
      </c>
      <c r="J65" s="66">
        <f t="shared" si="31"/>
        <v>0</v>
      </c>
      <c r="K65" s="78" t="e">
        <f t="shared" si="28"/>
        <v>#DIV/0!</v>
      </c>
      <c r="L65" s="56">
        <f>'2024_60-69 ΕΞΟΔΑ+ΟΜ 2'!G25</f>
        <v>0</v>
      </c>
      <c r="M65" s="76">
        <f t="shared" si="29"/>
        <v>0</v>
      </c>
      <c r="N65" s="66">
        <f>L65+'2025 Μάρτιος'!N65</f>
        <v>0</v>
      </c>
      <c r="O65" s="76">
        <f t="shared" si="30"/>
        <v>0</v>
      </c>
      <c r="P65" s="66"/>
      <c r="Q65" s="76">
        <f t="shared" si="32"/>
        <v>0</v>
      </c>
      <c r="R65" s="103"/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2'!G26</f>
        <v>0</v>
      </c>
      <c r="E66" s="76">
        <f t="shared" si="25"/>
        <v>0</v>
      </c>
      <c r="F66" s="66">
        <f>D66+'2025 Μάρτιος'!F66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31"/>
        <v>0</v>
      </c>
      <c r="K66" s="78" t="e">
        <f t="shared" si="28"/>
        <v>#DIV/0!</v>
      </c>
      <c r="L66" s="56">
        <f>'2024_60-69 ΕΞΟΔΑ+ΟΜ 2'!G26</f>
        <v>0</v>
      </c>
      <c r="M66" s="76">
        <f t="shared" si="29"/>
        <v>0</v>
      </c>
      <c r="N66" s="66">
        <f>L66+'2025 Μάρτιος'!N66</f>
        <v>0</v>
      </c>
      <c r="O66" s="76">
        <f t="shared" si="30"/>
        <v>0</v>
      </c>
      <c r="P66" s="66"/>
      <c r="Q66" s="76" t="e">
        <f t="shared" si="32"/>
        <v>#DIV/0!</v>
      </c>
      <c r="R66" s="103"/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2'!G27</f>
        <v>141.5</v>
      </c>
      <c r="E67" s="76">
        <f t="shared" si="25"/>
        <v>2.8920697947393487E-3</v>
      </c>
      <c r="F67" s="66">
        <f>D67+'2025 Μάρτιος'!F67</f>
        <v>141.5</v>
      </c>
      <c r="G67" s="76">
        <f t="shared" si="26"/>
        <v>8.1724734191986569E-4</v>
      </c>
      <c r="H67" s="56"/>
      <c r="I67" s="77" t="e">
        <f t="shared" si="27"/>
        <v>#DIV/0!</v>
      </c>
      <c r="J67" s="66">
        <f t="shared" si="31"/>
        <v>0</v>
      </c>
      <c r="K67" s="78" t="e">
        <f t="shared" si="28"/>
        <v>#DIV/0!</v>
      </c>
      <c r="L67" s="56">
        <f>'2024_60-69 ΕΞΟΔΑ+ΟΜ 2'!G27</f>
        <v>0</v>
      </c>
      <c r="M67" s="76">
        <f t="shared" si="29"/>
        <v>0</v>
      </c>
      <c r="N67" s="66">
        <f>L67+'2025 Μάρτιος'!N67</f>
        <v>0</v>
      </c>
      <c r="O67" s="76">
        <f t="shared" si="30"/>
        <v>0</v>
      </c>
      <c r="P67" s="66"/>
      <c r="Q67" s="76">
        <f t="shared" si="32"/>
        <v>0</v>
      </c>
      <c r="R67" s="103"/>
      <c r="S67"/>
      <c r="T67"/>
      <c r="U67"/>
      <c r="V67"/>
    </row>
    <row r="68" spans="1:22" ht="42.7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2'!G28</f>
        <v>1736.58</v>
      </c>
      <c r="E68" s="76">
        <f t="shared" ref="E68:E71" si="33">D68/$D$43</f>
        <v>3.5493360877374265E-2</v>
      </c>
      <c r="F68" s="66">
        <f>D68+'2025 Μάρτιος'!F68</f>
        <v>3980.52</v>
      </c>
      <c r="G68" s="76">
        <f t="shared" ref="G68:G71" si="34">F68/$F$43</f>
        <v>2.2989889678154515E-2</v>
      </c>
      <c r="H68" s="56"/>
      <c r="I68" s="77" t="e">
        <f t="shared" si="27"/>
        <v>#DIV/0!</v>
      </c>
      <c r="J68" s="66">
        <f t="shared" si="31"/>
        <v>0</v>
      </c>
      <c r="K68" s="78" t="e">
        <f t="shared" si="28"/>
        <v>#DIV/0!</v>
      </c>
      <c r="L68" s="56">
        <f>'2024_60-69 ΕΞΟΔΑ+ΟΜ 2'!G28</f>
        <v>2162.85</v>
      </c>
      <c r="M68" s="76">
        <f t="shared" si="29"/>
        <v>4.3295741029072833E-2</v>
      </c>
      <c r="N68" s="66">
        <f>L68+'2025 Μάρτιος'!N68</f>
        <v>4343.9599999999991</v>
      </c>
      <c r="O68" s="76">
        <f t="shared" si="30"/>
        <v>2.4464347503261936E-2</v>
      </c>
      <c r="P68" s="66"/>
      <c r="Q68" s="76">
        <f t="shared" si="32"/>
        <v>1.0913046536633402</v>
      </c>
      <c r="R68" s="103"/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2'!G29</f>
        <v>234.66</v>
      </c>
      <c r="E69" s="76">
        <f t="shared" si="33"/>
        <v>4.7961349684348805E-3</v>
      </c>
      <c r="F69" s="66">
        <f>D69+'2025 Μάρτιος'!F69</f>
        <v>234.66</v>
      </c>
      <c r="G69" s="76">
        <f t="shared" si="34"/>
        <v>1.3553021996813828E-3</v>
      </c>
      <c r="H69" s="56"/>
      <c r="I69" s="77" t="e">
        <f t="shared" si="27"/>
        <v>#DIV/0!</v>
      </c>
      <c r="J69" s="66">
        <f t="shared" si="31"/>
        <v>0</v>
      </c>
      <c r="K69" s="78" t="e">
        <f t="shared" si="28"/>
        <v>#DIV/0!</v>
      </c>
      <c r="L69" s="56">
        <f>'2024_60-69 ΕΞΟΔΑ+ΟΜ 2'!G29</f>
        <v>0</v>
      </c>
      <c r="M69" s="76">
        <f t="shared" si="29"/>
        <v>0</v>
      </c>
      <c r="N69" s="66">
        <f>L69+'2025 Μάρτιος'!N69</f>
        <v>3634.55</v>
      </c>
      <c r="O69" s="76">
        <f t="shared" si="30"/>
        <v>2.0469086782102207E-2</v>
      </c>
      <c r="P69" s="66"/>
      <c r="Q69" s="76">
        <f t="shared" si="32"/>
        <v>15.488579221000597</v>
      </c>
      <c r="R69" s="103"/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33"/>
        <v>0</v>
      </c>
      <c r="F70" s="66">
        <f>D70+'2025 Μάρτιος'!F70</f>
        <v>0</v>
      </c>
      <c r="G70" s="76">
        <f t="shared" si="34"/>
        <v>0</v>
      </c>
      <c r="H70" s="56"/>
      <c r="I70" s="77" t="e">
        <f t="shared" si="27"/>
        <v>#DIV/0!</v>
      </c>
      <c r="J70" s="66">
        <f t="shared" si="31"/>
        <v>0</v>
      </c>
      <c r="K70" s="78" t="e">
        <f t="shared" si="28"/>
        <v>#DIV/0!</v>
      </c>
      <c r="L70" s="56">
        <f>'2024_60-69 ΕΞΟΔΑ+ΟΜ 2'!G30</f>
        <v>328.35</v>
      </c>
      <c r="M70" s="76">
        <f t="shared" si="29"/>
        <v>6.572881414289509E-3</v>
      </c>
      <c r="N70" s="66">
        <f>L70+'2025 Μάρτιος'!N70</f>
        <v>609.21</v>
      </c>
      <c r="O70" s="76">
        <f t="shared" si="30"/>
        <v>3.430953586695598E-3</v>
      </c>
      <c r="P70" s="66"/>
      <c r="Q70" s="76" t="e">
        <f t="shared" si="32"/>
        <v>#DIV/0!</v>
      </c>
      <c r="R70" s="103"/>
      <c r="S70"/>
      <c r="T70"/>
      <c r="U70"/>
      <c r="V70"/>
    </row>
    <row r="71" spans="1:22" ht="47.2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2'!G31</f>
        <v>7839.9766666666674</v>
      </c>
      <c r="E71" s="76">
        <f t="shared" si="33"/>
        <v>0.16023858451680531</v>
      </c>
      <c r="F71" s="66">
        <f>D71+'2025 Μάρτιος'!F71</f>
        <v>31359.906666666669</v>
      </c>
      <c r="G71" s="76">
        <f t="shared" si="34"/>
        <v>0.18112226407200291</v>
      </c>
      <c r="H71" s="56"/>
      <c r="I71" s="77" t="e">
        <f t="shared" si="27"/>
        <v>#DIV/0!</v>
      </c>
      <c r="J71" s="66">
        <f t="shared" si="31"/>
        <v>0</v>
      </c>
      <c r="K71" s="78" t="e">
        <f t="shared" si="28"/>
        <v>#DIV/0!</v>
      </c>
      <c r="L71" s="56">
        <f>'2024_60-69 ΕΞΟΔΑ+ΟΜ 2'!G31</f>
        <v>7839.98</v>
      </c>
      <c r="M71" s="76">
        <f t="shared" si="29"/>
        <v>0.15694002993878928</v>
      </c>
      <c r="N71" s="66">
        <f>L71+'2025 Μάρτιος'!N71</f>
        <v>31359.919999999998</v>
      </c>
      <c r="O71" s="76">
        <f t="shared" si="30"/>
        <v>0.17661303984256169</v>
      </c>
      <c r="P71" s="66"/>
      <c r="Q71" s="76">
        <f t="shared" si="32"/>
        <v>1.0000004251713333</v>
      </c>
      <c r="R71" s="103"/>
      <c r="S71"/>
      <c r="T71"/>
      <c r="U71"/>
      <c r="V71"/>
    </row>
    <row r="72" spans="1:22" ht="47.2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2'!G32</f>
        <v>1346.45</v>
      </c>
      <c r="E72" s="76">
        <f t="shared" ref="E72:E73" si="35">D72/$D$43</f>
        <v>2.751962809276888E-2</v>
      </c>
      <c r="F72" s="66">
        <f>D72+'2025 Μάρτιος'!F72</f>
        <v>4253.01</v>
      </c>
      <c r="G72" s="76">
        <f t="shared" ref="G72:G73" si="36">F72/$F$43</f>
        <v>2.4563682810308185E-2</v>
      </c>
      <c r="H72" s="56"/>
      <c r="I72" s="77" t="e">
        <f t="shared" ref="I72:I73" si="37">H72/$H$43</f>
        <v>#DIV/0!</v>
      </c>
      <c r="J72" s="66">
        <f t="shared" ref="J72:J73" si="38">H72</f>
        <v>0</v>
      </c>
      <c r="K72" s="78" t="e">
        <f t="shared" ref="K72:K73" si="39">J72/$J$43</f>
        <v>#DIV/0!</v>
      </c>
      <c r="L72" s="56">
        <f>'2024_60-69 ΕΞΟΔΑ+ΟΜ 2'!G32</f>
        <v>3709.31</v>
      </c>
      <c r="M72" s="76">
        <f t="shared" ref="M72:M73" si="40">L72/$L$43</f>
        <v>7.4252641263402516E-2</v>
      </c>
      <c r="N72" s="66">
        <f>L72+'2025 Μάρτιος'!N72</f>
        <v>7259.3899999999994</v>
      </c>
      <c r="O72" s="76">
        <f t="shared" ref="O72:O73" si="41">N72/$N$43</f>
        <v>4.0883488711154041E-2</v>
      </c>
      <c r="P72" s="66"/>
      <c r="Q72" s="76">
        <f t="shared" ref="Q72:Q73" si="42">N72/F72</f>
        <v>1.7068828900002584</v>
      </c>
      <c r="R72" s="103"/>
      <c r="S72"/>
      <c r="T72"/>
      <c r="U72"/>
      <c r="V72"/>
    </row>
    <row r="73" spans="1:22" ht="47.2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2'!G33</f>
        <v>493.78</v>
      </c>
      <c r="E73" s="76">
        <f t="shared" si="35"/>
        <v>1.0092199457571701E-2</v>
      </c>
      <c r="F73" s="66">
        <f>D73+'2025 Μάρτιος'!F73</f>
        <v>493.78</v>
      </c>
      <c r="G73" s="76">
        <f t="shared" si="36"/>
        <v>2.8518755653229064E-3</v>
      </c>
      <c r="H73" s="56"/>
      <c r="I73" s="77" t="e">
        <f t="shared" si="37"/>
        <v>#DIV/0!</v>
      </c>
      <c r="J73" s="66">
        <f t="shared" si="38"/>
        <v>0</v>
      </c>
      <c r="K73" s="78" t="e">
        <f t="shared" si="39"/>
        <v>#DIV/0!</v>
      </c>
      <c r="L73" s="56">
        <f>'2024_60-69 ΕΞΟΔΑ+ΟΜ 2'!G33</f>
        <v>0</v>
      </c>
      <c r="M73" s="76">
        <f t="shared" si="40"/>
        <v>0</v>
      </c>
      <c r="N73" s="66">
        <f>L73+'2025 Μάρτιος'!N73</f>
        <v>0</v>
      </c>
      <c r="O73" s="76">
        <f t="shared" si="41"/>
        <v>0</v>
      </c>
      <c r="P73" s="66"/>
      <c r="Q73" s="76">
        <f t="shared" si="42"/>
        <v>0</v>
      </c>
      <c r="R73" s="103"/>
      <c r="S73"/>
      <c r="T73"/>
      <c r="U73"/>
      <c r="V73"/>
    </row>
    <row r="74" spans="1:22" ht="42.75" customHeight="1">
      <c r="A74" s="175">
        <v>73</v>
      </c>
      <c r="B74" s="175"/>
      <c r="C74" s="188" t="s">
        <v>404</v>
      </c>
      <c r="D74" s="65">
        <f>'2025_60-69 ΕΞΟΔΑ+ΟΜ 2'!G3</f>
        <v>49339.176666666666</v>
      </c>
      <c r="E74" s="300"/>
      <c r="F74" s="65">
        <f>D74+'2025 Μάρτιος'!F74</f>
        <v>173909.72666666668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49955.25999999998</v>
      </c>
      <c r="M74" s="300"/>
      <c r="N74" s="65">
        <f>SUM(N44:N73)</f>
        <v>177562.88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-412.27999999999884</v>
      </c>
      <c r="E75" s="300"/>
      <c r="F75" s="65">
        <f>F43-F74</f>
        <v>-767.52999999996973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17218.575811209434</v>
      </c>
      <c r="E76" s="301"/>
      <c r="F76" s="79">
        <f>F38-F74</f>
        <v>-32087.290825958713</v>
      </c>
      <c r="G76" s="301"/>
      <c r="H76" s="80">
        <f>H38-H74</f>
        <v>0</v>
      </c>
      <c r="I76" s="301" t="e">
        <f t="shared" ref="I76" si="43">H76/$I$39</f>
        <v>#DIV/0!</v>
      </c>
      <c r="J76" s="80">
        <f>J38-J74</f>
        <v>0</v>
      </c>
      <c r="K76" s="301"/>
      <c r="L76" s="93">
        <f>L38-L74</f>
        <v>16841.147964601798</v>
      </c>
      <c r="M76" s="301"/>
      <c r="N76" s="79">
        <f>N38-N74</f>
        <v>-46257.316991150525</v>
      </c>
      <c r="O76" s="301"/>
      <c r="P76" s="79">
        <f>P38-P74</f>
        <v>10516.872831858454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ΑΝΤΙΣΤΟΙΧΙΣΗ!$F$109</f>
        <v xml:space="preserve">ΑΠΡΙΛΙΟΣ ΤΡΕΧΟΝ ΕΤΟΣ </v>
      </c>
      <c r="E78" s="302"/>
      <c r="F78" s="302"/>
      <c r="G78" s="110">
        <f>ΑΝΤΙΣΤΟΙΧΙΣΗ!$D$34</f>
        <v>2025</v>
      </c>
      <c r="H78" s="302" t="str">
        <f>ΑΝΤΙΣΤΟΙΧΙΣΗ!$F$109</f>
        <v xml:space="preserve">ΑΠΡΙΛΙΟΣ ΤΡΕΧΟΝ ΕΤΟΣ </v>
      </c>
      <c r="I78" s="302"/>
      <c r="J78" s="302"/>
      <c r="K78" s="110">
        <f>ΑΝΤΙΣΤΟΙΧΙΣΗ!$D$34</f>
        <v>2025</v>
      </c>
      <c r="L78" s="302" t="str">
        <f>ΑΝΤΙΣΤΟΙΧΙΣΗ!$F$123</f>
        <v>ΑΠΡΙΛΙΟΣ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2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>SUM(D81:D110)</f>
        <v>12929.560000000001</v>
      </c>
      <c r="E80" s="83"/>
      <c r="F80" s="65">
        <f>SUM(F81:F110)</f>
        <v>38524.519999999997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9088.2899999999991</v>
      </c>
      <c r="M80" s="83"/>
      <c r="N80" s="65">
        <f>SUM(N81:N110)</f>
        <v>23621.690000000002</v>
      </c>
      <c r="O80" s="83"/>
      <c r="P80" s="65">
        <f>SUM(P81:P110)</f>
        <v>0</v>
      </c>
      <c r="Q80" s="83"/>
      <c r="S80"/>
      <c r="T80"/>
      <c r="U80"/>
      <c r="V80"/>
    </row>
    <row r="81" spans="1:22" ht="33.7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2'!G37</f>
        <v>2675.96</v>
      </c>
      <c r="E81" s="76">
        <f>D81/$D$111</f>
        <v>0.20696450613942005</v>
      </c>
      <c r="F81" s="117">
        <f>D81+'2025 Μάρτιος'!F81</f>
        <v>7818.87</v>
      </c>
      <c r="G81" s="76">
        <f>F81/$F$80</f>
        <v>0.20295827177080988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2'!G35</f>
        <v>2234.79</v>
      </c>
      <c r="M81" s="76">
        <f>L81/$L$80</f>
        <v>0.24589774313979859</v>
      </c>
      <c r="N81" s="66">
        <f>L81+'2025 Μάρτιος'!N81</f>
        <v>7124.15</v>
      </c>
      <c r="O81" s="76">
        <f>N81/$N$80</f>
        <v>0.3015935777668744</v>
      </c>
      <c r="P81" s="58"/>
      <c r="Q81" s="59" t="e">
        <f>SUM(D81:P81)</f>
        <v>#DIV/0!</v>
      </c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2'!G38</f>
        <v>2645.07</v>
      </c>
      <c r="E82" s="76">
        <f t="shared" ref="E82:E105" si="44">D82/$D$111</f>
        <v>0.20457540705174809</v>
      </c>
      <c r="F82" s="117">
        <f>D82+'2025 Μάρτιος'!F82</f>
        <v>7848.6900000000005</v>
      </c>
      <c r="G82" s="76">
        <f t="shared" ref="G82:G105" si="45">F82/$F$80</f>
        <v>0.20373232424440332</v>
      </c>
      <c r="H82" s="56"/>
      <c r="I82" s="57" t="e">
        <f t="shared" ref="I82:I105" si="46">H82/$H$80</f>
        <v>#DIV/0!</v>
      </c>
      <c r="J82" s="58"/>
      <c r="K82" s="58" t="e">
        <f t="shared" ref="K82:K104" si="47">J82/$J$80</f>
        <v>#DIV/0!</v>
      </c>
      <c r="L82" s="117">
        <v>1730.5800000000002</v>
      </c>
      <c r="M82" s="76">
        <f t="shared" ref="M82:M105" si="48">L82/$L$80</f>
        <v>0.19041865961583537</v>
      </c>
      <c r="N82" s="66">
        <f>L82+'2025 Μάρτιος'!N82</f>
        <v>1730.5800000000002</v>
      </c>
      <c r="O82" s="76">
        <f t="shared" ref="O82:O105" si="49">N82/$N$80</f>
        <v>7.326232797060668E-2</v>
      </c>
      <c r="P82" s="58"/>
      <c r="Q82" s="59" t="e">
        <f t="shared" ref="Q82:Q105" si="50"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2'!G39</f>
        <v>1629.6599999999999</v>
      </c>
      <c r="E83" s="76">
        <f t="shared" si="44"/>
        <v>0.12604141208208167</v>
      </c>
      <c r="F83" s="117">
        <f>D83+'2025 Μάρτιος'!F83</f>
        <v>4932.1000000000004</v>
      </c>
      <c r="G83" s="76">
        <f t="shared" si="45"/>
        <v>0.12802495657311241</v>
      </c>
      <c r="H83" s="56"/>
      <c r="I83" s="57" t="e">
        <f t="shared" si="46"/>
        <v>#DIV/0!</v>
      </c>
      <c r="J83" s="58"/>
      <c r="K83" s="58" t="e">
        <f t="shared" si="47"/>
        <v>#DIV/0!</v>
      </c>
      <c r="L83" s="117">
        <v>2128.84</v>
      </c>
      <c r="M83" s="76">
        <f t="shared" si="48"/>
        <v>0.23423988451072758</v>
      </c>
      <c r="N83" s="66">
        <f>L83+'2025 Μάρτιος'!N83</f>
        <v>5933.05</v>
      </c>
      <c r="O83" s="76">
        <f t="shared" si="49"/>
        <v>0.25116958185464289</v>
      </c>
      <c r="P83" s="58"/>
      <c r="Q83" s="59" t="e">
        <f t="shared" si="50"/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2'!G40</f>
        <v>1744.5300000000002</v>
      </c>
      <c r="E84" s="76">
        <f t="shared" si="44"/>
        <v>0.13492570512840343</v>
      </c>
      <c r="F84" s="117">
        <f>D84+'2025 Μάρτιος'!F84</f>
        <v>5213.8899999999994</v>
      </c>
      <c r="G84" s="76">
        <f t="shared" si="45"/>
        <v>0.13533951883112366</v>
      </c>
      <c r="H84" s="56"/>
      <c r="I84" s="57" t="e">
        <f t="shared" si="46"/>
        <v>#DIV/0!</v>
      </c>
      <c r="J84" s="58"/>
      <c r="K84" s="58" t="e">
        <f t="shared" si="47"/>
        <v>#DIV/0!</v>
      </c>
      <c r="L84" s="117">
        <v>0</v>
      </c>
      <c r="M84" s="76">
        <f t="shared" si="48"/>
        <v>0</v>
      </c>
      <c r="N84" s="66">
        <f>L84+'2025 Μάρτιος'!N84</f>
        <v>0</v>
      </c>
      <c r="O84" s="76">
        <f t="shared" si="49"/>
        <v>0</v>
      </c>
      <c r="P84" s="58"/>
      <c r="Q84" s="59" t="e">
        <f t="shared" si="50"/>
        <v>#DIV/0!</v>
      </c>
      <c r="S84"/>
      <c r="T84"/>
      <c r="U84"/>
      <c r="V84"/>
    </row>
    <row r="85" spans="1:22" ht="24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2'!G41</f>
        <v>523.53</v>
      </c>
      <c r="E85" s="76">
        <f t="shared" si="44"/>
        <v>4.0490937046581625E-2</v>
      </c>
      <c r="F85" s="117">
        <f>D85+'2025 Μάρτιος'!F85</f>
        <v>1578.8</v>
      </c>
      <c r="G85" s="76">
        <f t="shared" si="45"/>
        <v>4.0981691660272476E-2</v>
      </c>
      <c r="H85" s="56"/>
      <c r="I85" s="57" t="e">
        <f t="shared" si="46"/>
        <v>#DIV/0!</v>
      </c>
      <c r="J85" s="58"/>
      <c r="K85" s="58" t="e">
        <f t="shared" si="47"/>
        <v>#DIV/0!</v>
      </c>
      <c r="L85" s="117">
        <v>498.13</v>
      </c>
      <c r="M85" s="76">
        <f t="shared" si="48"/>
        <v>5.4810090787155784E-2</v>
      </c>
      <c r="N85" s="66">
        <f>L85+'2025 Μάρτιος'!N85</f>
        <v>1287.1500000000001</v>
      </c>
      <c r="O85" s="76">
        <f t="shared" si="49"/>
        <v>5.4490174073065896E-2</v>
      </c>
      <c r="P85" s="58"/>
      <c r="Q85" s="59" t="e">
        <f t="shared" si="50"/>
        <v>#DIV/0!</v>
      </c>
      <c r="S85"/>
      <c r="T85"/>
      <c r="U85"/>
      <c r="V85"/>
    </row>
    <row r="86" spans="1:22" ht="33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2'!G42</f>
        <v>530.74</v>
      </c>
      <c r="E86" s="76">
        <f t="shared" si="44"/>
        <v>4.1048573965394027E-2</v>
      </c>
      <c r="F86" s="117">
        <f>D86+'2025 Μάρτιος'!F86</f>
        <v>1599.23</v>
      </c>
      <c r="G86" s="76">
        <f t="shared" si="45"/>
        <v>4.1512003264414461E-2</v>
      </c>
      <c r="H86" s="56"/>
      <c r="I86" s="57" t="e">
        <f t="shared" si="46"/>
        <v>#DIV/0!</v>
      </c>
      <c r="J86" s="58"/>
      <c r="K86" s="58" t="e">
        <f t="shared" si="47"/>
        <v>#DIV/0!</v>
      </c>
      <c r="L86" s="117">
        <v>385.75</v>
      </c>
      <c r="M86" s="76">
        <f t="shared" si="48"/>
        <v>4.2444728326230793E-2</v>
      </c>
      <c r="N86" s="66">
        <f>L86+'2025 Μάρτιος'!N86</f>
        <v>686.56999999999994</v>
      </c>
      <c r="O86" s="76">
        <f t="shared" si="49"/>
        <v>2.9065236229922579E-2</v>
      </c>
      <c r="P86" s="58"/>
      <c r="Q86" s="59" t="e">
        <f t="shared" si="50"/>
        <v>#DIV/0!</v>
      </c>
      <c r="S86"/>
      <c r="T86"/>
      <c r="U86"/>
      <c r="V86" s="238"/>
    </row>
    <row r="87" spans="1:22" ht="31.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2'!G43</f>
        <v>231.44</v>
      </c>
      <c r="E87" s="76">
        <f t="shared" si="44"/>
        <v>1.79000677517255E-2</v>
      </c>
      <c r="F87" s="117">
        <f>D87+'2025 Μάρτιος'!F87</f>
        <v>685.71</v>
      </c>
      <c r="G87" s="76">
        <f t="shared" si="45"/>
        <v>1.779931326853651E-2</v>
      </c>
      <c r="H87" s="56"/>
      <c r="I87" s="57" t="e">
        <f t="shared" si="46"/>
        <v>#DIV/0!</v>
      </c>
      <c r="J87" s="58"/>
      <c r="K87" s="58" t="e">
        <f t="shared" si="47"/>
        <v>#DIV/0!</v>
      </c>
      <c r="L87" s="117">
        <v>427.49</v>
      </c>
      <c r="M87" s="76">
        <f t="shared" si="48"/>
        <v>4.7037451489774208E-2</v>
      </c>
      <c r="N87" s="66">
        <f>L87+'2025 Μάρτιος'!N87</f>
        <v>1185.47</v>
      </c>
      <c r="O87" s="76">
        <f t="shared" si="49"/>
        <v>5.0185655641065474E-2</v>
      </c>
      <c r="P87" s="58"/>
      <c r="Q87" s="59" t="e">
        <f t="shared" si="50"/>
        <v>#DIV/0!</v>
      </c>
      <c r="S87"/>
      <c r="T87"/>
      <c r="U87"/>
      <c r="V87" s="238"/>
    </row>
    <row r="88" spans="1:22" ht="30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2'!G44</f>
        <v>241.26</v>
      </c>
      <c r="E88" s="76">
        <f t="shared" si="44"/>
        <v>1.8659567688304936E-2</v>
      </c>
      <c r="F88" s="117">
        <f>D88+'2025 Μάρτιος'!F88</f>
        <v>720.79</v>
      </c>
      <c r="G88" s="76">
        <f t="shared" si="45"/>
        <v>1.8709902161013297E-2</v>
      </c>
      <c r="H88" s="56"/>
      <c r="I88" s="57" t="e">
        <f t="shared" si="46"/>
        <v>#DIV/0!</v>
      </c>
      <c r="J88" s="58"/>
      <c r="K88" s="58" t="e">
        <f t="shared" si="47"/>
        <v>#DIV/0!</v>
      </c>
      <c r="L88" s="117">
        <v>0</v>
      </c>
      <c r="M88" s="76">
        <f t="shared" si="48"/>
        <v>0</v>
      </c>
      <c r="N88" s="66">
        <f>L88+'2025 Μάρτιος'!N88</f>
        <v>0</v>
      </c>
      <c r="O88" s="76">
        <f t="shared" si="49"/>
        <v>0</v>
      </c>
      <c r="P88" s="58"/>
      <c r="Q88" s="59" t="e">
        <f t="shared" si="50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2'!G45</f>
        <v>0</v>
      </c>
      <c r="E89" s="76">
        <f t="shared" si="44"/>
        <v>0</v>
      </c>
      <c r="F89" s="117">
        <f>D89+'2025 Μάρτιος'!F89</f>
        <v>0</v>
      </c>
      <c r="G89" s="76">
        <f t="shared" si="45"/>
        <v>0</v>
      </c>
      <c r="H89" s="120"/>
      <c r="I89" s="57" t="e">
        <f t="shared" si="46"/>
        <v>#DIV/0!</v>
      </c>
      <c r="J89" s="120"/>
      <c r="K89" s="58" t="e">
        <f t="shared" si="47"/>
        <v>#DIV/0!</v>
      </c>
      <c r="L89" s="117">
        <v>0</v>
      </c>
      <c r="M89" s="76">
        <f t="shared" si="48"/>
        <v>0</v>
      </c>
      <c r="N89" s="66">
        <f>L89+'2025 Μάρτιος'!N89</f>
        <v>0</v>
      </c>
      <c r="O89" s="76">
        <f t="shared" si="49"/>
        <v>0</v>
      </c>
      <c r="P89" s="120"/>
      <c r="Q89" s="59" t="e">
        <f t="shared" si="50"/>
        <v>#DIV/0!</v>
      </c>
      <c r="S89"/>
      <c r="T89"/>
      <c r="U89"/>
      <c r="V89"/>
    </row>
    <row r="90" spans="1:22" ht="1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2'!G46</f>
        <v>0</v>
      </c>
      <c r="E90" s="76">
        <f t="shared" si="44"/>
        <v>0</v>
      </c>
      <c r="F90" s="117">
        <f>D90+'2025 Μάρτιος'!F90</f>
        <v>0</v>
      </c>
      <c r="G90" s="76">
        <f t="shared" si="45"/>
        <v>0</v>
      </c>
      <c r="H90" s="120"/>
      <c r="I90" s="57" t="e">
        <f t="shared" si="46"/>
        <v>#DIV/0!</v>
      </c>
      <c r="J90" s="120"/>
      <c r="K90" s="58" t="e">
        <f t="shared" si="47"/>
        <v>#DIV/0!</v>
      </c>
      <c r="L90" s="117">
        <v>0</v>
      </c>
      <c r="M90" s="76">
        <f t="shared" si="48"/>
        <v>0</v>
      </c>
      <c r="N90" s="66">
        <f>L90+'2025 Μάρτιος'!N90</f>
        <v>0</v>
      </c>
      <c r="O90" s="76">
        <f t="shared" si="49"/>
        <v>0</v>
      </c>
      <c r="P90" s="120"/>
      <c r="Q90" s="59" t="e">
        <f t="shared" si="50"/>
        <v>#DIV/0!</v>
      </c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2'!G47</f>
        <v>0</v>
      </c>
      <c r="E91" s="76">
        <f t="shared" si="44"/>
        <v>0</v>
      </c>
      <c r="F91" s="117">
        <f>D91+'2025 Μάρτιος'!F91</f>
        <v>0</v>
      </c>
      <c r="G91" s="76">
        <f t="shared" si="45"/>
        <v>0</v>
      </c>
      <c r="H91" s="120"/>
      <c r="I91" s="57" t="e">
        <f t="shared" si="46"/>
        <v>#DIV/0!</v>
      </c>
      <c r="J91" s="120"/>
      <c r="K91" s="58" t="e">
        <f t="shared" si="47"/>
        <v>#DIV/0!</v>
      </c>
      <c r="L91" s="117">
        <v>0</v>
      </c>
      <c r="M91" s="76">
        <f t="shared" si="48"/>
        <v>0</v>
      </c>
      <c r="N91" s="66">
        <f>L91+'2025 Μάρτιος'!N91</f>
        <v>0</v>
      </c>
      <c r="O91" s="76">
        <f t="shared" si="49"/>
        <v>0</v>
      </c>
      <c r="P91" s="120"/>
      <c r="Q91" s="59" t="e">
        <f t="shared" si="50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2'!G48</f>
        <v>0</v>
      </c>
      <c r="E92" s="76">
        <f t="shared" si="44"/>
        <v>0</v>
      </c>
      <c r="F92" s="117">
        <f>D92+'2025 Μάρτιος'!F92</f>
        <v>0</v>
      </c>
      <c r="G92" s="76">
        <f t="shared" si="45"/>
        <v>0</v>
      </c>
      <c r="H92" s="56"/>
      <c r="I92" s="57" t="e">
        <f t="shared" si="46"/>
        <v>#DIV/0!</v>
      </c>
      <c r="J92" s="58"/>
      <c r="K92" s="58" t="e">
        <f t="shared" si="47"/>
        <v>#DIV/0!</v>
      </c>
      <c r="L92" s="117">
        <v>0</v>
      </c>
      <c r="M92" s="76">
        <f t="shared" si="48"/>
        <v>0</v>
      </c>
      <c r="N92" s="66">
        <f>L92+'2025 Μάρτιος'!N92</f>
        <v>0</v>
      </c>
      <c r="O92" s="76">
        <f t="shared" si="49"/>
        <v>0</v>
      </c>
      <c r="P92" s="58"/>
      <c r="Q92" s="59" t="e">
        <f t="shared" si="50"/>
        <v>#DIV/0!</v>
      </c>
      <c r="S92"/>
      <c r="T92"/>
      <c r="U92"/>
      <c r="V92" s="238"/>
    </row>
    <row r="93" spans="1:22" ht="28.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2'!G49</f>
        <v>0</v>
      </c>
      <c r="E93" s="76">
        <f t="shared" si="44"/>
        <v>0</v>
      </c>
      <c r="F93" s="117">
        <f>D93+'2025 Μάρτιος'!F93</f>
        <v>0</v>
      </c>
      <c r="G93" s="76">
        <f t="shared" si="45"/>
        <v>0</v>
      </c>
      <c r="H93" s="56"/>
      <c r="I93" s="57" t="e">
        <f t="shared" si="46"/>
        <v>#DIV/0!</v>
      </c>
      <c r="J93" s="58"/>
      <c r="K93" s="58" t="e">
        <f t="shared" si="47"/>
        <v>#DIV/0!</v>
      </c>
      <c r="L93" s="117">
        <v>0</v>
      </c>
      <c r="M93" s="76">
        <f t="shared" si="48"/>
        <v>0</v>
      </c>
      <c r="N93" s="66">
        <f>L93+'2025 Μάρτιος'!N93</f>
        <v>0</v>
      </c>
      <c r="O93" s="76">
        <f t="shared" si="49"/>
        <v>0</v>
      </c>
      <c r="P93" s="58"/>
      <c r="Q93" s="59" t="e">
        <f t="shared" si="50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2'!G50</f>
        <v>0</v>
      </c>
      <c r="E94" s="76">
        <f t="shared" si="44"/>
        <v>0</v>
      </c>
      <c r="F94" s="117">
        <f>D94+'2025 Μάρτιος'!F94</f>
        <v>0</v>
      </c>
      <c r="G94" s="76">
        <f t="shared" si="45"/>
        <v>0</v>
      </c>
      <c r="H94" s="121"/>
      <c r="I94" s="57" t="e">
        <f t="shared" si="46"/>
        <v>#DIV/0!</v>
      </c>
      <c r="J94" s="121"/>
      <c r="K94" s="58" t="e">
        <f t="shared" si="47"/>
        <v>#DIV/0!</v>
      </c>
      <c r="L94" s="117">
        <v>0</v>
      </c>
      <c r="M94" s="76">
        <f t="shared" si="48"/>
        <v>0</v>
      </c>
      <c r="N94" s="66">
        <f>L94+'2025 Μάρτιος'!N94</f>
        <v>0</v>
      </c>
      <c r="O94" s="76">
        <f t="shared" si="49"/>
        <v>0</v>
      </c>
      <c r="P94" s="121"/>
      <c r="Q94" s="59" t="e">
        <f t="shared" si="50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2'!G51</f>
        <v>0</v>
      </c>
      <c r="E95" s="76">
        <f t="shared" si="44"/>
        <v>0</v>
      </c>
      <c r="F95" s="117">
        <f>D95+'2025 Μάρτιος'!F95</f>
        <v>0</v>
      </c>
      <c r="G95" s="76">
        <f t="shared" si="45"/>
        <v>0</v>
      </c>
      <c r="H95" s="56"/>
      <c r="I95" s="57" t="e">
        <f t="shared" si="46"/>
        <v>#DIV/0!</v>
      </c>
      <c r="J95" s="58"/>
      <c r="K95" s="58" t="e">
        <f t="shared" si="47"/>
        <v>#DIV/0!</v>
      </c>
      <c r="L95" s="117">
        <v>0</v>
      </c>
      <c r="M95" s="76">
        <f t="shared" si="48"/>
        <v>0</v>
      </c>
      <c r="N95" s="66">
        <f>L95+'2025 Μάρτιος'!N95</f>
        <v>246.76</v>
      </c>
      <c r="O95" s="76">
        <f t="shared" si="49"/>
        <v>1.0446331316683944E-2</v>
      </c>
      <c r="P95" s="58"/>
      <c r="Q95" s="59" t="e">
        <f t="shared" si="50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2'!G52</f>
        <v>34.4</v>
      </c>
      <c r="E96" s="76">
        <f t="shared" si="44"/>
        <v>2.6605700426000573E-3</v>
      </c>
      <c r="F96" s="117">
        <f>D96+'2025 Μάρτιος'!F96</f>
        <v>304.21999999999997</v>
      </c>
      <c r="G96" s="76">
        <f t="shared" si="45"/>
        <v>7.8967888503218217E-3</v>
      </c>
      <c r="H96" s="56"/>
      <c r="I96" s="57" t="e">
        <f t="shared" si="46"/>
        <v>#DIV/0!</v>
      </c>
      <c r="J96" s="58"/>
      <c r="K96" s="58" t="e">
        <f t="shared" si="47"/>
        <v>#DIV/0!</v>
      </c>
      <c r="L96" s="117">
        <v>0</v>
      </c>
      <c r="M96" s="76">
        <f t="shared" si="48"/>
        <v>0</v>
      </c>
      <c r="N96" s="66">
        <f>L96+'2025 Μάρτιος'!N96</f>
        <v>8.0399999999999991</v>
      </c>
      <c r="O96" s="76">
        <f t="shared" si="49"/>
        <v>3.4036514745557994E-4</v>
      </c>
      <c r="P96" s="58"/>
      <c r="Q96" s="59" t="e">
        <f t="shared" si="50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2'!G53</f>
        <v>0</v>
      </c>
      <c r="E97" s="76">
        <f t="shared" si="44"/>
        <v>0</v>
      </c>
      <c r="F97" s="117">
        <f>D97+'2025 Μάρτιος'!F97</f>
        <v>0</v>
      </c>
      <c r="G97" s="76">
        <f t="shared" si="45"/>
        <v>0</v>
      </c>
      <c r="H97" s="56"/>
      <c r="I97" s="57" t="e">
        <f t="shared" si="46"/>
        <v>#DIV/0!</v>
      </c>
      <c r="J97" s="58"/>
      <c r="K97" s="58" t="e">
        <f t="shared" si="47"/>
        <v>#DIV/0!</v>
      </c>
      <c r="L97" s="117">
        <v>0</v>
      </c>
      <c r="M97" s="76">
        <f t="shared" si="48"/>
        <v>0</v>
      </c>
      <c r="N97" s="66">
        <f>L97+'2025 Μάρτιος'!N97</f>
        <v>0</v>
      </c>
      <c r="O97" s="76">
        <f t="shared" si="49"/>
        <v>0</v>
      </c>
      <c r="P97" s="58"/>
      <c r="Q97" s="59" t="e">
        <f t="shared" si="50"/>
        <v>#DIV/0!</v>
      </c>
      <c r="S97"/>
      <c r="T97"/>
      <c r="U97"/>
      <c r="V97"/>
    </row>
    <row r="98" spans="1:22" ht="1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2'!G54</f>
        <v>0</v>
      </c>
      <c r="E98" s="76">
        <f t="shared" si="44"/>
        <v>0</v>
      </c>
      <c r="F98" s="117">
        <f>D98+'2025 Μάρτιος'!F98</f>
        <v>0</v>
      </c>
      <c r="G98" s="76">
        <f t="shared" si="45"/>
        <v>0</v>
      </c>
      <c r="H98" s="56"/>
      <c r="I98" s="57" t="e">
        <f t="shared" si="46"/>
        <v>#DIV/0!</v>
      </c>
      <c r="J98" s="58"/>
      <c r="K98" s="58" t="e">
        <f t="shared" si="47"/>
        <v>#DIV/0!</v>
      </c>
      <c r="L98" s="117">
        <v>0</v>
      </c>
      <c r="M98" s="76">
        <f t="shared" si="48"/>
        <v>0</v>
      </c>
      <c r="N98" s="66">
        <f>L98+'2025 Μάρτιος'!N98</f>
        <v>0</v>
      </c>
      <c r="O98" s="76">
        <f t="shared" si="49"/>
        <v>0</v>
      </c>
      <c r="P98" s="58"/>
      <c r="Q98" s="59" t="e">
        <f t="shared" si="50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2'!G55</f>
        <v>2500</v>
      </c>
      <c r="E99" s="76">
        <f t="shared" si="44"/>
        <v>0.19335538100291114</v>
      </c>
      <c r="F99" s="117">
        <f>D99+'2025 Μάρτιος'!F99</f>
        <v>4747.45</v>
      </c>
      <c r="G99" s="76">
        <f t="shared" si="45"/>
        <v>0.12323190529044879</v>
      </c>
      <c r="H99" s="56"/>
      <c r="I99" s="57" t="e">
        <f t="shared" si="46"/>
        <v>#DIV/0!</v>
      </c>
      <c r="J99" s="58"/>
      <c r="K99" s="58" t="e">
        <f t="shared" si="47"/>
        <v>#DIV/0!</v>
      </c>
      <c r="L99" s="117">
        <v>37.19</v>
      </c>
      <c r="M99" s="76">
        <f t="shared" si="48"/>
        <v>4.0920789279391395E-3</v>
      </c>
      <c r="N99" s="66">
        <f>L99+'2025 Μάρτιος'!N99</f>
        <v>119.88</v>
      </c>
      <c r="O99" s="76">
        <f t="shared" si="49"/>
        <v>5.0749967508675279E-3</v>
      </c>
      <c r="P99" s="58"/>
      <c r="Q99" s="59" t="e">
        <f t="shared" si="50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2'!G56</f>
        <v>89.14</v>
      </c>
      <c r="E100" s="76">
        <f t="shared" si="44"/>
        <v>6.8942794650397998E-3</v>
      </c>
      <c r="F100" s="117">
        <f>D100+'2025 Μάρτιος'!F100</f>
        <v>801.03</v>
      </c>
      <c r="G100" s="76">
        <f t="shared" si="45"/>
        <v>2.0792731486336494E-2</v>
      </c>
      <c r="H100" s="56"/>
      <c r="I100" s="57" t="e">
        <f t="shared" si="46"/>
        <v>#DIV/0!</v>
      </c>
      <c r="J100" s="58"/>
      <c r="K100" s="58" t="e">
        <f t="shared" si="47"/>
        <v>#DIV/0!</v>
      </c>
      <c r="L100" s="117">
        <v>645.52</v>
      </c>
      <c r="M100" s="76">
        <f t="shared" si="48"/>
        <v>7.1027663069730393E-2</v>
      </c>
      <c r="N100" s="66">
        <f>L100+'2025 Μάρτιος'!N100</f>
        <v>1305.52</v>
      </c>
      <c r="O100" s="76">
        <f t="shared" si="49"/>
        <v>5.5267849167438904E-2</v>
      </c>
      <c r="P100" s="58"/>
      <c r="Q100" s="59" t="e">
        <f t="shared" si="50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2'!G57</f>
        <v>0</v>
      </c>
      <c r="E101" s="76">
        <f t="shared" si="44"/>
        <v>0</v>
      </c>
      <c r="F101" s="117">
        <f>D101+'2025 Μάρτιος'!F101</f>
        <v>0</v>
      </c>
      <c r="G101" s="76">
        <f t="shared" si="45"/>
        <v>0</v>
      </c>
      <c r="H101" s="56"/>
      <c r="I101" s="57" t="e">
        <f t="shared" si="46"/>
        <v>#DIV/0!</v>
      </c>
      <c r="J101" s="58"/>
      <c r="K101" s="58" t="e">
        <f t="shared" si="47"/>
        <v>#DIV/0!</v>
      </c>
      <c r="L101" s="117">
        <v>0</v>
      </c>
      <c r="M101" s="76">
        <f t="shared" si="48"/>
        <v>0</v>
      </c>
      <c r="N101" s="66">
        <f>L101+'2025 Μάρτιος'!N101</f>
        <v>0</v>
      </c>
      <c r="O101" s="76">
        <f t="shared" si="49"/>
        <v>0</v>
      </c>
      <c r="P101" s="58"/>
      <c r="Q101" s="59" t="e">
        <f t="shared" si="50"/>
        <v>#DIV/0!</v>
      </c>
      <c r="S101"/>
      <c r="T101"/>
      <c r="U101"/>
      <c r="V101"/>
    </row>
    <row r="102" spans="1:22" ht="1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2'!G58</f>
        <v>0</v>
      </c>
      <c r="E102" s="76">
        <f t="shared" si="44"/>
        <v>0</v>
      </c>
      <c r="F102" s="117">
        <f>D102+'2025 Μάρτιος'!F102</f>
        <v>0</v>
      </c>
      <c r="G102" s="76">
        <f t="shared" si="45"/>
        <v>0</v>
      </c>
      <c r="H102" s="56"/>
      <c r="I102" s="57" t="e">
        <f t="shared" si="46"/>
        <v>#DIV/0!</v>
      </c>
      <c r="J102" s="58"/>
      <c r="K102" s="58" t="e">
        <f t="shared" si="47"/>
        <v>#DIV/0!</v>
      </c>
      <c r="L102" s="117">
        <v>0</v>
      </c>
      <c r="M102" s="76">
        <f t="shared" si="48"/>
        <v>0</v>
      </c>
      <c r="N102" s="66">
        <f>L102+'2025 Μάρτιος'!N102</f>
        <v>1396.23</v>
      </c>
      <c r="O102" s="76">
        <f t="shared" si="49"/>
        <v>5.9107963909440855E-2</v>
      </c>
      <c r="P102" s="58"/>
      <c r="Q102" s="59" t="e">
        <f t="shared" si="50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2'!G59</f>
        <v>83.83</v>
      </c>
      <c r="E103" s="76">
        <f t="shared" si="44"/>
        <v>6.4835926357896161E-3</v>
      </c>
      <c r="F103" s="117">
        <f>D103+'2025 Μάρτιος'!F103</f>
        <v>2273.7399999999998</v>
      </c>
      <c r="G103" s="76">
        <f t="shared" si="45"/>
        <v>5.9020592599206945E-2</v>
      </c>
      <c r="H103" s="56"/>
      <c r="I103" s="57" t="e">
        <f t="shared" si="46"/>
        <v>#DIV/0!</v>
      </c>
      <c r="J103" s="58"/>
      <c r="K103" s="58" t="e">
        <f t="shared" si="47"/>
        <v>#DIV/0!</v>
      </c>
      <c r="L103" s="117">
        <v>1000</v>
      </c>
      <c r="M103" s="76">
        <f t="shared" si="48"/>
        <v>0.11003170013280827</v>
      </c>
      <c r="N103" s="66">
        <f>L103+'2025 Μάρτιος'!N103</f>
        <v>2598.29</v>
      </c>
      <c r="O103" s="76">
        <f t="shared" si="49"/>
        <v>0.10999594017193519</v>
      </c>
      <c r="P103" s="58"/>
      <c r="Q103" s="59" t="e">
        <f t="shared" si="50"/>
        <v>#DIV/0!</v>
      </c>
      <c r="S103"/>
      <c r="T103"/>
      <c r="U103"/>
      <c r="V103"/>
    </row>
    <row r="104" spans="1:22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2'!G60</f>
        <v>0</v>
      </c>
      <c r="E104" s="76">
        <f t="shared" si="44"/>
        <v>0</v>
      </c>
      <c r="F104" s="117">
        <f>D104+'2025 Μάρτιος'!F104</f>
        <v>0</v>
      </c>
      <c r="G104" s="76">
        <f t="shared" si="45"/>
        <v>0</v>
      </c>
      <c r="H104" s="56"/>
      <c r="I104" s="57" t="e">
        <f t="shared" si="46"/>
        <v>#DIV/0!</v>
      </c>
      <c r="J104" s="58"/>
      <c r="K104" s="58" t="e">
        <f t="shared" si="47"/>
        <v>#DIV/0!</v>
      </c>
      <c r="L104" s="117">
        <v>0</v>
      </c>
      <c r="M104" s="76">
        <f t="shared" si="48"/>
        <v>0</v>
      </c>
      <c r="N104" s="66">
        <f>L104+'2025 Μάρτιος'!N104</f>
        <v>0</v>
      </c>
      <c r="O104" s="76">
        <f t="shared" si="49"/>
        <v>0</v>
      </c>
      <c r="P104" s="58"/>
      <c r="Q104" s="59" t="e">
        <f t="shared" si="50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2'!G61</f>
        <v>0</v>
      </c>
      <c r="E105" s="76">
        <f t="shared" si="44"/>
        <v>0</v>
      </c>
      <c r="F105" s="117">
        <f>D105+'2025 Μάρτιος'!F105</f>
        <v>0</v>
      </c>
      <c r="G105" s="76">
        <f t="shared" si="45"/>
        <v>0</v>
      </c>
      <c r="H105" s="56"/>
      <c r="I105" s="57" t="e">
        <f t="shared" si="46"/>
        <v>#DIV/0!</v>
      </c>
      <c r="J105" s="58"/>
      <c r="K105" s="58" t="e">
        <f>J105/$J$80</f>
        <v>#DIV/0!</v>
      </c>
      <c r="L105" s="117">
        <v>0</v>
      </c>
      <c r="M105" s="76">
        <f t="shared" si="48"/>
        <v>0</v>
      </c>
      <c r="N105" s="66">
        <f>L105+'2025 Μάρτιος'!N105</f>
        <v>0</v>
      </c>
      <c r="O105" s="76">
        <f t="shared" si="49"/>
        <v>0</v>
      </c>
      <c r="P105" s="58"/>
      <c r="Q105" s="59" t="e">
        <f t="shared" si="50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2'!G36</f>
        <v>12929.560000000001</v>
      </c>
      <c r="E111" s="83"/>
      <c r="F111" s="65">
        <f>D111+'2025 Μάρτιος'!F111</f>
        <v>38524.520000000004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9088.2899999999991</v>
      </c>
      <c r="M111" s="83"/>
      <c r="N111" s="65">
        <f>SUM(N81:N110)</f>
        <v>23621.690000000002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ΑΝΤΙΣΤΟΙΧΙΣΗ!$F$109</f>
        <v xml:space="preserve">ΑΠΡΙΛΙΟΣ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ΑΝΤΙΣΤΟΙΧΙΣΗ!$F$109</f>
        <v xml:space="preserve">ΑΠΡΙΛΙΟΣ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ΑΝΤΙΣΤΟΙΧΙΣΗ!$F$123</f>
        <v>ΑΠΡΙΛΙΟΣ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10041.650000000001</v>
      </c>
      <c r="E116" s="83"/>
      <c r="F116" s="65">
        <f>SUM(F117:F156)</f>
        <v>39488.04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7490.6799999999985</v>
      </c>
      <c r="M116" s="83"/>
      <c r="N116" s="65">
        <f>SUM(N117:N156)</f>
        <v>36129.740000000005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2'!G74</f>
        <v>1839.83</v>
      </c>
      <c r="E117" s="76">
        <f>D117/$D$116</f>
        <v>0.18321988916164172</v>
      </c>
      <c r="F117" s="66">
        <f>D117+'2025 Μάρτιος'!F117</f>
        <v>5305.25</v>
      </c>
      <c r="G117" s="76">
        <f>F117/$F$116</f>
        <v>0.1343508059655531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2'!G66</f>
        <v>1313.16</v>
      </c>
      <c r="M117" s="76">
        <f>L117/$L$116</f>
        <v>0.17530584673220592</v>
      </c>
      <c r="N117" s="66">
        <f>L117+'2025 Μάρτιος'!N117</f>
        <v>5513.4699999999993</v>
      </c>
      <c r="O117" s="76">
        <f>N117/$N$116</f>
        <v>0.15260198385042345</v>
      </c>
      <c r="P117" s="66"/>
      <c r="Q117" s="81" t="e">
        <f t="shared" ref="Q117:Q153" si="51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2'!G75</f>
        <v>379.11</v>
      </c>
      <c r="E118" s="76">
        <f t="shared" ref="E118:E153" si="52">D118/$D$116</f>
        <v>3.7753755607893118E-2</v>
      </c>
      <c r="F118" s="66">
        <f>D118+'2025 Μάρτιος'!F118</f>
        <v>1079.74</v>
      </c>
      <c r="G118" s="76">
        <f t="shared" ref="G118:G153" si="53">F118/$F$116</f>
        <v>2.7343469060505408E-2</v>
      </c>
      <c r="H118" s="56"/>
      <c r="I118" s="82" t="e">
        <f t="shared" ref="I118:I153" si="54">H118/$H$116</f>
        <v>#DIV/0!</v>
      </c>
      <c r="J118" s="66"/>
      <c r="K118" s="66" t="e">
        <f t="shared" ref="K118:K153" si="55">J118/$J$116</f>
        <v>#DIV/0!</v>
      </c>
      <c r="L118" s="56">
        <f>'2024_60-69 ΕΞΟΔΑ+ΟΜ 2'!G67</f>
        <v>292.7</v>
      </c>
      <c r="M118" s="76">
        <f t="shared" ref="M118:M153" si="56">L118/$L$116</f>
        <v>3.9075224145204444E-2</v>
      </c>
      <c r="N118" s="66">
        <f>L118+'2025 Μάρτιος'!N118</f>
        <v>1105.6200000000001</v>
      </c>
      <c r="O118" s="76">
        <f t="shared" ref="O118:O153" si="57">N118/$N$116</f>
        <v>3.0601382683628501E-2</v>
      </c>
      <c r="P118" s="66"/>
      <c r="Q118" s="81" t="e">
        <f t="shared" si="51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2'!G76</f>
        <v>875.5</v>
      </c>
      <c r="E119" s="76">
        <f t="shared" si="52"/>
        <v>8.7186866700193683E-2</v>
      </c>
      <c r="F119" s="66">
        <f>D119+'2025 Μάρτιος'!F119</f>
        <v>3502</v>
      </c>
      <c r="G119" s="76">
        <f t="shared" si="53"/>
        <v>8.8685080343314071E-2</v>
      </c>
      <c r="H119" s="56"/>
      <c r="I119" s="82" t="e">
        <f t="shared" si="54"/>
        <v>#DIV/0!</v>
      </c>
      <c r="J119" s="66"/>
      <c r="K119" s="66" t="e">
        <f t="shared" si="55"/>
        <v>#DIV/0!</v>
      </c>
      <c r="L119" s="56">
        <f>'2024_60-69 ΕΞΟΔΑ+ΟΜ 2'!G68</f>
        <v>850</v>
      </c>
      <c r="M119" s="76">
        <f t="shared" si="56"/>
        <v>0.11347434411829102</v>
      </c>
      <c r="N119" s="66">
        <f>L119+'2025 Μάρτιος'!N119</f>
        <v>3400</v>
      </c>
      <c r="O119" s="76">
        <f t="shared" si="57"/>
        <v>9.4105299401545633E-2</v>
      </c>
      <c r="P119" s="66"/>
      <c r="Q119" s="81" t="e">
        <f t="shared" si="51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2'!G77</f>
        <v>0</v>
      </c>
      <c r="E120" s="76">
        <f t="shared" si="52"/>
        <v>0</v>
      </c>
      <c r="F120" s="66">
        <f>D120+'2025 Μάρτιος'!F120</f>
        <v>0</v>
      </c>
      <c r="G120" s="76">
        <f t="shared" si="53"/>
        <v>0</v>
      </c>
      <c r="H120" s="56"/>
      <c r="I120" s="82" t="e">
        <f t="shared" si="54"/>
        <v>#DIV/0!</v>
      </c>
      <c r="J120" s="66"/>
      <c r="K120" s="66" t="e">
        <f t="shared" si="55"/>
        <v>#DIV/0!</v>
      </c>
      <c r="L120" s="56">
        <f>'2024_60-69 ΕΞΟΔΑ+ΟΜ 2'!G69</f>
        <v>0</v>
      </c>
      <c r="M120" s="76">
        <f t="shared" si="56"/>
        <v>0</v>
      </c>
      <c r="N120" s="66">
        <f>L120+'2025 Μάρτιος'!N120</f>
        <v>0</v>
      </c>
      <c r="O120" s="76">
        <f t="shared" si="57"/>
        <v>0</v>
      </c>
      <c r="P120" s="66"/>
      <c r="Q120" s="81" t="e">
        <f t="shared" si="51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2'!G78</f>
        <v>248.55</v>
      </c>
      <c r="E121" s="76">
        <f t="shared" si="52"/>
        <v>2.475190830192249E-2</v>
      </c>
      <c r="F121" s="66">
        <f>D121+'2025 Μάρτιος'!F121</f>
        <v>994.2</v>
      </c>
      <c r="G121" s="76">
        <f t="shared" si="53"/>
        <v>2.5177243540069349E-2</v>
      </c>
      <c r="H121" s="56"/>
      <c r="I121" s="82" t="e">
        <f t="shared" si="54"/>
        <v>#DIV/0!</v>
      </c>
      <c r="J121" s="66"/>
      <c r="K121" s="66" t="e">
        <f t="shared" si="55"/>
        <v>#DIV/0!</v>
      </c>
      <c r="L121" s="56">
        <f>'2024_60-69 ΕΞΟΔΑ+ΟΜ 2'!G70</f>
        <v>241.31</v>
      </c>
      <c r="M121" s="76">
        <f t="shared" si="56"/>
        <v>3.2214698799040951E-2</v>
      </c>
      <c r="N121" s="66">
        <f>L121+'2025 Μάρτιος'!N121</f>
        <v>965.24</v>
      </c>
      <c r="O121" s="76">
        <f t="shared" si="57"/>
        <v>2.6715940939514092E-2</v>
      </c>
      <c r="P121" s="66"/>
      <c r="Q121" s="81" t="e">
        <f t="shared" si="51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2'!G79</f>
        <v>965.25</v>
      </c>
      <c r="E122" s="76">
        <f t="shared" si="52"/>
        <v>9.6124640870773215E-2</v>
      </c>
      <c r="F122" s="66">
        <f>D122+'2025 Μάρτιος'!F122</f>
        <v>3861</v>
      </c>
      <c r="G122" s="76">
        <f t="shared" si="53"/>
        <v>9.7776440664059286E-2</v>
      </c>
      <c r="H122" s="56"/>
      <c r="I122" s="82" t="e">
        <f t="shared" si="54"/>
        <v>#DIV/0!</v>
      </c>
      <c r="J122" s="66"/>
      <c r="K122" s="66" t="e">
        <f t="shared" si="55"/>
        <v>#DIV/0!</v>
      </c>
      <c r="L122" s="56">
        <f>'2024_60-69 ΕΞΟΔΑ+ΟΜ 2'!G71</f>
        <v>965.25</v>
      </c>
      <c r="M122" s="76">
        <f t="shared" si="56"/>
        <v>0.12886013018844752</v>
      </c>
      <c r="N122" s="66">
        <f>L122+'2025 Μάρτιος'!N122</f>
        <v>3861</v>
      </c>
      <c r="O122" s="76">
        <f t="shared" si="57"/>
        <v>0.10686487087922579</v>
      </c>
      <c r="P122" s="66"/>
      <c r="Q122" s="81" t="e">
        <f t="shared" si="51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2'!G80</f>
        <v>31.52</v>
      </c>
      <c r="E123" s="76">
        <f t="shared" si="52"/>
        <v>3.1389263716620273E-3</v>
      </c>
      <c r="F123" s="66">
        <f>D123+'2025 Μάρτιος'!F123</f>
        <v>126.08</v>
      </c>
      <c r="G123" s="76">
        <f t="shared" si="53"/>
        <v>3.1928654853469554E-3</v>
      </c>
      <c r="H123" s="56"/>
      <c r="I123" s="82" t="e">
        <f t="shared" si="54"/>
        <v>#DIV/0!</v>
      </c>
      <c r="J123" s="66"/>
      <c r="K123" s="66" t="e">
        <f t="shared" si="55"/>
        <v>#DIV/0!</v>
      </c>
      <c r="L123" s="56">
        <f>'2024_60-69 ΕΞΟΔΑ+ΟΜ 2'!G72</f>
        <v>30.6</v>
      </c>
      <c r="M123" s="76">
        <f t="shared" si="56"/>
        <v>4.0850763882584766E-3</v>
      </c>
      <c r="N123" s="66">
        <f>L123+'2025 Μάρτιος'!N123</f>
        <v>122.4</v>
      </c>
      <c r="O123" s="76">
        <f t="shared" si="57"/>
        <v>3.3877907784556432E-3</v>
      </c>
      <c r="P123" s="66"/>
      <c r="Q123" s="81" t="e">
        <f t="shared" si="51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2'!G81</f>
        <v>8.9499999999999993</v>
      </c>
      <c r="E124" s="76">
        <f t="shared" si="52"/>
        <v>8.912877863697697E-4</v>
      </c>
      <c r="F124" s="66">
        <f>D124+'2025 Μάρτιος'!F124</f>
        <v>35.799999999999997</v>
      </c>
      <c r="G124" s="76">
        <f t="shared" si="53"/>
        <v>9.0660361972891019E-4</v>
      </c>
      <c r="H124" s="56"/>
      <c r="I124" s="82" t="e">
        <f t="shared" si="54"/>
        <v>#DIV/0!</v>
      </c>
      <c r="J124" s="66"/>
      <c r="K124" s="66" t="e">
        <f t="shared" si="55"/>
        <v>#DIV/0!</v>
      </c>
      <c r="L124" s="56">
        <f>'2024_60-69 ΕΞΟΔΑ+ΟΜ 2'!G73</f>
        <v>8.69</v>
      </c>
      <c r="M124" s="76">
        <f t="shared" si="56"/>
        <v>1.1601082945740576E-3</v>
      </c>
      <c r="N124" s="66">
        <f>L124+'2025 Μάρτιος'!N124</f>
        <v>34.76</v>
      </c>
      <c r="O124" s="76">
        <f t="shared" si="57"/>
        <v>9.6208829623462531E-4</v>
      </c>
      <c r="P124" s="66"/>
      <c r="Q124" s="81" t="e">
        <f t="shared" si="51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2'!G82</f>
        <v>0</v>
      </c>
      <c r="E125" s="76">
        <f t="shared" si="52"/>
        <v>0</v>
      </c>
      <c r="F125" s="66">
        <f>D125+'2025 Μάρτιος'!F125</f>
        <v>0</v>
      </c>
      <c r="G125" s="76">
        <f t="shared" si="53"/>
        <v>0</v>
      </c>
      <c r="H125" s="56"/>
      <c r="I125" s="82" t="e">
        <f t="shared" si="54"/>
        <v>#DIV/0!</v>
      </c>
      <c r="J125" s="66"/>
      <c r="K125" s="66" t="e">
        <f t="shared" si="55"/>
        <v>#DIV/0!</v>
      </c>
      <c r="L125" s="56">
        <f>'2024_60-69 ΕΞΟΔΑ+ΟΜ 2'!G74</f>
        <v>0</v>
      </c>
      <c r="M125" s="76">
        <f t="shared" si="56"/>
        <v>0</v>
      </c>
      <c r="N125" s="66">
        <f>L125+'2025 Μάρτιος'!N125</f>
        <v>0</v>
      </c>
      <c r="O125" s="76">
        <f t="shared" si="57"/>
        <v>0</v>
      </c>
      <c r="P125" s="66"/>
      <c r="Q125" s="81" t="e">
        <f t="shared" si="51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2'!G83</f>
        <v>34.75</v>
      </c>
      <c r="E126" s="76">
        <f t="shared" si="52"/>
        <v>3.460586656575363E-3</v>
      </c>
      <c r="F126" s="66">
        <f>D126+'2025 Μάρτιος'!F126</f>
        <v>139</v>
      </c>
      <c r="G126" s="76">
        <f t="shared" si="53"/>
        <v>3.5200531603999589E-3</v>
      </c>
      <c r="H126" s="56"/>
      <c r="I126" s="82" t="e">
        <f t="shared" si="54"/>
        <v>#DIV/0!</v>
      </c>
      <c r="J126" s="66"/>
      <c r="K126" s="66" t="e">
        <f t="shared" si="55"/>
        <v>#DIV/0!</v>
      </c>
      <c r="L126" s="56">
        <f>'2024_60-69 ΕΞΟΔΑ+ΟΜ 2'!G75</f>
        <v>34.75</v>
      </c>
      <c r="M126" s="76">
        <f t="shared" si="56"/>
        <v>4.6390981860124861E-3</v>
      </c>
      <c r="N126" s="66">
        <f>L126+'2025 Μάρτιος'!N126</f>
        <v>139</v>
      </c>
      <c r="O126" s="76">
        <f t="shared" si="57"/>
        <v>3.8472460637690715E-3</v>
      </c>
      <c r="P126" s="66"/>
      <c r="Q126" s="81" t="e">
        <f t="shared" si="51"/>
        <v>#DIV/0!</v>
      </c>
      <c r="S126"/>
      <c r="T126"/>
      <c r="U126"/>
      <c r="V126"/>
    </row>
    <row r="127" spans="1:22" ht="28.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2'!G84</f>
        <v>0</v>
      </c>
      <c r="E127" s="76">
        <f t="shared" si="52"/>
        <v>0</v>
      </c>
      <c r="F127" s="66">
        <f>D127+'2025 Μάρτιος'!F127</f>
        <v>0</v>
      </c>
      <c r="G127" s="76">
        <f t="shared" si="53"/>
        <v>0</v>
      </c>
      <c r="H127" s="56"/>
      <c r="I127" s="82" t="e">
        <f t="shared" si="54"/>
        <v>#DIV/0!</v>
      </c>
      <c r="J127" s="66"/>
      <c r="K127" s="66" t="e">
        <f t="shared" si="55"/>
        <v>#DIV/0!</v>
      </c>
      <c r="L127" s="56">
        <f>'2024_60-69 ΕΞΟΔΑ+ΟΜ 2'!G76</f>
        <v>0</v>
      </c>
      <c r="M127" s="76">
        <f t="shared" si="56"/>
        <v>0</v>
      </c>
      <c r="N127" s="66">
        <f>L127+'2025 Μάρτιος'!N127</f>
        <v>0</v>
      </c>
      <c r="O127" s="76">
        <f t="shared" si="57"/>
        <v>0</v>
      </c>
      <c r="P127" s="66"/>
      <c r="Q127" s="81" t="e">
        <f t="shared" si="51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2'!G85</f>
        <v>0</v>
      </c>
      <c r="E128" s="76">
        <f t="shared" si="52"/>
        <v>0</v>
      </c>
      <c r="F128" s="66">
        <f>D128+'2025 Μάρτιος'!F128</f>
        <v>0</v>
      </c>
      <c r="G128" s="76">
        <f t="shared" si="53"/>
        <v>0</v>
      </c>
      <c r="H128" s="56"/>
      <c r="I128" s="82" t="e">
        <f t="shared" si="54"/>
        <v>#DIV/0!</v>
      </c>
      <c r="J128" s="66"/>
      <c r="K128" s="66" t="e">
        <f t="shared" si="55"/>
        <v>#DIV/0!</v>
      </c>
      <c r="L128" s="56">
        <f>'2024_60-69 ΕΞΟΔΑ+ΟΜ 2'!G77</f>
        <v>0</v>
      </c>
      <c r="M128" s="76">
        <f t="shared" si="56"/>
        <v>0</v>
      </c>
      <c r="N128" s="66">
        <f>L128+'2025 Μάρτιος'!N128</f>
        <v>0</v>
      </c>
      <c r="O128" s="76">
        <f t="shared" si="57"/>
        <v>0</v>
      </c>
      <c r="P128" s="66"/>
      <c r="Q128" s="81" t="e">
        <f t="shared" si="51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2'!G86</f>
        <v>0</v>
      </c>
      <c r="E129" s="76">
        <f t="shared" si="52"/>
        <v>0</v>
      </c>
      <c r="F129" s="66">
        <f>D129+'2025 Μάρτιος'!F129</f>
        <v>0</v>
      </c>
      <c r="G129" s="76">
        <f t="shared" si="53"/>
        <v>0</v>
      </c>
      <c r="H129" s="56"/>
      <c r="I129" s="82" t="e">
        <f t="shared" si="54"/>
        <v>#DIV/0!</v>
      </c>
      <c r="J129" s="66"/>
      <c r="K129" s="66" t="e">
        <f t="shared" si="55"/>
        <v>#DIV/0!</v>
      </c>
      <c r="L129" s="56">
        <f>'2024_60-69 ΕΞΟΔΑ+ΟΜ 2'!G78</f>
        <v>0</v>
      </c>
      <c r="M129" s="76">
        <f t="shared" si="56"/>
        <v>0</v>
      </c>
      <c r="N129" s="66">
        <f>L129+'2025 Μάρτιος'!N129</f>
        <v>0</v>
      </c>
      <c r="O129" s="76">
        <f t="shared" si="57"/>
        <v>0</v>
      </c>
      <c r="P129" s="66"/>
      <c r="Q129" s="81" t="e">
        <f t="shared" si="51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2'!G87</f>
        <v>39.700000000000003</v>
      </c>
      <c r="E130" s="76">
        <f t="shared" si="52"/>
        <v>3.9535335328357386E-3</v>
      </c>
      <c r="F130" s="66">
        <f>D130+'2025 Μάρτιος'!F130</f>
        <v>141.5</v>
      </c>
      <c r="G130" s="76">
        <f t="shared" si="53"/>
        <v>3.5833634690402459E-3</v>
      </c>
      <c r="H130" s="56"/>
      <c r="I130" s="82" t="e">
        <f t="shared" si="54"/>
        <v>#DIV/0!</v>
      </c>
      <c r="J130" s="66"/>
      <c r="K130" s="66" t="e">
        <f t="shared" si="55"/>
        <v>#DIV/0!</v>
      </c>
      <c r="L130" s="56">
        <f>'2024_60-69 ΕΞΟΔΑ+ΟΜ 2'!G79</f>
        <v>38</v>
      </c>
      <c r="M130" s="76">
        <f t="shared" si="56"/>
        <v>5.0729706782294808E-3</v>
      </c>
      <c r="N130" s="66">
        <f>L130+'2025 Μάρτιος'!N130</f>
        <v>185.5</v>
      </c>
      <c r="O130" s="76">
        <f t="shared" si="57"/>
        <v>5.1342744232313869E-3</v>
      </c>
      <c r="P130" s="66"/>
      <c r="Q130" s="81" t="e">
        <f t="shared" si="51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2'!G88</f>
        <v>178.54</v>
      </c>
      <c r="E131" s="76">
        <f t="shared" si="52"/>
        <v>1.7779946522732813E-2</v>
      </c>
      <c r="F131" s="66">
        <f>D131+'2025 Μάρτιος'!F131</f>
        <v>612.16</v>
      </c>
      <c r="G131" s="76">
        <f t="shared" si="53"/>
        <v>1.5502415414895243E-2</v>
      </c>
      <c r="H131" s="56"/>
      <c r="I131" s="82" t="e">
        <f t="shared" si="54"/>
        <v>#DIV/0!</v>
      </c>
      <c r="J131" s="66"/>
      <c r="K131" s="66" t="e">
        <f t="shared" si="55"/>
        <v>#DIV/0!</v>
      </c>
      <c r="L131" s="56">
        <f>'2024_60-69 ΕΞΟΔΑ+ΟΜ 2'!G80</f>
        <v>25.36</v>
      </c>
      <c r="M131" s="76">
        <f t="shared" si="56"/>
        <v>3.3855404315763062E-3</v>
      </c>
      <c r="N131" s="66">
        <f>L131+'2025 Μάρτιος'!N131</f>
        <v>347.83</v>
      </c>
      <c r="O131" s="76">
        <f t="shared" si="57"/>
        <v>9.6272489090704766E-3</v>
      </c>
      <c r="P131" s="66"/>
      <c r="Q131" s="81" t="e">
        <f t="shared" si="51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2'!G89</f>
        <v>22.79</v>
      </c>
      <c r="E132" s="76">
        <f t="shared" si="52"/>
        <v>2.2695473353482741E-3</v>
      </c>
      <c r="F132" s="66">
        <f>D132+'2025 Μάρτιος'!F132</f>
        <v>72.78</v>
      </c>
      <c r="G132" s="76">
        <f t="shared" si="53"/>
        <v>1.8430897051360362E-3</v>
      </c>
      <c r="H132" s="56"/>
      <c r="I132" s="82" t="e">
        <f t="shared" si="54"/>
        <v>#DIV/0!</v>
      </c>
      <c r="J132" s="66"/>
      <c r="K132" s="66" t="e">
        <f t="shared" si="55"/>
        <v>#DIV/0!</v>
      </c>
      <c r="L132" s="56">
        <f>'2024_60-69 ΕΞΟΔΑ+ΟΜ 2'!G81</f>
        <v>-1.98</v>
      </c>
      <c r="M132" s="76">
        <f t="shared" si="56"/>
        <v>-2.6432847218143082E-4</v>
      </c>
      <c r="N132" s="66">
        <f>L132+'2025 Μάρτιος'!N132</f>
        <v>3.0200000000000036</v>
      </c>
      <c r="O132" s="76">
        <f t="shared" si="57"/>
        <v>8.3587648291961222E-5</v>
      </c>
      <c r="P132" s="66"/>
      <c r="Q132" s="81" t="e">
        <f t="shared" si="51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2'!G90</f>
        <v>11.49</v>
      </c>
      <c r="E133" s="76">
        <f t="shared" si="52"/>
        <v>1.1442342642892353E-3</v>
      </c>
      <c r="F133" s="66">
        <f>D133+'2025 Μάρτιος'!F133</f>
        <v>32.85</v>
      </c>
      <c r="G133" s="76">
        <f t="shared" si="53"/>
        <v>8.3189745553337161E-4</v>
      </c>
      <c r="H133" s="56"/>
      <c r="I133" s="82" t="e">
        <f t="shared" si="54"/>
        <v>#DIV/0!</v>
      </c>
      <c r="J133" s="66"/>
      <c r="K133" s="66" t="e">
        <f t="shared" si="55"/>
        <v>#DIV/0!</v>
      </c>
      <c r="L133" s="56">
        <f>'2024_60-69 ΕΞΟΔΑ+ΟΜ 2'!G82</f>
        <v>9.49</v>
      </c>
      <c r="M133" s="76">
        <f t="shared" si="56"/>
        <v>1.2669076772736257E-3</v>
      </c>
      <c r="N133" s="66">
        <f>L133+'2025 Μάρτιος'!N133</f>
        <v>45.390000000000008</v>
      </c>
      <c r="O133" s="76">
        <f t="shared" si="57"/>
        <v>1.2563057470106344E-3</v>
      </c>
      <c r="P133" s="66"/>
      <c r="Q133" s="81" t="e">
        <f t="shared" si="51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2'!G91</f>
        <v>14.13</v>
      </c>
      <c r="E134" s="76">
        <f t="shared" si="52"/>
        <v>1.4071392649614356E-3</v>
      </c>
      <c r="F134" s="66">
        <f>D134+'2025 Μάρτιος'!F134</f>
        <v>49.63</v>
      </c>
      <c r="G134" s="76">
        <f t="shared" si="53"/>
        <v>1.2568362471269783E-3</v>
      </c>
      <c r="H134" s="56"/>
      <c r="I134" s="82" t="e">
        <f t="shared" si="54"/>
        <v>#DIV/0!</v>
      </c>
      <c r="J134" s="66"/>
      <c r="K134" s="66" t="e">
        <f t="shared" si="55"/>
        <v>#DIV/0!</v>
      </c>
      <c r="L134" s="56">
        <f>'2024_60-69 ΕΞΟΔΑ+ΟΜ 2'!G83</f>
        <v>-12.76</v>
      </c>
      <c r="M134" s="76">
        <f t="shared" si="56"/>
        <v>-1.7034501540581098E-3</v>
      </c>
      <c r="N134" s="66">
        <f>L134+'2025 Μάρτιος'!N134</f>
        <v>32.050000000000004</v>
      </c>
      <c r="O134" s="76">
        <f t="shared" si="57"/>
        <v>8.8708083700574645E-4</v>
      </c>
      <c r="P134" s="66"/>
      <c r="Q134" s="81" t="e">
        <f t="shared" si="51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2'!G92</f>
        <v>306.84999999999997</v>
      </c>
      <c r="E135" s="76">
        <f t="shared" si="52"/>
        <v>3.0557727066766908E-2</v>
      </c>
      <c r="F135" s="66">
        <f>D135+'2025 Μάρτιος'!F135</f>
        <v>1137.17</v>
      </c>
      <c r="G135" s="76">
        <f t="shared" si="53"/>
        <v>2.8797833470590083E-2</v>
      </c>
      <c r="H135" s="56"/>
      <c r="I135" s="82" t="e">
        <f t="shared" si="54"/>
        <v>#DIV/0!</v>
      </c>
      <c r="J135" s="66"/>
      <c r="K135" s="66" t="e">
        <f t="shared" si="55"/>
        <v>#DIV/0!</v>
      </c>
      <c r="L135" s="56">
        <f>'2024_60-69 ΕΞΟΔΑ+ΟΜ 2'!G84</f>
        <v>334.3</v>
      </c>
      <c r="M135" s="76">
        <f t="shared" si="56"/>
        <v>4.462879204558199E-2</v>
      </c>
      <c r="N135" s="66">
        <f>L135+'2025 Μάρτιος'!N135</f>
        <v>1099.1200000000001</v>
      </c>
      <c r="O135" s="76">
        <f t="shared" si="57"/>
        <v>3.0421475493596133E-2</v>
      </c>
      <c r="P135" s="66"/>
      <c r="Q135" s="81" t="e">
        <f t="shared" si="51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2'!G93</f>
        <v>0</v>
      </c>
      <c r="E136" s="76">
        <f t="shared" si="52"/>
        <v>0</v>
      </c>
      <c r="F136" s="66">
        <f>D136+'2025 Μάρτιος'!F136</f>
        <v>12.13</v>
      </c>
      <c r="G136" s="76">
        <f t="shared" si="53"/>
        <v>3.0718161752267271E-4</v>
      </c>
      <c r="H136" s="56"/>
      <c r="I136" s="82" t="e">
        <f t="shared" si="54"/>
        <v>#DIV/0!</v>
      </c>
      <c r="J136" s="66"/>
      <c r="K136" s="66" t="e">
        <f t="shared" si="55"/>
        <v>#DIV/0!</v>
      </c>
      <c r="L136" s="56">
        <f>'2024_60-69 ΕΞΟΔΑ+ΟΜ 2'!G85</f>
        <v>0</v>
      </c>
      <c r="M136" s="76">
        <f t="shared" si="56"/>
        <v>0</v>
      </c>
      <c r="N136" s="66">
        <f>L136+'2025 Μάρτιος'!N136</f>
        <v>28.630000000000003</v>
      </c>
      <c r="O136" s="76">
        <f t="shared" si="57"/>
        <v>7.9242197701948579E-4</v>
      </c>
      <c r="P136" s="66"/>
      <c r="Q136" s="81" t="e">
        <f t="shared" si="51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2'!G94</f>
        <v>74.5</v>
      </c>
      <c r="E137" s="76">
        <f t="shared" si="52"/>
        <v>7.4190994507874692E-3</v>
      </c>
      <c r="F137" s="66">
        <f>D137+'2025 Μάρτιος'!F137</f>
        <v>299.25</v>
      </c>
      <c r="G137" s="76">
        <f t="shared" si="53"/>
        <v>7.578243944242358E-3</v>
      </c>
      <c r="H137" s="56"/>
      <c r="I137" s="82" t="e">
        <f t="shared" si="54"/>
        <v>#DIV/0!</v>
      </c>
      <c r="J137" s="66"/>
      <c r="K137" s="66" t="e">
        <f t="shared" si="55"/>
        <v>#DIV/0!</v>
      </c>
      <c r="L137" s="56">
        <f>'2024_60-69 ΕΞΟΔΑ+ΟΜ 2'!G86</f>
        <v>71.5</v>
      </c>
      <c r="M137" s="76">
        <f t="shared" si="56"/>
        <v>9.5451948287738914E-3</v>
      </c>
      <c r="N137" s="66">
        <f>L137+'2025 Μάρτιος'!N137</f>
        <v>387.74</v>
      </c>
      <c r="O137" s="76">
        <f t="shared" si="57"/>
        <v>1.0731879055869208E-2</v>
      </c>
      <c r="P137" s="66"/>
      <c r="Q137" s="81" t="e">
        <f t="shared" si="51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2'!G95</f>
        <v>0</v>
      </c>
      <c r="E138" s="76">
        <f t="shared" si="52"/>
        <v>0</v>
      </c>
      <c r="F138" s="66">
        <f>D138+'2025 Μάρτιος'!F138</f>
        <v>0</v>
      </c>
      <c r="G138" s="76">
        <f t="shared" si="53"/>
        <v>0</v>
      </c>
      <c r="H138" s="56"/>
      <c r="I138" s="82" t="e">
        <f t="shared" si="54"/>
        <v>#DIV/0!</v>
      </c>
      <c r="J138" s="66"/>
      <c r="K138" s="66" t="e">
        <f t="shared" si="55"/>
        <v>#DIV/0!</v>
      </c>
      <c r="L138" s="56">
        <f>'2024_60-69 ΕΞΟΔΑ+ΟΜ 2'!G87</f>
        <v>0</v>
      </c>
      <c r="M138" s="76">
        <f t="shared" si="56"/>
        <v>0</v>
      </c>
      <c r="N138" s="66">
        <f>L138+'2025 Μάρτιος'!N138</f>
        <v>0</v>
      </c>
      <c r="O138" s="76">
        <f t="shared" si="57"/>
        <v>0</v>
      </c>
      <c r="P138" s="66"/>
      <c r="Q138" s="81" t="e">
        <f t="shared" si="51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2'!G96</f>
        <v>0</v>
      </c>
      <c r="E139" s="76">
        <f t="shared" si="52"/>
        <v>0</v>
      </c>
      <c r="F139" s="66">
        <f>D139+'2025 Μάρτιος'!F139</f>
        <v>0</v>
      </c>
      <c r="G139" s="76">
        <f t="shared" si="53"/>
        <v>0</v>
      </c>
      <c r="H139" s="56"/>
      <c r="I139" s="82" t="e">
        <f t="shared" si="54"/>
        <v>#DIV/0!</v>
      </c>
      <c r="J139" s="66"/>
      <c r="K139" s="66" t="e">
        <f t="shared" si="55"/>
        <v>#DIV/0!</v>
      </c>
      <c r="L139" s="56">
        <f>'2024_60-69 ΕΞΟΔΑ+ΟΜ 2'!G88</f>
        <v>0</v>
      </c>
      <c r="M139" s="76">
        <f t="shared" si="56"/>
        <v>0</v>
      </c>
      <c r="N139" s="66">
        <f>L139+'2025 Μάρτιος'!N139</f>
        <v>0</v>
      </c>
      <c r="O139" s="76">
        <f t="shared" si="57"/>
        <v>0</v>
      </c>
      <c r="P139" s="66"/>
      <c r="Q139" s="81" t="e">
        <f t="shared" si="51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2'!G97</f>
        <v>0</v>
      </c>
      <c r="E140" s="76">
        <f t="shared" si="52"/>
        <v>0</v>
      </c>
      <c r="F140" s="66">
        <f>D140+'2025 Μάρτιος'!F140</f>
        <v>0</v>
      </c>
      <c r="G140" s="76">
        <f t="shared" si="53"/>
        <v>0</v>
      </c>
      <c r="H140" s="56"/>
      <c r="I140" s="82" t="e">
        <f t="shared" si="54"/>
        <v>#DIV/0!</v>
      </c>
      <c r="J140" s="66"/>
      <c r="K140" s="66" t="e">
        <f t="shared" si="55"/>
        <v>#DIV/0!</v>
      </c>
      <c r="L140" s="56">
        <f>'2024_60-69 ΕΞΟΔΑ+ΟΜ 2'!G89</f>
        <v>0</v>
      </c>
      <c r="M140" s="76">
        <f t="shared" si="56"/>
        <v>0</v>
      </c>
      <c r="N140" s="66">
        <f>L140+'2025 Μάρτιος'!N140</f>
        <v>0</v>
      </c>
      <c r="O140" s="76">
        <f t="shared" si="57"/>
        <v>0</v>
      </c>
      <c r="P140" s="66"/>
      <c r="Q140" s="81" t="e">
        <f t="shared" si="51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2'!G98</f>
        <v>0</v>
      </c>
      <c r="E141" s="76">
        <f t="shared" si="52"/>
        <v>0</v>
      </c>
      <c r="F141" s="66">
        <f>D141+'2025 Μάρτιος'!F141</f>
        <v>488.54</v>
      </c>
      <c r="G141" s="76">
        <f t="shared" si="53"/>
        <v>1.237184727325033E-2</v>
      </c>
      <c r="H141" s="56"/>
      <c r="I141" s="82" t="e">
        <f t="shared" si="54"/>
        <v>#DIV/0!</v>
      </c>
      <c r="J141" s="66"/>
      <c r="K141" s="66" t="e">
        <f t="shared" si="55"/>
        <v>#DIV/0!</v>
      </c>
      <c r="L141" s="56">
        <f>'2024_60-69 ΕΞΟΔΑ+ΟΜ 2'!G90</f>
        <v>133.24</v>
      </c>
      <c r="M141" s="76">
        <f t="shared" si="56"/>
        <v>1.7787437188613055E-2</v>
      </c>
      <c r="N141" s="66">
        <f>L141+'2025 Μάρτιος'!N141</f>
        <v>133.24</v>
      </c>
      <c r="O141" s="76">
        <f t="shared" si="57"/>
        <v>3.6878206153711595E-3</v>
      </c>
      <c r="P141" s="66"/>
      <c r="Q141" s="81" t="e">
        <f t="shared" si="51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2'!G99</f>
        <v>1210</v>
      </c>
      <c r="E142" s="76">
        <f t="shared" si="52"/>
        <v>0.12049812530809179</v>
      </c>
      <c r="F142" s="66">
        <f>D142+'2025 Μάρτιος'!F142</f>
        <v>4742.7299999999996</v>
      </c>
      <c r="G142" s="76">
        <f t="shared" si="53"/>
        <v>0.1201054800390194</v>
      </c>
      <c r="H142" s="56"/>
      <c r="I142" s="82" t="e">
        <f t="shared" si="54"/>
        <v>#DIV/0!</v>
      </c>
      <c r="J142" s="66"/>
      <c r="K142" s="66" t="e">
        <f t="shared" si="55"/>
        <v>#DIV/0!</v>
      </c>
      <c r="L142" s="56">
        <f>'2024_60-69 ΕΞΟΔΑ+ΟΜ 2'!G91</f>
        <v>900</v>
      </c>
      <c r="M142" s="76">
        <f t="shared" si="56"/>
        <v>0.12014930553701401</v>
      </c>
      <c r="N142" s="66">
        <f>L142+'2025 Μάρτιος'!N142</f>
        <v>3000</v>
      </c>
      <c r="O142" s="76">
        <f t="shared" si="57"/>
        <v>8.3034087707246157E-2</v>
      </c>
      <c r="P142" s="66"/>
      <c r="Q142" s="81" t="e">
        <f t="shared" si="51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2'!G100</f>
        <v>788.73</v>
      </c>
      <c r="E143" s="76">
        <f t="shared" si="52"/>
        <v>7.8545856507645645E-2</v>
      </c>
      <c r="F143" s="66">
        <f>D143+'2025 Μάρτιος'!F143</f>
        <v>4434.25</v>
      </c>
      <c r="G143" s="76">
        <f t="shared" si="53"/>
        <v>0.11229349443527711</v>
      </c>
      <c r="H143" s="56"/>
      <c r="I143" s="82" t="e">
        <f t="shared" si="54"/>
        <v>#DIV/0!</v>
      </c>
      <c r="J143" s="66"/>
      <c r="K143" s="66" t="e">
        <f t="shared" si="55"/>
        <v>#DIV/0!</v>
      </c>
      <c r="L143" s="56">
        <f>'2024_60-69 ΕΞΟΔΑ+ΟΜ 2'!G92</f>
        <v>0</v>
      </c>
      <c r="M143" s="76">
        <f t="shared" si="56"/>
        <v>0</v>
      </c>
      <c r="N143" s="66">
        <f>L143+'2025 Μάρτιος'!N143</f>
        <v>2400.42</v>
      </c>
      <c r="O143" s="76">
        <f t="shared" si="57"/>
        <v>6.6438894938075935E-2</v>
      </c>
      <c r="P143" s="66"/>
      <c r="Q143" s="81" t="e">
        <f t="shared" si="51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2'!G101</f>
        <v>172.38</v>
      </c>
      <c r="E144" s="76">
        <f t="shared" si="52"/>
        <v>1.7166501521164348E-2</v>
      </c>
      <c r="F144" s="66">
        <f>D144+'2025 Μάρτιος'!F144</f>
        <v>1968.06</v>
      </c>
      <c r="G144" s="76">
        <f t="shared" si="53"/>
        <v>4.9839394409041317E-2</v>
      </c>
      <c r="H144" s="56"/>
      <c r="I144" s="82" t="e">
        <f t="shared" si="54"/>
        <v>#DIV/0!</v>
      </c>
      <c r="J144" s="66"/>
      <c r="K144" s="66" t="e">
        <f t="shared" si="55"/>
        <v>#DIV/0!</v>
      </c>
      <c r="L144" s="56">
        <f>'2024_60-69 ΕΞΟΔΑ+ΟΜ 2'!G93</f>
        <v>841.99</v>
      </c>
      <c r="M144" s="76">
        <f t="shared" si="56"/>
        <v>0.11240501529901159</v>
      </c>
      <c r="N144" s="66">
        <f>L144+'2025 Μάρτιος'!N144</f>
        <v>1228.8400000000001</v>
      </c>
      <c r="O144" s="76">
        <f t="shared" si="57"/>
        <v>3.4011869446057455E-2</v>
      </c>
      <c r="P144" s="66"/>
      <c r="Q144" s="81" t="e">
        <f t="shared" si="51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2'!G102</f>
        <v>65.22</v>
      </c>
      <c r="E145" s="76">
        <f t="shared" si="52"/>
        <v>6.4949485393336745E-3</v>
      </c>
      <c r="F145" s="66">
        <f>D145+'2025 Μάρτιος'!F145</f>
        <v>279.39999999999998</v>
      </c>
      <c r="G145" s="76">
        <f t="shared" si="53"/>
        <v>7.0755600936384779E-3</v>
      </c>
      <c r="H145" s="56"/>
      <c r="I145" s="82" t="e">
        <f t="shared" si="54"/>
        <v>#DIV/0!</v>
      </c>
      <c r="J145" s="66"/>
      <c r="K145" s="66" t="e">
        <f t="shared" si="55"/>
        <v>#DIV/0!</v>
      </c>
      <c r="L145" s="56">
        <f>'2024_60-69 ΕΞΟΔΑ+ΟΜ 2'!G94</f>
        <v>224.23</v>
      </c>
      <c r="M145" s="76">
        <f t="shared" si="56"/>
        <v>2.993453197840517E-2</v>
      </c>
      <c r="N145" s="66">
        <f>L145+'2025 Μάρτιος'!N145</f>
        <v>508.54999999999995</v>
      </c>
      <c r="O145" s="76">
        <f t="shared" si="57"/>
        <v>1.4075661767840008E-2</v>
      </c>
      <c r="P145" s="66"/>
      <c r="Q145" s="81" t="e">
        <f t="shared" si="51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2'!G103</f>
        <v>0</v>
      </c>
      <c r="E146" s="76">
        <f t="shared" si="52"/>
        <v>0</v>
      </c>
      <c r="F146" s="66">
        <f>D146+'2025 Μάρτιος'!F146</f>
        <v>0</v>
      </c>
      <c r="G146" s="76">
        <f t="shared" si="53"/>
        <v>0</v>
      </c>
      <c r="H146" s="56"/>
      <c r="I146" s="82" t="e">
        <f t="shared" si="54"/>
        <v>#DIV/0!</v>
      </c>
      <c r="J146" s="66"/>
      <c r="K146" s="66" t="e">
        <f t="shared" si="55"/>
        <v>#DIV/0!</v>
      </c>
      <c r="L146" s="56">
        <f>'2024_60-69 ΕΞΟΔΑ+ΟΜ 2'!G95</f>
        <v>0</v>
      </c>
      <c r="M146" s="76">
        <f t="shared" si="56"/>
        <v>0</v>
      </c>
      <c r="N146" s="66">
        <f>L146+'2025 Μάρτιος'!N146</f>
        <v>0</v>
      </c>
      <c r="O146" s="76">
        <f t="shared" si="57"/>
        <v>0</v>
      </c>
      <c r="P146" s="66"/>
      <c r="Q146" s="81" t="e">
        <f t="shared" si="51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2'!G104</f>
        <v>0</v>
      </c>
      <c r="E147" s="76">
        <f t="shared" si="52"/>
        <v>0</v>
      </c>
      <c r="F147" s="66">
        <f>D147+'2025 Μάρτιος'!F147</f>
        <v>0</v>
      </c>
      <c r="G147" s="76">
        <f t="shared" si="53"/>
        <v>0</v>
      </c>
      <c r="H147" s="56"/>
      <c r="I147" s="82" t="e">
        <f t="shared" si="54"/>
        <v>#DIV/0!</v>
      </c>
      <c r="J147" s="66"/>
      <c r="K147" s="66" t="e">
        <f t="shared" si="55"/>
        <v>#DIV/0!</v>
      </c>
      <c r="L147" s="56">
        <f>'2024_60-69 ΕΞΟΔΑ+ΟΜ 2'!G96</f>
        <v>0</v>
      </c>
      <c r="M147" s="76">
        <f t="shared" si="56"/>
        <v>0</v>
      </c>
      <c r="N147" s="66">
        <f>L147+'2025 Μάρτιος'!N147</f>
        <v>0</v>
      </c>
      <c r="O147" s="76">
        <f t="shared" si="57"/>
        <v>0</v>
      </c>
      <c r="P147" s="66"/>
      <c r="Q147" s="81" t="e">
        <f t="shared" si="51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2'!G105</f>
        <v>1130.7499999999998</v>
      </c>
      <c r="E148" s="76">
        <f t="shared" si="52"/>
        <v>0.11260599602654939</v>
      </c>
      <c r="F148" s="66">
        <f>D148+'2025 Μάρτιος'!F148</f>
        <v>2961.8</v>
      </c>
      <c r="G148" s="76">
        <f t="shared" si="53"/>
        <v>7.5004988852320861E-2</v>
      </c>
      <c r="H148" s="56"/>
      <c r="I148" s="82" t="e">
        <f t="shared" si="54"/>
        <v>#DIV/0!</v>
      </c>
      <c r="J148" s="66"/>
      <c r="K148" s="66" t="e">
        <f t="shared" si="55"/>
        <v>#DIV/0!</v>
      </c>
      <c r="L148" s="56">
        <f>'2024_60-69 ΕΞΟΔΑ+ΟΜ 2'!G97</f>
        <v>140.51999999999992</v>
      </c>
      <c r="M148" s="76">
        <f t="shared" si="56"/>
        <v>1.8759311571179112E-2</v>
      </c>
      <c r="N148" s="66">
        <f>L148+'2025 Μάρτιος'!N148</f>
        <v>2518.09</v>
      </c>
      <c r="O148" s="76">
        <f t="shared" si="57"/>
        <v>6.9695768638246489E-2</v>
      </c>
      <c r="P148" s="66"/>
      <c r="Q148" s="81" t="e">
        <f t="shared" si="51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2'!G106</f>
        <v>0</v>
      </c>
      <c r="E149" s="76">
        <f t="shared" si="52"/>
        <v>0</v>
      </c>
      <c r="F149" s="66">
        <f>D149+'2025 Μάρτιος'!F149</f>
        <v>0</v>
      </c>
      <c r="G149" s="76">
        <f t="shared" si="53"/>
        <v>0</v>
      </c>
      <c r="H149" s="56"/>
      <c r="I149" s="82" t="e">
        <f t="shared" si="54"/>
        <v>#DIV/0!</v>
      </c>
      <c r="J149" s="66"/>
      <c r="K149" s="66" t="e">
        <f t="shared" si="55"/>
        <v>#DIV/0!</v>
      </c>
      <c r="L149" s="56">
        <f>'2024_60-69 ΕΞΟΔΑ+ΟΜ 2'!G98</f>
        <v>0</v>
      </c>
      <c r="M149" s="76">
        <f t="shared" si="56"/>
        <v>0</v>
      </c>
      <c r="N149" s="66">
        <f>L149+'2025 Μάρτιος'!N149</f>
        <v>0</v>
      </c>
      <c r="O149" s="76">
        <f t="shared" si="57"/>
        <v>0</v>
      </c>
      <c r="P149" s="66"/>
      <c r="Q149" s="81" t="e">
        <f t="shared" si="51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2'!G107</f>
        <v>766.93</v>
      </c>
      <c r="E150" s="76">
        <f t="shared" si="52"/>
        <v>7.6374898547549447E-2</v>
      </c>
      <c r="F150" s="66">
        <f>D150+'2025 Μάρτιος'!F150</f>
        <v>2327.6999999999998</v>
      </c>
      <c r="G150" s="76">
        <f t="shared" si="53"/>
        <v>5.8946962168798446E-2</v>
      </c>
      <c r="H150" s="56"/>
      <c r="I150" s="82" t="e">
        <f t="shared" si="54"/>
        <v>#DIV/0!</v>
      </c>
      <c r="J150" s="66"/>
      <c r="K150" s="66" t="e">
        <f t="shared" si="55"/>
        <v>#DIV/0!</v>
      </c>
      <c r="L150" s="56">
        <f>'2024_60-69 ΕΞΟΔΑ+ΟΜ 2'!G99</f>
        <v>0</v>
      </c>
      <c r="M150" s="76">
        <f t="shared" si="56"/>
        <v>0</v>
      </c>
      <c r="N150" s="66">
        <f>L150+'2025 Μάρτιος'!N150</f>
        <v>556.22</v>
      </c>
      <c r="O150" s="76">
        <f t="shared" si="57"/>
        <v>1.5395073421508152E-2</v>
      </c>
      <c r="P150" s="66"/>
      <c r="Q150" s="81" t="e">
        <f t="shared" si="51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2'!G108</f>
        <v>0</v>
      </c>
      <c r="E151" s="76">
        <f t="shared" si="52"/>
        <v>0</v>
      </c>
      <c r="F151" s="66">
        <f>D151+'2025 Μάρτιος'!F151</f>
        <v>0</v>
      </c>
      <c r="G151" s="76">
        <f t="shared" si="53"/>
        <v>0</v>
      </c>
      <c r="H151" s="56"/>
      <c r="I151" s="82" t="e">
        <f t="shared" si="54"/>
        <v>#DIV/0!</v>
      </c>
      <c r="J151" s="66"/>
      <c r="K151" s="66" t="e">
        <f t="shared" si="55"/>
        <v>#DIV/0!</v>
      </c>
      <c r="L151" s="56">
        <f>'2024_60-69 ΕΞΟΔΑ+ΟΜ 2'!G100</f>
        <v>911.16</v>
      </c>
      <c r="M151" s="76">
        <f t="shared" si="56"/>
        <v>0.12163915692567299</v>
      </c>
      <c r="N151" s="66">
        <f>L151+'2025 Μάρτιος'!N151</f>
        <v>3060.9</v>
      </c>
      <c r="O151" s="76">
        <f t="shared" si="57"/>
        <v>8.4719679687703248E-2</v>
      </c>
      <c r="P151" s="66"/>
      <c r="Q151" s="81" t="e">
        <f t="shared" si="51"/>
        <v>#DIV/0!</v>
      </c>
      <c r="S151"/>
      <c r="T151"/>
      <c r="U151"/>
      <c r="V151"/>
    </row>
    <row r="152" spans="1:22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2'!G109</f>
        <v>777.67000000000007</v>
      </c>
      <c r="E152" s="76">
        <f t="shared" si="52"/>
        <v>7.7444443891193177E-2</v>
      </c>
      <c r="F152" s="66">
        <f>D152+'2025 Μάρτιος'!F152</f>
        <v>3110.6800000000003</v>
      </c>
      <c r="G152" s="76">
        <f t="shared" si="53"/>
        <v>7.877524435246723E-2</v>
      </c>
      <c r="H152" s="56"/>
      <c r="I152" s="82" t="e">
        <f t="shared" si="54"/>
        <v>#DIV/0!</v>
      </c>
      <c r="J152" s="66"/>
      <c r="K152" s="66" t="e">
        <f t="shared" si="55"/>
        <v>#DIV/0!</v>
      </c>
      <c r="L152" s="56">
        <f>'2024_60-69 ΕΞΟΔΑ+ΟΜ 2'!G101</f>
        <v>0</v>
      </c>
      <c r="M152" s="76">
        <f t="shared" si="56"/>
        <v>0</v>
      </c>
      <c r="N152" s="66">
        <f>L152+'2025 Μάρτιος'!N152</f>
        <v>0</v>
      </c>
      <c r="O152" s="76">
        <f t="shared" si="57"/>
        <v>0</v>
      </c>
      <c r="P152" s="66"/>
      <c r="Q152" s="81" t="e">
        <f t="shared" si="51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2'!G110</f>
        <v>98.51</v>
      </c>
      <c r="E153" s="76">
        <f t="shared" si="52"/>
        <v>9.810140763719109E-3</v>
      </c>
      <c r="F153" s="66">
        <f>D153+'2025 Μάρτιος'!F153</f>
        <v>1774.34</v>
      </c>
      <c r="G153" s="76">
        <f t="shared" si="53"/>
        <v>4.4933605213122757E-2</v>
      </c>
      <c r="H153" s="56"/>
      <c r="I153" s="82" t="e">
        <f t="shared" si="54"/>
        <v>#DIV/0!</v>
      </c>
      <c r="J153" s="66"/>
      <c r="K153" s="66" t="e">
        <f t="shared" si="55"/>
        <v>#DIV/0!</v>
      </c>
      <c r="L153" s="56">
        <f>'2024_60-69 ΕΞΟΔΑ+ΟΜ 2'!G102</f>
        <v>139.16999999999999</v>
      </c>
      <c r="M153" s="76">
        <f t="shared" si="56"/>
        <v>1.85790876128736E-2</v>
      </c>
      <c r="N153" s="66">
        <f>L153+'2025 Μάρτιος'!N153</f>
        <v>5452.7100000000009</v>
      </c>
      <c r="O153" s="76">
        <f t="shared" si="57"/>
        <v>0.15092026679405943</v>
      </c>
      <c r="P153" s="66"/>
      <c r="Q153" s="81" t="e">
        <f t="shared" si="51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2'!G73</f>
        <v>10041.650000000001</v>
      </c>
      <c r="E157" s="83"/>
      <c r="F157" s="65">
        <f>D157+'2025 Μάρτιος'!F157</f>
        <v>39488.04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7490.6799999999985</v>
      </c>
      <c r="M157" s="83"/>
      <c r="N157" s="65">
        <f>SUM(N117:N156)</f>
        <v>36129.740000000005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-5752.6341887905692</v>
      </c>
      <c r="E159" s="299"/>
      <c r="F159" s="88">
        <f>F7-F74-F111-F157</f>
        <v>-110099.85082595874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262.17796460180034</v>
      </c>
      <c r="M159" s="299"/>
      <c r="N159" s="88">
        <f>N7-N74-N111-N157</f>
        <v>-106008.7469911505</v>
      </c>
      <c r="O159" s="299"/>
      <c r="P159" s="88"/>
      <c r="Q159" s="299"/>
      <c r="S159"/>
      <c r="T159"/>
      <c r="U159"/>
      <c r="V159"/>
    </row>
  </sheetData>
  <mergeCells count="33">
    <mergeCell ref="P114:Q114"/>
    <mergeCell ref="P77:Q77"/>
    <mergeCell ref="P78:Q78"/>
    <mergeCell ref="D113:G113"/>
    <mergeCell ref="H113:K113"/>
    <mergeCell ref="L113:O113"/>
    <mergeCell ref="P113:Q113"/>
    <mergeCell ref="D114:F114"/>
    <mergeCell ref="H114:J114"/>
    <mergeCell ref="L114:N114"/>
    <mergeCell ref="D78:F78"/>
    <mergeCell ref="H78:J78"/>
    <mergeCell ref="L78:N78"/>
    <mergeCell ref="D77:G77"/>
    <mergeCell ref="H77:K77"/>
    <mergeCell ref="L77:O77"/>
    <mergeCell ref="D40:G40"/>
    <mergeCell ref="H40:K40"/>
    <mergeCell ref="L40:O40"/>
    <mergeCell ref="P40:Q40"/>
    <mergeCell ref="P41:Q41"/>
    <mergeCell ref="D41:F41"/>
    <mergeCell ref="H41:J41"/>
    <mergeCell ref="L41:N41"/>
    <mergeCell ref="L2:O2"/>
    <mergeCell ref="D3:F3"/>
    <mergeCell ref="H3:J3"/>
    <mergeCell ref="L3:N3"/>
    <mergeCell ref="A1:Q1"/>
    <mergeCell ref="P2:Q2"/>
    <mergeCell ref="P3:Q3"/>
    <mergeCell ref="D2:G2"/>
    <mergeCell ref="H2:K2"/>
  </mergeCells>
  <pageMargins left="0.25" right="0.25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924-D26D-4CFA-8179-EE6F44568163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5.140625" style="51" bestFit="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2.5703125" style="61" customWidth="1"/>
    <col min="13" max="13" width="11.7109375" style="61" customWidth="1"/>
    <col min="14" max="14" width="13.85546875" style="61" customWidth="1"/>
    <col min="15" max="16" width="13.28515625" style="61" customWidth="1"/>
    <col min="17" max="17" width="11.42578125" style="51" customWidth="1"/>
    <col min="18" max="21" width="9.140625" style="51"/>
    <col min="22" max="22" width="47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ΑΝΤΙΣΤΟΙΧΙΣΗ!$F$110</f>
        <v xml:space="preserve">ΜΑΙΟΣ ΤΡΕΧΟΝ ΕΤΟΣ </v>
      </c>
      <c r="E3" s="302"/>
      <c r="F3" s="302"/>
      <c r="G3" s="110">
        <f>ΑΝΤΙΣΤΟΙΧΙΣΗ!$D$34</f>
        <v>2025</v>
      </c>
      <c r="H3" s="302" t="str">
        <f>ΑΝΤΙΣΤΟΙΧΙΣΗ!$F$110</f>
        <v xml:space="preserve">ΜΑΙΟΣ ΤΡΕΧΟΝ ΕΤΟΣ </v>
      </c>
      <c r="I3" s="302"/>
      <c r="J3" s="302"/>
      <c r="K3" s="110">
        <f>ΑΝΤΙΣΤΟΙΧΙΣΗ!$D$34</f>
        <v>2025</v>
      </c>
      <c r="L3" s="302" t="str">
        <f>ΑΝΤΙΣΤΟΙΧΙΣΗ!$F$124</f>
        <v>ΜΑΙΟΣ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8386.6733333333541</v>
      </c>
      <c r="E5" s="299"/>
      <c r="F5" s="86">
        <f>F7-F6</f>
        <v>-102227.50749262539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6845.3150442478218</v>
      </c>
      <c r="M5" s="299"/>
      <c r="N5" s="86">
        <f>N7-N6</f>
        <v>-99163.431946902652</v>
      </c>
      <c r="O5" s="299"/>
      <c r="P5" s="86">
        <f>P159-P6</f>
        <v>-12138.557787610638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65630.456666666665</v>
      </c>
      <c r="E6" s="299"/>
      <c r="F6" s="86">
        <f>F74+F111+F157</f>
        <v>318067.07333333336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65550.13</v>
      </c>
      <c r="M6" s="299"/>
      <c r="N6" s="87">
        <f>N74+N111+N157</f>
        <v>302864.44</v>
      </c>
      <c r="O6" s="299"/>
      <c r="P6" s="86">
        <f>P38-P43-P80</f>
        <v>12138.557787610638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74017.130000000019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72395.445044247826</v>
      </c>
      <c r="M7" s="83"/>
      <c r="N7" s="65">
        <f>L7+'2025 Απρίλιος'!N7</f>
        <v>203701.00805309735</v>
      </c>
      <c r="O7" s="83"/>
      <c r="P7" s="65">
        <f>SUM(P8:P31)</f>
        <v>12138.557787610638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'2025_ΕΣΟΔΑ'!G2</f>
        <v>64639.62</v>
      </c>
      <c r="E8" s="53">
        <f>D8/$D$7</f>
        <v>0.87330621978993217</v>
      </c>
      <c r="F8" s="54">
        <f>D8+'2025 Απρίλιος'!F8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Απρίλιος'!J8</f>
        <v>0</v>
      </c>
      <c r="K8" s="53" t="e">
        <f>J8/$J$7</f>
        <v>#DIV/0!</v>
      </c>
      <c r="L8" s="92">
        <f>'2024_60-69 ΕΞΟΔΑ+ΟΜ 2'!G114</f>
        <v>64011.902654867299</v>
      </c>
      <c r="M8" s="53">
        <f>L8/$L$7</f>
        <v>0.88419793007341085</v>
      </c>
      <c r="N8" s="54">
        <f>L8+'2025 Απρίλιος'!N8</f>
        <v>177287.5228318584</v>
      </c>
      <c r="O8" s="53">
        <f>N8/$N$7</f>
        <v>0.8703320839023343</v>
      </c>
      <c r="P8" s="54">
        <f t="shared" ref="P8:P26" si="0">F8-N8</f>
        <v>14023.808938053116</v>
      </c>
      <c r="Q8" s="53">
        <f t="shared" ref="Q8:Q26" si="1">N8/F8</f>
        <v>0.92669640209854676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'2025_ΕΣΟΔΑ'!G3</f>
        <v>44.25</v>
      </c>
      <c r="E9" s="53">
        <f t="shared" ref="E9:E29" si="2">D9/$D$7</f>
        <v>5.978345823460054E-4</v>
      </c>
      <c r="F9" s="54">
        <f>D9+'2025 Απρίλιος'!F9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Απρίλιος'!J9</f>
        <v>0</v>
      </c>
      <c r="K9" s="53" t="e">
        <f t="shared" ref="K9:K29" si="5">J9/$J$7</f>
        <v>#DIV/0!</v>
      </c>
      <c r="L9" s="92">
        <f>'2024_60-69 ΕΞΟΔΑ+ΟΜ 2'!G115</f>
        <v>0</v>
      </c>
      <c r="M9" s="53">
        <f t="shared" ref="M9:M29" si="6">L9/$L$7</f>
        <v>0</v>
      </c>
      <c r="N9" s="54">
        <f>L9+'2025 Απρίλιος'!N9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'2025_ΕΣΟΔΑ'!G4</f>
        <v>0</v>
      </c>
      <c r="E10" s="53">
        <f t="shared" si="2"/>
        <v>0</v>
      </c>
      <c r="F10" s="54">
        <f>D10+'2025 Απρίλιος'!F10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Απρίλιος'!J10</f>
        <v>0</v>
      </c>
      <c r="K10" s="53" t="e">
        <f t="shared" si="5"/>
        <v>#DIV/0!</v>
      </c>
      <c r="L10" s="92">
        <f>'2024_60-69 ΕΞΟΔΑ+ΟΜ 2'!G116</f>
        <v>0</v>
      </c>
      <c r="M10" s="53">
        <f t="shared" si="6"/>
        <v>0</v>
      </c>
      <c r="N10" s="54">
        <f>L10+'2025 Απρίλιος'!N10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'2025_ΕΣΟΔΑ'!G5</f>
        <v>4452.21</v>
      </c>
      <c r="E11" s="53">
        <f t="shared" si="2"/>
        <v>6.0151075838795677E-2</v>
      </c>
      <c r="F11" s="54">
        <f>D11+'2025 Απρίλιος'!F11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Απρίλιος'!J11</f>
        <v>0</v>
      </c>
      <c r="K11" s="53" t="e">
        <f t="shared" si="5"/>
        <v>#DIV/0!</v>
      </c>
      <c r="L11" s="92">
        <f>'2024_60-69 ΕΞΟΔΑ+ΟΜ 2'!G117</f>
        <v>5252.212389380531</v>
      </c>
      <c r="M11" s="53">
        <f t="shared" si="6"/>
        <v>7.2548934344838945E-2</v>
      </c>
      <c r="N11" s="54">
        <f>L11+'2025 Απρίλιος'!N11</f>
        <v>13995.57522123894</v>
      </c>
      <c r="O11" s="53">
        <f t="shared" si="7"/>
        <v>6.8706460291992316E-2</v>
      </c>
      <c r="P11" s="54">
        <f t="shared" si="0"/>
        <v>-835.82115044248167</v>
      </c>
      <c r="Q11" s="53">
        <f t="shared" si="1"/>
        <v>1.0635134323898423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'2025_ΕΣΟΔΑ'!G6</f>
        <v>587.21</v>
      </c>
      <c r="E12" s="53">
        <f t="shared" si="2"/>
        <v>7.9334337875570145E-3</v>
      </c>
      <c r="F12" s="54">
        <f>D12+'2025 Απρίλιος'!F12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Απρίλιος'!J12</f>
        <v>0</v>
      </c>
      <c r="K12" s="53" t="e">
        <f t="shared" si="5"/>
        <v>#DIV/0!</v>
      </c>
      <c r="L12" s="92">
        <f>'2024_60-69 ΕΞΟΔΑ+ΟΜ 2'!G118</f>
        <v>296.2</v>
      </c>
      <c r="M12" s="53">
        <f t="shared" si="6"/>
        <v>4.0914176274344837E-3</v>
      </c>
      <c r="N12" s="54">
        <f>L12+'2025 Απρίλιος'!N12</f>
        <v>1764.48</v>
      </c>
      <c r="O12" s="53">
        <f t="shared" si="7"/>
        <v>8.6621073546188105E-3</v>
      </c>
      <c r="P12" s="54">
        <f t="shared" si="0"/>
        <v>461.15000000000009</v>
      </c>
      <c r="Q12" s="53">
        <f t="shared" si="1"/>
        <v>0.79280024083068612</v>
      </c>
      <c r="S12"/>
      <c r="T12"/>
      <c r="U12"/>
      <c r="V12"/>
    </row>
    <row r="13" spans="1:22" ht="29.2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'2025_ΕΣΟΔΑ'!G7</f>
        <v>1883.5</v>
      </c>
      <c r="E13" s="53">
        <f t="shared" si="2"/>
        <v>2.5446812109575168E-2</v>
      </c>
      <c r="F13" s="54">
        <f>D13+'2025 Απρίλιος'!F13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Απρίλιος'!J13</f>
        <v>0</v>
      </c>
      <c r="K13" s="53" t="e">
        <f t="shared" si="5"/>
        <v>#DIV/0!</v>
      </c>
      <c r="L13" s="92">
        <f>'2024_60-69 ΕΞΟΔΑ+ΟΜ 2'!G119</f>
        <v>2404.79</v>
      </c>
      <c r="M13" s="53">
        <f t="shared" si="6"/>
        <v>3.3217421324369251E-2</v>
      </c>
      <c r="N13" s="54">
        <f>L13+'2025 Απρίλιος'!N13</f>
        <v>4126.74</v>
      </c>
      <c r="O13" s="53">
        <f t="shared" si="7"/>
        <v>2.0258809906941209E-2</v>
      </c>
      <c r="P13" s="54">
        <f t="shared" si="0"/>
        <v>-800.02999999999975</v>
      </c>
      <c r="Q13" s="53">
        <f t="shared" si="1"/>
        <v>1.2404868473657156</v>
      </c>
      <c r="S13"/>
      <c r="T13"/>
      <c r="U13"/>
      <c r="V13"/>
    </row>
    <row r="14" spans="1:22" ht="30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'2025_ΕΣΟΔΑ'!G8</f>
        <v>100</v>
      </c>
      <c r="E14" s="53">
        <f t="shared" si="2"/>
        <v>1.3510386041717638E-3</v>
      </c>
      <c r="F14" s="54">
        <f>D14+'2025 Απρίλιος'!F14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Απρίλιος'!J14</f>
        <v>0</v>
      </c>
      <c r="K14" s="53" t="e">
        <f t="shared" si="5"/>
        <v>#DIV/0!</v>
      </c>
      <c r="L14" s="92">
        <f>'2024_60-69 ΕΞΟΔΑ+ΟΜ 2'!G120</f>
        <v>100</v>
      </c>
      <c r="M14" s="53">
        <f t="shared" si="6"/>
        <v>1.3813023725302105E-3</v>
      </c>
      <c r="N14" s="54">
        <f>L14+'2025 Απρίλιος'!N14</f>
        <v>500</v>
      </c>
      <c r="O14" s="53">
        <f t="shared" si="7"/>
        <v>2.4545779364511951E-3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'2025_ΕΣΟΔΑ'!G9</f>
        <v>564.57000000000005</v>
      </c>
      <c r="E15" s="53">
        <f t="shared" si="2"/>
        <v>7.6275586475725264E-3</v>
      </c>
      <c r="F15" s="54">
        <f>D15+'2025 Απρίλιος'!F15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Απρίλιος'!J15</f>
        <v>0</v>
      </c>
      <c r="K15" s="53" t="e">
        <f t="shared" si="5"/>
        <v>#DIV/0!</v>
      </c>
      <c r="L15" s="92">
        <f>'2024_60-69 ΕΞΟΔΑ+ΟΜ 2'!G121</f>
        <v>87.88</v>
      </c>
      <c r="M15" s="53">
        <f t="shared" si="6"/>
        <v>1.213888524979549E-3</v>
      </c>
      <c r="N15" s="54">
        <f>L15+'2025 Απρίλιος'!N15</f>
        <v>207.23</v>
      </c>
      <c r="O15" s="53">
        <f t="shared" si="7"/>
        <v>1.0173243715415623E-3</v>
      </c>
      <c r="P15" s="54">
        <f t="shared" si="0"/>
        <v>967.86000000000013</v>
      </c>
      <c r="Q15" s="53">
        <f t="shared" si="1"/>
        <v>0.17635244959960511</v>
      </c>
      <c r="S15"/>
      <c r="T15"/>
      <c r="U15"/>
      <c r="V15"/>
    </row>
    <row r="16" spans="1:22" ht="25.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'2025_ΕΣΟΔΑ'!G10</f>
        <v>295.89999999999992</v>
      </c>
      <c r="E16" s="53">
        <f t="shared" si="2"/>
        <v>3.9977232297442478E-3</v>
      </c>
      <c r="F16" s="54">
        <f>D16+'2025 Απρίλιος'!F16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Απρίλιος'!J16</f>
        <v>0</v>
      </c>
      <c r="K16" s="53" t="e">
        <f t="shared" si="5"/>
        <v>#DIV/0!</v>
      </c>
      <c r="L16" s="92">
        <f>'2024_60-69 ΕΞΟΔΑ+ΟΜ 2'!G122</f>
        <v>0</v>
      </c>
      <c r="M16" s="53">
        <f t="shared" si="6"/>
        <v>0</v>
      </c>
      <c r="N16" s="54">
        <f>L16+'2025 Απρίλιος'!N16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'2025_ΕΣΟΔΑ'!G11</f>
        <v>0</v>
      </c>
      <c r="E17" s="53">
        <f t="shared" si="2"/>
        <v>0</v>
      </c>
      <c r="F17" s="54">
        <f>D17+'2025 Απρίλιος'!F17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Απρίλιος'!J17</f>
        <v>0</v>
      </c>
      <c r="K17" s="53" t="e">
        <f t="shared" si="5"/>
        <v>#DIV/0!</v>
      </c>
      <c r="L17" s="92">
        <f>'2024_60-69 ΕΞΟΔΑ+ΟΜ 2'!G123</f>
        <v>0</v>
      </c>
      <c r="M17" s="53">
        <f t="shared" si="6"/>
        <v>0</v>
      </c>
      <c r="N17" s="54">
        <f>L17+'2025 Απρίλιος'!N17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'2025_ΕΣΟΔΑ'!G12</f>
        <v>0</v>
      </c>
      <c r="E18" s="53">
        <f t="shared" si="2"/>
        <v>0</v>
      </c>
      <c r="F18" s="54">
        <f>D18+'2025 Απρίλιος'!F18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Απρίλιος'!J18</f>
        <v>0</v>
      </c>
      <c r="K18" s="53" t="e">
        <f t="shared" si="5"/>
        <v>#DIV/0!</v>
      </c>
      <c r="L18" s="92">
        <f>'2024_60-69 ΕΞΟΔΑ+ΟΜ 2'!G124</f>
        <v>0</v>
      </c>
      <c r="M18" s="53">
        <f t="shared" si="6"/>
        <v>0</v>
      </c>
      <c r="N18" s="54">
        <f>L18+'2025 Απρίλιος'!N18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'2025_ΕΣΟΔΑ'!G13</f>
        <v>0</v>
      </c>
      <c r="E19" s="53">
        <f t="shared" si="2"/>
        <v>0</v>
      </c>
      <c r="F19" s="54">
        <f>D19+'2025 Απρίλιος'!F19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Απρίλιος'!J19</f>
        <v>0</v>
      </c>
      <c r="K19" s="53" t="e">
        <f t="shared" si="5"/>
        <v>#DIV/0!</v>
      </c>
      <c r="L19" s="92">
        <f>'2024_60-69 ΕΞΟΔΑ+ΟΜ 2'!G125</f>
        <v>0</v>
      </c>
      <c r="M19" s="53">
        <f t="shared" si="6"/>
        <v>0</v>
      </c>
      <c r="N19" s="54">
        <f>L19+'2025 Απρίλιος'!N19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'2025_ΕΣΟΔΑ'!G14</f>
        <v>0</v>
      </c>
      <c r="E20" s="53">
        <f t="shared" si="2"/>
        <v>0</v>
      </c>
      <c r="F20" s="54">
        <f>D20+'2025 Απρίλιος'!F20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Απρίλιος'!J20</f>
        <v>0</v>
      </c>
      <c r="K20" s="53" t="e">
        <f t="shared" si="5"/>
        <v>#DIV/0!</v>
      </c>
      <c r="L20" s="92">
        <f>'2024_60-69 ΕΞΟΔΑ+ΟΜ 2'!G126</f>
        <v>0</v>
      </c>
      <c r="M20" s="53">
        <f t="shared" si="6"/>
        <v>0</v>
      </c>
      <c r="N20" s="54">
        <f>L20+'2025 Απρίλιος'!N20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.7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'2025_ΕΣΟΔΑ'!G15</f>
        <v>1725.6299999999999</v>
      </c>
      <c r="E21" s="53">
        <f t="shared" si="2"/>
        <v>2.3313927465169203E-2</v>
      </c>
      <c r="F21" s="54">
        <f>D21+'2025 Απρίλιος'!F21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Απρίλιος'!J21</f>
        <v>0</v>
      </c>
      <c r="K21" s="53" t="e">
        <f t="shared" si="5"/>
        <v>#DIV/0!</v>
      </c>
      <c r="L21" s="92">
        <f>'2024_60-69 ΕΞΟΔΑ+ΟΜ 2'!G127</f>
        <v>150.44</v>
      </c>
      <c r="M21" s="53">
        <f t="shared" si="6"/>
        <v>2.0780312892344486E-3</v>
      </c>
      <c r="N21" s="54">
        <f>L21+'2025 Απρίλιος'!N21</f>
        <v>150.44</v>
      </c>
      <c r="O21" s="53">
        <f t="shared" si="7"/>
        <v>7.385334095194356E-4</v>
      </c>
      <c r="P21" s="54">
        <f t="shared" si="0"/>
        <v>3079.6199999999994</v>
      </c>
      <c r="Q21" s="53">
        <f t="shared" si="1"/>
        <v>4.6574986223166137E-2</v>
      </c>
      <c r="S21"/>
      <c r="T21"/>
      <c r="U21"/>
      <c r="V21"/>
    </row>
    <row r="22" spans="1:22" ht="22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'2025_ΕΣΟΔΑ'!G16</f>
        <v>0</v>
      </c>
      <c r="E22" s="53">
        <f t="shared" si="2"/>
        <v>0</v>
      </c>
      <c r="F22" s="54">
        <f>D22+'2025 Απρίλιος'!F22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Απρίλιος'!J22</f>
        <v>0</v>
      </c>
      <c r="K22" s="53" t="e">
        <f t="shared" si="5"/>
        <v>#DIV/0!</v>
      </c>
      <c r="L22" s="92">
        <f>'2024_60-69 ΕΞΟΔΑ+ΟΜ 2'!G128</f>
        <v>0</v>
      </c>
      <c r="M22" s="53">
        <f t="shared" si="6"/>
        <v>0</v>
      </c>
      <c r="N22" s="54">
        <f>L22+'2025 Απρίλιος'!N22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'2025_ΕΣΟΔΑ'!G17</f>
        <v>0</v>
      </c>
      <c r="E23" s="53">
        <f t="shared" si="2"/>
        <v>0</v>
      </c>
      <c r="F23" s="54">
        <f>D23+'2025 Απρίλιος'!F23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Απρίλιος'!J23</f>
        <v>0</v>
      </c>
      <c r="K23" s="53" t="e">
        <f t="shared" si="5"/>
        <v>#DIV/0!</v>
      </c>
      <c r="L23" s="92">
        <f>'2024_60-69 ΕΞΟΔΑ+ΟΜ 2'!G129</f>
        <v>0</v>
      </c>
      <c r="M23" s="53">
        <f t="shared" si="6"/>
        <v>0</v>
      </c>
      <c r="N23" s="54">
        <f>L23+'2025 Απρίλιος'!N23</f>
        <v>524.05999999999995</v>
      </c>
      <c r="O23" s="53">
        <f t="shared" si="7"/>
        <v>2.5726922267532266E-3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'2025_ΕΣΟΔΑ'!G18</f>
        <v>0</v>
      </c>
      <c r="E24" s="53">
        <f t="shared" si="2"/>
        <v>0</v>
      </c>
      <c r="F24" s="54">
        <f>D24+'2025 Απρίλιος'!F24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Απρίλιος'!J24</f>
        <v>0</v>
      </c>
      <c r="K24" s="53" t="e">
        <f t="shared" si="5"/>
        <v>#DIV/0!</v>
      </c>
      <c r="L24" s="92">
        <f>'2024_60-69 ΕΞΟΔΑ+ΟΜ 2'!G130</f>
        <v>401.1</v>
      </c>
      <c r="M24" s="53">
        <f t="shared" si="6"/>
        <v>5.5404038162186753E-3</v>
      </c>
      <c r="N24" s="54">
        <f>L24+'2025 Απρίλιος'!N24</f>
        <v>631.5</v>
      </c>
      <c r="O24" s="53">
        <f t="shared" si="7"/>
        <v>3.1001319337378595E-3</v>
      </c>
      <c r="P24" s="54">
        <f t="shared" si="0"/>
        <v>-631.5</v>
      </c>
      <c r="Q24" s="53" t="e">
        <f t="shared" si="1"/>
        <v>#DIV/0!</v>
      </c>
      <c r="S24"/>
      <c r="T24"/>
      <c r="U24"/>
      <c r="V24"/>
    </row>
    <row r="25" spans="1:22" ht="18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'2025_ΕΣΟΔΑ'!G19</f>
        <v>0</v>
      </c>
      <c r="E25" s="53">
        <f t="shared" si="2"/>
        <v>0</v>
      </c>
      <c r="F25" s="54">
        <f>D25+'2025 Απρίλιος'!F25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Απρίλιος'!J25</f>
        <v>0</v>
      </c>
      <c r="K25" s="53" t="e">
        <f t="shared" si="5"/>
        <v>#DIV/0!</v>
      </c>
      <c r="L25" s="92">
        <f>'2024_60-69 ΕΞΟΔΑ+ΟΜ 2'!G131</f>
        <v>0</v>
      </c>
      <c r="M25" s="53">
        <f t="shared" si="6"/>
        <v>0</v>
      </c>
      <c r="N25" s="54">
        <f>L25+'2025 Απρίλιος'!N25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'2025_ΕΣΟΔΑ'!G20</f>
        <v>0</v>
      </c>
      <c r="E26" s="53">
        <f t="shared" si="2"/>
        <v>0</v>
      </c>
      <c r="F26" s="54">
        <f>D26+'2025 Απρίλιος'!F26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Απρίλιος'!J26</f>
        <v>0</v>
      </c>
      <c r="K26" s="53" t="e">
        <f t="shared" si="5"/>
        <v>#DIV/0!</v>
      </c>
      <c r="L26" s="92">
        <f>'2024_60-69 ΕΞΟΔΑ+ΟΜ 2'!G132</f>
        <v>0</v>
      </c>
      <c r="M26" s="53">
        <f t="shared" si="6"/>
        <v>0</v>
      </c>
      <c r="N26" s="54">
        <f>L26+'2025 Απρίλιος'!N26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'2025_ΕΣΟΔΑ'!G21</f>
        <v>142.82</v>
      </c>
      <c r="E27" s="53">
        <f t="shared" si="2"/>
        <v>1.9295533344781128E-3</v>
      </c>
      <c r="F27" s="54">
        <f>D27+'2025 Απρίλιος'!F27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Απρίλιος'!J27</f>
        <v>0</v>
      </c>
      <c r="K27" s="53" t="e">
        <f t="shared" si="5"/>
        <v>#DIV/0!</v>
      </c>
      <c r="L27" s="92">
        <f>'2024_60-69 ΕΞΟΔΑ+ΟΜ 2'!G133</f>
        <v>0</v>
      </c>
      <c r="M27" s="53">
        <f t="shared" si="6"/>
        <v>0</v>
      </c>
      <c r="N27" s="54">
        <f>L27+'2025 Απρίλιος'!N27</f>
        <v>0</v>
      </c>
      <c r="O27" s="53">
        <f t="shared" si="7"/>
        <v>0</v>
      </c>
      <c r="P27" s="54">
        <f t="shared" ref="P27:P29" si="8">F27-N27</f>
        <v>250.7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'2025_ΕΣΟΔΑ'!G22</f>
        <v>0</v>
      </c>
      <c r="E28" s="53">
        <f t="shared" si="2"/>
        <v>0</v>
      </c>
      <c r="F28" s="54">
        <f>D28+'2025 Απρίλιος'!F28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Απρίλιος'!J28</f>
        <v>0</v>
      </c>
      <c r="K28" s="53" t="e">
        <f t="shared" si="5"/>
        <v>#DIV/0!</v>
      </c>
      <c r="L28" s="92">
        <f>'2024_60-69 ΕΞΟΔΑ+ΟΜ 2'!G134</f>
        <v>0</v>
      </c>
      <c r="M28" s="53">
        <f t="shared" si="6"/>
        <v>0</v>
      </c>
      <c r="N28" s="54">
        <f>L28+'2025 Απρίλιος'!N28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'2025_ΕΣΟΔΑ'!G23</f>
        <v>95.75</v>
      </c>
      <c r="E29" s="53">
        <f t="shared" si="2"/>
        <v>1.2936194634944637E-3</v>
      </c>
      <c r="F29" s="54">
        <f>D29+'2025 Απρίλιος'!F29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Απρίλιος'!J29</f>
        <v>0</v>
      </c>
      <c r="K29" s="53" t="e">
        <f t="shared" si="5"/>
        <v>#DIV/0!</v>
      </c>
      <c r="L29" s="92">
        <f>'2024_60-69 ΕΞΟΔΑ+ΟΜ 2'!G135</f>
        <v>34.61</v>
      </c>
      <c r="M29" s="53">
        <f t="shared" si="6"/>
        <v>4.780687511327059E-4</v>
      </c>
      <c r="N29" s="54">
        <f>L29+'2025 Απρίλιος'!N29</f>
        <v>5466.38</v>
      </c>
      <c r="O29" s="53">
        <f t="shared" si="7"/>
        <v>2.6835311480516169E-2</v>
      </c>
      <c r="P29" s="54">
        <f t="shared" si="8"/>
        <v>-5201.95</v>
      </c>
      <c r="Q29" s="53">
        <f t="shared" si="9"/>
        <v>20.672314033959839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'2025_ΕΣΟΔΑ'!G24</f>
        <v>-514.33000000000004</v>
      </c>
      <c r="E30" s="53">
        <f t="shared" ref="E30:E31" si="10">D30/$D$7</f>
        <v>-6.9487968528366331E-3</v>
      </c>
      <c r="F30" s="54">
        <f>D30+'2025 Απρίλιος'!F30</f>
        <v>-1281.8600000000001</v>
      </c>
      <c r="G30" s="53">
        <f t="shared" ref="G30:G31" si="11">F30/$F$7</f>
        <v>-5.9389481951887691E-3</v>
      </c>
      <c r="H30" s="54"/>
      <c r="I30" s="53" t="e">
        <f t="shared" ref="I30" si="12">H30/$H$7</f>
        <v>#DIV/0!</v>
      </c>
      <c r="J30" s="54">
        <f>H30+'2025 Απρίλιος'!J30</f>
        <v>0</v>
      </c>
      <c r="K30" s="53" t="e">
        <f t="shared" ref="K30" si="13">J30/$J$7</f>
        <v>#DIV/0!</v>
      </c>
      <c r="L30" s="92">
        <f>'2024_60-69 ΕΞΟΔΑ+ΟΜ 2'!G136</f>
        <v>-343.69</v>
      </c>
      <c r="M30" s="53">
        <f t="shared" ref="M30:M31" si="14">L30/$L$7</f>
        <v>-4.7473981241490807E-3</v>
      </c>
      <c r="N30" s="54">
        <f>L30+'2025 Απρίλιος'!N30</f>
        <v>-952.92000000000007</v>
      </c>
      <c r="O30" s="53">
        <f t="shared" ref="O30" si="15">N30/$N$7</f>
        <v>-4.6780328144061462E-3</v>
      </c>
      <c r="P30" s="54">
        <f t="shared" ref="P30" si="16">F30-N30</f>
        <v>-328.94000000000005</v>
      </c>
      <c r="Q30" s="53">
        <f t="shared" ref="Q30" si="17">N30/F30</f>
        <v>0.74338851356622404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'2025_ΕΣΟΔΑ'!G25</f>
        <v>0</v>
      </c>
      <c r="E31" s="53">
        <f t="shared" si="10"/>
        <v>0</v>
      </c>
      <c r="F31" s="54">
        <f>D31+'2025 Απρίλιος'!F31</f>
        <v>0</v>
      </c>
      <c r="G31" s="53">
        <f t="shared" si="11"/>
        <v>0</v>
      </c>
      <c r="H31" s="54"/>
      <c r="I31" s="53" t="e">
        <f t="shared" ref="I31" si="18">H31/$H$7</f>
        <v>#DIV/0!</v>
      </c>
      <c r="J31" s="54">
        <f>H31+'2025 Απρίλιος'!J31</f>
        <v>0</v>
      </c>
      <c r="K31" s="53" t="e">
        <f t="shared" ref="K31" si="19">J31/$J$7</f>
        <v>#DIV/0!</v>
      </c>
      <c r="L31" s="92">
        <f>'2024_60-69 ΕΞΟΔΑ+ΟΜ 2'!G137</f>
        <v>0</v>
      </c>
      <c r="M31" s="53">
        <f t="shared" si="14"/>
        <v>0</v>
      </c>
      <c r="N31" s="54">
        <f>L31+'2025 Απρίλιος'!N31</f>
        <v>0</v>
      </c>
      <c r="O31" s="53">
        <f t="shared" ref="O31" si="20">N31/$N$7</f>
        <v>0</v>
      </c>
      <c r="P31" s="54">
        <f t="shared" ref="P31" si="21">F31-N31</f>
        <v>0</v>
      </c>
      <c r="Q31" s="53" t="e">
        <f t="shared" ref="Q31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'2025_ΕΣΟΔΑ'!G26</f>
        <v>0</v>
      </c>
      <c r="E32" s="53">
        <f t="shared" ref="E32:E37" si="23">D32/$D$7</f>
        <v>0</v>
      </c>
      <c r="F32" s="54">
        <f>D32+'2025 Απρίλιος'!F32</f>
        <v>0</v>
      </c>
      <c r="G32" s="53">
        <f t="shared" ref="G32:G37" si="24">F32/$F$7</f>
        <v>0</v>
      </c>
      <c r="H32" s="54"/>
      <c r="I32" s="53" t="e">
        <f t="shared" ref="I32:I37" si="25">H32/$H$7</f>
        <v>#DIV/0!</v>
      </c>
      <c r="J32" s="54">
        <f>H32+'2025 Απρίλιος'!J32</f>
        <v>0</v>
      </c>
      <c r="K32" s="53" t="e">
        <f t="shared" ref="K32:K37" si="26">J32/$J$7</f>
        <v>#DIV/0!</v>
      </c>
      <c r="L32" s="92">
        <f>'2024_60-69 ΕΞΟΔΑ+ΟΜ 2'!G138</f>
        <v>0</v>
      </c>
      <c r="M32" s="53">
        <f t="shared" ref="M32:M37" si="27">L32/$L$7</f>
        <v>0</v>
      </c>
      <c r="N32" s="54">
        <f>L32+'2025 Απρίλιος'!N32</f>
        <v>0</v>
      </c>
      <c r="O32" s="53">
        <f t="shared" ref="O32:O37" si="28">N32/$N$7</f>
        <v>0</v>
      </c>
      <c r="P32" s="54">
        <f t="shared" ref="P32:P37" si="29">F32-N32</f>
        <v>0</v>
      </c>
      <c r="Q32" s="53" t="e">
        <f t="shared" ref="Q32:Q37" si="30">N32/F32</f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'2025_ΕΣΟΔΑ'!G27</f>
        <v>0</v>
      </c>
      <c r="E33" s="53">
        <f t="shared" si="23"/>
        <v>0</v>
      </c>
      <c r="F33" s="54">
        <f>D33+'2025 Απρίλιος'!F33</f>
        <v>0</v>
      </c>
      <c r="G33" s="53">
        <f t="shared" si="24"/>
        <v>0</v>
      </c>
      <c r="H33" s="54"/>
      <c r="I33" s="53" t="e">
        <f t="shared" si="25"/>
        <v>#DIV/0!</v>
      </c>
      <c r="J33" s="54">
        <f>H33+'2025 Απρίλιος'!J33</f>
        <v>0</v>
      </c>
      <c r="K33" s="53" t="e">
        <f t="shared" si="26"/>
        <v>#DIV/0!</v>
      </c>
      <c r="L33" s="92">
        <f>'2024_60-69 ΕΞΟΔΑ+ΟΜ 2'!G139</f>
        <v>0</v>
      </c>
      <c r="M33" s="53">
        <f t="shared" si="27"/>
        <v>0</v>
      </c>
      <c r="N33" s="54">
        <f>L33+'2025 Απρίλιος'!N33</f>
        <v>0</v>
      </c>
      <c r="O33" s="53">
        <f t="shared" si="28"/>
        <v>0</v>
      </c>
      <c r="P33" s="54">
        <f t="shared" si="29"/>
        <v>0</v>
      </c>
      <c r="Q33" s="53" t="e">
        <f t="shared" si="30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'2025_ΕΣΟΔΑ'!G28</f>
        <v>0</v>
      </c>
      <c r="E34" s="53">
        <f t="shared" si="23"/>
        <v>0</v>
      </c>
      <c r="F34" s="54">
        <f>D34+'2025 Απρίλιος'!F34</f>
        <v>0</v>
      </c>
      <c r="G34" s="53">
        <f t="shared" si="24"/>
        <v>0</v>
      </c>
      <c r="H34" s="54"/>
      <c r="I34" s="53" t="e">
        <f t="shared" si="25"/>
        <v>#DIV/0!</v>
      </c>
      <c r="J34" s="54">
        <f>H34+'2025 Απρίλιος'!J34</f>
        <v>0</v>
      </c>
      <c r="K34" s="53" t="e">
        <f t="shared" si="26"/>
        <v>#DIV/0!</v>
      </c>
      <c r="L34" s="92">
        <f>'2024_60-69 ΕΞΟΔΑ+ΟΜ 2'!G140</f>
        <v>0</v>
      </c>
      <c r="M34" s="53">
        <f t="shared" si="27"/>
        <v>0</v>
      </c>
      <c r="N34" s="54">
        <f>L34+'2025 Απρίλιος'!N34</f>
        <v>0</v>
      </c>
      <c r="O34" s="53">
        <f t="shared" si="28"/>
        <v>0</v>
      </c>
      <c r="P34" s="54">
        <f t="shared" si="29"/>
        <v>0</v>
      </c>
      <c r="Q34" s="53" t="e">
        <f t="shared" si="30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'2025_ΕΣΟΔΑ'!G29</f>
        <v>0</v>
      </c>
      <c r="E35" s="53">
        <f t="shared" si="23"/>
        <v>0</v>
      </c>
      <c r="F35" s="54">
        <f>D35+'2025 Απρίλιος'!F35</f>
        <v>0</v>
      </c>
      <c r="G35" s="53">
        <f t="shared" si="24"/>
        <v>0</v>
      </c>
      <c r="H35" s="54"/>
      <c r="I35" s="53" t="e">
        <f t="shared" si="25"/>
        <v>#DIV/0!</v>
      </c>
      <c r="J35" s="54">
        <f>H35+'2025 Απρίλιος'!J35</f>
        <v>0</v>
      </c>
      <c r="K35" s="53" t="e">
        <f t="shared" si="26"/>
        <v>#DIV/0!</v>
      </c>
      <c r="L35" s="92">
        <f>'2024_60-69 ΕΞΟΔΑ+ΟΜ 2'!G141</f>
        <v>0</v>
      </c>
      <c r="M35" s="53">
        <f t="shared" si="27"/>
        <v>0</v>
      </c>
      <c r="N35" s="54">
        <f>L35+'2025 Απρίλιος'!N35</f>
        <v>0</v>
      </c>
      <c r="O35" s="53">
        <f t="shared" si="28"/>
        <v>0</v>
      </c>
      <c r="P35" s="54">
        <f t="shared" si="29"/>
        <v>0</v>
      </c>
      <c r="Q35" s="53" t="e">
        <f t="shared" si="30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'2025_ΕΣΟΔΑ'!G30</f>
        <v>0</v>
      </c>
      <c r="E36" s="53">
        <f t="shared" si="23"/>
        <v>0</v>
      </c>
      <c r="F36" s="54">
        <f>D36+'2025 Απρίλιος'!F36</f>
        <v>0</v>
      </c>
      <c r="G36" s="53">
        <f t="shared" si="24"/>
        <v>0</v>
      </c>
      <c r="H36" s="54"/>
      <c r="I36" s="53" t="e">
        <f t="shared" si="25"/>
        <v>#DIV/0!</v>
      </c>
      <c r="J36" s="54">
        <f>H36+'2025 Απρίλιος'!J36</f>
        <v>0</v>
      </c>
      <c r="K36" s="53" t="e">
        <f t="shared" si="26"/>
        <v>#DIV/0!</v>
      </c>
      <c r="L36" s="92">
        <f>'2024_60-69 ΕΞΟΔΑ+ΟΜ 2'!G142</f>
        <v>0</v>
      </c>
      <c r="M36" s="53">
        <f t="shared" si="27"/>
        <v>0</v>
      </c>
      <c r="N36" s="54">
        <f>L36+'2025 Απρίλιος'!N36</f>
        <v>0</v>
      </c>
      <c r="O36" s="53">
        <f t="shared" si="28"/>
        <v>0</v>
      </c>
      <c r="P36" s="54">
        <f t="shared" si="29"/>
        <v>0</v>
      </c>
      <c r="Q36" s="53" t="e">
        <f t="shared" si="30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'2025_ΕΣΟΔΑ'!G31</f>
        <v>0</v>
      </c>
      <c r="E37" s="53">
        <f t="shared" si="23"/>
        <v>0</v>
      </c>
      <c r="F37" s="54">
        <f>D37+'2025 Απρίλιος'!F37</f>
        <v>0</v>
      </c>
      <c r="G37" s="53">
        <f t="shared" si="24"/>
        <v>0</v>
      </c>
      <c r="H37" s="54"/>
      <c r="I37" s="53" t="e">
        <f t="shared" si="25"/>
        <v>#DIV/0!</v>
      </c>
      <c r="J37" s="54">
        <f>H37+'2025 Απρίλιος'!J37</f>
        <v>0</v>
      </c>
      <c r="K37" s="53" t="e">
        <f t="shared" si="26"/>
        <v>#DIV/0!</v>
      </c>
      <c r="L37" s="92">
        <f>'2024_60-69 ΕΞΟΔΑ+ΟΜ 2'!G143</f>
        <v>0</v>
      </c>
      <c r="M37" s="53">
        <f t="shared" si="27"/>
        <v>0</v>
      </c>
      <c r="N37" s="54">
        <f>L37+'2025 Απρίλιος'!N37</f>
        <v>0</v>
      </c>
      <c r="O37" s="53">
        <f t="shared" si="28"/>
        <v>0</v>
      </c>
      <c r="P37" s="54">
        <f t="shared" si="29"/>
        <v>0</v>
      </c>
      <c r="Q37" s="53" t="e">
        <f t="shared" si="30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'2025_ΕΣΟΔΑ'!G32</f>
        <v>74017.130000000019</v>
      </c>
      <c r="E38" s="83"/>
      <c r="F38" s="65">
        <f>'2025_ΕΣΟΔΑ'!G34</f>
        <v>215839.56584070798</v>
      </c>
      <c r="G38" s="83"/>
      <c r="H38" s="65">
        <f t="shared" ref="H38:N38" si="31">SUM(H8:H31)</f>
        <v>0</v>
      </c>
      <c r="I38" s="83"/>
      <c r="J38" s="65">
        <f t="shared" si="31"/>
        <v>0</v>
      </c>
      <c r="K38" s="83"/>
      <c r="L38" s="65">
        <f t="shared" si="31"/>
        <v>72395.445044247826</v>
      </c>
      <c r="M38" s="83"/>
      <c r="N38" s="65">
        <f t="shared" si="31"/>
        <v>203701.00805309735</v>
      </c>
      <c r="O38" s="83"/>
      <c r="P38" s="65">
        <f>SUM(P8:P31)</f>
        <v>12138.557787610638</v>
      </c>
      <c r="Q38" s="83"/>
      <c r="S38"/>
      <c r="T38"/>
      <c r="U38"/>
      <c r="V38"/>
    </row>
    <row r="39" spans="1:22" ht="32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2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ΑΝΤΙΣΤΟΙΧΙΣΗ!$F$110</f>
        <v xml:space="preserve">ΜΑΙΟΣ ΤΡΕΧΟΝ ΕΤΟΣ </v>
      </c>
      <c r="E41" s="302"/>
      <c r="F41" s="302"/>
      <c r="G41" s="110">
        <f>ΑΝΤΙΣΤΟΙΧΙΣΗ!$D$34</f>
        <v>2025</v>
      </c>
      <c r="H41" s="302" t="str">
        <f>ΑΝΤΙΣΤΟΙΧΙΣΗ!$F$110</f>
        <v xml:space="preserve">ΜΑΙΟΣ ΤΡΕΧΟΝ ΕΤΟΣ </v>
      </c>
      <c r="I41" s="302"/>
      <c r="J41" s="302"/>
      <c r="K41" s="110">
        <f>ΑΝΤΙΣΤΟΙΧΙΣΗ!$D$34</f>
        <v>2025</v>
      </c>
      <c r="L41" s="302" t="str">
        <f>ΑΝΤΙΣΤΟΙΧΙΣΗ!$F$124</f>
        <v>ΜΑΙΟΣ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33" customHeight="1">
      <c r="A43" s="175">
        <v>42</v>
      </c>
      <c r="B43" s="182" t="s">
        <v>1</v>
      </c>
      <c r="C43" s="84" t="s">
        <v>34</v>
      </c>
      <c r="D43" s="65">
        <f>SUM(D44:D73)</f>
        <v>50000.186666666668</v>
      </c>
      <c r="E43" s="83"/>
      <c r="F43" s="65">
        <f>SUM(F44:F73)</f>
        <v>223142.3833333333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50639.640000000007</v>
      </c>
      <c r="M43" s="83"/>
      <c r="N43" s="65">
        <f>SUM(N44:N73)</f>
        <v>228202.52</v>
      </c>
      <c r="O43" s="83"/>
      <c r="P43" s="65">
        <f>SUM(P44:P73)</f>
        <v>0</v>
      </c>
      <c r="Q43" s="83"/>
      <c r="S43"/>
      <c r="T43"/>
      <c r="U43"/>
      <c r="V43"/>
    </row>
    <row r="44" spans="1:22" ht="30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2'!H4</f>
        <v>3675.16</v>
      </c>
      <c r="E44" s="76">
        <f>D44/$D$43</f>
        <v>7.3502925589077797E-2</v>
      </c>
      <c r="F44" s="66">
        <f>D44+'2025 Απρίλιος'!F44</f>
        <v>17090.260000000002</v>
      </c>
      <c r="G44" s="76">
        <f>F44/$F$43</f>
        <v>7.6589035864470106E-2</v>
      </c>
      <c r="H44" s="56"/>
      <c r="I44" s="77" t="e">
        <f>H44/$H$43</f>
        <v>#DIV/0!</v>
      </c>
      <c r="J44" s="66"/>
      <c r="K44" s="78" t="e">
        <f t="shared" ref="K44:K71" si="32">J44/$J445</f>
        <v>#DIV/0!</v>
      </c>
      <c r="L44" s="56">
        <f>'2024_60-69 ΕΞΟΔΑ+ΟΜ 2'!H4</f>
        <v>5098.67</v>
      </c>
      <c r="M44" s="76">
        <f>L44/$L$43</f>
        <v>0.10068535242351642</v>
      </c>
      <c r="N44" s="66">
        <f>L44+'2025 Απρίλιος'!N44</f>
        <v>19877.75</v>
      </c>
      <c r="O44" s="76">
        <f>N44/$N$43</f>
        <v>8.7105742741140635E-2</v>
      </c>
      <c r="P44" s="66"/>
      <c r="Q44" s="76" t="e">
        <f t="shared" ref="Q44" si="33">SUM(Q45:Q76)</f>
        <v>#DIV/0!</v>
      </c>
      <c r="S44"/>
      <c r="T44"/>
      <c r="U44"/>
      <c r="V44"/>
    </row>
    <row r="45" spans="1:22" ht="28.5" customHeight="1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2'!H5</f>
        <v>5221.4599999999991</v>
      </c>
      <c r="E45" s="76">
        <f t="shared" ref="E45:E62" si="34">D45/$D$43</f>
        <v>0.10442881013244215</v>
      </c>
      <c r="F45" s="66">
        <f>D45+'2025 Απρίλιος'!F45</f>
        <v>24880</v>
      </c>
      <c r="G45" s="76">
        <f t="shared" ref="G45:G62" si="35">F45/$F$43</f>
        <v>0.11149831613492224</v>
      </c>
      <c r="H45" s="56"/>
      <c r="I45" s="77" t="e">
        <f t="shared" ref="I45:I71" si="36">H45/$H$43</f>
        <v>#DIV/0!</v>
      </c>
      <c r="J45" s="66"/>
      <c r="K45" s="78" t="e">
        <f t="shared" si="32"/>
        <v>#DIV/0!</v>
      </c>
      <c r="L45" s="56">
        <f>'2024_60-69 ΕΞΟΔΑ+ΟΜ 2'!H5</f>
        <v>3696.09</v>
      </c>
      <c r="M45" s="76">
        <f t="shared" ref="M45:M71" si="37">L45/$L$43</f>
        <v>7.2988078114299387E-2</v>
      </c>
      <c r="N45" s="66">
        <f>L45+'2025 Απρίλιος'!N45</f>
        <v>29167.73</v>
      </c>
      <c r="O45" s="76">
        <f t="shared" ref="O45:O71" si="38">N45/$N$43</f>
        <v>0.12781510914077548</v>
      </c>
      <c r="P45" s="66"/>
      <c r="Q45" s="76">
        <f>N45/F45</f>
        <v>1.1723364147909967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2'!H6</f>
        <v>4379.5599999999995</v>
      </c>
      <c r="E46" s="76">
        <f t="shared" si="34"/>
        <v>8.7590872994074143E-2</v>
      </c>
      <c r="F46" s="66">
        <f>D46+'2025 Απρίλιος'!F46</f>
        <v>14200.8</v>
      </c>
      <c r="G46" s="76">
        <f t="shared" si="35"/>
        <v>6.3640083913537121E-2</v>
      </c>
      <c r="H46" s="56"/>
      <c r="I46" s="77" t="e">
        <f t="shared" si="36"/>
        <v>#DIV/0!</v>
      </c>
      <c r="J46" s="66"/>
      <c r="K46" s="78" t="e">
        <f t="shared" si="32"/>
        <v>#DIV/0!</v>
      </c>
      <c r="L46" s="56">
        <f>'2024_60-69 ΕΞΟΔΑ+ΟΜ 2'!H6</f>
        <v>2821.13</v>
      </c>
      <c r="M46" s="76">
        <f t="shared" si="37"/>
        <v>5.5709914209500694E-2</v>
      </c>
      <c r="N46" s="66">
        <f>L46+'2025 Απρίλιος'!N46</f>
        <v>14685.849999999999</v>
      </c>
      <c r="O46" s="76">
        <f t="shared" si="38"/>
        <v>6.4354460239965799E-2</v>
      </c>
      <c r="P46" s="66"/>
      <c r="Q46" s="76">
        <f t="shared" ref="Q46:Q71" si="39">N46/F46</f>
        <v>1.0341565263928791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2'!H7</f>
        <v>797.23</v>
      </c>
      <c r="E47" s="76">
        <f t="shared" si="34"/>
        <v>1.5944540473715563E-2</v>
      </c>
      <c r="F47" s="66">
        <f>D47+'2025 Απρίλιος'!F47</f>
        <v>3672.9500000000003</v>
      </c>
      <c r="G47" s="76">
        <f t="shared" si="35"/>
        <v>1.6460118177160879E-2</v>
      </c>
      <c r="H47" s="56"/>
      <c r="I47" s="77" t="e">
        <f t="shared" si="36"/>
        <v>#DIV/0!</v>
      </c>
      <c r="J47" s="66"/>
      <c r="K47" s="78" t="e">
        <f t="shared" si="32"/>
        <v>#DIV/0!</v>
      </c>
      <c r="L47" s="56">
        <f>'2024_60-69 ΕΞΟΔΑ+ΟΜ 2'!H7</f>
        <v>1221.99</v>
      </c>
      <c r="M47" s="76">
        <f t="shared" si="37"/>
        <v>2.4131095718689939E-2</v>
      </c>
      <c r="N47" s="66">
        <f>L47+'2025 Απρίλιος'!N47</f>
        <v>4809.28</v>
      </c>
      <c r="O47" s="76">
        <f t="shared" si="38"/>
        <v>2.1074613899969202E-2</v>
      </c>
      <c r="P47" s="66"/>
      <c r="Q47" s="76">
        <f t="shared" si="39"/>
        <v>1.3093780203923275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2'!H8</f>
        <v>999.18999999999994</v>
      </c>
      <c r="E48" s="76">
        <f t="shared" si="34"/>
        <v>1.9983725394091861E-2</v>
      </c>
      <c r="F48" s="66">
        <f>D48+'2025 Απρίλιος'!F48</f>
        <v>4508.5199999999995</v>
      </c>
      <c r="G48" s="76">
        <f t="shared" si="35"/>
        <v>2.020467798475159E-2</v>
      </c>
      <c r="H48" s="56"/>
      <c r="I48" s="77" t="e">
        <f t="shared" si="36"/>
        <v>#DIV/0!</v>
      </c>
      <c r="J48" s="66"/>
      <c r="K48" s="78" t="e">
        <f t="shared" si="32"/>
        <v>#DIV/0!</v>
      </c>
      <c r="L48" s="56">
        <f>'2024_60-69 ΕΞΟΔΑ+ΟΜ 2'!H8</f>
        <v>823.86000000000013</v>
      </c>
      <c r="M48" s="76">
        <f t="shared" si="37"/>
        <v>1.6269073002888646E-2</v>
      </c>
      <c r="N48" s="66">
        <f>L48+'2025 Απρίλιος'!N48</f>
        <v>5622.27</v>
      </c>
      <c r="O48" s="76">
        <f t="shared" si="38"/>
        <v>2.4637195066908115E-2</v>
      </c>
      <c r="P48" s="66"/>
      <c r="Q48" s="76">
        <f t="shared" si="39"/>
        <v>1.2470322855393789</v>
      </c>
      <c r="S48"/>
      <c r="T48"/>
      <c r="U48"/>
      <c r="V48" s="238"/>
    </row>
    <row r="49" spans="1:22" ht="28.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2'!H9</f>
        <v>611.53</v>
      </c>
      <c r="E49" s="76">
        <f t="shared" si="34"/>
        <v>1.2230554339263799E-2</v>
      </c>
      <c r="F49" s="66">
        <f>D49+'2025 Απρίλιος'!F49</f>
        <v>3032.88</v>
      </c>
      <c r="G49" s="76">
        <f t="shared" si="35"/>
        <v>1.3591680588395619E-2</v>
      </c>
      <c r="H49" s="56"/>
      <c r="I49" s="77" t="e">
        <f t="shared" si="36"/>
        <v>#DIV/0!</v>
      </c>
      <c r="J49" s="66"/>
      <c r="K49" s="78" t="e">
        <f t="shared" si="32"/>
        <v>#DIV/0!</v>
      </c>
      <c r="L49" s="56">
        <f>'2024_60-69 ΕΞΟΔΑ+ΟΜ 2'!H9</f>
        <v>745.91</v>
      </c>
      <c r="M49" s="76">
        <f t="shared" si="37"/>
        <v>1.4729765061520971E-2</v>
      </c>
      <c r="N49" s="66">
        <f>L49+'2025 Απρίλιος'!N49</f>
        <v>3882.9300000000003</v>
      </c>
      <c r="O49" s="76">
        <f t="shared" si="38"/>
        <v>1.7015280988132823E-2</v>
      </c>
      <c r="P49" s="66"/>
      <c r="Q49" s="76">
        <f t="shared" si="39"/>
        <v>1.2802781514599986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2'!H10</f>
        <v>9916.1200000000008</v>
      </c>
      <c r="E50" s="76">
        <f t="shared" si="34"/>
        <v>0.1983216595991375</v>
      </c>
      <c r="F50" s="66">
        <f>D50+'2025 Απρίλιος'!F50</f>
        <v>47267</v>
      </c>
      <c r="G50" s="76">
        <f t="shared" si="35"/>
        <v>0.21182439343847947</v>
      </c>
      <c r="H50" s="56"/>
      <c r="I50" s="77" t="e">
        <f t="shared" si="36"/>
        <v>#DIV/0!</v>
      </c>
      <c r="J50" s="66"/>
      <c r="K50" s="78" t="e">
        <f t="shared" si="32"/>
        <v>#DIV/0!</v>
      </c>
      <c r="L50" s="56">
        <f>'2024_60-69 ΕΞΟΔΑ+ΟΜ 2'!H10</f>
        <v>9312.57</v>
      </c>
      <c r="M50" s="76">
        <f t="shared" si="37"/>
        <v>0.18389881918591836</v>
      </c>
      <c r="N50" s="66">
        <f>L50+'2025 Απρίλιος'!N50</f>
        <v>46558.85</v>
      </c>
      <c r="O50" s="76">
        <f t="shared" si="38"/>
        <v>0.20402425880310174</v>
      </c>
      <c r="P50" s="66"/>
      <c r="Q50" s="76">
        <f t="shared" si="39"/>
        <v>0.98501808872998076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2'!H11</f>
        <v>0</v>
      </c>
      <c r="E51" s="76">
        <f t="shared" si="34"/>
        <v>0</v>
      </c>
      <c r="F51" s="66">
        <f>D51+'2025 Απρίλιος'!F51</f>
        <v>0</v>
      </c>
      <c r="G51" s="76">
        <f t="shared" si="35"/>
        <v>0</v>
      </c>
      <c r="H51" s="56"/>
      <c r="I51" s="77" t="e">
        <f t="shared" si="36"/>
        <v>#DIV/0!</v>
      </c>
      <c r="J51" s="66"/>
      <c r="K51" s="78" t="e">
        <f t="shared" si="32"/>
        <v>#DIV/0!</v>
      </c>
      <c r="L51" s="56">
        <f>'2024_60-69 ΕΞΟΔΑ+ΟΜ 2'!H11</f>
        <v>0</v>
      </c>
      <c r="M51" s="76">
        <f t="shared" si="37"/>
        <v>0</v>
      </c>
      <c r="N51" s="66">
        <f>L51+'2025 Απρίλιος'!N51</f>
        <v>0</v>
      </c>
      <c r="O51" s="76">
        <f t="shared" si="38"/>
        <v>0</v>
      </c>
      <c r="P51" s="66"/>
      <c r="Q51" s="76" t="e">
        <f t="shared" si="39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2'!H12</f>
        <v>350.21000000000004</v>
      </c>
      <c r="E52" s="76">
        <f t="shared" si="34"/>
        <v>7.0041738510842897E-3</v>
      </c>
      <c r="F52" s="66">
        <f>D52+'2025 Απρίλιος'!F52</f>
        <v>1664.65</v>
      </c>
      <c r="G52" s="76">
        <f t="shared" si="35"/>
        <v>7.4600350463825691E-3</v>
      </c>
      <c r="H52" s="56"/>
      <c r="I52" s="77" t="e">
        <f t="shared" si="36"/>
        <v>#DIV/0!</v>
      </c>
      <c r="J52" s="66"/>
      <c r="K52" s="78" t="e">
        <f t="shared" si="32"/>
        <v>#DIV/0!</v>
      </c>
      <c r="L52" s="56">
        <f>'2024_60-69 ΕΞΟΔΑ+ΟΜ 2'!H12</f>
        <v>327.67</v>
      </c>
      <c r="M52" s="76">
        <f t="shared" si="37"/>
        <v>6.4706226189601658E-3</v>
      </c>
      <c r="N52" s="66">
        <f>L52+'2025 Απρίλιος'!N52</f>
        <v>1645.7700000000002</v>
      </c>
      <c r="O52" s="76">
        <f t="shared" si="38"/>
        <v>7.2118835497522122E-3</v>
      </c>
      <c r="P52" s="66"/>
      <c r="Q52" s="76">
        <f t="shared" si="39"/>
        <v>0.98865827651458271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2'!H13</f>
        <v>196.4</v>
      </c>
      <c r="E53" s="76">
        <f t="shared" si="34"/>
        <v>3.9279853355214138E-3</v>
      </c>
      <c r="F53" s="66">
        <f>D53+'2025 Απρίλιος'!F53</f>
        <v>2427.5000000000005</v>
      </c>
      <c r="G53" s="76">
        <f t="shared" si="35"/>
        <v>1.0878704277231664E-2</v>
      </c>
      <c r="H53" s="56"/>
      <c r="I53" s="77" t="e">
        <f t="shared" si="36"/>
        <v>#DIV/0!</v>
      </c>
      <c r="J53" s="66"/>
      <c r="K53" s="78" t="e">
        <f t="shared" si="32"/>
        <v>#DIV/0!</v>
      </c>
      <c r="L53" s="56">
        <f>'2024_60-69 ΕΞΟΔΑ+ΟΜ 2'!H13</f>
        <v>259.83</v>
      </c>
      <c r="M53" s="76">
        <f t="shared" si="37"/>
        <v>5.1309606466396667E-3</v>
      </c>
      <c r="N53" s="66">
        <f>L53+'2025 Απρίλιος'!N53</f>
        <v>2521.63</v>
      </c>
      <c r="O53" s="76">
        <f t="shared" si="38"/>
        <v>1.1049965618258731E-2</v>
      </c>
      <c r="P53" s="66"/>
      <c r="Q53" s="76">
        <f t="shared" si="39"/>
        <v>1.0387765190525231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2'!H14</f>
        <v>779.78</v>
      </c>
      <c r="E54" s="76">
        <f t="shared" si="34"/>
        <v>1.5595541776644033E-2</v>
      </c>
      <c r="F54" s="66">
        <f>D54+'2025 Απρίλιος'!F54</f>
        <v>3383.5</v>
      </c>
      <c r="G54" s="76">
        <f t="shared" si="35"/>
        <v>1.5162964334506005E-2</v>
      </c>
      <c r="H54" s="56"/>
      <c r="I54" s="77" t="e">
        <f t="shared" si="36"/>
        <v>#DIV/0!</v>
      </c>
      <c r="J54" s="66"/>
      <c r="K54" s="78" t="e">
        <f t="shared" si="32"/>
        <v>#DIV/0!</v>
      </c>
      <c r="L54" s="56">
        <f>'2024_60-69 ΕΞΟΔΑ+ΟΜ 2'!H14</f>
        <v>606.06999999999994</v>
      </c>
      <c r="M54" s="76">
        <f t="shared" si="37"/>
        <v>1.1968292033671642E-2</v>
      </c>
      <c r="N54" s="66">
        <f>L54+'2025 Απρίλιος'!N54</f>
        <v>2361.4899999999998</v>
      </c>
      <c r="O54" s="76">
        <f t="shared" si="38"/>
        <v>1.0348220519212496E-2</v>
      </c>
      <c r="P54" s="66"/>
      <c r="Q54" s="76">
        <f t="shared" si="39"/>
        <v>0.69794295847495191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2'!H15</f>
        <v>356.39</v>
      </c>
      <c r="E55" s="76">
        <f t="shared" si="34"/>
        <v>7.1277733896460112E-3</v>
      </c>
      <c r="F55" s="66">
        <f>D55+'2025 Απρίλιος'!F55</f>
        <v>1079.08</v>
      </c>
      <c r="G55" s="76">
        <f t="shared" si="35"/>
        <v>4.8358361324305418E-3</v>
      </c>
      <c r="H55" s="56"/>
      <c r="I55" s="77" t="e">
        <f t="shared" si="36"/>
        <v>#DIV/0!</v>
      </c>
      <c r="J55" s="66"/>
      <c r="K55" s="78" t="e">
        <f t="shared" si="32"/>
        <v>#DIV/0!</v>
      </c>
      <c r="L55" s="56">
        <f>'2024_60-69 ΕΞΟΔΑ+ΟΜ 2'!H15</f>
        <v>0</v>
      </c>
      <c r="M55" s="76">
        <f t="shared" si="37"/>
        <v>0</v>
      </c>
      <c r="N55" s="66">
        <f>L55+'2025 Απρίλιος'!N55</f>
        <v>0</v>
      </c>
      <c r="O55" s="76">
        <f t="shared" si="38"/>
        <v>0</v>
      </c>
      <c r="P55" s="66"/>
      <c r="Q55" s="76">
        <f t="shared" si="39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2'!H16</f>
        <v>373.33</v>
      </c>
      <c r="E56" s="76">
        <f t="shared" si="34"/>
        <v>7.4665721247974002E-3</v>
      </c>
      <c r="F56" s="66">
        <f>D56+'2025 Απρίλιος'!F56</f>
        <v>1678.29</v>
      </c>
      <c r="G56" s="76">
        <f t="shared" si="35"/>
        <v>7.5211619367394952E-3</v>
      </c>
      <c r="H56" s="56"/>
      <c r="I56" s="77" t="e">
        <f t="shared" si="36"/>
        <v>#DIV/0!</v>
      </c>
      <c r="J56" s="66"/>
      <c r="K56" s="78" t="e">
        <f t="shared" si="32"/>
        <v>#DIV/0!</v>
      </c>
      <c r="L56" s="56">
        <f>'2024_60-69 ΕΞΟΔΑ+ΟΜ 2'!H16</f>
        <v>356.69</v>
      </c>
      <c r="M56" s="76">
        <f t="shared" si="37"/>
        <v>7.0436914638413693E-3</v>
      </c>
      <c r="N56" s="66">
        <f>L56+'2025 Απρίλιος'!N56</f>
        <v>1472.62</v>
      </c>
      <c r="O56" s="76">
        <f t="shared" si="38"/>
        <v>6.4531276867582357E-3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2'!H17</f>
        <v>158.62</v>
      </c>
      <c r="E57" s="76">
        <f t="shared" si="34"/>
        <v>3.1723881564175494E-3</v>
      </c>
      <c r="F57" s="66">
        <f>D57+'2025 Απρίλιος'!F57</f>
        <v>287.06</v>
      </c>
      <c r="G57" s="76">
        <f t="shared" si="35"/>
        <v>1.2864431925116873E-3</v>
      </c>
      <c r="H57" s="56"/>
      <c r="I57" s="77" t="e">
        <f t="shared" si="36"/>
        <v>#DIV/0!</v>
      </c>
      <c r="J57" s="66"/>
      <c r="K57" s="78" t="e">
        <f t="shared" si="32"/>
        <v>#DIV/0!</v>
      </c>
      <c r="L57" s="56">
        <f>'2024_60-69 ΕΞΟΔΑ+ΟΜ 2'!H17</f>
        <v>206.35000000000002</v>
      </c>
      <c r="M57" s="76">
        <f t="shared" si="37"/>
        <v>4.0748709903940866E-3</v>
      </c>
      <c r="N57" s="66">
        <f>L57+'2025 Απρίλιος'!N57</f>
        <v>210.15000000000003</v>
      </c>
      <c r="O57" s="76">
        <f t="shared" si="38"/>
        <v>9.2089254754943134E-4</v>
      </c>
      <c r="P57" s="66"/>
      <c r="Q57" s="76">
        <f t="shared" si="39"/>
        <v>0.73207691771755046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2'!H18</f>
        <v>0</v>
      </c>
      <c r="E58" s="76">
        <f t="shared" si="34"/>
        <v>0</v>
      </c>
      <c r="F58" s="66">
        <f>D58+'2025 Απρίλιος'!F58</f>
        <v>3780.7</v>
      </c>
      <c r="G58" s="76">
        <f t="shared" si="35"/>
        <v>1.6942993722319152E-2</v>
      </c>
      <c r="H58" s="56"/>
      <c r="I58" s="77" t="e">
        <f t="shared" si="36"/>
        <v>#DIV/0!</v>
      </c>
      <c r="J58" s="66"/>
      <c r="K58" s="78" t="e">
        <f t="shared" si="32"/>
        <v>#DIV/0!</v>
      </c>
      <c r="L58" s="56">
        <f>'2024_60-69 ΕΞΟΔΑ+ΟΜ 2'!H18</f>
        <v>0</v>
      </c>
      <c r="M58" s="76">
        <f t="shared" si="37"/>
        <v>0</v>
      </c>
      <c r="N58" s="66">
        <f>L58+'2025 Απρίλιος'!N58</f>
        <v>768.31000000000017</v>
      </c>
      <c r="O58" s="76">
        <f t="shared" si="38"/>
        <v>3.3667901651568098E-3</v>
      </c>
      <c r="P58" s="66"/>
      <c r="Q58" s="76">
        <f t="shared" si="39"/>
        <v>0.20321898061205601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2'!H19</f>
        <v>78.540000000000006</v>
      </c>
      <c r="E59" s="76">
        <f t="shared" si="34"/>
        <v>1.5707941357018934E-3</v>
      </c>
      <c r="F59" s="66">
        <f>D59+'2025 Απρίλιος'!F59</f>
        <v>363.25000000000006</v>
      </c>
      <c r="G59" s="76">
        <f t="shared" si="35"/>
        <v>1.627884378457014E-3</v>
      </c>
      <c r="H59" s="56"/>
      <c r="I59" s="77" t="e">
        <f t="shared" si="36"/>
        <v>#DIV/0!</v>
      </c>
      <c r="J59" s="66"/>
      <c r="K59" s="78" t="e">
        <f t="shared" si="32"/>
        <v>#DIV/0!</v>
      </c>
      <c r="L59" s="56">
        <f>'2024_60-69 ΕΞΟΔΑ+ΟΜ 2'!H19</f>
        <v>86.929999999999836</v>
      </c>
      <c r="M59" s="76">
        <f t="shared" si="37"/>
        <v>1.7166393757933475E-3</v>
      </c>
      <c r="N59" s="66">
        <f>L59+'2025 Απρίλιος'!N59</f>
        <v>597.83999999999969</v>
      </c>
      <c r="O59" s="76">
        <f t="shared" si="38"/>
        <v>2.6197782566117138E-3</v>
      </c>
      <c r="P59" s="66"/>
      <c r="Q59" s="76">
        <f t="shared" si="39"/>
        <v>1.6458086717136946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2'!H20</f>
        <v>0</v>
      </c>
      <c r="E60" s="76">
        <f t="shared" si="34"/>
        <v>0</v>
      </c>
      <c r="F60" s="66">
        <f>D60+'2025 Απρίλιος'!F60</f>
        <v>0</v>
      </c>
      <c r="G60" s="76">
        <f t="shared" si="35"/>
        <v>0</v>
      </c>
      <c r="H60" s="56"/>
      <c r="I60" s="77" t="e">
        <f t="shared" si="36"/>
        <v>#DIV/0!</v>
      </c>
      <c r="J60" s="66"/>
      <c r="K60" s="78" t="e">
        <f t="shared" si="32"/>
        <v>#DIV/0!</v>
      </c>
      <c r="L60" s="56">
        <f>'2024_60-69 ΕΞΟΔΑ+ΟΜ 2'!H20</f>
        <v>0</v>
      </c>
      <c r="M60" s="76">
        <f t="shared" si="37"/>
        <v>0</v>
      </c>
      <c r="N60" s="66">
        <f>L60+'2025 Απρίλιος'!N60</f>
        <v>0</v>
      </c>
      <c r="O60" s="76">
        <f t="shared" si="38"/>
        <v>0</v>
      </c>
      <c r="P60" s="66"/>
      <c r="Q60" s="76" t="e">
        <f t="shared" si="39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2'!H21</f>
        <v>0</v>
      </c>
      <c r="E61" s="76">
        <f t="shared" si="34"/>
        <v>0</v>
      </c>
      <c r="F61" s="66">
        <f>D61+'2025 Απρίλιος'!F61</f>
        <v>0</v>
      </c>
      <c r="G61" s="76">
        <f t="shared" si="35"/>
        <v>0</v>
      </c>
      <c r="H61" s="56"/>
      <c r="I61" s="77" t="e">
        <f t="shared" si="36"/>
        <v>#DIV/0!</v>
      </c>
      <c r="J61" s="66"/>
      <c r="K61" s="78" t="e">
        <f t="shared" si="32"/>
        <v>#DIV/0!</v>
      </c>
      <c r="L61" s="56">
        <f>'2024_60-69 ΕΞΟΔΑ+ΟΜ 2'!H21</f>
        <v>0</v>
      </c>
      <c r="M61" s="76">
        <f t="shared" si="37"/>
        <v>0</v>
      </c>
      <c r="N61" s="66">
        <f>L61+'2025 Απρίλιος'!N61</f>
        <v>17.98</v>
      </c>
      <c r="O61" s="76">
        <f t="shared" si="38"/>
        <v>7.8789664548840226E-5</v>
      </c>
      <c r="P61" s="66"/>
      <c r="Q61" s="76" t="e">
        <f t="shared" si="39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2'!H22</f>
        <v>0</v>
      </c>
      <c r="E62" s="76">
        <f t="shared" si="34"/>
        <v>0</v>
      </c>
      <c r="F62" s="66">
        <f>D62+'2025 Απρίλιος'!F62</f>
        <v>0</v>
      </c>
      <c r="G62" s="76">
        <f t="shared" si="35"/>
        <v>0</v>
      </c>
      <c r="H62" s="56"/>
      <c r="I62" s="77" t="e">
        <f t="shared" si="36"/>
        <v>#DIV/0!</v>
      </c>
      <c r="J62" s="66"/>
      <c r="K62" s="78" t="e">
        <f t="shared" si="32"/>
        <v>#DIV/0!</v>
      </c>
      <c r="L62" s="56">
        <f>'2024_60-69 ΕΞΟΔΑ+ΟΜ 2'!H22</f>
        <v>0</v>
      </c>
      <c r="M62" s="76">
        <f t="shared" si="37"/>
        <v>0</v>
      </c>
      <c r="N62" s="66">
        <f>L62+'2025 Απρίλιος'!N62</f>
        <v>61.85</v>
      </c>
      <c r="O62" s="76">
        <f t="shared" si="38"/>
        <v>2.7103118756094369E-4</v>
      </c>
      <c r="P62" s="66"/>
      <c r="Q62" s="76" t="e">
        <f t="shared" si="39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2'!H23</f>
        <v>0.96</v>
      </c>
      <c r="E63" s="76">
        <f t="shared" ref="E63:E71" si="40">D63/$D$43</f>
        <v>1.9199928320267601E-5</v>
      </c>
      <c r="F63" s="66">
        <f>D63+'2025 Απρίλιος'!F63</f>
        <v>188.71</v>
      </c>
      <c r="G63" s="76">
        <f t="shared" ref="G63:G71" si="41">F63/$F$43</f>
        <v>8.4569321695422738E-4</v>
      </c>
      <c r="H63" s="56"/>
      <c r="I63" s="77" t="e">
        <f t="shared" si="36"/>
        <v>#DIV/0!</v>
      </c>
      <c r="J63" s="66"/>
      <c r="K63" s="78" t="e">
        <f t="shared" si="32"/>
        <v>#DIV/0!</v>
      </c>
      <c r="L63" s="56">
        <f>'2024_60-69 ΕΞΟΔΑ+ΟΜ 2'!H23</f>
        <v>0</v>
      </c>
      <c r="M63" s="76">
        <f t="shared" si="37"/>
        <v>0</v>
      </c>
      <c r="N63" s="66">
        <f>L63+'2025 Απρίλιος'!N63</f>
        <v>462.48</v>
      </c>
      <c r="O63" s="76">
        <f t="shared" si="38"/>
        <v>2.0266209154920817E-3</v>
      </c>
      <c r="P63" s="66"/>
      <c r="Q63" s="76">
        <f t="shared" si="39"/>
        <v>2.4507445286418315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2'!H24</f>
        <v>6964.8099999999995</v>
      </c>
      <c r="E64" s="76">
        <f t="shared" si="40"/>
        <v>0.13929567996279479</v>
      </c>
      <c r="F64" s="66">
        <f>D64+'2025 Απρίλιος'!F64</f>
        <v>36346.14</v>
      </c>
      <c r="G64" s="76">
        <f t="shared" si="41"/>
        <v>0.16288317556286747</v>
      </c>
      <c r="H64" s="56"/>
      <c r="I64" s="77" t="e">
        <f t="shared" si="36"/>
        <v>#DIV/0!</v>
      </c>
      <c r="J64" s="66"/>
      <c r="K64" s="78" t="e">
        <f t="shared" si="32"/>
        <v>#DIV/0!</v>
      </c>
      <c r="L64" s="56">
        <f>'2024_60-69 ΕΞΟΔΑ+ΟΜ 2'!H24</f>
        <v>11237</v>
      </c>
      <c r="M64" s="76">
        <f t="shared" si="37"/>
        <v>0.22190126154135373</v>
      </c>
      <c r="N64" s="66">
        <f>L64+'2025 Απρίλιος'!N64</f>
        <v>32431.829999999998</v>
      </c>
      <c r="O64" s="76">
        <f t="shared" si="38"/>
        <v>0.14211863216935552</v>
      </c>
      <c r="P64" s="66"/>
      <c r="Q64" s="76">
        <f t="shared" si="39"/>
        <v>0.89230465738590115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2'!H25</f>
        <v>1213.27</v>
      </c>
      <c r="E65" s="76">
        <f t="shared" si="40"/>
        <v>2.4265309409511538E-2</v>
      </c>
      <c r="F65" s="66">
        <f>D65+'2025 Απρίλιος'!F65</f>
        <v>2900.09</v>
      </c>
      <c r="G65" s="76">
        <f t="shared" si="41"/>
        <v>1.2996589696130493E-2</v>
      </c>
      <c r="H65" s="56"/>
      <c r="I65" s="77" t="e">
        <f t="shared" si="36"/>
        <v>#DIV/0!</v>
      </c>
      <c r="J65" s="66"/>
      <c r="K65" s="78" t="e">
        <f t="shared" si="32"/>
        <v>#DIV/0!</v>
      </c>
      <c r="L65" s="56">
        <f>'2024_60-69 ΕΞΟΔΑ+ΟΜ 2'!H25</f>
        <v>0</v>
      </c>
      <c r="M65" s="76">
        <f t="shared" si="37"/>
        <v>0</v>
      </c>
      <c r="N65" s="66">
        <f>L65+'2025 Απρίλιος'!N65</f>
        <v>0</v>
      </c>
      <c r="O65" s="76">
        <f t="shared" si="38"/>
        <v>0</v>
      </c>
      <c r="P65" s="66"/>
      <c r="Q65" s="76">
        <f t="shared" si="39"/>
        <v>0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2'!H26</f>
        <v>0</v>
      </c>
      <c r="E66" s="76">
        <f t="shared" si="40"/>
        <v>0</v>
      </c>
      <c r="F66" s="66">
        <f>D66+'2025 Απρίλιος'!F66</f>
        <v>0</v>
      </c>
      <c r="G66" s="76">
        <f t="shared" si="41"/>
        <v>0</v>
      </c>
      <c r="H66" s="56"/>
      <c r="I66" s="77" t="e">
        <f t="shared" si="36"/>
        <v>#DIV/0!</v>
      </c>
      <c r="J66" s="66"/>
      <c r="K66" s="78" t="e">
        <f t="shared" si="32"/>
        <v>#DIV/0!</v>
      </c>
      <c r="L66" s="56">
        <f>'2024_60-69 ΕΞΟΔΑ+ΟΜ 2'!H26</f>
        <v>0</v>
      </c>
      <c r="M66" s="76">
        <f t="shared" si="37"/>
        <v>0</v>
      </c>
      <c r="N66" s="66">
        <f>L66+'2025 Απρίλιος'!N66</f>
        <v>0</v>
      </c>
      <c r="O66" s="76">
        <f t="shared" si="38"/>
        <v>0</v>
      </c>
      <c r="P66" s="66"/>
      <c r="Q66" s="76" t="e">
        <f t="shared" si="39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2'!H27</f>
        <v>257.56</v>
      </c>
      <c r="E67" s="76">
        <f t="shared" si="40"/>
        <v>5.1511807689251293E-3</v>
      </c>
      <c r="F67" s="66">
        <f>D67+'2025 Απρίλιος'!F67</f>
        <v>399.06</v>
      </c>
      <c r="G67" s="76">
        <f t="shared" si="41"/>
        <v>1.7883648728618195E-3</v>
      </c>
      <c r="H67" s="56"/>
      <c r="I67" s="77" t="e">
        <f t="shared" si="36"/>
        <v>#DIV/0!</v>
      </c>
      <c r="J67" s="66"/>
      <c r="K67" s="78" t="e">
        <f t="shared" si="32"/>
        <v>#DIV/0!</v>
      </c>
      <c r="L67" s="56">
        <f>'2024_60-69 ΕΞΟΔΑ+ΟΜ 2'!H27</f>
        <v>0</v>
      </c>
      <c r="M67" s="76">
        <f t="shared" si="37"/>
        <v>0</v>
      </c>
      <c r="N67" s="66">
        <f>L67+'2025 Απρίλιος'!N67</f>
        <v>0</v>
      </c>
      <c r="O67" s="76">
        <f t="shared" si="38"/>
        <v>0</v>
      </c>
      <c r="P67" s="66"/>
      <c r="Q67" s="76">
        <f t="shared" si="39"/>
        <v>0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2'!H28</f>
        <v>2013.94</v>
      </c>
      <c r="E68" s="76">
        <f t="shared" si="40"/>
        <v>4.027864962637473E-2</v>
      </c>
      <c r="F68" s="66">
        <f>D68+'2025 Απρίλιος'!F68</f>
        <v>5994.46</v>
      </c>
      <c r="G68" s="76">
        <f t="shared" si="41"/>
        <v>2.6863834249925483E-2</v>
      </c>
      <c r="H68" s="56"/>
      <c r="I68" s="77" t="e">
        <f t="shared" si="36"/>
        <v>#DIV/0!</v>
      </c>
      <c r="J68" s="66"/>
      <c r="K68" s="78" t="e">
        <f t="shared" si="32"/>
        <v>#DIV/0!</v>
      </c>
      <c r="L68" s="56">
        <f>'2024_60-69 ΕΞΟΔΑ+ΟΜ 2'!H28</f>
        <v>2563.73</v>
      </c>
      <c r="M68" s="76">
        <f t="shared" si="37"/>
        <v>5.0626939685985126E-2</v>
      </c>
      <c r="N68" s="66">
        <f>L68+'2025 Απρίλιος'!N68</f>
        <v>6907.6899999999987</v>
      </c>
      <c r="O68" s="76">
        <f t="shared" si="38"/>
        <v>3.0269998771266852E-2</v>
      </c>
      <c r="P68" s="66"/>
      <c r="Q68" s="76">
        <f t="shared" si="39"/>
        <v>1.1523456658314508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2'!H29</f>
        <v>1577.17</v>
      </c>
      <c r="E69" s="76">
        <f t="shared" si="40"/>
        <v>3.1543282238412976E-2</v>
      </c>
      <c r="F69" s="66">
        <f>D69+'2025 Απρίλιος'!F69</f>
        <v>1811.8300000000002</v>
      </c>
      <c r="G69" s="76">
        <f t="shared" si="41"/>
        <v>8.1196139116855373E-3</v>
      </c>
      <c r="H69" s="56"/>
      <c r="I69" s="77" t="e">
        <f t="shared" si="36"/>
        <v>#DIV/0!</v>
      </c>
      <c r="J69" s="66"/>
      <c r="K69" s="78" t="e">
        <f t="shared" si="32"/>
        <v>#DIV/0!</v>
      </c>
      <c r="L69" s="56">
        <f>'2024_60-69 ΕΞΟΔΑ+ΟΜ 2'!H29</f>
        <v>0</v>
      </c>
      <c r="M69" s="76">
        <f t="shared" si="37"/>
        <v>0</v>
      </c>
      <c r="N69" s="66">
        <f>L69+'2025 Απρίλιος'!N69</f>
        <v>3634.55</v>
      </c>
      <c r="O69" s="76">
        <f t="shared" si="38"/>
        <v>1.5926861806784608E-2</v>
      </c>
      <c r="P69" s="66"/>
      <c r="Q69" s="76">
        <f t="shared" si="39"/>
        <v>2.0060104976736226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40"/>
        <v>0</v>
      </c>
      <c r="F70" s="66">
        <f>D70+'2025 Απρίλιος'!F70</f>
        <v>0</v>
      </c>
      <c r="G70" s="76">
        <f t="shared" si="41"/>
        <v>0</v>
      </c>
      <c r="H70" s="56"/>
      <c r="I70" s="77" t="e">
        <f t="shared" si="36"/>
        <v>#DIV/0!</v>
      </c>
      <c r="J70" s="66"/>
      <c r="K70" s="78" t="e">
        <f t="shared" si="32"/>
        <v>#DIV/0!</v>
      </c>
      <c r="L70" s="56">
        <f>'2024_60-69 ΕΞΟΔΑ+ΟΜ 2'!H30</f>
        <v>343.69</v>
      </c>
      <c r="M70" s="76">
        <f t="shared" si="37"/>
        <v>6.7869755788153305E-3</v>
      </c>
      <c r="N70" s="66">
        <f>L70+'2025 Απρίλιος'!N70</f>
        <v>952.90000000000009</v>
      </c>
      <c r="O70" s="76">
        <f t="shared" si="38"/>
        <v>4.1756769381863096E-3</v>
      </c>
      <c r="P70" s="66"/>
      <c r="Q70" s="76" t="e">
        <f t="shared" si="39"/>
        <v>#DIV/0!</v>
      </c>
      <c r="S70"/>
      <c r="T70"/>
      <c r="U70"/>
      <c r="V70"/>
    </row>
    <row r="71" spans="1:22" ht="30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2'!H31</f>
        <v>7839.9766666666674</v>
      </c>
      <c r="E71" s="76">
        <f t="shared" si="40"/>
        <v>0.15679894795059432</v>
      </c>
      <c r="F71" s="66">
        <f>D71+'2025 Απρίλιος'!F71</f>
        <v>39199.883333333339</v>
      </c>
      <c r="G71" s="76">
        <f t="shared" si="41"/>
        <v>0.17567206528746263</v>
      </c>
      <c r="H71" s="56"/>
      <c r="I71" s="77" t="e">
        <f t="shared" si="36"/>
        <v>#DIV/0!</v>
      </c>
      <c r="J71" s="66"/>
      <c r="K71" s="78" t="e">
        <f t="shared" si="32"/>
        <v>#DIV/0!</v>
      </c>
      <c r="L71" s="56">
        <f>'2024_60-69 ΕΞΟΔΑ+ΟΜ 2'!H31</f>
        <v>7839.98</v>
      </c>
      <c r="M71" s="76">
        <f t="shared" si="37"/>
        <v>0.15481903109895723</v>
      </c>
      <c r="N71" s="66">
        <f>L71+'2025 Απρίλιος'!N71</f>
        <v>39199.899999999994</v>
      </c>
      <c r="O71" s="76">
        <f t="shared" si="38"/>
        <v>0.17177680597041609</v>
      </c>
      <c r="P71" s="66"/>
      <c r="Q71" s="76">
        <f t="shared" si="39"/>
        <v>1.000000425171333</v>
      </c>
      <c r="S71"/>
      <c r="T71"/>
      <c r="U71"/>
      <c r="V71"/>
    </row>
    <row r="72" spans="1:22" ht="30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2'!H32</f>
        <v>1553.22</v>
      </c>
      <c r="E72" s="76">
        <f t="shared" ref="E72:E73" si="42">D72/$D$43</f>
        <v>3.1064284026672967E-2</v>
      </c>
      <c r="F72" s="66">
        <f>D72+'2025 Απρίλιος'!F72</f>
        <v>5806.2300000000005</v>
      </c>
      <c r="G72" s="76">
        <f t="shared" ref="G72:G73" si="43">F72/$F$43</f>
        <v>2.6020292125887041E-2</v>
      </c>
      <c r="H72" s="56"/>
      <c r="I72" s="77" t="e">
        <f t="shared" ref="I72:I73" si="44">H72/$H$43</f>
        <v>#DIV/0!</v>
      </c>
      <c r="J72" s="66"/>
      <c r="K72" s="78" t="e">
        <f t="shared" ref="K72:K73" si="45">J72/$J473</f>
        <v>#DIV/0!</v>
      </c>
      <c r="L72" s="56">
        <f>'2024_60-69 ΕΞΟΔΑ+ΟΜ 2'!H32</f>
        <v>3091.48</v>
      </c>
      <c r="M72" s="76">
        <f t="shared" ref="M72:M73" si="46">L72/$L$43</f>
        <v>6.1048617249253742E-2</v>
      </c>
      <c r="N72" s="66">
        <f>L72+'2025 Απρίλιος'!N72</f>
        <v>10350.869999999999</v>
      </c>
      <c r="O72" s="76">
        <f t="shared" ref="O72:O73" si="47">N72/$N$43</f>
        <v>4.5358263353095313E-2</v>
      </c>
      <c r="P72" s="66"/>
      <c r="Q72" s="76">
        <f t="shared" ref="Q72:Q73" si="48">N72/F72</f>
        <v>1.7827178737321805</v>
      </c>
      <c r="S72"/>
      <c r="T72"/>
      <c r="U72"/>
      <c r="V72"/>
    </row>
    <row r="73" spans="1:22" ht="30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2'!H33</f>
        <v>685.76</v>
      </c>
      <c r="E73" s="76">
        <f t="shared" si="42"/>
        <v>1.3715148796777824E-2</v>
      </c>
      <c r="F73" s="66">
        <f>D73+'2025 Απρίλιος'!F73</f>
        <v>1179.54</v>
      </c>
      <c r="G73" s="76">
        <f t="shared" si="43"/>
        <v>5.2860419539303123E-3</v>
      </c>
      <c r="H73" s="56"/>
      <c r="I73" s="77" t="e">
        <f t="shared" si="44"/>
        <v>#DIV/0!</v>
      </c>
      <c r="J73" s="66"/>
      <c r="K73" s="78" t="e">
        <f t="shared" si="45"/>
        <v>#DIV/0!</v>
      </c>
      <c r="L73" s="56">
        <f>'2024_60-69 ΕΞΟΔΑ+ΟΜ 2'!H33</f>
        <v>0</v>
      </c>
      <c r="M73" s="76">
        <f t="shared" si="46"/>
        <v>0</v>
      </c>
      <c r="N73" s="66">
        <f>L73+'2025 Απρίλιος'!N73</f>
        <v>0</v>
      </c>
      <c r="O73" s="76">
        <f t="shared" si="47"/>
        <v>0</v>
      </c>
      <c r="P73" s="66"/>
      <c r="Q73" s="76">
        <f t="shared" si="48"/>
        <v>0</v>
      </c>
      <c r="S73"/>
      <c r="T73"/>
      <c r="U73"/>
      <c r="V73"/>
    </row>
    <row r="74" spans="1:22" ht="29.25" customHeight="1">
      <c r="A74" s="175">
        <v>73</v>
      </c>
      <c r="B74" s="175"/>
      <c r="C74" s="188" t="s">
        <v>404</v>
      </c>
      <c r="D74" s="65">
        <f>'2025_60-69 ΕΞΟΔΑ+ΟΜ 2'!H3</f>
        <v>50514.51666666667</v>
      </c>
      <c r="E74" s="300"/>
      <c r="F74" s="65">
        <f>D74+'2025 Απρίλιος'!F74</f>
        <v>224424.24333333335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50639.640000000007</v>
      </c>
      <c r="M74" s="300"/>
      <c r="N74" s="65">
        <f>SUM(N44:N73)</f>
        <v>228202.52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-514.33000000000175</v>
      </c>
      <c r="E75" s="300"/>
      <c r="F75" s="65">
        <f>F43-F74</f>
        <v>-1281.8600000000442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23502.613333333349</v>
      </c>
      <c r="E76" s="301"/>
      <c r="F76" s="79">
        <f>F38-F74</f>
        <v>-8584.6774926253711</v>
      </c>
      <c r="G76" s="301"/>
      <c r="H76" s="80">
        <f>H38-H74</f>
        <v>0</v>
      </c>
      <c r="I76" s="301" t="e">
        <f t="shared" ref="I76" si="49">H76/$I$39</f>
        <v>#DIV/0!</v>
      </c>
      <c r="J76" s="80">
        <f>J38-J74</f>
        <v>0</v>
      </c>
      <c r="K76" s="301"/>
      <c r="L76" s="93">
        <f>L38-L74</f>
        <v>21755.80504424782</v>
      </c>
      <c r="M76" s="301"/>
      <c r="N76" s="79">
        <f>N38-N74</f>
        <v>-24501.511946902639</v>
      </c>
      <c r="O76" s="301"/>
      <c r="P76" s="79">
        <f>P38-P74</f>
        <v>12138.557787610638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ΑΝΤΙΣΤΟΙΧΙΣΗ!$F$110</f>
        <v xml:space="preserve">ΜΑΙΟΣ ΤΡΕΧΟΝ ΕΤΟΣ </v>
      </c>
      <c r="E78" s="302"/>
      <c r="F78" s="302"/>
      <c r="G78" s="110">
        <f>ΑΝΤΙΣΤΟΙΧΙΣΗ!$D$34</f>
        <v>2025</v>
      </c>
      <c r="H78" s="302" t="str">
        <f>ΑΝΤΙΣΤΟΙΧΙΣΗ!$F$110</f>
        <v xml:space="preserve">ΜΑΙΟΣ ΤΡΕΧΟΝ ΕΤΟΣ </v>
      </c>
      <c r="I78" s="302"/>
      <c r="J78" s="302"/>
      <c r="K78" s="110">
        <f>ΑΝΤΙΣΤΟΙΧΙΣΗ!$D$34</f>
        <v>2025</v>
      </c>
      <c r="L78" s="302" t="str">
        <f>ΑΝΤΙΣΤΟΙΧΙΣΗ!$F$124</f>
        <v>ΜΑΙΟΣ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54.7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 t="shared" ref="D80:N80" si="50">SUM(D81:D110)</f>
        <v>7772.8200000000015</v>
      </c>
      <c r="E80" s="83"/>
      <c r="F80" s="65">
        <f t="shared" si="50"/>
        <v>46297.34</v>
      </c>
      <c r="G80" s="83"/>
      <c r="H80" s="65">
        <f t="shared" si="50"/>
        <v>0</v>
      </c>
      <c r="I80" s="83"/>
      <c r="J80" s="65">
        <f t="shared" si="50"/>
        <v>0</v>
      </c>
      <c r="K80" s="83"/>
      <c r="L80" s="65">
        <f t="shared" si="50"/>
        <v>7600.84</v>
      </c>
      <c r="M80" s="83"/>
      <c r="N80" s="65">
        <f t="shared" si="50"/>
        <v>31222.53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2'!H37</f>
        <v>1632.17</v>
      </c>
      <c r="E81" s="76">
        <f>D81/$D$80</f>
        <v>0.20998427855012722</v>
      </c>
      <c r="F81" s="117">
        <f>D81+'2025 Απρίλιος'!F81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2'!H35</f>
        <v>1573.33</v>
      </c>
      <c r="M81" s="76">
        <f>L81/$L$80</f>
        <v>0.20699422695386299</v>
      </c>
      <c r="N81" s="66">
        <f>L81+'2025 Απρίλιος'!N81</f>
        <v>8697.48</v>
      </c>
      <c r="O81" s="76">
        <f>N81/$N$80</f>
        <v>0.27856422909994799</v>
      </c>
      <c r="P81" s="58"/>
      <c r="Q81" s="59"/>
      <c r="S81"/>
      <c r="T81"/>
      <c r="U81"/>
      <c r="V81"/>
    </row>
    <row r="82" spans="1:22" ht="33.7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2'!H38</f>
        <v>2304.38</v>
      </c>
      <c r="E82" s="76">
        <f t="shared" ref="E82:E105" si="51">D82/$D$80</f>
        <v>0.29646640472827102</v>
      </c>
      <c r="F82" s="117">
        <f>D82+'2025 Απρίλιος'!F82</f>
        <v>10153.07</v>
      </c>
      <c r="G82" s="76">
        <f t="shared" ref="G82:G103" si="52">F82/$F$80</f>
        <v>0.21930136806995823</v>
      </c>
      <c r="H82" s="56"/>
      <c r="I82" s="57" t="e">
        <f t="shared" ref="I82:I106" si="53">H82/$H$80</f>
        <v>#DIV/0!</v>
      </c>
      <c r="J82" s="58"/>
      <c r="K82" s="58" t="e">
        <f t="shared" ref="K82:K106" si="54">J82/$J$80</f>
        <v>#DIV/0!</v>
      </c>
      <c r="L82" s="117">
        <f>'2024_60-69 ΕΞΟΔΑ+ΟΜ 2'!H36</f>
        <v>1490.71</v>
      </c>
      <c r="M82" s="76">
        <f t="shared" ref="M82:M106" si="55">L82/$L$80</f>
        <v>0.19612437572689334</v>
      </c>
      <c r="N82" s="66">
        <f>L82+'2025 Απρίλιος'!N82</f>
        <v>3221.29</v>
      </c>
      <c r="O82" s="76">
        <f t="shared" ref="O82:O106" si="56">N82/$N$80</f>
        <v>0.10317197229052226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2'!H39</f>
        <v>988.92</v>
      </c>
      <c r="E83" s="76">
        <f t="shared" si="51"/>
        <v>0.12722795587701757</v>
      </c>
      <c r="F83" s="117">
        <f>D83+'2025 Απρίλιος'!F83</f>
        <v>5921.02</v>
      </c>
      <c r="G83" s="76">
        <f t="shared" si="52"/>
        <v>0.12789114882194097</v>
      </c>
      <c r="H83" s="56"/>
      <c r="I83" s="57" t="e">
        <f t="shared" si="53"/>
        <v>#DIV/0!</v>
      </c>
      <c r="J83" s="58"/>
      <c r="K83" s="58" t="e">
        <f t="shared" si="54"/>
        <v>#DIV/0!</v>
      </c>
      <c r="L83" s="117">
        <f>'2024_60-69 ΕΞΟΔΑ+ΟΜ 2'!H37</f>
        <v>2241.0100000000002</v>
      </c>
      <c r="M83" s="76">
        <f t="shared" si="55"/>
        <v>0.29483714957820456</v>
      </c>
      <c r="N83" s="66">
        <f>L83+'2025 Απρίλιος'!N83</f>
        <v>8174.06</v>
      </c>
      <c r="O83" s="76">
        <f t="shared" si="56"/>
        <v>0.26180005271834156</v>
      </c>
      <c r="P83" s="58"/>
      <c r="Q83" s="59" t="e">
        <f t="shared" ref="Q83:Q106" si="57">SUM(D83:P83)</f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2'!H40</f>
        <v>1056.97</v>
      </c>
      <c r="E84" s="76">
        <f t="shared" si="51"/>
        <v>0.13598282219323229</v>
      </c>
      <c r="F84" s="117">
        <f>D84+'2025 Απρίλιος'!F84</f>
        <v>6270.86</v>
      </c>
      <c r="G84" s="76">
        <f t="shared" si="52"/>
        <v>0.13544752247105341</v>
      </c>
      <c r="H84" s="56"/>
      <c r="I84" s="57" t="e">
        <f t="shared" si="53"/>
        <v>#DIV/0!</v>
      </c>
      <c r="J84" s="58"/>
      <c r="K84" s="58" t="e">
        <f t="shared" si="54"/>
        <v>#DIV/0!</v>
      </c>
      <c r="L84" s="117">
        <f>'2024_60-69 ΕΞΟΔΑ+ΟΜ 2'!H38</f>
        <v>0</v>
      </c>
      <c r="M84" s="76">
        <f t="shared" si="55"/>
        <v>0</v>
      </c>
      <c r="N84" s="66">
        <f>L84+'2025 Απρίλιος'!N84</f>
        <v>0</v>
      </c>
      <c r="O84" s="76">
        <f t="shared" si="56"/>
        <v>0</v>
      </c>
      <c r="P84" s="58"/>
      <c r="Q84" s="59" t="e">
        <f t="shared" si="57"/>
        <v>#DIV/0!</v>
      </c>
      <c r="S84"/>
      <c r="T84"/>
      <c r="U84"/>
      <c r="V84"/>
    </row>
    <row r="85" spans="1:22" ht="30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2'!H41</f>
        <v>334.43</v>
      </c>
      <c r="E85" s="76">
        <f t="shared" si="51"/>
        <v>4.3025568583860162E-2</v>
      </c>
      <c r="F85" s="117">
        <f>D85+'2025 Απρίλιος'!F85</f>
        <v>1913.23</v>
      </c>
      <c r="G85" s="76">
        <f t="shared" si="52"/>
        <v>4.1324836372888814E-2</v>
      </c>
      <c r="H85" s="56"/>
      <c r="I85" s="57" t="e">
        <f t="shared" si="53"/>
        <v>#DIV/0!</v>
      </c>
      <c r="J85" s="58"/>
      <c r="K85" s="58" t="e">
        <f t="shared" si="54"/>
        <v>#DIV/0!</v>
      </c>
      <c r="L85" s="117">
        <f>'2024_60-69 ΕΞΟΔΑ+ΟΜ 2'!H39</f>
        <v>350.7</v>
      </c>
      <c r="M85" s="76">
        <f t="shared" si="55"/>
        <v>4.6139637197993903E-2</v>
      </c>
      <c r="N85" s="66">
        <f>L85+'2025 Απρίλιος'!N85</f>
        <v>1637.8500000000001</v>
      </c>
      <c r="O85" s="76">
        <f t="shared" si="56"/>
        <v>5.245731207560695E-2</v>
      </c>
      <c r="P85" s="58"/>
      <c r="Q85" s="59" t="e">
        <f t="shared" si="57"/>
        <v>#DIV/0!</v>
      </c>
      <c r="S85"/>
      <c r="T85"/>
      <c r="U85"/>
      <c r="V85"/>
    </row>
    <row r="86" spans="1:22" ht="27.7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2'!H42</f>
        <v>481.17</v>
      </c>
      <c r="E86" s="76">
        <f t="shared" si="51"/>
        <v>6.1904173774768992E-2</v>
      </c>
      <c r="F86" s="117">
        <f>D86+'2025 Απρίλιος'!F86</f>
        <v>2080.4</v>
      </c>
      <c r="G86" s="76">
        <f t="shared" si="52"/>
        <v>4.4935626971225565E-2</v>
      </c>
      <c r="H86" s="56"/>
      <c r="I86" s="57" t="e">
        <f t="shared" si="53"/>
        <v>#DIV/0!</v>
      </c>
      <c r="J86" s="58"/>
      <c r="K86" s="58" t="e">
        <f t="shared" si="54"/>
        <v>#DIV/0!</v>
      </c>
      <c r="L86" s="117">
        <f>'2024_60-69 ΕΞΟΔΑ+ΟΜ 2'!H40</f>
        <v>332.28</v>
      </c>
      <c r="M86" s="76">
        <f t="shared" si="55"/>
        <v>4.3716220838749396E-2</v>
      </c>
      <c r="N86" s="66">
        <f>L86+'2025 Απρίλιος'!N86</f>
        <v>1018.8499999999999</v>
      </c>
      <c r="O86" s="76">
        <f t="shared" si="56"/>
        <v>3.2631884731954774E-2</v>
      </c>
      <c r="P86" s="58"/>
      <c r="Q86" s="59" t="e">
        <f t="shared" si="57"/>
        <v>#DIV/0!</v>
      </c>
      <c r="S86"/>
      <c r="T86"/>
      <c r="U86"/>
      <c r="V86" s="238"/>
    </row>
    <row r="87" spans="1:22" ht="36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2'!H43</f>
        <v>215.49</v>
      </c>
      <c r="E87" s="76">
        <f t="shared" si="51"/>
        <v>2.7723528912286657E-2</v>
      </c>
      <c r="F87" s="117">
        <f>D87+'2025 Απρίλιος'!F87</f>
        <v>901.2</v>
      </c>
      <c r="G87" s="76">
        <f t="shared" si="52"/>
        <v>1.9465481170192502E-2</v>
      </c>
      <c r="H87" s="56"/>
      <c r="I87" s="57" t="e">
        <f t="shared" si="53"/>
        <v>#DIV/0!</v>
      </c>
      <c r="J87" s="58"/>
      <c r="K87" s="58" t="e">
        <f t="shared" si="54"/>
        <v>#DIV/0!</v>
      </c>
      <c r="L87" s="117">
        <f>'2024_60-69 ΕΞΟΔΑ+ΟΜ 2'!H41</f>
        <v>414.21000000000004</v>
      </c>
      <c r="M87" s="76">
        <f t="shared" si="55"/>
        <v>5.4495292625551917E-2</v>
      </c>
      <c r="N87" s="66">
        <f>L87+'2025 Απρίλιος'!N87</f>
        <v>1599.68</v>
      </c>
      <c r="O87" s="76">
        <f t="shared" si="56"/>
        <v>5.1234797436338443E-2</v>
      </c>
      <c r="P87" s="58"/>
      <c r="Q87" s="59" t="e">
        <f t="shared" si="57"/>
        <v>#DIV/0!</v>
      </c>
      <c r="S87"/>
      <c r="T87"/>
      <c r="U87"/>
      <c r="V87" s="238"/>
    </row>
    <row r="88" spans="1:22" ht="35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2'!H44</f>
        <v>159.91</v>
      </c>
      <c r="E88" s="76">
        <f t="shared" si="51"/>
        <v>2.0572970942334953E-2</v>
      </c>
      <c r="F88" s="117">
        <f>D88+'2025 Απρίλιος'!F88</f>
        <v>880.69999999999993</v>
      </c>
      <c r="G88" s="76">
        <f t="shared" si="52"/>
        <v>1.9022691152450658E-2</v>
      </c>
      <c r="H88" s="56"/>
      <c r="I88" s="57" t="e">
        <f t="shared" si="53"/>
        <v>#DIV/0!</v>
      </c>
      <c r="J88" s="58"/>
      <c r="K88" s="58" t="e">
        <f t="shared" si="54"/>
        <v>#DIV/0!</v>
      </c>
      <c r="L88" s="117">
        <f>'2024_60-69 ΕΞΟΔΑ+ΟΜ 2'!H42</f>
        <v>0</v>
      </c>
      <c r="M88" s="76">
        <f t="shared" si="55"/>
        <v>0</v>
      </c>
      <c r="N88" s="66">
        <f>L88+'2025 Απρίλιος'!N88</f>
        <v>0</v>
      </c>
      <c r="O88" s="76">
        <f t="shared" si="56"/>
        <v>0</v>
      </c>
      <c r="P88" s="58"/>
      <c r="Q88" s="59" t="e">
        <f t="shared" si="57"/>
        <v>#DIV/0!</v>
      </c>
      <c r="S88"/>
      <c r="T88"/>
      <c r="U88"/>
      <c r="V88" s="238"/>
    </row>
    <row r="89" spans="1:22" ht="37.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2'!H45</f>
        <v>0</v>
      </c>
      <c r="E89" s="76">
        <f t="shared" si="51"/>
        <v>0</v>
      </c>
      <c r="F89" s="117">
        <f>D89+'2025 Απρίλιος'!F89</f>
        <v>0</v>
      </c>
      <c r="G89" s="76">
        <f t="shared" si="52"/>
        <v>0</v>
      </c>
      <c r="H89" s="120"/>
      <c r="I89" s="57" t="e">
        <f t="shared" si="53"/>
        <v>#DIV/0!</v>
      </c>
      <c r="J89" s="120"/>
      <c r="K89" s="58" t="e">
        <f t="shared" si="54"/>
        <v>#DIV/0!</v>
      </c>
      <c r="L89" s="117">
        <f>'2024_60-69 ΕΞΟΔΑ+ΟΜ 2'!H43</f>
        <v>0</v>
      </c>
      <c r="M89" s="76">
        <f t="shared" si="55"/>
        <v>0</v>
      </c>
      <c r="N89" s="66">
        <f>L89+'2025 Απρίλιος'!N89</f>
        <v>0</v>
      </c>
      <c r="O89" s="76">
        <f t="shared" si="56"/>
        <v>0</v>
      </c>
      <c r="P89" s="120"/>
      <c r="Q89" s="59" t="e">
        <f t="shared" si="57"/>
        <v>#DIV/0!</v>
      </c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2'!H46</f>
        <v>0</v>
      </c>
      <c r="E90" s="76">
        <f t="shared" si="51"/>
        <v>0</v>
      </c>
      <c r="F90" s="117">
        <f>D90+'2025 Απρίλιος'!F90</f>
        <v>0</v>
      </c>
      <c r="G90" s="76">
        <f t="shared" si="52"/>
        <v>0</v>
      </c>
      <c r="H90" s="120"/>
      <c r="I90" s="57" t="e">
        <f t="shared" si="53"/>
        <v>#DIV/0!</v>
      </c>
      <c r="J90" s="120"/>
      <c r="K90" s="58" t="e">
        <f t="shared" si="54"/>
        <v>#DIV/0!</v>
      </c>
      <c r="L90" s="117">
        <f>'2024_60-69 ΕΞΟΔΑ+ΟΜ 2'!H44</f>
        <v>0</v>
      </c>
      <c r="M90" s="76">
        <f t="shared" si="55"/>
        <v>0</v>
      </c>
      <c r="N90" s="66">
        <f>L90+'2025 Απρίλιος'!N90</f>
        <v>0</v>
      </c>
      <c r="O90" s="76">
        <f t="shared" si="56"/>
        <v>0</v>
      </c>
      <c r="P90" s="120"/>
      <c r="Q90" s="59" t="e">
        <f t="shared" si="57"/>
        <v>#DIV/0!</v>
      </c>
      <c r="S90"/>
      <c r="T90"/>
      <c r="U90"/>
      <c r="V90"/>
    </row>
    <row r="91" spans="1:22" ht="1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2'!H47</f>
        <v>0</v>
      </c>
      <c r="E91" s="76">
        <f t="shared" si="51"/>
        <v>0</v>
      </c>
      <c r="F91" s="117">
        <f>D91+'2025 Απρίλιος'!F91</f>
        <v>0</v>
      </c>
      <c r="G91" s="76">
        <f t="shared" si="52"/>
        <v>0</v>
      </c>
      <c r="H91" s="120"/>
      <c r="I91" s="57" t="e">
        <f t="shared" si="53"/>
        <v>#DIV/0!</v>
      </c>
      <c r="J91" s="120"/>
      <c r="K91" s="58" t="e">
        <f t="shared" si="54"/>
        <v>#DIV/0!</v>
      </c>
      <c r="L91" s="117">
        <f>'2024_60-69 ΕΞΟΔΑ+ΟΜ 2'!H45</f>
        <v>0</v>
      </c>
      <c r="M91" s="76">
        <f t="shared" si="55"/>
        <v>0</v>
      </c>
      <c r="N91" s="66">
        <f>L91+'2025 Απρίλιος'!N91</f>
        <v>0</v>
      </c>
      <c r="O91" s="76">
        <f t="shared" si="56"/>
        <v>0</v>
      </c>
      <c r="P91" s="120"/>
      <c r="Q91" s="59" t="e">
        <f t="shared" si="57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2'!H48</f>
        <v>0</v>
      </c>
      <c r="E92" s="76">
        <f t="shared" si="51"/>
        <v>0</v>
      </c>
      <c r="F92" s="117">
        <f>D92+'2025 Απρίλιος'!F92</f>
        <v>0</v>
      </c>
      <c r="G92" s="76">
        <f t="shared" si="52"/>
        <v>0</v>
      </c>
      <c r="H92" s="56"/>
      <c r="I92" s="57" t="e">
        <f t="shared" si="53"/>
        <v>#DIV/0!</v>
      </c>
      <c r="J92" s="58"/>
      <c r="K92" s="58" t="e">
        <f t="shared" si="54"/>
        <v>#DIV/0!</v>
      </c>
      <c r="L92" s="117">
        <f>'2024_60-69 ΕΞΟΔΑ+ΟΜ 2'!H46</f>
        <v>0</v>
      </c>
      <c r="M92" s="76">
        <f t="shared" si="55"/>
        <v>0</v>
      </c>
      <c r="N92" s="66">
        <f>L92+'2025 Απρίλιος'!N92</f>
        <v>0</v>
      </c>
      <c r="O92" s="76">
        <f t="shared" si="56"/>
        <v>0</v>
      </c>
      <c r="P92" s="58"/>
      <c r="Q92" s="59" t="e">
        <f t="shared" si="57"/>
        <v>#DIV/0!</v>
      </c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2'!H49</f>
        <v>0</v>
      </c>
      <c r="E93" s="76">
        <f t="shared" si="51"/>
        <v>0</v>
      </c>
      <c r="F93" s="117">
        <f>D93+'2025 Απρίλιος'!F93</f>
        <v>0</v>
      </c>
      <c r="G93" s="76">
        <f t="shared" si="52"/>
        <v>0</v>
      </c>
      <c r="H93" s="56"/>
      <c r="I93" s="57" t="e">
        <f t="shared" si="53"/>
        <v>#DIV/0!</v>
      </c>
      <c r="J93" s="58"/>
      <c r="K93" s="58" t="e">
        <f t="shared" si="54"/>
        <v>#DIV/0!</v>
      </c>
      <c r="L93" s="117">
        <f>'2024_60-69 ΕΞΟΔΑ+ΟΜ 2'!H47</f>
        <v>0</v>
      </c>
      <c r="M93" s="76">
        <f t="shared" si="55"/>
        <v>0</v>
      </c>
      <c r="N93" s="66">
        <f>L93+'2025 Απρίλιος'!N93</f>
        <v>0</v>
      </c>
      <c r="O93" s="76">
        <f t="shared" si="56"/>
        <v>0</v>
      </c>
      <c r="P93" s="58"/>
      <c r="Q93" s="59" t="e">
        <f t="shared" si="57"/>
        <v>#DIV/0!</v>
      </c>
      <c r="S93"/>
      <c r="T93"/>
      <c r="U93"/>
      <c r="V93"/>
    </row>
    <row r="94" spans="1:22" ht="27.7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2'!H50</f>
        <v>0</v>
      </c>
      <c r="E94" s="76">
        <f t="shared" si="51"/>
        <v>0</v>
      </c>
      <c r="F94" s="117">
        <f>D94+'2025 Απρίλιος'!F94</f>
        <v>0</v>
      </c>
      <c r="G94" s="76">
        <f t="shared" si="52"/>
        <v>0</v>
      </c>
      <c r="H94" s="121"/>
      <c r="I94" s="57" t="e">
        <f t="shared" si="53"/>
        <v>#DIV/0!</v>
      </c>
      <c r="J94" s="121"/>
      <c r="K94" s="58" t="e">
        <f t="shared" si="54"/>
        <v>#DIV/0!</v>
      </c>
      <c r="L94" s="117">
        <f>'2024_60-69 ΕΞΟΔΑ+ΟΜ 2'!H48</f>
        <v>0</v>
      </c>
      <c r="M94" s="76">
        <f t="shared" si="55"/>
        <v>0</v>
      </c>
      <c r="N94" s="66">
        <f>L94+'2025 Απρίλιος'!N94</f>
        <v>0</v>
      </c>
      <c r="O94" s="76">
        <f t="shared" si="56"/>
        <v>0</v>
      </c>
      <c r="P94" s="121"/>
      <c r="Q94" s="59" t="e">
        <f t="shared" si="57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2'!H51</f>
        <v>0</v>
      </c>
      <c r="E95" s="76">
        <f t="shared" si="51"/>
        <v>0</v>
      </c>
      <c r="F95" s="117">
        <f>D95+'2025 Απρίλιος'!F95</f>
        <v>0</v>
      </c>
      <c r="G95" s="76">
        <f t="shared" si="52"/>
        <v>0</v>
      </c>
      <c r="H95" s="56"/>
      <c r="I95" s="57" t="e">
        <f t="shared" si="53"/>
        <v>#DIV/0!</v>
      </c>
      <c r="J95" s="58"/>
      <c r="K95" s="58" t="e">
        <f t="shared" si="54"/>
        <v>#DIV/0!</v>
      </c>
      <c r="L95" s="117">
        <f>'2024_60-69 ΕΞΟΔΑ+ΟΜ 2'!H49</f>
        <v>0</v>
      </c>
      <c r="M95" s="76">
        <f t="shared" si="55"/>
        <v>0</v>
      </c>
      <c r="N95" s="66">
        <f>L95+'2025 Απρίλιος'!N95</f>
        <v>246.76</v>
      </c>
      <c r="O95" s="76">
        <f t="shared" si="56"/>
        <v>7.9032672880769116E-3</v>
      </c>
      <c r="P95" s="58"/>
      <c r="Q95" s="59" t="e">
        <f t="shared" si="57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2'!H52</f>
        <v>250.56</v>
      </c>
      <c r="E96" s="76">
        <f t="shared" si="51"/>
        <v>3.2235404910958949E-2</v>
      </c>
      <c r="F96" s="117">
        <f>D96+'2025 Απρίλιος'!F96</f>
        <v>554.78</v>
      </c>
      <c r="G96" s="76">
        <f t="shared" si="52"/>
        <v>1.198297785574722E-2</v>
      </c>
      <c r="H96" s="56"/>
      <c r="I96" s="57" t="e">
        <f t="shared" si="53"/>
        <v>#DIV/0!</v>
      </c>
      <c r="J96" s="58"/>
      <c r="K96" s="58" t="e">
        <f t="shared" si="54"/>
        <v>#DIV/0!</v>
      </c>
      <c r="L96" s="117">
        <f>'2024_60-69 ΕΞΟΔΑ+ΟΜ 2'!H50</f>
        <v>13.75</v>
      </c>
      <c r="M96" s="76">
        <f t="shared" si="55"/>
        <v>1.8090105830408218E-3</v>
      </c>
      <c r="N96" s="66">
        <f>L96+'2025 Απρίλιος'!N96</f>
        <v>21.79</v>
      </c>
      <c r="O96" s="76">
        <f t="shared" si="56"/>
        <v>6.9789347628139041E-4</v>
      </c>
      <c r="P96" s="58"/>
      <c r="Q96" s="59" t="e">
        <f t="shared" si="57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2'!H53</f>
        <v>0</v>
      </c>
      <c r="E97" s="76">
        <f t="shared" si="51"/>
        <v>0</v>
      </c>
      <c r="F97" s="117">
        <f>D97+'2025 Απρίλιος'!F97</f>
        <v>0</v>
      </c>
      <c r="G97" s="76">
        <f t="shared" si="52"/>
        <v>0</v>
      </c>
      <c r="H97" s="56"/>
      <c r="I97" s="57" t="e">
        <f t="shared" si="53"/>
        <v>#DIV/0!</v>
      </c>
      <c r="J97" s="58"/>
      <c r="K97" s="58" t="e">
        <f t="shared" si="54"/>
        <v>#DIV/0!</v>
      </c>
      <c r="L97" s="117">
        <f>'2024_60-69 ΕΞΟΔΑ+ΟΜ 2'!H51</f>
        <v>0</v>
      </c>
      <c r="M97" s="76">
        <f t="shared" si="55"/>
        <v>0</v>
      </c>
      <c r="N97" s="66">
        <f>L97+'2025 Απρίλιος'!N97</f>
        <v>0</v>
      </c>
      <c r="O97" s="76">
        <f t="shared" si="56"/>
        <v>0</v>
      </c>
      <c r="P97" s="58"/>
      <c r="Q97" s="59" t="e">
        <f t="shared" si="57"/>
        <v>#DIV/0!</v>
      </c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2'!H54</f>
        <v>0</v>
      </c>
      <c r="E98" s="76">
        <f t="shared" si="51"/>
        <v>0</v>
      </c>
      <c r="F98" s="117">
        <f>D98+'2025 Απρίλιος'!F98</f>
        <v>0</v>
      </c>
      <c r="G98" s="76">
        <f t="shared" si="52"/>
        <v>0</v>
      </c>
      <c r="H98" s="56"/>
      <c r="I98" s="57" t="e">
        <f t="shared" si="53"/>
        <v>#DIV/0!</v>
      </c>
      <c r="J98" s="58"/>
      <c r="K98" s="58" t="e">
        <f t="shared" si="54"/>
        <v>#DIV/0!</v>
      </c>
      <c r="L98" s="117">
        <f>'2024_60-69 ΕΞΟΔΑ+ΟΜ 2'!H52</f>
        <v>0</v>
      </c>
      <c r="M98" s="76">
        <f t="shared" si="55"/>
        <v>0</v>
      </c>
      <c r="N98" s="66">
        <f>L98+'2025 Απρίλιος'!N98</f>
        <v>0</v>
      </c>
      <c r="O98" s="76">
        <f t="shared" si="56"/>
        <v>0</v>
      </c>
      <c r="P98" s="58"/>
      <c r="Q98" s="59" t="e">
        <f t="shared" si="57"/>
        <v>#DIV/0!</v>
      </c>
      <c r="S98"/>
      <c r="T98"/>
      <c r="U98"/>
      <c r="V98"/>
    </row>
    <row r="99" spans="1:22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2'!H55</f>
        <v>0</v>
      </c>
      <c r="E99" s="76">
        <f t="shared" si="51"/>
        <v>0</v>
      </c>
      <c r="F99" s="117">
        <f>D99+'2025 Απρίλιος'!F99</f>
        <v>4747.45</v>
      </c>
      <c r="G99" s="76">
        <f t="shared" si="52"/>
        <v>0.10254260827943895</v>
      </c>
      <c r="H99" s="56"/>
      <c r="I99" s="57" t="e">
        <f t="shared" si="53"/>
        <v>#DIV/0!</v>
      </c>
      <c r="J99" s="58"/>
      <c r="K99" s="58" t="e">
        <f t="shared" si="54"/>
        <v>#DIV/0!</v>
      </c>
      <c r="L99" s="117">
        <f>'2024_60-69 ΕΞΟΔΑ+ΟΜ 2'!H53</f>
        <v>0</v>
      </c>
      <c r="M99" s="76">
        <f t="shared" si="55"/>
        <v>0</v>
      </c>
      <c r="N99" s="66">
        <f>L99+'2025 Απρίλιος'!N99</f>
        <v>119.88</v>
      </c>
      <c r="O99" s="76">
        <f t="shared" si="56"/>
        <v>3.8395351049386453E-3</v>
      </c>
      <c r="P99" s="58"/>
      <c r="Q99" s="59" t="e">
        <f t="shared" si="57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2'!H56</f>
        <v>77.09</v>
      </c>
      <c r="E100" s="76">
        <f t="shared" si="51"/>
        <v>9.9178933771784227E-3</v>
      </c>
      <c r="F100" s="117">
        <f>D100+'2025 Απρίλιος'!F100</f>
        <v>878.12</v>
      </c>
      <c r="G100" s="76">
        <f t="shared" si="52"/>
        <v>1.896696440875437E-2</v>
      </c>
      <c r="H100" s="56"/>
      <c r="I100" s="57" t="e">
        <f t="shared" si="53"/>
        <v>#DIV/0!</v>
      </c>
      <c r="J100" s="58"/>
      <c r="K100" s="58" t="e">
        <f t="shared" si="54"/>
        <v>#DIV/0!</v>
      </c>
      <c r="L100" s="117">
        <f>'2024_60-69 ΕΞΟΔΑ+ΟΜ 2'!H54</f>
        <v>124.91</v>
      </c>
      <c r="M100" s="76">
        <f t="shared" si="55"/>
        <v>1.6433709958373021E-2</v>
      </c>
      <c r="N100" s="66">
        <f>L100+'2025 Απρίλιος'!N100</f>
        <v>1430.43</v>
      </c>
      <c r="O100" s="76">
        <f t="shared" si="56"/>
        <v>4.5814032367011905E-2</v>
      </c>
      <c r="P100" s="58"/>
      <c r="Q100" s="59" t="e">
        <f t="shared" si="57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2'!H57</f>
        <v>0</v>
      </c>
      <c r="E101" s="76">
        <f t="shared" si="51"/>
        <v>0</v>
      </c>
      <c r="F101" s="117">
        <f>D101+'2025 Απρίλιος'!F101</f>
        <v>0</v>
      </c>
      <c r="G101" s="76">
        <f t="shared" si="52"/>
        <v>0</v>
      </c>
      <c r="H101" s="56"/>
      <c r="I101" s="57" t="e">
        <f t="shared" si="53"/>
        <v>#DIV/0!</v>
      </c>
      <c r="J101" s="58"/>
      <c r="K101" s="58" t="e">
        <f t="shared" si="54"/>
        <v>#DIV/0!</v>
      </c>
      <c r="L101" s="117">
        <f>'2024_60-69 ΕΞΟΔΑ+ΟΜ 2'!H55</f>
        <v>0</v>
      </c>
      <c r="M101" s="76">
        <f t="shared" si="55"/>
        <v>0</v>
      </c>
      <c r="N101" s="66">
        <f>L101+'2025 Απρίλιος'!N101</f>
        <v>0</v>
      </c>
      <c r="O101" s="76">
        <f t="shared" si="56"/>
        <v>0</v>
      </c>
      <c r="P101" s="58"/>
      <c r="Q101" s="59" t="e">
        <f t="shared" si="57"/>
        <v>#DIV/0!</v>
      </c>
      <c r="S101"/>
      <c r="T101"/>
      <c r="U101"/>
      <c r="V101"/>
    </row>
    <row r="102" spans="1:22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2'!H58</f>
        <v>0</v>
      </c>
      <c r="E102" s="76">
        <f t="shared" si="51"/>
        <v>0</v>
      </c>
      <c r="F102" s="117">
        <f>D102+'2025 Απρίλιος'!F102</f>
        <v>0</v>
      </c>
      <c r="G102" s="76">
        <f t="shared" si="52"/>
        <v>0</v>
      </c>
      <c r="H102" s="56"/>
      <c r="I102" s="57" t="e">
        <f t="shared" si="53"/>
        <v>#DIV/0!</v>
      </c>
      <c r="J102" s="58"/>
      <c r="K102" s="58" t="e">
        <f t="shared" si="54"/>
        <v>#DIV/0!</v>
      </c>
      <c r="L102" s="117">
        <f>'2024_60-69 ΕΞΟΔΑ+ΟΜ 2'!H56</f>
        <v>0</v>
      </c>
      <c r="M102" s="76">
        <f t="shared" si="55"/>
        <v>0</v>
      </c>
      <c r="N102" s="66">
        <f>L102+'2025 Απρίλιος'!N102</f>
        <v>1396.23</v>
      </c>
      <c r="O102" s="76">
        <f t="shared" si="56"/>
        <v>4.4718669499236613E-2</v>
      </c>
      <c r="P102" s="58"/>
      <c r="Q102" s="59" t="e">
        <f t="shared" si="57"/>
        <v>#DIV/0!</v>
      </c>
      <c r="S102"/>
      <c r="T102"/>
      <c r="U102"/>
      <c r="V102"/>
    </row>
    <row r="103" spans="1:22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2'!H59</f>
        <v>271.73</v>
      </c>
      <c r="E103" s="76">
        <f t="shared" si="51"/>
        <v>3.4958998149963588E-2</v>
      </c>
      <c r="F103" s="117">
        <f>D103+'2025 Απρίλιος'!F103</f>
        <v>2545.4699999999998</v>
      </c>
      <c r="G103" s="76">
        <f t="shared" si="52"/>
        <v>5.4980912510308365E-2</v>
      </c>
      <c r="H103" s="56"/>
      <c r="I103" s="57" t="e">
        <f t="shared" si="53"/>
        <v>#DIV/0!</v>
      </c>
      <c r="J103" s="58"/>
      <c r="K103" s="58" t="e">
        <f t="shared" si="54"/>
        <v>#DIV/0!</v>
      </c>
      <c r="L103" s="117">
        <f>'2024_60-69 ΕΞΟΔΑ+ΟΜ 2'!H57</f>
        <v>1059.94</v>
      </c>
      <c r="M103" s="76">
        <f t="shared" si="55"/>
        <v>0.13945037653733008</v>
      </c>
      <c r="N103" s="66">
        <f>L103+'2025 Απρίλιος'!N103</f>
        <v>3658.23</v>
      </c>
      <c r="O103" s="76">
        <f t="shared" si="56"/>
        <v>0.11716635391174259</v>
      </c>
      <c r="P103" s="58"/>
      <c r="Q103" s="59" t="e">
        <f t="shared" si="57"/>
        <v>#DIV/0!</v>
      </c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2'!H60</f>
        <v>0</v>
      </c>
      <c r="E104" s="76">
        <f t="shared" si="51"/>
        <v>0</v>
      </c>
      <c r="F104" s="117">
        <f>D104+'2025 Απρίλιος'!F104</f>
        <v>0</v>
      </c>
      <c r="G104" s="76">
        <f t="shared" ref="G104:G105" si="58">F104/$F$80</f>
        <v>0</v>
      </c>
      <c r="H104" s="56"/>
      <c r="I104" s="57" t="e">
        <f t="shared" si="53"/>
        <v>#DIV/0!</v>
      </c>
      <c r="J104" s="58"/>
      <c r="K104" s="58" t="e">
        <f t="shared" si="54"/>
        <v>#DIV/0!</v>
      </c>
      <c r="L104" s="117">
        <f>'2024_60-69 ΕΞΟΔΑ+ΟΜ 2'!H58</f>
        <v>0</v>
      </c>
      <c r="M104" s="76">
        <f t="shared" si="55"/>
        <v>0</v>
      </c>
      <c r="N104" s="66">
        <f>L104+'2025 Απρίλιος'!N104</f>
        <v>0</v>
      </c>
      <c r="O104" s="76">
        <f t="shared" si="56"/>
        <v>0</v>
      </c>
      <c r="P104" s="58"/>
      <c r="Q104" s="59" t="e">
        <f t="shared" si="57"/>
        <v>#DIV/0!</v>
      </c>
      <c r="S104"/>
      <c r="T104"/>
      <c r="U104"/>
      <c r="V104"/>
    </row>
    <row r="105" spans="1:22" ht="32.2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2'!H61</f>
        <v>0</v>
      </c>
      <c r="E105" s="76">
        <f t="shared" si="51"/>
        <v>0</v>
      </c>
      <c r="F105" s="117">
        <f>D105+'2025 Απρίλιος'!F105</f>
        <v>0</v>
      </c>
      <c r="G105" s="76">
        <f t="shared" si="58"/>
        <v>0</v>
      </c>
      <c r="H105" s="56"/>
      <c r="I105" s="57" t="e">
        <f t="shared" si="53"/>
        <v>#DIV/0!</v>
      </c>
      <c r="J105" s="58"/>
      <c r="K105" s="58" t="e">
        <f t="shared" si="54"/>
        <v>#DIV/0!</v>
      </c>
      <c r="L105" s="117">
        <f>'2024_60-69 ΕΞΟΔΑ+ΟΜ 2'!H59</f>
        <v>0</v>
      </c>
      <c r="M105" s="76">
        <f t="shared" si="55"/>
        <v>0</v>
      </c>
      <c r="N105" s="66">
        <f>L105+'2025 Απρίλιος'!N105</f>
        <v>0</v>
      </c>
      <c r="O105" s="76">
        <f t="shared" si="56"/>
        <v>0</v>
      </c>
      <c r="P105" s="58"/>
      <c r="Q105" s="59" t="e">
        <f t="shared" si="57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 t="e">
        <f t="shared" si="53"/>
        <v>#DIV/0!</v>
      </c>
      <c r="J106" s="58"/>
      <c r="K106" s="58" t="e">
        <f t="shared" si="54"/>
        <v>#DIV/0!</v>
      </c>
      <c r="L106" s="117">
        <f>'2024_60-69 ΕΞΟΔΑ+ΟΜ 2'!H60</f>
        <v>0</v>
      </c>
      <c r="M106" s="76">
        <f t="shared" si="55"/>
        <v>0</v>
      </c>
      <c r="N106" s="58">
        <f>L106+'2025 Απρίλιος'!N106</f>
        <v>0</v>
      </c>
      <c r="O106" s="58">
        <f t="shared" si="56"/>
        <v>0</v>
      </c>
      <c r="P106" s="58"/>
      <c r="Q106" s="59" t="e">
        <f t="shared" si="57"/>
        <v>#DIV/0!</v>
      </c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>
        <f>'2024_60-69 ΕΞΟΔΑ+ΟΜ 2'!H61</f>
        <v>0</v>
      </c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2'!H36</f>
        <v>7772.8200000000015</v>
      </c>
      <c r="E111" s="83"/>
      <c r="F111" s="65">
        <f>D111+'2025 Απρίλιος'!F111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7600.84</v>
      </c>
      <c r="M111" s="83"/>
      <c r="N111" s="65">
        <f>SUM(N81:N110)</f>
        <v>31222.53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33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6.75" customHeight="1">
      <c r="A114" s="175">
        <v>113</v>
      </c>
      <c r="B114" s="74"/>
      <c r="C114" s="52" t="s">
        <v>413</v>
      </c>
      <c r="D114" s="302" t="str">
        <f>ΑΝΤΙΣΤΟΙΧΙΣΗ!$F$110</f>
        <v xml:space="preserve">ΜΑΙΟΣ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ΑΝΤΙΣΤΟΙΧΙΣΗ!$F$110</f>
        <v xml:space="preserve">ΜΑΙΟΣ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ΑΝΤΙΣΤΟΙΧΙΣΗ!$F$124</f>
        <v>ΜΑΙΟΣ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7857.45</v>
      </c>
      <c r="E116" s="83"/>
      <c r="F116" s="65">
        <f>SUM(F117:F156)</f>
        <v>47345.49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7309.6500000000015</v>
      </c>
      <c r="M116" s="83"/>
      <c r="N116" s="65">
        <f>SUM(N117:N156)</f>
        <v>43439.390000000007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2'!H74</f>
        <v>1144</v>
      </c>
      <c r="E117" s="76">
        <f>D117/$D$116</f>
        <v>0.14559430858611891</v>
      </c>
      <c r="F117" s="66">
        <f>D117+'2025 Απρίλιος'!F117</f>
        <v>6449.25</v>
      </c>
      <c r="G117" s="76">
        <f>F117/$F$116</f>
        <v>0.13621677587453421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2'!H66</f>
        <v>1079</v>
      </c>
      <c r="M117" s="76">
        <f>L117/$L$116</f>
        <v>0.14761308680990196</v>
      </c>
      <c r="N117" s="66">
        <f>L117+'2025 Απρίλιος'!N117</f>
        <v>6592.4699999999993</v>
      </c>
      <c r="O117" s="76">
        <f>N117/$N$116</f>
        <v>0.15176249021913057</v>
      </c>
      <c r="P117" s="66"/>
      <c r="Q117" s="81" t="e">
        <f t="shared" ref="Q117:Q153" si="59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2'!H75</f>
        <v>249.28</v>
      </c>
      <c r="E118" s="76">
        <f t="shared" ref="E118:E148" si="60">D118/$D$116</f>
        <v>3.1725305283520737E-2</v>
      </c>
      <c r="F118" s="66">
        <f>D118+'2025 Απρίλιος'!F118</f>
        <v>1329.02</v>
      </c>
      <c r="G118" s="76">
        <f t="shared" ref="G118:G148" si="61">F118/$F$116</f>
        <v>2.8070677904062247E-2</v>
      </c>
      <c r="H118" s="56"/>
      <c r="I118" s="82" t="e">
        <f t="shared" ref="I118:I153" si="62">H118/$H$116</f>
        <v>#DIV/0!</v>
      </c>
      <c r="J118" s="66"/>
      <c r="K118" s="66" t="e">
        <f t="shared" ref="K118:K153" si="63">J118/$J$116</f>
        <v>#DIV/0!</v>
      </c>
      <c r="L118" s="56">
        <f>'2024_60-69 ΕΞΟΔΑ+ΟΜ 2'!H67</f>
        <v>240.51</v>
      </c>
      <c r="M118" s="76">
        <f t="shared" ref="M118:M153" si="64">L118/$L$116</f>
        <v>3.2903080174837368E-2</v>
      </c>
      <c r="N118" s="66">
        <f>L118+'2025 Απρίλιος'!N118</f>
        <v>1346.13</v>
      </c>
      <c r="O118" s="76">
        <f t="shared" ref="O118:O152" si="65">N118/$N$116</f>
        <v>3.0988694822832456E-2</v>
      </c>
      <c r="P118" s="66"/>
      <c r="Q118" s="81" t="e">
        <f t="shared" si="59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2'!H76</f>
        <v>875.5</v>
      </c>
      <c r="E119" s="76">
        <f t="shared" si="60"/>
        <v>0.11142291710414957</v>
      </c>
      <c r="F119" s="66">
        <f>D119+'2025 Απρίλιος'!F119</f>
        <v>4377.5</v>
      </c>
      <c r="G119" s="76">
        <f t="shared" si="61"/>
        <v>9.2458648120444006E-2</v>
      </c>
      <c r="H119" s="56"/>
      <c r="I119" s="82" t="e">
        <f t="shared" si="62"/>
        <v>#DIV/0!</v>
      </c>
      <c r="J119" s="66"/>
      <c r="K119" s="66" t="e">
        <f t="shared" si="63"/>
        <v>#DIV/0!</v>
      </c>
      <c r="L119" s="56">
        <f>'2024_60-69 ΕΞΟΔΑ+ΟΜ 2'!H68</f>
        <v>850</v>
      </c>
      <c r="M119" s="76">
        <f t="shared" si="64"/>
        <v>0.11628463743134074</v>
      </c>
      <c r="N119" s="66">
        <f>L119+'2025 Απρίλιος'!N119</f>
        <v>4250</v>
      </c>
      <c r="O119" s="76">
        <f t="shared" si="65"/>
        <v>9.783746963297596E-2</v>
      </c>
      <c r="P119" s="66"/>
      <c r="Q119" s="81" t="e">
        <f t="shared" si="59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2'!H77</f>
        <v>0</v>
      </c>
      <c r="E120" s="76">
        <f t="shared" si="60"/>
        <v>0</v>
      </c>
      <c r="F120" s="66">
        <f>D120+'2025 Απρίλιος'!F120</f>
        <v>0</v>
      </c>
      <c r="G120" s="76">
        <f t="shared" si="61"/>
        <v>0</v>
      </c>
      <c r="H120" s="56"/>
      <c r="I120" s="82" t="e">
        <f t="shared" si="62"/>
        <v>#DIV/0!</v>
      </c>
      <c r="J120" s="66"/>
      <c r="K120" s="66" t="e">
        <f t="shared" si="63"/>
        <v>#DIV/0!</v>
      </c>
      <c r="L120" s="56">
        <f>'2024_60-69 ΕΞΟΔΑ+ΟΜ 2'!H69</f>
        <v>0</v>
      </c>
      <c r="M120" s="76">
        <f t="shared" si="64"/>
        <v>0</v>
      </c>
      <c r="N120" s="66">
        <f>L120+'2025 Απρίλιος'!N120</f>
        <v>0</v>
      </c>
      <c r="O120" s="76">
        <f t="shared" si="65"/>
        <v>0</v>
      </c>
      <c r="P120" s="66"/>
      <c r="Q120" s="81" t="e">
        <f t="shared" si="59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2'!H78</f>
        <v>248.55</v>
      </c>
      <c r="E121" s="76">
        <f t="shared" si="60"/>
        <v>3.1632399824370501E-2</v>
      </c>
      <c r="F121" s="66">
        <f>D121+'2025 Απρίλιος'!F121</f>
        <v>1242.75</v>
      </c>
      <c r="G121" s="76">
        <f t="shared" si="61"/>
        <v>2.6248540251669169E-2</v>
      </c>
      <c r="H121" s="56"/>
      <c r="I121" s="82" t="e">
        <f t="shared" si="62"/>
        <v>#DIV/0!</v>
      </c>
      <c r="J121" s="66"/>
      <c r="K121" s="66" t="e">
        <f t="shared" si="63"/>
        <v>#DIV/0!</v>
      </c>
      <c r="L121" s="56">
        <f>'2024_60-69 ΕΞΟΔΑ+ΟΜ 2'!H70</f>
        <v>241.31</v>
      </c>
      <c r="M121" s="76">
        <f t="shared" si="64"/>
        <v>3.301252453947863E-2</v>
      </c>
      <c r="N121" s="66">
        <f>L121+'2025 Απρίλιος'!N121</f>
        <v>1206.55</v>
      </c>
      <c r="O121" s="76">
        <f t="shared" si="65"/>
        <v>2.7775482114274618E-2</v>
      </c>
      <c r="P121" s="66"/>
      <c r="Q121" s="81" t="e">
        <f t="shared" si="59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2'!H79</f>
        <v>965.25</v>
      </c>
      <c r="E122" s="76">
        <f t="shared" si="60"/>
        <v>0.12284519786953783</v>
      </c>
      <c r="F122" s="66">
        <f>D122+'2025 Απρίλιος'!F122</f>
        <v>4826.25</v>
      </c>
      <c r="G122" s="76">
        <f t="shared" si="61"/>
        <v>0.10193684762793669</v>
      </c>
      <c r="H122" s="56"/>
      <c r="I122" s="82" t="e">
        <f t="shared" si="62"/>
        <v>#DIV/0!</v>
      </c>
      <c r="J122" s="66"/>
      <c r="K122" s="66" t="e">
        <f t="shared" si="63"/>
        <v>#DIV/0!</v>
      </c>
      <c r="L122" s="56">
        <f>'2024_60-69 ΕΞΟΔΑ+ΟΜ 2'!H71</f>
        <v>965.25</v>
      </c>
      <c r="M122" s="76">
        <f t="shared" si="64"/>
        <v>0.13205146621247252</v>
      </c>
      <c r="N122" s="66">
        <f>L122+'2025 Απρίλιος'!N122</f>
        <v>4826.25</v>
      </c>
      <c r="O122" s="76">
        <f t="shared" si="65"/>
        <v>0.11110307948615299</v>
      </c>
      <c r="P122" s="66"/>
      <c r="Q122" s="81" t="e">
        <f t="shared" si="59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2'!H80</f>
        <v>31.52</v>
      </c>
      <c r="E123" s="76">
        <f t="shared" si="60"/>
        <v>4.0114795512539055E-3</v>
      </c>
      <c r="F123" s="66">
        <f>D123+'2025 Απρίλιος'!F123</f>
        <v>157.6</v>
      </c>
      <c r="G123" s="76">
        <f t="shared" si="61"/>
        <v>3.3287225456954824E-3</v>
      </c>
      <c r="H123" s="56"/>
      <c r="I123" s="82" t="e">
        <f t="shared" si="62"/>
        <v>#DIV/0!</v>
      </c>
      <c r="J123" s="66"/>
      <c r="K123" s="66" t="e">
        <f t="shared" si="63"/>
        <v>#DIV/0!</v>
      </c>
      <c r="L123" s="56">
        <f>'2024_60-69 ΕΞΟΔΑ+ΟΜ 2'!H72</f>
        <v>30.6</v>
      </c>
      <c r="M123" s="76">
        <f t="shared" si="64"/>
        <v>4.186246947528267E-3</v>
      </c>
      <c r="N123" s="66">
        <f>L123+'2025 Απρίλιος'!N123</f>
        <v>153</v>
      </c>
      <c r="O123" s="76">
        <f t="shared" si="65"/>
        <v>3.5221489067871342E-3</v>
      </c>
      <c r="P123" s="66"/>
      <c r="Q123" s="81" t="e">
        <f t="shared" si="59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2'!H81</f>
        <v>8.9499999999999993</v>
      </c>
      <c r="E124" s="76">
        <f t="shared" si="60"/>
        <v>1.1390463827323112E-3</v>
      </c>
      <c r="F124" s="66">
        <f>D124+'2025 Απρίλιος'!F124</f>
        <v>44.75</v>
      </c>
      <c r="G124" s="76">
        <f t="shared" si="61"/>
        <v>9.4517978375553832E-4</v>
      </c>
      <c r="H124" s="56"/>
      <c r="I124" s="82" t="e">
        <f t="shared" si="62"/>
        <v>#DIV/0!</v>
      </c>
      <c r="J124" s="66"/>
      <c r="K124" s="66" t="e">
        <f t="shared" si="63"/>
        <v>#DIV/0!</v>
      </c>
      <c r="L124" s="56">
        <f>'2024_60-69 ΕΞΟΔΑ+ΟΜ 2'!H73</f>
        <v>8.69</v>
      </c>
      <c r="M124" s="76">
        <f t="shared" si="64"/>
        <v>1.188839410915707E-3</v>
      </c>
      <c r="N124" s="66">
        <f>L124+'2025 Απρίλιος'!N124</f>
        <v>43.449999999999996</v>
      </c>
      <c r="O124" s="76">
        <f t="shared" si="65"/>
        <v>1.0002442483653658E-3</v>
      </c>
      <c r="P124" s="66"/>
      <c r="Q124" s="81" t="e">
        <f t="shared" si="59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2'!H82</f>
        <v>0</v>
      </c>
      <c r="E125" s="76">
        <f t="shared" si="60"/>
        <v>0</v>
      </c>
      <c r="F125" s="66">
        <f>D125+'2025 Απρίλιος'!F125</f>
        <v>0</v>
      </c>
      <c r="G125" s="76">
        <f t="shared" si="61"/>
        <v>0</v>
      </c>
      <c r="H125" s="56"/>
      <c r="I125" s="82" t="e">
        <f t="shared" si="62"/>
        <v>#DIV/0!</v>
      </c>
      <c r="J125" s="66"/>
      <c r="K125" s="66" t="e">
        <f t="shared" si="63"/>
        <v>#DIV/0!</v>
      </c>
      <c r="L125" s="56">
        <f>'2024_60-69 ΕΞΟΔΑ+ΟΜ 2'!H74</f>
        <v>0</v>
      </c>
      <c r="M125" s="76">
        <f t="shared" si="64"/>
        <v>0</v>
      </c>
      <c r="N125" s="66">
        <f>L125+'2025 Απρίλιος'!N125</f>
        <v>0</v>
      </c>
      <c r="O125" s="76">
        <f t="shared" si="65"/>
        <v>0</v>
      </c>
      <c r="P125" s="66"/>
      <c r="Q125" s="81" t="e">
        <f t="shared" si="59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2'!H83</f>
        <v>34.75</v>
      </c>
      <c r="E126" s="76">
        <f t="shared" si="60"/>
        <v>4.4225543910556223E-3</v>
      </c>
      <c r="F126" s="66">
        <f>D126+'2025 Απρίλιος'!F126</f>
        <v>173.75</v>
      </c>
      <c r="G126" s="76">
        <f t="shared" si="61"/>
        <v>3.66983212128547E-3</v>
      </c>
      <c r="H126" s="56"/>
      <c r="I126" s="82" t="e">
        <f t="shared" si="62"/>
        <v>#DIV/0!</v>
      </c>
      <c r="J126" s="66"/>
      <c r="K126" s="66" t="e">
        <f t="shared" si="63"/>
        <v>#DIV/0!</v>
      </c>
      <c r="L126" s="56">
        <f>'2024_60-69 ΕΞΟΔΑ+ΟΜ 2'!H75</f>
        <v>34.75</v>
      </c>
      <c r="M126" s="76">
        <f t="shared" si="64"/>
        <v>4.7539895891048128E-3</v>
      </c>
      <c r="N126" s="66">
        <f>L126+'2025 Απρίλιος'!N126</f>
        <v>173.75</v>
      </c>
      <c r="O126" s="76">
        <f t="shared" si="65"/>
        <v>3.9998259644069582E-3</v>
      </c>
      <c r="P126" s="66"/>
      <c r="Q126" s="81" t="e">
        <f t="shared" si="59"/>
        <v>#DIV/0!</v>
      </c>
      <c r="S126"/>
      <c r="T126"/>
      <c r="U126"/>
      <c r="V126"/>
    </row>
    <row r="127" spans="1:22" ht="28.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2'!H84</f>
        <v>0</v>
      </c>
      <c r="E127" s="76">
        <f t="shared" si="60"/>
        <v>0</v>
      </c>
      <c r="F127" s="66">
        <f>D127+'2025 Απρίλιος'!F127</f>
        <v>0</v>
      </c>
      <c r="G127" s="76">
        <f t="shared" si="61"/>
        <v>0</v>
      </c>
      <c r="H127" s="56"/>
      <c r="I127" s="82" t="e">
        <f t="shared" si="62"/>
        <v>#DIV/0!</v>
      </c>
      <c r="J127" s="66"/>
      <c r="K127" s="66" t="e">
        <f t="shared" si="63"/>
        <v>#DIV/0!</v>
      </c>
      <c r="L127" s="56">
        <f>'2024_60-69 ΕΞΟΔΑ+ΟΜ 2'!H76</f>
        <v>0</v>
      </c>
      <c r="M127" s="76">
        <f t="shared" si="64"/>
        <v>0</v>
      </c>
      <c r="N127" s="66">
        <f>L127+'2025 Απρίλιος'!N127</f>
        <v>0</v>
      </c>
      <c r="O127" s="76">
        <f t="shared" si="65"/>
        <v>0</v>
      </c>
      <c r="P127" s="66"/>
      <c r="Q127" s="81" t="e">
        <f t="shared" si="59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2'!H85</f>
        <v>0</v>
      </c>
      <c r="E128" s="76">
        <f t="shared" si="60"/>
        <v>0</v>
      </c>
      <c r="F128" s="66">
        <f>D128+'2025 Απρίλιος'!F128</f>
        <v>0</v>
      </c>
      <c r="G128" s="76">
        <f t="shared" si="61"/>
        <v>0</v>
      </c>
      <c r="H128" s="56"/>
      <c r="I128" s="82" t="e">
        <f t="shared" si="62"/>
        <v>#DIV/0!</v>
      </c>
      <c r="J128" s="66"/>
      <c r="K128" s="66" t="e">
        <f t="shared" si="63"/>
        <v>#DIV/0!</v>
      </c>
      <c r="L128" s="56">
        <f>'2024_60-69 ΕΞΟΔΑ+ΟΜ 2'!H77</f>
        <v>0</v>
      </c>
      <c r="M128" s="76">
        <f t="shared" si="64"/>
        <v>0</v>
      </c>
      <c r="N128" s="66">
        <f>L128+'2025 Απρίλιος'!N128</f>
        <v>0</v>
      </c>
      <c r="O128" s="76">
        <f t="shared" si="65"/>
        <v>0</v>
      </c>
      <c r="P128" s="66"/>
      <c r="Q128" s="81" t="e">
        <f t="shared" si="59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2'!H86</f>
        <v>0</v>
      </c>
      <c r="E129" s="76">
        <f t="shared" si="60"/>
        <v>0</v>
      </c>
      <c r="F129" s="66">
        <f>D129+'2025 Απρίλιος'!F129</f>
        <v>0</v>
      </c>
      <c r="G129" s="76">
        <f t="shared" si="61"/>
        <v>0</v>
      </c>
      <c r="H129" s="56"/>
      <c r="I129" s="82" t="e">
        <f t="shared" si="62"/>
        <v>#DIV/0!</v>
      </c>
      <c r="J129" s="66"/>
      <c r="K129" s="66" t="e">
        <f t="shared" si="63"/>
        <v>#DIV/0!</v>
      </c>
      <c r="L129" s="56">
        <f>'2024_60-69 ΕΞΟΔΑ+ΟΜ 2'!H78</f>
        <v>0</v>
      </c>
      <c r="M129" s="76">
        <f t="shared" si="64"/>
        <v>0</v>
      </c>
      <c r="N129" s="66">
        <f>L129+'2025 Απρίλιος'!N129</f>
        <v>0</v>
      </c>
      <c r="O129" s="76">
        <f t="shared" si="65"/>
        <v>0</v>
      </c>
      <c r="P129" s="66"/>
      <c r="Q129" s="81" t="e">
        <f t="shared" si="59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2'!H87</f>
        <v>31</v>
      </c>
      <c r="E130" s="76">
        <f t="shared" si="60"/>
        <v>3.9453003200783966E-3</v>
      </c>
      <c r="F130" s="66">
        <f>D130+'2025 Απρίλιος'!F130</f>
        <v>172.5</v>
      </c>
      <c r="G130" s="76">
        <f t="shared" si="61"/>
        <v>3.6434304513481646E-3</v>
      </c>
      <c r="H130" s="56"/>
      <c r="I130" s="82" t="e">
        <f t="shared" si="62"/>
        <v>#DIV/0!</v>
      </c>
      <c r="J130" s="66"/>
      <c r="K130" s="66" t="e">
        <f t="shared" si="63"/>
        <v>#DIV/0!</v>
      </c>
      <c r="L130" s="56">
        <f>'2024_60-69 ΕΞΟΔΑ+ΟΜ 2'!H79</f>
        <v>32</v>
      </c>
      <c r="M130" s="76">
        <f t="shared" si="64"/>
        <v>4.3777745856504752E-3</v>
      </c>
      <c r="N130" s="66">
        <f>L130+'2025 Απρίλιος'!N130</f>
        <v>217.5</v>
      </c>
      <c r="O130" s="76">
        <f t="shared" si="65"/>
        <v>5.0069763870993576E-3</v>
      </c>
      <c r="P130" s="66"/>
      <c r="Q130" s="81" t="e">
        <f t="shared" si="59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2'!H88</f>
        <v>139.47999999999999</v>
      </c>
      <c r="E131" s="76">
        <f t="shared" si="60"/>
        <v>1.7751306085307575E-2</v>
      </c>
      <c r="F131" s="66">
        <f>D131+'2025 Απρίλιος'!F131</f>
        <v>751.64</v>
      </c>
      <c r="G131" s="76">
        <f t="shared" si="61"/>
        <v>1.5875640953341069E-2</v>
      </c>
      <c r="H131" s="56"/>
      <c r="I131" s="82" t="e">
        <f t="shared" si="62"/>
        <v>#DIV/0!</v>
      </c>
      <c r="J131" s="66"/>
      <c r="K131" s="66" t="e">
        <f t="shared" si="63"/>
        <v>#DIV/0!</v>
      </c>
      <c r="L131" s="56">
        <f>'2024_60-69 ΕΞΟΔΑ+ΟΜ 2'!H80</f>
        <v>140.11000000000001</v>
      </c>
      <c r="M131" s="76">
        <f t="shared" si="64"/>
        <v>1.9167812412359004E-2</v>
      </c>
      <c r="N131" s="66">
        <f>L131+'2025 Απρίλιος'!N131</f>
        <v>487.94</v>
      </c>
      <c r="O131" s="76">
        <f t="shared" si="65"/>
        <v>1.1232662337109244E-2</v>
      </c>
      <c r="P131" s="66"/>
      <c r="Q131" s="81" t="e">
        <f t="shared" si="59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2'!H89</f>
        <v>15.9</v>
      </c>
      <c r="E132" s="76">
        <f t="shared" si="60"/>
        <v>2.0235572609434357E-3</v>
      </c>
      <c r="F132" s="66">
        <f>D132+'2025 Απρίλιος'!F132</f>
        <v>88.68</v>
      </c>
      <c r="G132" s="76">
        <f t="shared" si="61"/>
        <v>1.8730400720322043E-3</v>
      </c>
      <c r="H132" s="56"/>
      <c r="I132" s="82" t="e">
        <f t="shared" si="62"/>
        <v>#DIV/0!</v>
      </c>
      <c r="J132" s="66"/>
      <c r="K132" s="66" t="e">
        <f t="shared" si="63"/>
        <v>#DIV/0!</v>
      </c>
      <c r="L132" s="56">
        <f>'2024_60-69 ΕΞΟΔΑ+ΟΜ 2'!H81</f>
        <v>29.59</v>
      </c>
      <c r="M132" s="76">
        <f t="shared" si="64"/>
        <v>4.0480734371686738E-3</v>
      </c>
      <c r="N132" s="66">
        <f>L132+'2025 Απρίλιος'!N132</f>
        <v>32.610000000000007</v>
      </c>
      <c r="O132" s="76">
        <f t="shared" si="65"/>
        <v>7.5070114934855207E-4</v>
      </c>
      <c r="P132" s="66"/>
      <c r="Q132" s="81" t="e">
        <f t="shared" si="59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2'!H90</f>
        <v>13.46</v>
      </c>
      <c r="E133" s="76">
        <f t="shared" si="60"/>
        <v>1.7130239454275879E-3</v>
      </c>
      <c r="F133" s="66">
        <f>D133+'2025 Απρίλιος'!F133</f>
        <v>46.31</v>
      </c>
      <c r="G133" s="76">
        <f t="shared" si="61"/>
        <v>9.7812906783729578E-4</v>
      </c>
      <c r="H133" s="56"/>
      <c r="I133" s="82" t="e">
        <f t="shared" si="62"/>
        <v>#DIV/0!</v>
      </c>
      <c r="J133" s="66"/>
      <c r="K133" s="66" t="e">
        <f t="shared" si="63"/>
        <v>#DIV/0!</v>
      </c>
      <c r="L133" s="56">
        <f>'2024_60-69 ΕΞΟΔΑ+ΟΜ 2'!H82</f>
        <v>-11.02</v>
      </c>
      <c r="M133" s="76">
        <f t="shared" si="64"/>
        <v>-1.5075961229333822E-3</v>
      </c>
      <c r="N133" s="66">
        <f>L133+'2025 Απρίλιος'!N133</f>
        <v>34.370000000000005</v>
      </c>
      <c r="O133" s="76">
        <f t="shared" si="65"/>
        <v>7.9121737206714921E-4</v>
      </c>
      <c r="P133" s="66"/>
      <c r="Q133" s="81" t="e">
        <f t="shared" si="59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2'!H91</f>
        <v>12.74</v>
      </c>
      <c r="E134" s="76">
        <f t="shared" si="60"/>
        <v>1.6213911637999606E-3</v>
      </c>
      <c r="F134" s="66">
        <f>D134+'2025 Απρίλιος'!F134</f>
        <v>62.370000000000005</v>
      </c>
      <c r="G134" s="76">
        <f t="shared" si="61"/>
        <v>1.3173377231917973E-3</v>
      </c>
      <c r="H134" s="56"/>
      <c r="I134" s="82" t="e">
        <f t="shared" si="62"/>
        <v>#DIV/0!</v>
      </c>
      <c r="J134" s="66"/>
      <c r="K134" s="66" t="e">
        <f t="shared" si="63"/>
        <v>#DIV/0!</v>
      </c>
      <c r="L134" s="56">
        <f>'2024_60-69 ΕΞΟΔΑ+ΟΜ 2'!H83</f>
        <v>69.48</v>
      </c>
      <c r="M134" s="76">
        <f t="shared" si="64"/>
        <v>9.5052430690935937E-3</v>
      </c>
      <c r="N134" s="66">
        <f>L134+'2025 Απρίλιος'!N134</f>
        <v>101.53</v>
      </c>
      <c r="O134" s="76">
        <f t="shared" si="65"/>
        <v>2.3372795980790705E-3</v>
      </c>
      <c r="P134" s="66"/>
      <c r="Q134" s="81" t="e">
        <f t="shared" si="59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2'!H92</f>
        <v>345.63</v>
      </c>
      <c r="E135" s="76">
        <f t="shared" si="60"/>
        <v>4.3987553213828912E-2</v>
      </c>
      <c r="F135" s="66">
        <f>D135+'2025 Απρίλιος'!F135</f>
        <v>1482.8000000000002</v>
      </c>
      <c r="G135" s="76">
        <f t="shared" si="61"/>
        <v>3.1318716946429327E-2</v>
      </c>
      <c r="H135" s="56"/>
      <c r="I135" s="82" t="e">
        <f t="shared" si="62"/>
        <v>#DIV/0!</v>
      </c>
      <c r="J135" s="66"/>
      <c r="K135" s="66" t="e">
        <f t="shared" si="63"/>
        <v>#DIV/0!</v>
      </c>
      <c r="L135" s="56">
        <f>'2024_60-69 ΕΞΟΔΑ+ΟΜ 2'!H84</f>
        <v>369.61999999999995</v>
      </c>
      <c r="M135" s="76">
        <f t="shared" si="64"/>
        <v>5.0566032573379008E-2</v>
      </c>
      <c r="N135" s="66">
        <f>L135+'2025 Απρίλιος'!N135</f>
        <v>1468.74</v>
      </c>
      <c r="O135" s="76">
        <f t="shared" si="65"/>
        <v>3.3811248270291083E-2</v>
      </c>
      <c r="P135" s="66"/>
      <c r="Q135" s="81" t="e">
        <f t="shared" si="59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2'!H93</f>
        <v>13.49</v>
      </c>
      <c r="E136" s="76">
        <f t="shared" si="60"/>
        <v>1.7168419779954058E-3</v>
      </c>
      <c r="F136" s="66">
        <f>D136+'2025 Απρίλιος'!F136</f>
        <v>25.62</v>
      </c>
      <c r="G136" s="76">
        <f t="shared" si="61"/>
        <v>5.4112862703501439E-4</v>
      </c>
      <c r="H136" s="56"/>
      <c r="I136" s="82" t="e">
        <f t="shared" si="62"/>
        <v>#DIV/0!</v>
      </c>
      <c r="J136" s="66"/>
      <c r="K136" s="66" t="e">
        <f t="shared" si="63"/>
        <v>#DIV/0!</v>
      </c>
      <c r="L136" s="56">
        <f>'2024_60-69 ΕΞΟΔΑ+ΟΜ 2'!H85</f>
        <v>21.68</v>
      </c>
      <c r="M136" s="76">
        <f t="shared" si="64"/>
        <v>2.9659422817781968E-3</v>
      </c>
      <c r="N136" s="66">
        <f>L136+'2025 Απρίλιος'!N136</f>
        <v>50.31</v>
      </c>
      <c r="O136" s="76">
        <f t="shared" si="65"/>
        <v>1.1581654346435343E-3</v>
      </c>
      <c r="P136" s="66"/>
      <c r="Q136" s="81" t="e">
        <f t="shared" si="59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2'!H94</f>
        <v>0</v>
      </c>
      <c r="E137" s="76">
        <f t="shared" si="60"/>
        <v>0</v>
      </c>
      <c r="F137" s="66">
        <f>D137+'2025 Απρίλιος'!F137</f>
        <v>299.25</v>
      </c>
      <c r="G137" s="76">
        <f t="shared" si="61"/>
        <v>6.3205597829909463E-3</v>
      </c>
      <c r="H137" s="56"/>
      <c r="I137" s="82" t="e">
        <f t="shared" si="62"/>
        <v>#DIV/0!</v>
      </c>
      <c r="J137" s="66"/>
      <c r="K137" s="66" t="e">
        <f t="shared" si="63"/>
        <v>#DIV/0!</v>
      </c>
      <c r="L137" s="56">
        <f>'2024_60-69 ΕΞΟΔΑ+ΟΜ 2'!H86</f>
        <v>81.84</v>
      </c>
      <c r="M137" s="76">
        <f t="shared" si="64"/>
        <v>1.119615850280109E-2</v>
      </c>
      <c r="N137" s="66">
        <f>L137+'2025 Απρίλιος'!N137</f>
        <v>469.58000000000004</v>
      </c>
      <c r="O137" s="76">
        <f t="shared" si="65"/>
        <v>1.0810004468294788E-2</v>
      </c>
      <c r="P137" s="66"/>
      <c r="Q137" s="81" t="e">
        <f t="shared" si="59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2'!H95</f>
        <v>0</v>
      </c>
      <c r="E138" s="76">
        <f t="shared" si="60"/>
        <v>0</v>
      </c>
      <c r="F138" s="66">
        <f>D138+'2025 Απρίλιος'!F138</f>
        <v>0</v>
      </c>
      <c r="G138" s="76">
        <f t="shared" si="61"/>
        <v>0</v>
      </c>
      <c r="H138" s="56"/>
      <c r="I138" s="82" t="e">
        <f t="shared" si="62"/>
        <v>#DIV/0!</v>
      </c>
      <c r="J138" s="66"/>
      <c r="K138" s="66" t="e">
        <f t="shared" si="63"/>
        <v>#DIV/0!</v>
      </c>
      <c r="L138" s="56">
        <f>'2024_60-69 ΕΞΟΔΑ+ΟΜ 2'!H87</f>
        <v>0</v>
      </c>
      <c r="M138" s="76">
        <f t="shared" si="64"/>
        <v>0</v>
      </c>
      <c r="N138" s="66">
        <f>L138+'2025 Απρίλιος'!N138</f>
        <v>0</v>
      </c>
      <c r="O138" s="76">
        <f t="shared" si="65"/>
        <v>0</v>
      </c>
      <c r="P138" s="66"/>
      <c r="Q138" s="81" t="e">
        <f t="shared" si="59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2'!H96</f>
        <v>0</v>
      </c>
      <c r="E139" s="76">
        <f t="shared" si="60"/>
        <v>0</v>
      </c>
      <c r="F139" s="66">
        <f>D139+'2025 Απρίλιος'!F139</f>
        <v>0</v>
      </c>
      <c r="G139" s="76">
        <f t="shared" si="61"/>
        <v>0</v>
      </c>
      <c r="H139" s="56"/>
      <c r="I139" s="82" t="e">
        <f t="shared" si="62"/>
        <v>#DIV/0!</v>
      </c>
      <c r="J139" s="66"/>
      <c r="K139" s="66" t="e">
        <f t="shared" si="63"/>
        <v>#DIV/0!</v>
      </c>
      <c r="L139" s="56">
        <f>'2024_60-69 ΕΞΟΔΑ+ΟΜ 2'!H88</f>
        <v>0</v>
      </c>
      <c r="M139" s="76">
        <f t="shared" si="64"/>
        <v>0</v>
      </c>
      <c r="N139" s="66">
        <f>L139+'2025 Απρίλιος'!N139</f>
        <v>0</v>
      </c>
      <c r="O139" s="76">
        <f t="shared" si="65"/>
        <v>0</v>
      </c>
      <c r="P139" s="66"/>
      <c r="Q139" s="81" t="e">
        <f t="shared" si="59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2'!H97</f>
        <v>0</v>
      </c>
      <c r="E140" s="76">
        <f t="shared" si="60"/>
        <v>0</v>
      </c>
      <c r="F140" s="66">
        <f>D140+'2025 Απρίλιος'!F140</f>
        <v>0</v>
      </c>
      <c r="G140" s="76">
        <f t="shared" si="61"/>
        <v>0</v>
      </c>
      <c r="H140" s="56"/>
      <c r="I140" s="82" t="e">
        <f t="shared" si="62"/>
        <v>#DIV/0!</v>
      </c>
      <c r="J140" s="66"/>
      <c r="K140" s="66" t="e">
        <f t="shared" si="63"/>
        <v>#DIV/0!</v>
      </c>
      <c r="L140" s="56">
        <f>'2024_60-69 ΕΞΟΔΑ+ΟΜ 2'!H89</f>
        <v>0</v>
      </c>
      <c r="M140" s="76">
        <f t="shared" si="64"/>
        <v>0</v>
      </c>
      <c r="N140" s="66">
        <f>L140+'2025 Απρίλιος'!N140</f>
        <v>0</v>
      </c>
      <c r="O140" s="76">
        <f t="shared" si="65"/>
        <v>0</v>
      </c>
      <c r="P140" s="66"/>
      <c r="Q140" s="81" t="e">
        <f t="shared" si="59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2'!H98</f>
        <v>598.04999999999995</v>
      </c>
      <c r="E141" s="76">
        <f t="shared" si="60"/>
        <v>7.6112479239447903E-2</v>
      </c>
      <c r="F141" s="66">
        <f>D141+'2025 Απρίλιος'!F141</f>
        <v>1086.5899999999999</v>
      </c>
      <c r="G141" s="76">
        <f t="shared" si="61"/>
        <v>2.2950232429741459E-2</v>
      </c>
      <c r="H141" s="56"/>
      <c r="I141" s="82" t="e">
        <f t="shared" si="62"/>
        <v>#DIV/0!</v>
      </c>
      <c r="J141" s="66"/>
      <c r="K141" s="66" t="e">
        <f t="shared" si="63"/>
        <v>#DIV/0!</v>
      </c>
      <c r="L141" s="56">
        <f>'2024_60-69 ΕΞΟΔΑ+ΟΜ 2'!H90</f>
        <v>768.06</v>
      </c>
      <c r="M141" s="76">
        <f t="shared" si="64"/>
        <v>0.10507479838295948</v>
      </c>
      <c r="N141" s="66">
        <f>L141+'2025 Απρίλιος'!N141</f>
        <v>901.3</v>
      </c>
      <c r="O141" s="76">
        <f t="shared" si="65"/>
        <v>2.0748449736517936E-2</v>
      </c>
      <c r="P141" s="66"/>
      <c r="Q141" s="81" t="e">
        <f t="shared" si="59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2'!H99</f>
        <v>500</v>
      </c>
      <c r="E142" s="76">
        <f t="shared" si="60"/>
        <v>6.3633876130296724E-2</v>
      </c>
      <c r="F142" s="66">
        <f>D142+'2025 Απρίλιος'!F142</f>
        <v>5242.7299999999996</v>
      </c>
      <c r="G142" s="76">
        <f t="shared" si="61"/>
        <v>0.11073346162432789</v>
      </c>
      <c r="H142" s="56"/>
      <c r="I142" s="82" t="e">
        <f t="shared" si="62"/>
        <v>#DIV/0!</v>
      </c>
      <c r="J142" s="66"/>
      <c r="K142" s="66" t="e">
        <f t="shared" si="63"/>
        <v>#DIV/0!</v>
      </c>
      <c r="L142" s="56">
        <f>'2024_60-69 ΕΞΟΔΑ+ΟΜ 2'!H91</f>
        <v>900</v>
      </c>
      <c r="M142" s="76">
        <f t="shared" si="64"/>
        <v>0.12312491022141961</v>
      </c>
      <c r="N142" s="66">
        <f>L142+'2025 Απρίλιος'!N142</f>
        <v>3900</v>
      </c>
      <c r="O142" s="76">
        <f t="shared" si="65"/>
        <v>8.9780266251436758E-2</v>
      </c>
      <c r="P142" s="66"/>
      <c r="Q142" s="81" t="e">
        <f t="shared" si="59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2'!H100</f>
        <v>166.37</v>
      </c>
      <c r="E143" s="76">
        <f t="shared" si="60"/>
        <v>2.1173535943594932E-2</v>
      </c>
      <c r="F143" s="66">
        <f>D143+'2025 Απρίλιος'!F143</f>
        <v>4600.62</v>
      </c>
      <c r="G143" s="76">
        <f t="shared" si="61"/>
        <v>9.7171240597573288E-2</v>
      </c>
      <c r="H143" s="56"/>
      <c r="I143" s="82" t="e">
        <f t="shared" si="62"/>
        <v>#DIV/0!</v>
      </c>
      <c r="J143" s="66"/>
      <c r="K143" s="66" t="e">
        <f t="shared" si="63"/>
        <v>#DIV/0!</v>
      </c>
      <c r="L143" s="56">
        <f>'2024_60-69 ΕΞΟΔΑ+ΟΜ 2'!H92</f>
        <v>158.65</v>
      </c>
      <c r="M143" s="76">
        <f t="shared" si="64"/>
        <v>2.1704185562920246E-2</v>
      </c>
      <c r="N143" s="66">
        <f>L143+'2025 Απρίλιος'!N143</f>
        <v>2559.0700000000002</v>
      </c>
      <c r="O143" s="76">
        <f t="shared" si="65"/>
        <v>5.8911278450272893E-2</v>
      </c>
      <c r="P143" s="66"/>
      <c r="Q143" s="81" t="e">
        <f t="shared" si="59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2'!H101</f>
        <v>82.02000000000001</v>
      </c>
      <c r="E144" s="76">
        <f t="shared" si="60"/>
        <v>1.0438501040413876E-2</v>
      </c>
      <c r="F144" s="66">
        <f>D144+'2025 Απρίλιος'!F144</f>
        <v>2050.08</v>
      </c>
      <c r="G144" s="76">
        <f t="shared" si="61"/>
        <v>4.3300428404057074E-2</v>
      </c>
      <c r="H144" s="56"/>
      <c r="I144" s="82" t="e">
        <f t="shared" si="62"/>
        <v>#DIV/0!</v>
      </c>
      <c r="J144" s="66"/>
      <c r="K144" s="66" t="e">
        <f t="shared" si="63"/>
        <v>#DIV/0!</v>
      </c>
      <c r="L144" s="56">
        <f>'2024_60-69 ΕΞΟΔΑ+ΟΜ 2'!H93</f>
        <v>147.29000000000002</v>
      </c>
      <c r="M144" s="76">
        <f t="shared" si="64"/>
        <v>2.0150075585014329E-2</v>
      </c>
      <c r="N144" s="66">
        <f>L144+'2025 Απρίλιος'!N144</f>
        <v>1376.13</v>
      </c>
      <c r="O144" s="76">
        <f t="shared" si="65"/>
        <v>3.1679312255535816E-2</v>
      </c>
      <c r="P144" s="66"/>
      <c r="Q144" s="81" t="e">
        <f t="shared" si="59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2'!H102</f>
        <v>66.349999999999994</v>
      </c>
      <c r="E145" s="76">
        <f t="shared" si="60"/>
        <v>8.4442153624903742E-3</v>
      </c>
      <c r="F145" s="66">
        <f>D145+'2025 Απρίλιος'!F145</f>
        <v>345.75</v>
      </c>
      <c r="G145" s="76">
        <f t="shared" si="61"/>
        <v>7.3027019046587125E-3</v>
      </c>
      <c r="H145" s="56"/>
      <c r="I145" s="82" t="e">
        <f t="shared" si="62"/>
        <v>#DIV/0!</v>
      </c>
      <c r="J145" s="66"/>
      <c r="K145" s="66" t="e">
        <f t="shared" si="63"/>
        <v>#DIV/0!</v>
      </c>
      <c r="L145" s="56">
        <f>'2024_60-69 ΕΞΟΔΑ+ΟΜ 2'!H94</f>
        <v>92.38</v>
      </c>
      <c r="M145" s="76">
        <f t="shared" si="64"/>
        <v>1.2638088006949714E-2</v>
      </c>
      <c r="N145" s="66">
        <f>L145+'2025 Απρίλιος'!N145</f>
        <v>600.92999999999995</v>
      </c>
      <c r="O145" s="76">
        <f t="shared" si="65"/>
        <v>1.3833757794480997E-2</v>
      </c>
      <c r="P145" s="66"/>
      <c r="Q145" s="81" t="e">
        <f t="shared" si="59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2'!H103</f>
        <v>0</v>
      </c>
      <c r="E146" s="76">
        <f t="shared" si="60"/>
        <v>0</v>
      </c>
      <c r="F146" s="66">
        <f>D146+'2025 Απρίλιος'!F146</f>
        <v>0</v>
      </c>
      <c r="G146" s="76">
        <f t="shared" si="61"/>
        <v>0</v>
      </c>
      <c r="H146" s="56"/>
      <c r="I146" s="82" t="e">
        <f t="shared" si="62"/>
        <v>#DIV/0!</v>
      </c>
      <c r="J146" s="66"/>
      <c r="K146" s="66" t="e">
        <f t="shared" si="63"/>
        <v>#DIV/0!</v>
      </c>
      <c r="L146" s="56">
        <f>'2024_60-69 ΕΞΟΔΑ+ΟΜ 2'!H95</f>
        <v>0</v>
      </c>
      <c r="M146" s="76">
        <f t="shared" si="64"/>
        <v>0</v>
      </c>
      <c r="N146" s="66">
        <f>L146+'2025 Απρίλιος'!N146</f>
        <v>0</v>
      </c>
      <c r="O146" s="76">
        <f t="shared" si="65"/>
        <v>0</v>
      </c>
      <c r="P146" s="66"/>
      <c r="Q146" s="81" t="e">
        <f t="shared" si="59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2'!H104</f>
        <v>0</v>
      </c>
      <c r="E147" s="76">
        <f t="shared" si="60"/>
        <v>0</v>
      </c>
      <c r="F147" s="66">
        <f>D147+'2025 Απρίλιος'!F147</f>
        <v>0</v>
      </c>
      <c r="G147" s="76">
        <f t="shared" si="61"/>
        <v>0</v>
      </c>
      <c r="H147" s="56"/>
      <c r="I147" s="82" t="e">
        <f t="shared" si="62"/>
        <v>#DIV/0!</v>
      </c>
      <c r="J147" s="66"/>
      <c r="K147" s="66" t="e">
        <f t="shared" si="63"/>
        <v>#DIV/0!</v>
      </c>
      <c r="L147" s="56">
        <f>'2024_60-69 ΕΞΟΔΑ+ΟΜ 2'!H96</f>
        <v>0</v>
      </c>
      <c r="M147" s="76">
        <f t="shared" si="64"/>
        <v>0</v>
      </c>
      <c r="N147" s="66">
        <f>L147+'2025 Απρίλιος'!N147</f>
        <v>0</v>
      </c>
      <c r="O147" s="76">
        <f t="shared" si="65"/>
        <v>0</v>
      </c>
      <c r="P147" s="66"/>
      <c r="Q147" s="81" t="e">
        <f t="shared" si="59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2'!H105</f>
        <v>1175.57</v>
      </c>
      <c r="E148" s="76">
        <f t="shared" si="60"/>
        <v>0.14961215152498583</v>
      </c>
      <c r="F148" s="66">
        <f>D148+'2025 Απρίλιος'!F148</f>
        <v>4137.37</v>
      </c>
      <c r="G148" s="76">
        <f t="shared" si="61"/>
        <v>8.7386781718807857E-2</v>
      </c>
      <c r="H148" s="56"/>
      <c r="I148" s="82" t="e">
        <f t="shared" si="62"/>
        <v>#DIV/0!</v>
      </c>
      <c r="J148" s="66"/>
      <c r="K148" s="66" t="e">
        <f t="shared" si="63"/>
        <v>#DIV/0!</v>
      </c>
      <c r="L148" s="56">
        <f>'2024_60-69 ΕΞΟΔΑ+ΟΜ 2'!H97</f>
        <v>318.33999999999997</v>
      </c>
      <c r="M148" s="76">
        <f t="shared" si="64"/>
        <v>4.355064879987413E-2</v>
      </c>
      <c r="N148" s="66">
        <f>L148+'2025 Απρίλιος'!N148</f>
        <v>2836.4300000000003</v>
      </c>
      <c r="O148" s="76">
        <f t="shared" si="65"/>
        <v>6.5296266821426363E-2</v>
      </c>
      <c r="P148" s="66"/>
      <c r="Q148" s="81" t="e">
        <f t="shared" si="59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2'!H106</f>
        <v>0</v>
      </c>
      <c r="E149" s="76">
        <f t="shared" ref="E149:E153" si="66">D149/$D$116</f>
        <v>0</v>
      </c>
      <c r="F149" s="66">
        <f>D149+'2025 Απρίλιος'!F149</f>
        <v>0</v>
      </c>
      <c r="G149" s="76">
        <f t="shared" ref="G149:G153" si="67">F149/$F$116</f>
        <v>0</v>
      </c>
      <c r="H149" s="56"/>
      <c r="I149" s="82" t="e">
        <f t="shared" si="62"/>
        <v>#DIV/0!</v>
      </c>
      <c r="J149" s="66"/>
      <c r="K149" s="66" t="e">
        <f t="shared" si="63"/>
        <v>#DIV/0!</v>
      </c>
      <c r="L149" s="56">
        <f>'2024_60-69 ΕΞΟΔΑ+ΟΜ 2'!H98</f>
        <v>0</v>
      </c>
      <c r="M149" s="76">
        <f t="shared" si="64"/>
        <v>0</v>
      </c>
      <c r="N149" s="66">
        <f>L149+'2025 Απρίλιος'!N149</f>
        <v>0</v>
      </c>
      <c r="O149" s="76">
        <f t="shared" si="65"/>
        <v>0</v>
      </c>
      <c r="P149" s="66"/>
      <c r="Q149" s="81" t="e">
        <f t="shared" si="59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2'!H107</f>
        <v>65.72</v>
      </c>
      <c r="E150" s="76">
        <f t="shared" si="66"/>
        <v>8.3640366785662015E-3</v>
      </c>
      <c r="F150" s="66">
        <f>D150+'2025 Απρίλιος'!F150</f>
        <v>2393.4199999999996</v>
      </c>
      <c r="G150" s="76">
        <f t="shared" si="67"/>
        <v>5.0552227889076651E-2</v>
      </c>
      <c r="H150" s="56"/>
      <c r="I150" s="82" t="e">
        <f t="shared" si="62"/>
        <v>#DIV/0!</v>
      </c>
      <c r="J150" s="66"/>
      <c r="K150" s="66" t="e">
        <f t="shared" si="63"/>
        <v>#DIV/0!</v>
      </c>
      <c r="L150" s="56">
        <f>'2024_60-69 ΕΞΟΔΑ+ΟΜ 2'!H99</f>
        <v>0</v>
      </c>
      <c r="M150" s="76">
        <f t="shared" si="64"/>
        <v>0</v>
      </c>
      <c r="N150" s="66">
        <f>L150+'2025 Απρίλιος'!N150</f>
        <v>556.22</v>
      </c>
      <c r="O150" s="76">
        <f t="shared" si="65"/>
        <v>1.2804507613942091E-2</v>
      </c>
      <c r="P150" s="66"/>
      <c r="Q150" s="81" t="e">
        <f t="shared" si="59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2'!H108</f>
        <v>0</v>
      </c>
      <c r="E151" s="76">
        <f t="shared" si="66"/>
        <v>0</v>
      </c>
      <c r="F151" s="66">
        <f>D151+'2025 Απρίλιος'!F151</f>
        <v>0</v>
      </c>
      <c r="G151" s="76">
        <f t="shared" si="67"/>
        <v>0</v>
      </c>
      <c r="H151" s="56"/>
      <c r="I151" s="82" t="e">
        <f t="shared" si="62"/>
        <v>#DIV/0!</v>
      </c>
      <c r="J151" s="66"/>
      <c r="K151" s="66" t="e">
        <f t="shared" si="63"/>
        <v>#DIV/0!</v>
      </c>
      <c r="L151" s="56">
        <f>'2024_60-69 ΕΞΟΔΑ+ΟΜ 2'!H100</f>
        <v>538.42999999999995</v>
      </c>
      <c r="M151" s="76">
        <f t="shared" si="64"/>
        <v>7.3660161567243282E-2</v>
      </c>
      <c r="N151" s="66">
        <f>L151+'2025 Απρίλιος'!N151</f>
        <v>3599.33</v>
      </c>
      <c r="O151" s="76">
        <f t="shared" si="65"/>
        <v>8.2858668135072783E-2</v>
      </c>
      <c r="P151" s="66"/>
      <c r="Q151" s="81" t="e">
        <f t="shared" si="59"/>
        <v>#DIV/0!</v>
      </c>
      <c r="S151"/>
      <c r="T151"/>
      <c r="U151"/>
      <c r="V151"/>
    </row>
    <row r="152" spans="1:22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2'!H109</f>
        <v>777.67000000000007</v>
      </c>
      <c r="E152" s="76">
        <f t="shared" si="66"/>
        <v>9.8972312900495713E-2</v>
      </c>
      <c r="F152" s="66">
        <f>D152+'2025 Απρίλιος'!F152</f>
        <v>3888.3500000000004</v>
      </c>
      <c r="G152" s="76">
        <f t="shared" si="67"/>
        <v>8.2127146640577603E-2</v>
      </c>
      <c r="H152" s="56"/>
      <c r="I152" s="82" t="e">
        <f t="shared" si="62"/>
        <v>#DIV/0!</v>
      </c>
      <c r="J152" s="66"/>
      <c r="K152" s="66" t="e">
        <f t="shared" si="63"/>
        <v>#DIV/0!</v>
      </c>
      <c r="L152" s="56">
        <f>'2024_60-69 ΕΞΟΔΑ+ΟΜ 2'!H101</f>
        <v>0</v>
      </c>
      <c r="M152" s="76">
        <f t="shared" si="64"/>
        <v>0</v>
      </c>
      <c r="N152" s="66">
        <f>L152+'2025 Απρίλιος'!N152</f>
        <v>0</v>
      </c>
      <c r="O152" s="76">
        <f t="shared" si="65"/>
        <v>0</v>
      </c>
      <c r="P152" s="66"/>
      <c r="Q152" s="81" t="e">
        <f t="shared" si="59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2'!H110</f>
        <v>296.2</v>
      </c>
      <c r="E153" s="76">
        <f t="shared" si="66"/>
        <v>3.7696708219587781E-2</v>
      </c>
      <c r="F153" s="66">
        <f>D153+'2025 Απρίλιος'!F153</f>
        <v>2070.54</v>
      </c>
      <c r="G153" s="76">
        <f t="shared" si="67"/>
        <v>4.3732570937590892E-2</v>
      </c>
      <c r="H153" s="56"/>
      <c r="I153" s="82" t="e">
        <f t="shared" si="62"/>
        <v>#DIV/0!</v>
      </c>
      <c r="J153" s="66"/>
      <c r="K153" s="66" t="e">
        <f t="shared" si="63"/>
        <v>#DIV/0!</v>
      </c>
      <c r="L153" s="56">
        <f>'2024_60-69 ΕΞΟΔΑ+ΟΜ 2'!H102</f>
        <v>203.09</v>
      </c>
      <c r="M153" s="76">
        <f t="shared" si="64"/>
        <v>2.7783820018742342E-2</v>
      </c>
      <c r="N153" s="66">
        <f>L153+'2025 Απρίλιος'!N153</f>
        <v>5655.8000000000011</v>
      </c>
      <c r="O153" s="76">
        <f>N153/$N$116</f>
        <v>0.13019980252945543</v>
      </c>
      <c r="P153" s="66"/>
      <c r="Q153" s="81" t="e">
        <f t="shared" si="59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 t="e">
        <f t="shared" ref="Q154" si="68">Q44+Q81+Q110</f>
        <v>#DIV/0!</v>
      </c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2'!H73</f>
        <v>7857.45</v>
      </c>
      <c r="E157" s="83"/>
      <c r="F157" s="65">
        <f>'2025_60-69 ΕΞΟΔΑ+ΟΜ 2'!U73</f>
        <v>47345.49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7309.6500000000015</v>
      </c>
      <c r="M157" s="83"/>
      <c r="N157" s="65">
        <f>SUM(N117:N156)</f>
        <v>43439.390000000007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7872.3433333333478</v>
      </c>
      <c r="E159" s="299"/>
      <c r="F159" s="88">
        <f>F7-F74-F111-F157</f>
        <v>-102227.50749262537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6845.3150442478182</v>
      </c>
      <c r="M159" s="299"/>
      <c r="N159" s="88">
        <f>N7-N74-N111-N157</f>
        <v>-99163.431946902652</v>
      </c>
      <c r="O159" s="299"/>
      <c r="P159" s="88"/>
      <c r="Q159" s="299"/>
      <c r="S159"/>
      <c r="T159"/>
      <c r="U159"/>
      <c r="V159"/>
    </row>
  </sheetData>
  <mergeCells count="33">
    <mergeCell ref="P40:Q40"/>
    <mergeCell ref="P3:Q3"/>
    <mergeCell ref="D3:F3"/>
    <mergeCell ref="H3:J3"/>
    <mergeCell ref="L3:N3"/>
    <mergeCell ref="D40:G40"/>
    <mergeCell ref="H40:K40"/>
    <mergeCell ref="A1:Q1"/>
    <mergeCell ref="P2:Q2"/>
    <mergeCell ref="D2:G2"/>
    <mergeCell ref="H2:K2"/>
    <mergeCell ref="L2:O2"/>
    <mergeCell ref="L78:N78"/>
    <mergeCell ref="D77:G77"/>
    <mergeCell ref="H77:K77"/>
    <mergeCell ref="L77:O77"/>
    <mergeCell ref="L40:O40"/>
    <mergeCell ref="P114:Q114"/>
    <mergeCell ref="P41:Q41"/>
    <mergeCell ref="D113:G113"/>
    <mergeCell ref="H113:K113"/>
    <mergeCell ref="L113:O113"/>
    <mergeCell ref="P113:Q113"/>
    <mergeCell ref="P77:Q77"/>
    <mergeCell ref="P78:Q78"/>
    <mergeCell ref="D114:F114"/>
    <mergeCell ref="H114:J114"/>
    <mergeCell ref="L114:N114"/>
    <mergeCell ref="D41:F41"/>
    <mergeCell ref="H41:J41"/>
    <mergeCell ref="L41:N41"/>
    <mergeCell ref="D78:F78"/>
    <mergeCell ref="H78:J7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9838-16C7-47BB-93AB-438BEB773AF5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1.85546875" style="61" bestFit="1" customWidth="1"/>
    <col min="5" max="5" width="10.85546875" style="61" customWidth="1"/>
    <col min="6" max="6" width="13.57031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42578125" style="61" customWidth="1"/>
    <col min="13" max="13" width="11.7109375" style="61" customWidth="1"/>
    <col min="14" max="14" width="14" style="61" customWidth="1"/>
    <col min="15" max="16" width="13.28515625" style="61" customWidth="1"/>
    <col min="17" max="17" width="11.42578125" style="51" customWidth="1"/>
    <col min="18" max="20" width="9.140625" style="51"/>
    <col min="21" max="21" width="7.7109375" style="51" customWidth="1"/>
    <col min="22" max="22" width="46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ΑΝΤΙΣΤΟΙΧΙΣΗ!$F$111</f>
        <v xml:space="preserve">ΙΟΥΝΙΟΣ ΤΡΕΧΟΝ ΕΤΟΣ </v>
      </c>
      <c r="E3" s="302"/>
      <c r="F3" s="302"/>
      <c r="G3" s="110">
        <f>ΑΝΤΙΣΤΟΙΧΙΣΗ!$D$34</f>
        <v>2025</v>
      </c>
      <c r="H3" s="302" t="str">
        <f>ΑΝΤΙΣΤΟΙΧΙΣΗ!$F$111</f>
        <v xml:space="preserve">ΙΟΥΝΙΟΣ ΤΡΕΧΟΝ ΕΤΟΣ </v>
      </c>
      <c r="I3" s="302"/>
      <c r="J3" s="302"/>
      <c r="K3" s="110">
        <f>ΑΝΤΙΣΤΟΙΧΙΣΗ!$D$34</f>
        <v>2025</v>
      </c>
      <c r="L3" s="302" t="str">
        <f>ΑΝΤΙΣΤΟΙΧΙΣΗ!$F$125</f>
        <v>ΙΟΥΝΙΟΣ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 t="e">
        <f>F7-F6</f>
        <v>#REF!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20276.260999999984</v>
      </c>
      <c r="M5" s="299"/>
      <c r="N5" s="86">
        <f>N7-N6</f>
        <v>-78887.170946902654</v>
      </c>
      <c r="O5" s="299"/>
      <c r="P5" s="86">
        <f>P159-P6</f>
        <v>73591.442212389389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 t="e">
        <f>F74+F111+F157</f>
        <v>#REF!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65453.739000000001</v>
      </c>
      <c r="M6" s="299"/>
      <c r="N6" s="87">
        <f>N74+N111+N157</f>
        <v>368318.179</v>
      </c>
      <c r="O6" s="299"/>
      <c r="P6" s="86">
        <f>P38-P43-P80</f>
        <v>-73591.442212389389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85729.999999999985</v>
      </c>
      <c r="M7" s="83"/>
      <c r="N7" s="65">
        <f>L7+'2025 Μάιος'!N7</f>
        <v>289431.00805309735</v>
      </c>
      <c r="O7" s="83"/>
      <c r="P7" s="65">
        <f>SUM(P8:P31)</f>
        <v>-73591.442212389389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'2025_ΕΣΟΔΑ'!H2</f>
        <v>0</v>
      </c>
      <c r="E8" s="53" t="e">
        <f>D8/$D$7</f>
        <v>#DIV/0!</v>
      </c>
      <c r="F8" s="54">
        <f>D8+'2025 Μάιος'!F8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Μάιος'!J8</f>
        <v>0</v>
      </c>
      <c r="K8" s="53" t="e">
        <f>J8/$J$7</f>
        <v>#DIV/0!</v>
      </c>
      <c r="L8" s="92">
        <f>'2024_60-69 ΕΞΟΔΑ+ΟΜ 2'!H114</f>
        <v>75778.42</v>
      </c>
      <c r="M8" s="53">
        <f>L8/$L$7</f>
        <v>0.88391951475562824</v>
      </c>
      <c r="N8" s="54">
        <f>L8+'2025 Μάιος'!N8</f>
        <v>253065.94283185841</v>
      </c>
      <c r="O8" s="53">
        <f>N8/$N$7</f>
        <v>0.87435670605629234</v>
      </c>
      <c r="P8" s="54">
        <f t="shared" ref="P8:P26" si="0">F8-N8</f>
        <v>-61754.611061946896</v>
      </c>
      <c r="Q8" s="53">
        <f t="shared" ref="Q8:Q26" si="1">N8/F8</f>
        <v>1.3227964098656666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'2025_ΕΣΟΔΑ'!H3</f>
        <v>0</v>
      </c>
      <c r="E9" s="53" t="e">
        <f t="shared" ref="E9:E31" si="2">D9/$D$7</f>
        <v>#DIV/0!</v>
      </c>
      <c r="F9" s="54">
        <f>D9+'2025 Μάιος'!F9</f>
        <v>44.25</v>
      </c>
      <c r="G9" s="53">
        <f t="shared" ref="G9:G31" si="3">F9/$F$7</f>
        <v>2.0501338495397547E-4</v>
      </c>
      <c r="H9" s="54"/>
      <c r="I9" s="53" t="e">
        <f t="shared" ref="I9:I29" si="4">H9/$H$7</f>
        <v>#DIV/0!</v>
      </c>
      <c r="J9" s="54">
        <f>H9+'2025 Μάιος'!J9</f>
        <v>0</v>
      </c>
      <c r="K9" s="53" t="e">
        <f t="shared" ref="K9:K29" si="5">J9/$J$7</f>
        <v>#DIV/0!</v>
      </c>
      <c r="L9" s="92">
        <f>'2024_60-69 ΕΞΟΔΑ+ΟΜ 2'!H115</f>
        <v>0</v>
      </c>
      <c r="M9" s="53">
        <f t="shared" ref="M9:M29" si="6">L9/$L$7</f>
        <v>0</v>
      </c>
      <c r="N9" s="54">
        <f>L9+'2025 Μάιος'!N9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'2025_ΕΣΟΔΑ'!H4</f>
        <v>0</v>
      </c>
      <c r="E10" s="53" t="e">
        <f t="shared" si="2"/>
        <v>#DIV/0!</v>
      </c>
      <c r="F10" s="54">
        <f>D10+'2025 Μάιος'!F10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Μάιος'!J10</f>
        <v>0</v>
      </c>
      <c r="K10" s="53" t="e">
        <f t="shared" si="5"/>
        <v>#DIV/0!</v>
      </c>
      <c r="L10" s="92">
        <f>'2024_60-69 ΕΞΟΔΑ+ΟΜ 2'!H116</f>
        <v>0</v>
      </c>
      <c r="M10" s="53">
        <f t="shared" si="6"/>
        <v>0</v>
      </c>
      <c r="N10" s="54">
        <f>L10+'2025 Μάιος'!N10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'2025_ΕΣΟΔΑ'!H5</f>
        <v>0</v>
      </c>
      <c r="E11" s="53" t="e">
        <f t="shared" si="2"/>
        <v>#DIV/0!</v>
      </c>
      <c r="F11" s="54">
        <f>D11+'2025 Μάιος'!F11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Μάιος'!J11</f>
        <v>0</v>
      </c>
      <c r="K11" s="53" t="e">
        <f t="shared" si="5"/>
        <v>#DIV/0!</v>
      </c>
      <c r="L11" s="92">
        <f>'2024_60-69 ΕΞΟΔΑ+ΟΜ 2'!H117</f>
        <v>5990.71</v>
      </c>
      <c r="M11" s="53">
        <f t="shared" si="6"/>
        <v>6.9878805552315418E-2</v>
      </c>
      <c r="N11" s="54">
        <f>L11+'2025 Μάιος'!N11</f>
        <v>19986.285221238941</v>
      </c>
      <c r="O11" s="53">
        <f t="shared" si="7"/>
        <v>6.9053711126806333E-2</v>
      </c>
      <c r="P11" s="54">
        <f t="shared" si="0"/>
        <v>-6826.5311504424826</v>
      </c>
      <c r="Q11" s="53">
        <f t="shared" si="1"/>
        <v>1.5187430641725759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'2025_ΕΣΟΔΑ'!H6</f>
        <v>0</v>
      </c>
      <c r="E12" s="53" t="e">
        <f t="shared" si="2"/>
        <v>#DIV/0!</v>
      </c>
      <c r="F12" s="54">
        <f>D12+'2025 Μάιος'!F12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Μάιος'!J12</f>
        <v>0</v>
      </c>
      <c r="K12" s="53" t="e">
        <f t="shared" si="5"/>
        <v>#DIV/0!</v>
      </c>
      <c r="L12" s="92">
        <f>'2024_60-69 ΕΞΟΔΑ+ΟΜ 2'!H118</f>
        <v>292.45</v>
      </c>
      <c r="M12" s="53">
        <f t="shared" si="6"/>
        <v>3.4112912632684013E-3</v>
      </c>
      <c r="N12" s="54">
        <f>L12+'2025 Μάιος'!N12</f>
        <v>2056.9299999999998</v>
      </c>
      <c r="O12" s="53">
        <f t="shared" si="7"/>
        <v>7.106805914944149E-3</v>
      </c>
      <c r="P12" s="54">
        <f t="shared" si="0"/>
        <v>168.70000000000027</v>
      </c>
      <c r="Q12" s="53">
        <f t="shared" si="1"/>
        <v>0.9242012374024432</v>
      </c>
      <c r="S12"/>
      <c r="T12"/>
      <c r="U12"/>
      <c r="V12"/>
    </row>
    <row r="13" spans="1:22" ht="27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'2025_ΕΣΟΔΑ'!H7</f>
        <v>0</v>
      </c>
      <c r="E13" s="53" t="e">
        <f t="shared" si="2"/>
        <v>#DIV/0!</v>
      </c>
      <c r="F13" s="54">
        <f>D13+'2025 Μάιος'!F13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Μάιος'!J13</f>
        <v>0</v>
      </c>
      <c r="K13" s="53" t="e">
        <f t="shared" si="5"/>
        <v>#DIV/0!</v>
      </c>
      <c r="L13" s="92">
        <f>'2024_60-69 ΕΞΟΔΑ+ΟΜ 2'!H119</f>
        <v>2142.91</v>
      </c>
      <c r="M13" s="53">
        <f t="shared" si="6"/>
        <v>2.4996034060422258E-2</v>
      </c>
      <c r="N13" s="54">
        <f>L13+'2025 Μάιος'!N13</f>
        <v>6269.65</v>
      </c>
      <c r="O13" s="53">
        <f t="shared" si="7"/>
        <v>2.1661984464531891E-2</v>
      </c>
      <c r="P13" s="54">
        <f t="shared" si="0"/>
        <v>-2942.9399999999996</v>
      </c>
      <c r="Q13" s="53">
        <f t="shared" si="1"/>
        <v>1.8846397792413525</v>
      </c>
      <c r="S13"/>
      <c r="T13"/>
      <c r="U13"/>
      <c r="V13"/>
    </row>
    <row r="14" spans="1:22" ht="24.7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'2025_ΕΣΟΔΑ'!H8</f>
        <v>0</v>
      </c>
      <c r="E14" s="53" t="e">
        <f t="shared" si="2"/>
        <v>#DIV/0!</v>
      </c>
      <c r="F14" s="54">
        <f>D14+'2025 Μάιος'!F14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Μάιος'!J14</f>
        <v>0</v>
      </c>
      <c r="K14" s="53" t="e">
        <f t="shared" si="5"/>
        <v>#DIV/0!</v>
      </c>
      <c r="L14" s="92">
        <f>'2024_60-69 ΕΞΟΔΑ+ΟΜ 2'!H120</f>
        <v>100</v>
      </c>
      <c r="M14" s="53">
        <f t="shared" si="6"/>
        <v>1.1664528169835532E-3</v>
      </c>
      <c r="N14" s="54">
        <f>L14+'2025 Μάιος'!N14</f>
        <v>600</v>
      </c>
      <c r="O14" s="53">
        <f t="shared" si="7"/>
        <v>2.0730328931789074E-3</v>
      </c>
      <c r="P14" s="54">
        <f t="shared" si="0"/>
        <v>-100</v>
      </c>
      <c r="Q14" s="53">
        <f t="shared" si="1"/>
        <v>1.2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'2025_ΕΣΟΔΑ'!H9</f>
        <v>0</v>
      </c>
      <c r="E15" s="53" t="e">
        <f t="shared" si="2"/>
        <v>#DIV/0!</v>
      </c>
      <c r="F15" s="54">
        <f>D15+'2025 Μάιος'!F15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Μάιος'!J15</f>
        <v>0</v>
      </c>
      <c r="K15" s="53" t="e">
        <f t="shared" si="5"/>
        <v>#DIV/0!</v>
      </c>
      <c r="L15" s="92">
        <f>'2024_60-69 ΕΞΟΔΑ+ΟΜ 2'!H121</f>
        <v>322.26</v>
      </c>
      <c r="M15" s="53">
        <f t="shared" si="6"/>
        <v>3.7590108480111983E-3</v>
      </c>
      <c r="N15" s="54">
        <f>L15+'2025 Μάιος'!N15</f>
        <v>529.49</v>
      </c>
      <c r="O15" s="53">
        <f t="shared" si="7"/>
        <v>1.8294169776821661E-3</v>
      </c>
      <c r="P15" s="54">
        <f t="shared" si="0"/>
        <v>645.60000000000014</v>
      </c>
      <c r="Q15" s="53">
        <f t="shared" si="1"/>
        <v>0.45059527355351497</v>
      </c>
      <c r="S15"/>
      <c r="T15"/>
      <c r="U15"/>
      <c r="V15"/>
    </row>
    <row r="16" spans="1:22" ht="32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'2025_ΕΣΟΔΑ'!H10</f>
        <v>0</v>
      </c>
      <c r="E16" s="53" t="e">
        <f t="shared" si="2"/>
        <v>#DIV/0!</v>
      </c>
      <c r="F16" s="54">
        <f>D16+'2025 Μάιος'!F16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Μάιος'!J16</f>
        <v>0</v>
      </c>
      <c r="K16" s="53" t="e">
        <f t="shared" si="5"/>
        <v>#DIV/0!</v>
      </c>
      <c r="L16" s="92">
        <f>'2024_60-69 ΕΞΟΔΑ+ΟΜ 2'!H122</f>
        <v>0</v>
      </c>
      <c r="M16" s="53">
        <f t="shared" si="6"/>
        <v>0</v>
      </c>
      <c r="N16" s="54">
        <f>L16+'2025 Μάιος'!N16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'2025_ΕΣΟΔΑ'!H11</f>
        <v>0</v>
      </c>
      <c r="E17" s="53" t="e">
        <f t="shared" si="2"/>
        <v>#DIV/0!</v>
      </c>
      <c r="F17" s="54">
        <f>D17+'2025 Μάιος'!F17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Μάιος'!J17</f>
        <v>0</v>
      </c>
      <c r="K17" s="53" t="e">
        <f t="shared" si="5"/>
        <v>#DIV/0!</v>
      </c>
      <c r="L17" s="92">
        <f>'2024_60-69 ΕΞΟΔΑ+ΟΜ 2'!H123</f>
        <v>168.15</v>
      </c>
      <c r="M17" s="53">
        <f t="shared" si="6"/>
        <v>1.9613904117578448E-3</v>
      </c>
      <c r="N17" s="54">
        <f>L17+'2025 Μάιος'!N17</f>
        <v>168.15</v>
      </c>
      <c r="O17" s="53">
        <f t="shared" si="7"/>
        <v>5.8096746831338877E-4</v>
      </c>
      <c r="P17" s="54">
        <f t="shared" si="0"/>
        <v>296.45000000000005</v>
      </c>
      <c r="Q17" s="53">
        <f t="shared" si="1"/>
        <v>0.36192423590185108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'2025_ΕΣΟΔΑ'!H12</f>
        <v>0</v>
      </c>
      <c r="E18" s="53" t="e">
        <f t="shared" si="2"/>
        <v>#DIV/0!</v>
      </c>
      <c r="F18" s="54">
        <f>D18+'2025 Μάιος'!F18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Μάιος'!J18</f>
        <v>0</v>
      </c>
      <c r="K18" s="53" t="e">
        <f t="shared" si="5"/>
        <v>#DIV/0!</v>
      </c>
      <c r="L18" s="92">
        <f>'2024_60-69 ΕΞΟΔΑ+ΟΜ 2'!H124</f>
        <v>0</v>
      </c>
      <c r="M18" s="53">
        <f t="shared" si="6"/>
        <v>0</v>
      </c>
      <c r="N18" s="54">
        <f>L18+'2025 Μάιος'!N18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'2025_ΕΣΟΔΑ'!H13</f>
        <v>0</v>
      </c>
      <c r="E19" s="53" t="e">
        <f t="shared" si="2"/>
        <v>#DIV/0!</v>
      </c>
      <c r="F19" s="54">
        <f>D19+'2025 Μάιος'!F19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Μάιος'!J19</f>
        <v>0</v>
      </c>
      <c r="K19" s="53" t="e">
        <f t="shared" si="5"/>
        <v>#DIV/0!</v>
      </c>
      <c r="L19" s="92">
        <f>'2024_60-69 ΕΞΟΔΑ+ΟΜ 2'!H125</f>
        <v>0</v>
      </c>
      <c r="M19" s="53">
        <f t="shared" si="6"/>
        <v>0</v>
      </c>
      <c r="N19" s="54">
        <f>L19+'2025 Μάιος'!N19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'2025_ΕΣΟΔΑ'!H14</f>
        <v>0</v>
      </c>
      <c r="E20" s="53" t="e">
        <f t="shared" si="2"/>
        <v>#DIV/0!</v>
      </c>
      <c r="F20" s="54">
        <f>D20+'2025 Μάιος'!F20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Μάιος'!J20</f>
        <v>0</v>
      </c>
      <c r="K20" s="53" t="e">
        <f t="shared" si="5"/>
        <v>#DIV/0!</v>
      </c>
      <c r="L20" s="92">
        <f>'2024_60-69 ΕΞΟΔΑ+ΟΜ 2'!H126</f>
        <v>0</v>
      </c>
      <c r="M20" s="53">
        <f t="shared" si="6"/>
        <v>0</v>
      </c>
      <c r="N20" s="54">
        <f>L20+'2025 Μάιος'!N20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6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'2025_ΕΣΟΔΑ'!H15</f>
        <v>0</v>
      </c>
      <c r="E21" s="53" t="e">
        <f t="shared" si="2"/>
        <v>#DIV/0!</v>
      </c>
      <c r="F21" s="54">
        <f>D21+'2025 Μάιος'!F21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Μάιος'!J21</f>
        <v>0</v>
      </c>
      <c r="K21" s="53" t="e">
        <f t="shared" si="5"/>
        <v>#DIV/0!</v>
      </c>
      <c r="L21" s="92">
        <f>'2024_60-69 ΕΞΟΔΑ+ΟΜ 2'!H127</f>
        <v>548.66999999999996</v>
      </c>
      <c r="M21" s="53">
        <f t="shared" si="6"/>
        <v>6.3999766709436608E-3</v>
      </c>
      <c r="N21" s="54">
        <f>L21+'2025 Μάιος'!N21</f>
        <v>699.1099999999999</v>
      </c>
      <c r="O21" s="53">
        <f t="shared" si="7"/>
        <v>2.4154633765838427E-3</v>
      </c>
      <c r="P21" s="54">
        <f t="shared" si="0"/>
        <v>2530.9499999999998</v>
      </c>
      <c r="Q21" s="53">
        <f t="shared" si="1"/>
        <v>0.2164387039250045</v>
      </c>
      <c r="S21"/>
      <c r="T21"/>
      <c r="U21"/>
      <c r="V21"/>
    </row>
    <row r="22" spans="1:22" ht="20.2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'2025_ΕΣΟΔΑ'!H16</f>
        <v>0</v>
      </c>
      <c r="E22" s="53" t="e">
        <f t="shared" si="2"/>
        <v>#DIV/0!</v>
      </c>
      <c r="F22" s="54">
        <f>D22+'2025 Μάιος'!F22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Μάιος'!J22</f>
        <v>0</v>
      </c>
      <c r="K22" s="53" t="e">
        <f t="shared" si="5"/>
        <v>#DIV/0!</v>
      </c>
      <c r="L22" s="92">
        <f>'2024_60-69 ΕΞΟΔΑ+ΟΜ 2'!H128</f>
        <v>0</v>
      </c>
      <c r="M22" s="53">
        <f t="shared" si="6"/>
        <v>0</v>
      </c>
      <c r="N22" s="54">
        <f>L22+'2025 Μάιος'!N22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'2025_ΕΣΟΔΑ'!H17</f>
        <v>0</v>
      </c>
      <c r="E23" s="53" t="e">
        <f t="shared" si="2"/>
        <v>#DIV/0!</v>
      </c>
      <c r="F23" s="54">
        <f>D23+'2025 Μάιος'!F23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Μάιος'!J23</f>
        <v>0</v>
      </c>
      <c r="K23" s="53" t="e">
        <f t="shared" si="5"/>
        <v>#DIV/0!</v>
      </c>
      <c r="L23" s="92">
        <f>'2024_60-69 ΕΞΟΔΑ+ΟΜ 2'!H129</f>
        <v>0</v>
      </c>
      <c r="M23" s="53">
        <f t="shared" si="6"/>
        <v>0</v>
      </c>
      <c r="N23" s="54">
        <f>L23+'2025 Μάιος'!N23</f>
        <v>524.05999999999995</v>
      </c>
      <c r="O23" s="53">
        <f t="shared" si="7"/>
        <v>1.8106560299988967E-3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'2025_ΕΣΟΔΑ'!H18</f>
        <v>0</v>
      </c>
      <c r="E24" s="53" t="e">
        <f t="shared" si="2"/>
        <v>#DIV/0!</v>
      </c>
      <c r="F24" s="54">
        <f>D24+'2025 Μάιος'!F24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Μάιος'!J24</f>
        <v>0</v>
      </c>
      <c r="K24" s="53" t="e">
        <f t="shared" si="5"/>
        <v>#DIV/0!</v>
      </c>
      <c r="L24" s="92">
        <f>'2024_60-69 ΕΞΟΔΑ+ΟΜ 2'!H130</f>
        <v>481.2</v>
      </c>
      <c r="M24" s="53">
        <f t="shared" si="6"/>
        <v>5.6129709553248575E-3</v>
      </c>
      <c r="N24" s="54">
        <f>L24+'2025 Μάιος'!N24</f>
        <v>1112.7</v>
      </c>
      <c r="O24" s="53">
        <f t="shared" si="7"/>
        <v>3.8444395004002836E-3</v>
      </c>
      <c r="P24" s="54">
        <f t="shared" si="0"/>
        <v>-1112.7</v>
      </c>
      <c r="Q24" s="53" t="e">
        <f t="shared" si="1"/>
        <v>#DIV/0!</v>
      </c>
      <c r="S24"/>
      <c r="T24"/>
      <c r="U24"/>
      <c r="V24"/>
    </row>
    <row r="25" spans="1:22" ht="27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'2025_ΕΣΟΔΑ'!H19</f>
        <v>0</v>
      </c>
      <c r="E25" s="53" t="e">
        <f t="shared" si="2"/>
        <v>#DIV/0!</v>
      </c>
      <c r="F25" s="54">
        <f>D25+'2025 Μάιος'!F25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Μάιος'!J25</f>
        <v>0</v>
      </c>
      <c r="K25" s="53" t="e">
        <f t="shared" si="5"/>
        <v>#DIV/0!</v>
      </c>
      <c r="L25" s="92">
        <f>'2024_60-69 ΕΞΟΔΑ+ΟΜ 2'!H131</f>
        <v>0</v>
      </c>
      <c r="M25" s="53">
        <f t="shared" si="6"/>
        <v>0</v>
      </c>
      <c r="N25" s="54">
        <f>L25+'2025 Μάιος'!N25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'2025_ΕΣΟΔΑ'!H20</f>
        <v>0</v>
      </c>
      <c r="E26" s="53" t="e">
        <f t="shared" si="2"/>
        <v>#DIV/0!</v>
      </c>
      <c r="F26" s="54">
        <f>D26+'2025 Μάιος'!F26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Μάιος'!J26</f>
        <v>0</v>
      </c>
      <c r="K26" s="53" t="e">
        <f t="shared" si="5"/>
        <v>#DIV/0!</v>
      </c>
      <c r="L26" s="92">
        <f>'2024_60-69 ΕΞΟΔΑ+ΟΜ 2'!H132</f>
        <v>0</v>
      </c>
      <c r="M26" s="53">
        <f t="shared" si="6"/>
        <v>0</v>
      </c>
      <c r="N26" s="54">
        <f>L26+'2025 Μάιος'!N26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'2025_ΕΣΟΔΑ'!H21</f>
        <v>0</v>
      </c>
      <c r="E27" s="53" t="e">
        <f t="shared" si="2"/>
        <v>#DIV/0!</v>
      </c>
      <c r="F27" s="54">
        <f>D27+'2025 Μάιος'!F27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Μάιος'!J27</f>
        <v>0</v>
      </c>
      <c r="K27" s="53" t="e">
        <f t="shared" si="5"/>
        <v>#DIV/0!</v>
      </c>
      <c r="L27" s="92">
        <f>'2024_60-69 ΕΞΟΔΑ+ΟΜ 2'!H133</f>
        <v>194.35</v>
      </c>
      <c r="M27" s="53">
        <f t="shared" si="6"/>
        <v>2.2670010498075355E-3</v>
      </c>
      <c r="N27" s="54">
        <f>L27+'2025 Μάιος'!N27</f>
        <v>194.35</v>
      </c>
      <c r="O27" s="53">
        <f t="shared" si="7"/>
        <v>6.7148990464886769E-4</v>
      </c>
      <c r="P27" s="54">
        <f t="shared" ref="P27:P29" si="8">F27-N27</f>
        <v>56.349999999999994</v>
      </c>
      <c r="Q27" s="53">
        <f t="shared" ref="Q27:Q29" si="9">N27/F27</f>
        <v>0.77522935779816515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'2025_ΕΣΟΔΑ'!H22</f>
        <v>0</v>
      </c>
      <c r="E28" s="53" t="e">
        <f t="shared" si="2"/>
        <v>#DIV/0!</v>
      </c>
      <c r="F28" s="54">
        <f>D28+'2025 Μάιος'!F28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Μάιος'!J28</f>
        <v>0</v>
      </c>
      <c r="K28" s="53" t="e">
        <f t="shared" si="5"/>
        <v>#DIV/0!</v>
      </c>
      <c r="L28" s="92">
        <f>'2024_60-69 ΕΞΟΔΑ+ΟΜ 2'!H134</f>
        <v>0</v>
      </c>
      <c r="M28" s="53">
        <f t="shared" si="6"/>
        <v>0</v>
      </c>
      <c r="N28" s="54">
        <f>L28+'2025 Μάιος'!N28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'2025_ΕΣΟΔΑ'!H23</f>
        <v>0</v>
      </c>
      <c r="E29" s="53" t="e">
        <f t="shared" si="2"/>
        <v>#DIV/0!</v>
      </c>
      <c r="F29" s="54">
        <f>D29+'2025 Μάιος'!F29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Μάιος'!J29</f>
        <v>0</v>
      </c>
      <c r="K29" s="53" t="e">
        <f t="shared" si="5"/>
        <v>#DIV/0!</v>
      </c>
      <c r="L29" s="92">
        <f>'2024_60-69 ΕΞΟΔΑ+ΟΜ 2'!H135</f>
        <v>114.01</v>
      </c>
      <c r="M29" s="53">
        <f t="shared" si="6"/>
        <v>1.329872856642949E-3</v>
      </c>
      <c r="N29" s="54">
        <f>L29+'2025 Μάιος'!N29</f>
        <v>5580.39</v>
      </c>
      <c r="O29" s="53">
        <f t="shared" si="7"/>
        <v>1.9280553377944404E-2</v>
      </c>
      <c r="P29" s="54">
        <f t="shared" si="8"/>
        <v>-5315.96</v>
      </c>
      <c r="Q29" s="53">
        <f t="shared" si="9"/>
        <v>21.103467836478465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'2025_ΕΣΟΔΑ'!H24</f>
        <v>0</v>
      </c>
      <c r="E30" s="53" t="e">
        <f t="shared" si="2"/>
        <v>#DIV/0!</v>
      </c>
      <c r="F30" s="54">
        <f>D30+'2025 Μάιος'!F30</f>
        <v>-1281.8600000000001</v>
      </c>
      <c r="G30" s="53">
        <f t="shared" si="3"/>
        <v>-5.9389481951887691E-3</v>
      </c>
      <c r="H30" s="54"/>
      <c r="I30" s="53" t="e">
        <f t="shared" ref="I30" si="10">H30/$H$7</f>
        <v>#DIV/0!</v>
      </c>
      <c r="J30" s="54">
        <f>H30+'2025 Μάιος'!J30</f>
        <v>0</v>
      </c>
      <c r="K30" s="53" t="e">
        <f t="shared" ref="K30" si="11">J30/$J$7</f>
        <v>#DIV/0!</v>
      </c>
      <c r="L30" s="92">
        <f>'2024_60-69 ΕΞΟΔΑ+ΟΜ 2'!H136</f>
        <v>-403.13</v>
      </c>
      <c r="M30" s="53">
        <f t="shared" ref="M30" si="12">L30/$L$7</f>
        <v>-4.7023212411057983E-3</v>
      </c>
      <c r="N30" s="54">
        <f>L30+'2025 Μάιος'!N30</f>
        <v>-1356.0500000000002</v>
      </c>
      <c r="O30" s="53">
        <f t="shared" ref="O30" si="13">N30/$N$7</f>
        <v>-4.6852270913254291E-3</v>
      </c>
      <c r="P30" s="54">
        <f t="shared" ref="P30" si="14">F30-N30</f>
        <v>74.190000000000055</v>
      </c>
      <c r="Q30" s="53">
        <f t="shared" ref="Q30" si="15">N30/F30</f>
        <v>1.0578768352238155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'2025_ΕΣΟΔΑ'!H25</f>
        <v>0</v>
      </c>
      <c r="E31" s="53" t="e">
        <f t="shared" si="2"/>
        <v>#DIV/0!</v>
      </c>
      <c r="F31" s="54">
        <f>D31+'2025 Μάιος'!F31</f>
        <v>0</v>
      </c>
      <c r="G31" s="53">
        <f t="shared" si="3"/>
        <v>0</v>
      </c>
      <c r="H31" s="54"/>
      <c r="I31" s="53" t="e">
        <f t="shared" ref="I31" si="16">H31/$H$7</f>
        <v>#DIV/0!</v>
      </c>
      <c r="J31" s="54">
        <f>H31+'2025 Μάιος'!J31</f>
        <v>0</v>
      </c>
      <c r="K31" s="53" t="e">
        <f t="shared" ref="K31" si="17">J31/$J$7</f>
        <v>#DIV/0!</v>
      </c>
      <c r="L31" s="92">
        <f>'2024_60-69 ΕΞΟΔΑ+ΟΜ 2'!H137</f>
        <v>0</v>
      </c>
      <c r="M31" s="53">
        <f t="shared" ref="M31" si="18">L31/$L$7</f>
        <v>0</v>
      </c>
      <c r="N31" s="54">
        <f>L31+'2025 Μάιος'!N31</f>
        <v>0</v>
      </c>
      <c r="O31" s="53">
        <f t="shared" ref="O31" si="19">N31/$N$7</f>
        <v>0</v>
      </c>
      <c r="P31" s="54">
        <f t="shared" ref="P31" si="20">F31-N31</f>
        <v>0</v>
      </c>
      <c r="Q31" s="53" t="e">
        <f t="shared" ref="Q31" si="21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'2025_ΕΣΟΔΑ'!H26</f>
        <v>0</v>
      </c>
      <c r="E32" s="53" t="e">
        <f t="shared" ref="E32:E37" si="22">D32/$D$7</f>
        <v>#DIV/0!</v>
      </c>
      <c r="F32" s="54">
        <f>D32+'2025 Μάιος'!F32</f>
        <v>0</v>
      </c>
      <c r="G32" s="53">
        <f t="shared" ref="G32:G37" si="23">F32/$F$7</f>
        <v>0</v>
      </c>
      <c r="H32" s="54"/>
      <c r="I32" s="53" t="e">
        <f t="shared" ref="I32:I37" si="24">H32/$H$7</f>
        <v>#DIV/0!</v>
      </c>
      <c r="J32" s="54">
        <f>H32+'2025 Μάιος'!J32</f>
        <v>0</v>
      </c>
      <c r="K32" s="53" t="e">
        <f t="shared" ref="K32:K37" si="25">J32/$J$7</f>
        <v>#DIV/0!</v>
      </c>
      <c r="L32" s="92">
        <f>'2024_60-69 ΕΞΟΔΑ+ΟΜ 2'!H138</f>
        <v>0</v>
      </c>
      <c r="M32" s="53">
        <f t="shared" ref="M32:M37" si="26">L32/$L$7</f>
        <v>0</v>
      </c>
      <c r="N32" s="54">
        <f>L32+'2025 Μάιος'!N32</f>
        <v>0</v>
      </c>
      <c r="O32" s="53">
        <f t="shared" ref="O32:O37" si="27">N32/$N$7</f>
        <v>0</v>
      </c>
      <c r="P32" s="54">
        <f t="shared" ref="P32:P37" si="28">F32-N32</f>
        <v>0</v>
      </c>
      <c r="Q32" s="53" t="e">
        <f t="shared" ref="Q32:Q37" si="29">N32/F32</f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'2025_ΕΣΟΔΑ'!H27</f>
        <v>0</v>
      </c>
      <c r="E33" s="53" t="e">
        <f t="shared" si="22"/>
        <v>#DIV/0!</v>
      </c>
      <c r="F33" s="54">
        <f>D33+'2025 Μάιος'!F33</f>
        <v>0</v>
      </c>
      <c r="G33" s="53">
        <f t="shared" si="23"/>
        <v>0</v>
      </c>
      <c r="H33" s="54"/>
      <c r="I33" s="53" t="e">
        <f t="shared" si="24"/>
        <v>#DIV/0!</v>
      </c>
      <c r="J33" s="54">
        <f>H33+'2025 Μάιος'!J33</f>
        <v>0</v>
      </c>
      <c r="K33" s="53" t="e">
        <f t="shared" si="25"/>
        <v>#DIV/0!</v>
      </c>
      <c r="L33" s="92">
        <f>'2024_60-69 ΕΞΟΔΑ+ΟΜ 2'!H139</f>
        <v>0</v>
      </c>
      <c r="M33" s="53">
        <f t="shared" si="26"/>
        <v>0</v>
      </c>
      <c r="N33" s="54">
        <f>L33+'2025 Μάιος'!N33</f>
        <v>0</v>
      </c>
      <c r="O33" s="53">
        <f t="shared" si="27"/>
        <v>0</v>
      </c>
      <c r="P33" s="54">
        <f t="shared" si="28"/>
        <v>0</v>
      </c>
      <c r="Q33" s="53" t="e">
        <f t="shared" si="29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'2025_ΕΣΟΔΑ'!H28</f>
        <v>0</v>
      </c>
      <c r="E34" s="53" t="e">
        <f t="shared" si="22"/>
        <v>#DIV/0!</v>
      </c>
      <c r="F34" s="54">
        <f>D34+'2025 Μάιος'!F34</f>
        <v>0</v>
      </c>
      <c r="G34" s="53">
        <f t="shared" si="23"/>
        <v>0</v>
      </c>
      <c r="H34" s="54"/>
      <c r="I34" s="53" t="e">
        <f t="shared" si="24"/>
        <v>#DIV/0!</v>
      </c>
      <c r="J34" s="54">
        <f>H34+'2025 Μάιος'!J34</f>
        <v>0</v>
      </c>
      <c r="K34" s="53" t="e">
        <f t="shared" si="25"/>
        <v>#DIV/0!</v>
      </c>
      <c r="L34" s="92">
        <f>'2024_60-69 ΕΞΟΔΑ+ΟΜ 2'!H140</f>
        <v>0</v>
      </c>
      <c r="M34" s="53">
        <f t="shared" si="26"/>
        <v>0</v>
      </c>
      <c r="N34" s="54">
        <f>L34+'2025 Μάιος'!N34</f>
        <v>0</v>
      </c>
      <c r="O34" s="53">
        <f t="shared" si="27"/>
        <v>0</v>
      </c>
      <c r="P34" s="54">
        <f t="shared" si="28"/>
        <v>0</v>
      </c>
      <c r="Q34" s="53" t="e">
        <f t="shared" si="29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'2025_ΕΣΟΔΑ'!H29</f>
        <v>0</v>
      </c>
      <c r="E35" s="53" t="e">
        <f t="shared" si="22"/>
        <v>#DIV/0!</v>
      </c>
      <c r="F35" s="54">
        <f>D35+'2025 Μάιος'!F35</f>
        <v>0</v>
      </c>
      <c r="G35" s="53">
        <f t="shared" si="23"/>
        <v>0</v>
      </c>
      <c r="H35" s="54"/>
      <c r="I35" s="53" t="e">
        <f t="shared" si="24"/>
        <v>#DIV/0!</v>
      </c>
      <c r="J35" s="54">
        <f>H35+'2025 Μάιος'!J35</f>
        <v>0</v>
      </c>
      <c r="K35" s="53" t="e">
        <f t="shared" si="25"/>
        <v>#DIV/0!</v>
      </c>
      <c r="L35" s="92">
        <f>'2024_60-69 ΕΞΟΔΑ+ΟΜ 2'!H141</f>
        <v>0</v>
      </c>
      <c r="M35" s="53">
        <f t="shared" si="26"/>
        <v>0</v>
      </c>
      <c r="N35" s="54">
        <f>L35+'2025 Μάιος'!N35</f>
        <v>0</v>
      </c>
      <c r="O35" s="53">
        <f t="shared" si="27"/>
        <v>0</v>
      </c>
      <c r="P35" s="54">
        <f t="shared" si="28"/>
        <v>0</v>
      </c>
      <c r="Q35" s="53" t="e">
        <f t="shared" si="29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'2025_ΕΣΟΔΑ'!H30</f>
        <v>0</v>
      </c>
      <c r="E36" s="53" t="e">
        <f t="shared" si="22"/>
        <v>#DIV/0!</v>
      </c>
      <c r="F36" s="54">
        <f>D36+'2025 Μάιος'!F36</f>
        <v>0</v>
      </c>
      <c r="G36" s="53">
        <f t="shared" si="23"/>
        <v>0</v>
      </c>
      <c r="H36" s="54"/>
      <c r="I36" s="53" t="e">
        <f t="shared" si="24"/>
        <v>#DIV/0!</v>
      </c>
      <c r="J36" s="54">
        <f>H36+'2025 Μάιος'!J36</f>
        <v>0</v>
      </c>
      <c r="K36" s="53" t="e">
        <f t="shared" si="25"/>
        <v>#DIV/0!</v>
      </c>
      <c r="L36" s="92">
        <f>'2024_60-69 ΕΞΟΔΑ+ΟΜ 2'!H142</f>
        <v>0</v>
      </c>
      <c r="M36" s="53">
        <f t="shared" si="26"/>
        <v>0</v>
      </c>
      <c r="N36" s="54">
        <f>L36+'2025 Μάιος'!N36</f>
        <v>0</v>
      </c>
      <c r="O36" s="53">
        <f t="shared" si="27"/>
        <v>0</v>
      </c>
      <c r="P36" s="54">
        <f t="shared" si="28"/>
        <v>0</v>
      </c>
      <c r="Q36" s="53" t="e">
        <f t="shared" si="29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'2025_ΕΣΟΔΑ'!H31</f>
        <v>0</v>
      </c>
      <c r="E37" s="53" t="e">
        <f t="shared" si="22"/>
        <v>#DIV/0!</v>
      </c>
      <c r="F37" s="54">
        <f>D37+'2025 Μάιος'!F37</f>
        <v>0</v>
      </c>
      <c r="G37" s="53">
        <f t="shared" si="23"/>
        <v>0</v>
      </c>
      <c r="H37" s="54"/>
      <c r="I37" s="53" t="e">
        <f t="shared" si="24"/>
        <v>#DIV/0!</v>
      </c>
      <c r="J37" s="54">
        <f>H37+'2025 Μάιος'!J37</f>
        <v>0</v>
      </c>
      <c r="K37" s="53" t="e">
        <f t="shared" si="25"/>
        <v>#DIV/0!</v>
      </c>
      <c r="L37" s="92">
        <f>'2024_60-69 ΕΞΟΔΑ+ΟΜ 2'!H143</f>
        <v>0</v>
      </c>
      <c r="M37" s="53">
        <f t="shared" si="26"/>
        <v>0</v>
      </c>
      <c r="N37" s="54">
        <f>L37+'2025 Μάιος'!N37</f>
        <v>0</v>
      </c>
      <c r="O37" s="53">
        <f t="shared" si="27"/>
        <v>0</v>
      </c>
      <c r="P37" s="54">
        <f t="shared" si="28"/>
        <v>0</v>
      </c>
      <c r="Q37" s="53" t="e">
        <f t="shared" si="29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'2025_ΕΣΟΔΑ'!H32</f>
        <v>0</v>
      </c>
      <c r="E38" s="83"/>
      <c r="F38" s="65">
        <f>'2025_ΕΣΟΔΑ'!H34</f>
        <v>215839.56584070798</v>
      </c>
      <c r="G38" s="83"/>
      <c r="H38" s="65">
        <f t="shared" ref="H38:N38" si="30">SUM(H8:H31)</f>
        <v>0</v>
      </c>
      <c r="I38" s="83"/>
      <c r="J38" s="65">
        <f t="shared" si="30"/>
        <v>0</v>
      </c>
      <c r="K38" s="83"/>
      <c r="L38" s="65">
        <f t="shared" si="30"/>
        <v>85729.999999999985</v>
      </c>
      <c r="M38" s="83"/>
      <c r="N38" s="65">
        <f t="shared" si="30"/>
        <v>289431.00805309741</v>
      </c>
      <c r="O38" s="83"/>
      <c r="P38" s="65">
        <f>SUM(P8:P31)</f>
        <v>-73591.442212389389</v>
      </c>
      <c r="Q38" s="83"/>
      <c r="S38"/>
      <c r="T38"/>
      <c r="U38"/>
      <c r="V38"/>
    </row>
    <row r="39" spans="1:22" ht="31.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1.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ΑΝΤΙΣΤΟΙΧΙΣΗ!$F$111</f>
        <v xml:space="preserve">ΙΟΥΝΙΟΣ ΤΡΕΧΟΝ ΕΤΟΣ </v>
      </c>
      <c r="E41" s="302"/>
      <c r="F41" s="302"/>
      <c r="G41" s="110">
        <f>ΑΝΤΙΣΤΟΙΧΙΣΗ!$D$34</f>
        <v>2025</v>
      </c>
      <c r="H41" s="302" t="str">
        <f>ΑΝΤΙΣΤΟΙΧΙΣΗ!$F$111</f>
        <v xml:space="preserve">ΙΟΥΝΙΟΣ ΤΡΕΧΟΝ ΕΤΟΣ </v>
      </c>
      <c r="I41" s="302"/>
      <c r="J41" s="302"/>
      <c r="K41" s="110">
        <f>ΑΝΤΙΣΤΟΙΧΙΣΗ!$D$34</f>
        <v>2025</v>
      </c>
      <c r="L41" s="302" t="str">
        <f>ΑΝΤΙΣΤΟΙΧΙΣΗ!$F$125</f>
        <v>ΙΟΥΝΙΟΣ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230982.36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52568.858999999997</v>
      </c>
      <c r="M43" s="83"/>
      <c r="N43" s="65">
        <f>SUM(N44:N73)</f>
        <v>280771.37900000002</v>
      </c>
      <c r="O43" s="83"/>
      <c r="P43" s="65">
        <f>SUM(P44:P73)</f>
        <v>0</v>
      </c>
      <c r="Q43" s="83"/>
      <c r="S43"/>
      <c r="T43"/>
      <c r="U43"/>
      <c r="V43"/>
    </row>
    <row r="44" spans="1:22" ht="24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2'!I4</f>
        <v>0</v>
      </c>
      <c r="E44" s="76">
        <f>D44/$D$43</f>
        <v>0</v>
      </c>
      <c r="F44" s="66">
        <f>D44+'2025 Μάιος'!F44</f>
        <v>17090.260000000002</v>
      </c>
      <c r="G44" s="76">
        <f>F44/$F$43</f>
        <v>7.3989459627999313E-2</v>
      </c>
      <c r="H44" s="56"/>
      <c r="I44" s="77"/>
      <c r="J44" s="66">
        <f>H44</f>
        <v>0</v>
      </c>
      <c r="K44" s="78" t="e">
        <f>J44/$J$43</f>
        <v>#DIV/0!</v>
      </c>
      <c r="L44" s="56">
        <f>'2024_60-69 ΕΞΟΔΑ+ΟΜ 2'!I4</f>
        <v>4919.01</v>
      </c>
      <c r="M44" s="76">
        <f>L44/$L$43</f>
        <v>9.3572698619918696E-2</v>
      </c>
      <c r="N44" s="66">
        <f>L44+'2025 Μάιος'!N44</f>
        <v>24796.760000000002</v>
      </c>
      <c r="O44" s="76">
        <f>N44/$N$43</f>
        <v>8.8316551666756601E-2</v>
      </c>
      <c r="P44" s="66"/>
      <c r="Q44" s="76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2'!I5</f>
        <v>0</v>
      </c>
      <c r="E45" s="76">
        <f t="shared" ref="E45:E71" si="31">D45/$D$43</f>
        <v>0</v>
      </c>
      <c r="F45" s="66">
        <f>D45+'2025 Μάιος'!F45</f>
        <v>24880</v>
      </c>
      <c r="G45" s="76">
        <f t="shared" ref="G45:G71" si="32">F45/$F$43</f>
        <v>0.10771385312713924</v>
      </c>
      <c r="H45" s="56"/>
      <c r="I45" s="77" t="e">
        <f>H45/$I$39</f>
        <v>#DIV/0!</v>
      </c>
      <c r="J45" s="66">
        <f>H45</f>
        <v>0</v>
      </c>
      <c r="K45" s="78" t="e">
        <f t="shared" ref="K45:K71" si="33">J45/$J$43</f>
        <v>#DIV/0!</v>
      </c>
      <c r="L45" s="56">
        <f>'2024_60-69 ΕΞΟΔΑ+ΟΜ 2'!I5</f>
        <v>4144.0200000000004</v>
      </c>
      <c r="M45" s="76">
        <f t="shared" ref="M45:M71" si="34">L45/$L$43</f>
        <v>7.8830320437428561E-2</v>
      </c>
      <c r="N45" s="66">
        <f>L45+'2025 Μάιος'!N45</f>
        <v>33311.75</v>
      </c>
      <c r="O45" s="76">
        <f t="shared" ref="O45:O71" si="35">N45/$N$43</f>
        <v>0.11864368127066113</v>
      </c>
      <c r="P45" s="66"/>
      <c r="Q45" s="76">
        <f>N45/F45</f>
        <v>1.3388967041800643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2'!I6</f>
        <v>0</v>
      </c>
      <c r="E46" s="76">
        <f t="shared" si="31"/>
        <v>0</v>
      </c>
      <c r="F46" s="66">
        <f>D46+'2025 Μάιος'!F46</f>
        <v>14200.8</v>
      </c>
      <c r="G46" s="76">
        <f t="shared" si="32"/>
        <v>6.1480019513178406E-2</v>
      </c>
      <c r="H46" s="56"/>
      <c r="I46" s="77" t="e">
        <f t="shared" ref="I46:I76" si="36">H46/$I$39</f>
        <v>#DIV/0!</v>
      </c>
      <c r="J46" s="66">
        <f t="shared" ref="J46:J71" si="37">H46</f>
        <v>0</v>
      </c>
      <c r="K46" s="78" t="e">
        <f t="shared" si="33"/>
        <v>#DIV/0!</v>
      </c>
      <c r="L46" s="56">
        <f>'2024_60-69 ΕΞΟΔΑ+ΟΜ 2'!I6</f>
        <v>2653.87</v>
      </c>
      <c r="M46" s="76">
        <f t="shared" si="34"/>
        <v>5.048369035363693E-2</v>
      </c>
      <c r="N46" s="66">
        <f>L46+'2025 Μάιος'!N46</f>
        <v>17339.719999999998</v>
      </c>
      <c r="O46" s="76">
        <f t="shared" si="35"/>
        <v>6.1757434328803137E-2</v>
      </c>
      <c r="P46" s="66"/>
      <c r="Q46" s="76">
        <f t="shared" ref="Q46:Q71" si="38">N46/F46</f>
        <v>1.2210382513661202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2'!I7</f>
        <v>0</v>
      </c>
      <c r="E47" s="76">
        <f t="shared" si="31"/>
        <v>0</v>
      </c>
      <c r="F47" s="66">
        <f>D47+'2025 Μάιος'!F47</f>
        <v>3672.9500000000003</v>
      </c>
      <c r="G47" s="76">
        <f t="shared" si="32"/>
        <v>1.5901430741291241E-2</v>
      </c>
      <c r="H47" s="56"/>
      <c r="I47" s="77" t="e">
        <f t="shared" si="36"/>
        <v>#DIV/0!</v>
      </c>
      <c r="J47" s="66">
        <f t="shared" si="37"/>
        <v>0</v>
      </c>
      <c r="K47" s="78" t="e">
        <f t="shared" si="33"/>
        <v>#DIV/0!</v>
      </c>
      <c r="L47" s="56">
        <f>'2024_60-69 ΕΞΟΔΑ+ΟΜ 2'!I7</f>
        <v>1170.8600000000001</v>
      </c>
      <c r="M47" s="76">
        <f t="shared" si="34"/>
        <v>2.2272882125898914E-2</v>
      </c>
      <c r="N47" s="66">
        <f>L47+'2025 Μάιος'!N47</f>
        <v>5980.1399999999994</v>
      </c>
      <c r="O47" s="76">
        <f t="shared" si="35"/>
        <v>2.1298965803775886E-2</v>
      </c>
      <c r="P47" s="66"/>
      <c r="Q47" s="76">
        <f t="shared" si="38"/>
        <v>1.6281572033379161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2'!I8</f>
        <v>0</v>
      </c>
      <c r="E48" s="76">
        <f t="shared" si="31"/>
        <v>0</v>
      </c>
      <c r="F48" s="66">
        <f>D48+'2025 Μάιος'!F48</f>
        <v>4508.5199999999995</v>
      </c>
      <c r="G48" s="76">
        <f t="shared" si="32"/>
        <v>1.9518893131059877E-2</v>
      </c>
      <c r="H48" s="56"/>
      <c r="I48" s="77" t="e">
        <f t="shared" si="36"/>
        <v>#DIV/0!</v>
      </c>
      <c r="J48" s="66">
        <f t="shared" si="37"/>
        <v>0</v>
      </c>
      <c r="K48" s="78" t="e">
        <f t="shared" si="33"/>
        <v>#DIV/0!</v>
      </c>
      <c r="L48" s="56">
        <f>'2024_60-69 ΕΞΟΔΑ+ΟΜ 2'!I8</f>
        <v>947.22</v>
      </c>
      <c r="M48" s="76">
        <f t="shared" si="34"/>
        <v>1.8018652449732647E-2</v>
      </c>
      <c r="N48" s="66">
        <f>L48+'2025 Μάιος'!N48</f>
        <v>6569.4900000000007</v>
      </c>
      <c r="O48" s="76">
        <f t="shared" si="35"/>
        <v>2.3398004538062265E-2</v>
      </c>
      <c r="P48" s="66"/>
      <c r="Q48" s="76">
        <f t="shared" si="38"/>
        <v>1.4571278379601291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2'!I9</f>
        <v>0</v>
      </c>
      <c r="E49" s="76">
        <f t="shared" si="31"/>
        <v>0</v>
      </c>
      <c r="F49" s="66">
        <f>D49+'2025 Μάιος'!F49</f>
        <v>3032.88</v>
      </c>
      <c r="G49" s="76">
        <f t="shared" si="32"/>
        <v>1.3130353330877736E-2</v>
      </c>
      <c r="H49" s="56"/>
      <c r="I49" s="77" t="e">
        <f t="shared" si="36"/>
        <v>#DIV/0!</v>
      </c>
      <c r="J49" s="66">
        <f t="shared" si="37"/>
        <v>0</v>
      </c>
      <c r="K49" s="78" t="e">
        <f t="shared" si="33"/>
        <v>#DIV/0!</v>
      </c>
      <c r="L49" s="56">
        <f>'2024_60-69 ΕΞΟΔΑ+ΟΜ 2'!I9</f>
        <v>776.3</v>
      </c>
      <c r="M49" s="76">
        <f t="shared" si="34"/>
        <v>1.4767297878768874E-2</v>
      </c>
      <c r="N49" s="66">
        <f>L49+'2025 Μάιος'!N49</f>
        <v>4659.2300000000005</v>
      </c>
      <c r="O49" s="76">
        <f t="shared" si="35"/>
        <v>1.6594390840670409E-2</v>
      </c>
      <c r="P49" s="66"/>
      <c r="Q49" s="76">
        <f t="shared" si="38"/>
        <v>1.5362394819445544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2'!I10</f>
        <v>0</v>
      </c>
      <c r="E50" s="76">
        <f t="shared" si="31"/>
        <v>0</v>
      </c>
      <c r="F50" s="66">
        <f>D50+'2025 Μάιος'!F50</f>
        <v>47267</v>
      </c>
      <c r="G50" s="76">
        <f t="shared" si="32"/>
        <v>0.20463467426690074</v>
      </c>
      <c r="H50" s="56"/>
      <c r="I50" s="77" t="e">
        <f t="shared" si="36"/>
        <v>#DIV/0!</v>
      </c>
      <c r="J50" s="66">
        <f t="shared" si="37"/>
        <v>0</v>
      </c>
      <c r="K50" s="78" t="e">
        <f t="shared" si="33"/>
        <v>#DIV/0!</v>
      </c>
      <c r="L50" s="56">
        <f>'2024_60-69 ΕΞΟΔΑ+ΟΜ 2'!I10</f>
        <v>9331.11</v>
      </c>
      <c r="M50" s="76">
        <f t="shared" si="34"/>
        <v>0.17750261614009924</v>
      </c>
      <c r="N50" s="66">
        <f>L50+'2025 Μάιος'!N50</f>
        <v>55889.96</v>
      </c>
      <c r="O50" s="76">
        <f t="shared" si="35"/>
        <v>0.19905860846307982</v>
      </c>
      <c r="P50" s="66"/>
      <c r="Q50" s="76">
        <f t="shared" si="38"/>
        <v>1.1824308714325005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2'!I11</f>
        <v>0</v>
      </c>
      <c r="E51" s="76">
        <f t="shared" si="31"/>
        <v>0</v>
      </c>
      <c r="F51" s="66">
        <f>D51+'2025 Μάιος'!F51</f>
        <v>0</v>
      </c>
      <c r="G51" s="76">
        <f t="shared" si="32"/>
        <v>0</v>
      </c>
      <c r="H51" s="56"/>
      <c r="I51" s="77" t="e">
        <f t="shared" si="36"/>
        <v>#DIV/0!</v>
      </c>
      <c r="J51" s="66">
        <f t="shared" si="37"/>
        <v>0</v>
      </c>
      <c r="K51" s="78" t="e">
        <f t="shared" si="33"/>
        <v>#DIV/0!</v>
      </c>
      <c r="L51" s="56">
        <f>'2024_60-69 ΕΞΟΔΑ+ΟΜ 2'!I11</f>
        <v>0</v>
      </c>
      <c r="M51" s="76">
        <f t="shared" si="34"/>
        <v>0</v>
      </c>
      <c r="N51" s="66">
        <f>L51+'2025 Μάιος'!N51</f>
        <v>0</v>
      </c>
      <c r="O51" s="76">
        <f t="shared" si="35"/>
        <v>0</v>
      </c>
      <c r="P51" s="66"/>
      <c r="Q51" s="76" t="e">
        <f t="shared" si="38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2'!I12</f>
        <v>0</v>
      </c>
      <c r="E52" s="76">
        <f t="shared" si="31"/>
        <v>0</v>
      </c>
      <c r="F52" s="66">
        <f>D52+'2025 Μάιος'!F52</f>
        <v>1664.65</v>
      </c>
      <c r="G52" s="76">
        <f t="shared" si="32"/>
        <v>7.2068273958236471E-3</v>
      </c>
      <c r="H52" s="56"/>
      <c r="I52" s="77" t="e">
        <f t="shared" si="36"/>
        <v>#DIV/0!</v>
      </c>
      <c r="J52" s="66">
        <f t="shared" si="37"/>
        <v>0</v>
      </c>
      <c r="K52" s="78" t="e">
        <f t="shared" si="33"/>
        <v>#DIV/0!</v>
      </c>
      <c r="L52" s="56">
        <f>'2024_60-69 ΕΞΟΔΑ+ΟΜ 2'!I12</f>
        <v>328.34999999999997</v>
      </c>
      <c r="M52" s="76">
        <f t="shared" si="34"/>
        <v>6.2460933382632476E-3</v>
      </c>
      <c r="N52" s="66">
        <f>L52+'2025 Μάιος'!N52</f>
        <v>1974.1200000000001</v>
      </c>
      <c r="O52" s="76">
        <f t="shared" si="35"/>
        <v>7.0310585325009216E-3</v>
      </c>
      <c r="P52" s="66"/>
      <c r="Q52" s="76">
        <f t="shared" si="38"/>
        <v>1.1859069474063617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2'!I13</f>
        <v>0</v>
      </c>
      <c r="E53" s="76">
        <f t="shared" si="31"/>
        <v>0</v>
      </c>
      <c r="F53" s="66">
        <f>D53+'2025 Μάιος'!F53</f>
        <v>2427.5000000000005</v>
      </c>
      <c r="G53" s="76">
        <f t="shared" si="32"/>
        <v>1.0509460549281775E-2</v>
      </c>
      <c r="H53" s="56"/>
      <c r="I53" s="77" t="e">
        <f t="shared" si="36"/>
        <v>#DIV/0!</v>
      </c>
      <c r="J53" s="66">
        <f t="shared" si="37"/>
        <v>0</v>
      </c>
      <c r="K53" s="78" t="e">
        <f t="shared" si="33"/>
        <v>#DIV/0!</v>
      </c>
      <c r="L53" s="56">
        <f>'2024_60-69 ΕΞΟΔΑ+ΟΜ 2'!I13</f>
        <v>1266.4299999999998</v>
      </c>
      <c r="M53" s="76">
        <f t="shared" si="34"/>
        <v>2.4090878594112151E-2</v>
      </c>
      <c r="N53" s="66">
        <f>L53+'2025 Μάιος'!N53</f>
        <v>3788.06</v>
      </c>
      <c r="O53" s="76">
        <f t="shared" si="35"/>
        <v>1.3491617320439202E-2</v>
      </c>
      <c r="P53" s="66"/>
      <c r="Q53" s="76">
        <f t="shared" si="38"/>
        <v>1.5604778578784755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2'!I14</f>
        <v>0</v>
      </c>
      <c r="E54" s="76">
        <f t="shared" si="31"/>
        <v>0</v>
      </c>
      <c r="F54" s="66">
        <f>D54+'2025 Μάιος'!F54</f>
        <v>3383.5</v>
      </c>
      <c r="G54" s="76">
        <f t="shared" si="32"/>
        <v>1.4648304745003039E-2</v>
      </c>
      <c r="H54" s="56"/>
      <c r="I54" s="77" t="e">
        <f t="shared" si="36"/>
        <v>#DIV/0!</v>
      </c>
      <c r="J54" s="66">
        <f t="shared" si="37"/>
        <v>0</v>
      </c>
      <c r="K54" s="78" t="e">
        <f t="shared" si="33"/>
        <v>#DIV/0!</v>
      </c>
      <c r="L54" s="56">
        <f>'2024_60-69 ΕΞΟΔΑ+ΟΜ 2'!I14</f>
        <v>828.71900000000016</v>
      </c>
      <c r="M54" s="76">
        <f t="shared" si="34"/>
        <v>1.5764447160627935E-2</v>
      </c>
      <c r="N54" s="66">
        <f>L54+'2025 Μάιος'!N54</f>
        <v>3190.2089999999998</v>
      </c>
      <c r="O54" s="76">
        <f t="shared" si="35"/>
        <v>1.1362301283564946E-2</v>
      </c>
      <c r="P54" s="66"/>
      <c r="Q54" s="76">
        <f t="shared" si="38"/>
        <v>0.94287246933648583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2'!I15</f>
        <v>0</v>
      </c>
      <c r="E55" s="76">
        <f t="shared" si="31"/>
        <v>0</v>
      </c>
      <c r="F55" s="66">
        <f>D55+'2025 Μάιος'!F55</f>
        <v>1079.08</v>
      </c>
      <c r="G55" s="76">
        <f t="shared" si="32"/>
        <v>4.6716987392457152E-3</v>
      </c>
      <c r="H55" s="56"/>
      <c r="I55" s="77" t="e">
        <f t="shared" si="36"/>
        <v>#DIV/0!</v>
      </c>
      <c r="J55" s="66">
        <f t="shared" si="37"/>
        <v>0</v>
      </c>
      <c r="K55" s="78" t="e">
        <f t="shared" si="33"/>
        <v>#DIV/0!</v>
      </c>
      <c r="L55" s="56">
        <f>'2024_60-69 ΕΞΟΔΑ+ΟΜ 2'!I15</f>
        <v>0</v>
      </c>
      <c r="M55" s="76">
        <f t="shared" si="34"/>
        <v>0</v>
      </c>
      <c r="N55" s="66">
        <f>L55+'2025 Μάιος'!N55</f>
        <v>0</v>
      </c>
      <c r="O55" s="76">
        <f t="shared" si="35"/>
        <v>0</v>
      </c>
      <c r="P55" s="66"/>
      <c r="Q55" s="76">
        <f t="shared" si="38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2'!I16</f>
        <v>0</v>
      </c>
      <c r="E56" s="76">
        <f t="shared" si="31"/>
        <v>0</v>
      </c>
      <c r="F56" s="66">
        <f>D56+'2025 Μάιος'!F56</f>
        <v>1678.29</v>
      </c>
      <c r="G56" s="76">
        <f t="shared" si="32"/>
        <v>7.2658795243065316E-3</v>
      </c>
      <c r="H56" s="56"/>
      <c r="I56" s="77"/>
      <c r="J56" s="66"/>
      <c r="K56" s="78" t="e">
        <f t="shared" si="33"/>
        <v>#DIV/0!</v>
      </c>
      <c r="L56" s="56">
        <f>'2024_60-69 ΕΞΟΔΑ+ΟΜ 2'!I16</f>
        <v>360.39</v>
      </c>
      <c r="M56" s="76">
        <f t="shared" si="34"/>
        <v>6.8555796503020922E-3</v>
      </c>
      <c r="N56" s="66">
        <f>L56+'2025 Μάιος'!N56</f>
        <v>1833.0099999999998</v>
      </c>
      <c r="O56" s="76">
        <f t="shared" si="35"/>
        <v>6.5284788162115331E-3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2'!I17</f>
        <v>0</v>
      </c>
      <c r="E57" s="76">
        <f t="shared" si="31"/>
        <v>0</v>
      </c>
      <c r="F57" s="66">
        <f>D57+'2025 Μάιος'!F57</f>
        <v>287.06</v>
      </c>
      <c r="G57" s="76">
        <f t="shared" si="32"/>
        <v>1.2427788857988984E-3</v>
      </c>
      <c r="H57" s="56"/>
      <c r="I57" s="77" t="e">
        <f t="shared" si="36"/>
        <v>#DIV/0!</v>
      </c>
      <c r="J57" s="66">
        <f t="shared" si="37"/>
        <v>0</v>
      </c>
      <c r="K57" s="78" t="e">
        <f t="shared" si="33"/>
        <v>#DIV/0!</v>
      </c>
      <c r="L57" s="56">
        <f>'2024_60-69 ΕΞΟΔΑ+ΟΜ 2'!I17</f>
        <v>30.27</v>
      </c>
      <c r="M57" s="76">
        <f t="shared" si="34"/>
        <v>5.7581618805917017E-4</v>
      </c>
      <c r="N57" s="66">
        <f>L57+'2025 Μάιος'!N57</f>
        <v>240.42000000000004</v>
      </c>
      <c r="O57" s="76">
        <f t="shared" si="35"/>
        <v>8.5628385933168795E-4</v>
      </c>
      <c r="P57" s="66"/>
      <c r="Q57" s="76">
        <f t="shared" si="38"/>
        <v>0.83752525604403272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2'!I18</f>
        <v>0</v>
      </c>
      <c r="E58" s="76">
        <f t="shared" si="31"/>
        <v>0</v>
      </c>
      <c r="F58" s="66">
        <f>D58+'2025 Μάιος'!F58</f>
        <v>3780.7</v>
      </c>
      <c r="G58" s="76">
        <f t="shared" si="32"/>
        <v>1.6367916580296436E-2</v>
      </c>
      <c r="H58" s="56"/>
      <c r="I58" s="77" t="e">
        <f t="shared" si="36"/>
        <v>#DIV/0!</v>
      </c>
      <c r="J58" s="66">
        <f t="shared" si="37"/>
        <v>0</v>
      </c>
      <c r="K58" s="78" t="e">
        <f t="shared" si="33"/>
        <v>#DIV/0!</v>
      </c>
      <c r="L58" s="56">
        <f>'2024_60-69 ΕΞΟΔΑ+ΟΜ 2'!I18</f>
        <v>291.37999999999988</v>
      </c>
      <c r="M58" s="76">
        <f t="shared" si="34"/>
        <v>5.5428252684731069E-3</v>
      </c>
      <c r="N58" s="66">
        <f>L58+'2025 Μάιος'!N58</f>
        <v>1059.69</v>
      </c>
      <c r="O58" s="76">
        <f t="shared" si="35"/>
        <v>3.7742094788087359E-3</v>
      </c>
      <c r="P58" s="66"/>
      <c r="Q58" s="76">
        <f t="shared" si="38"/>
        <v>0.2802893644034174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2'!I19</f>
        <v>0</v>
      </c>
      <c r="E59" s="76">
        <f t="shared" si="31"/>
        <v>0</v>
      </c>
      <c r="F59" s="66">
        <f>D59+'2025 Μάιος'!F59</f>
        <v>363.25000000000006</v>
      </c>
      <c r="G59" s="76">
        <f t="shared" si="32"/>
        <v>1.5726309143260988E-3</v>
      </c>
      <c r="H59" s="56"/>
      <c r="I59" s="77" t="e">
        <f t="shared" si="36"/>
        <v>#DIV/0!</v>
      </c>
      <c r="J59" s="66">
        <f t="shared" si="37"/>
        <v>0</v>
      </c>
      <c r="K59" s="78" t="e">
        <f t="shared" si="33"/>
        <v>#DIV/0!</v>
      </c>
      <c r="L59" s="56">
        <f>'2024_60-69 ΕΞΟΔΑ+ΟΜ 2'!I19</f>
        <v>310.02</v>
      </c>
      <c r="M59" s="76">
        <f t="shared" si="34"/>
        <v>5.8974078170500148E-3</v>
      </c>
      <c r="N59" s="66">
        <f>L59+'2025 Μάιος'!N59</f>
        <v>907.85999999999967</v>
      </c>
      <c r="O59" s="76">
        <f t="shared" si="35"/>
        <v>3.2334492327296639E-3</v>
      </c>
      <c r="P59" s="66"/>
      <c r="Q59" s="76">
        <f t="shared" si="38"/>
        <v>2.4992704748795584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2'!I20</f>
        <v>0</v>
      </c>
      <c r="E60" s="76">
        <f t="shared" si="31"/>
        <v>0</v>
      </c>
      <c r="F60" s="66">
        <f>D60+'2025 Μάιος'!F60</f>
        <v>0</v>
      </c>
      <c r="G60" s="76">
        <f t="shared" si="32"/>
        <v>0</v>
      </c>
      <c r="H60" s="56"/>
      <c r="I60" s="77" t="e">
        <f t="shared" si="36"/>
        <v>#DIV/0!</v>
      </c>
      <c r="J60" s="66">
        <f t="shared" si="37"/>
        <v>0</v>
      </c>
      <c r="K60" s="78" t="e">
        <f t="shared" si="33"/>
        <v>#DIV/0!</v>
      </c>
      <c r="L60" s="56">
        <f>'2024_60-69 ΕΞΟΔΑ+ΟΜ 2'!I20</f>
        <v>0</v>
      </c>
      <c r="M60" s="76">
        <f t="shared" si="34"/>
        <v>0</v>
      </c>
      <c r="N60" s="66">
        <f>L60+'2025 Μάιος'!N60</f>
        <v>0</v>
      </c>
      <c r="O60" s="76">
        <f t="shared" si="35"/>
        <v>0</v>
      </c>
      <c r="P60" s="66"/>
      <c r="Q60" s="76" t="e">
        <f t="shared" si="38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2'!I184</f>
        <v>0</v>
      </c>
      <c r="E61" s="76">
        <f t="shared" si="31"/>
        <v>0</v>
      </c>
      <c r="F61" s="66">
        <f>D61+'2025 Μάιος'!F61</f>
        <v>0</v>
      </c>
      <c r="G61" s="76">
        <f t="shared" si="32"/>
        <v>0</v>
      </c>
      <c r="H61" s="56"/>
      <c r="I61" s="77" t="e">
        <f t="shared" si="36"/>
        <v>#DIV/0!</v>
      </c>
      <c r="J61" s="66">
        <f t="shared" si="37"/>
        <v>0</v>
      </c>
      <c r="K61" s="78" t="e">
        <f t="shared" si="33"/>
        <v>#DIV/0!</v>
      </c>
      <c r="L61" s="56">
        <f>'2024_60-69 ΕΞΟΔΑ+ΟΜ 2'!I21</f>
        <v>0</v>
      </c>
      <c r="M61" s="76">
        <f t="shared" si="34"/>
        <v>0</v>
      </c>
      <c r="N61" s="66">
        <f>L61+'2025 Μάιος'!N61</f>
        <v>17.98</v>
      </c>
      <c r="O61" s="76">
        <f t="shared" si="35"/>
        <v>6.4037866195756367E-5</v>
      </c>
      <c r="P61" s="66"/>
      <c r="Q61" s="76" t="e">
        <f t="shared" si="38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2'!I22</f>
        <v>0</v>
      </c>
      <c r="E62" s="76">
        <f t="shared" si="31"/>
        <v>0</v>
      </c>
      <c r="F62" s="66">
        <f>D62+'2025 Μάιος'!F62</f>
        <v>0</v>
      </c>
      <c r="G62" s="76">
        <f t="shared" si="32"/>
        <v>0</v>
      </c>
      <c r="H62" s="56"/>
      <c r="I62" s="77" t="e">
        <f t="shared" si="36"/>
        <v>#DIV/0!</v>
      </c>
      <c r="J62" s="66">
        <f t="shared" si="37"/>
        <v>0</v>
      </c>
      <c r="K62" s="78" t="e">
        <f t="shared" si="33"/>
        <v>#DIV/0!</v>
      </c>
      <c r="L62" s="56">
        <f>'2024_60-69 ΕΞΟΔΑ+ΟΜ 2'!I22</f>
        <v>39.25</v>
      </c>
      <c r="M62" s="76">
        <f t="shared" si="34"/>
        <v>7.4663975491649922E-4</v>
      </c>
      <c r="N62" s="66">
        <f>L62+'2025 Μάιος'!N62</f>
        <v>101.1</v>
      </c>
      <c r="O62" s="76">
        <f t="shared" si="35"/>
        <v>3.6007943672919737E-4</v>
      </c>
      <c r="P62" s="66"/>
      <c r="Q62" s="76" t="e">
        <f t="shared" si="38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2'!I23</f>
        <v>0</v>
      </c>
      <c r="E63" s="76">
        <f t="shared" si="31"/>
        <v>0</v>
      </c>
      <c r="F63" s="66">
        <f>D63+'2025 Μάιος'!F63</f>
        <v>188.71</v>
      </c>
      <c r="G63" s="76">
        <f t="shared" si="32"/>
        <v>8.1698879516167386E-4</v>
      </c>
      <c r="H63" s="56"/>
      <c r="I63" s="77" t="e">
        <f t="shared" si="36"/>
        <v>#DIV/0!</v>
      </c>
      <c r="J63" s="66">
        <f t="shared" si="37"/>
        <v>0</v>
      </c>
      <c r="K63" s="78" t="e">
        <f t="shared" si="33"/>
        <v>#DIV/0!</v>
      </c>
      <c r="L63" s="56">
        <f>'2024_60-69 ΕΞΟΔΑ+ΟΜ 2'!I23</f>
        <v>0</v>
      </c>
      <c r="M63" s="76">
        <f t="shared" si="34"/>
        <v>0</v>
      </c>
      <c r="N63" s="66">
        <f>L63+'2025 Μάιος'!N63</f>
        <v>462.48</v>
      </c>
      <c r="O63" s="76">
        <f t="shared" si="35"/>
        <v>1.6471764381653729E-3</v>
      </c>
      <c r="P63" s="66"/>
      <c r="Q63" s="76">
        <f t="shared" si="38"/>
        <v>2.4507445286418315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2'!I24</f>
        <v>0</v>
      </c>
      <c r="E64" s="76">
        <f t="shared" si="31"/>
        <v>0</v>
      </c>
      <c r="F64" s="66">
        <f>D64+'2025 Μάιος'!F64</f>
        <v>36346.14</v>
      </c>
      <c r="G64" s="76">
        <f t="shared" si="32"/>
        <v>0.15735461357308844</v>
      </c>
      <c r="H64" s="56"/>
      <c r="I64" s="77" t="e">
        <f t="shared" si="36"/>
        <v>#DIV/0!</v>
      </c>
      <c r="J64" s="66">
        <f t="shared" si="37"/>
        <v>0</v>
      </c>
      <c r="K64" s="78" t="e">
        <f t="shared" si="33"/>
        <v>#DIV/0!</v>
      </c>
      <c r="L64" s="56">
        <f>'2024_60-69 ΕΞΟΔΑ+ΟΜ 2'!I24</f>
        <v>10545.34</v>
      </c>
      <c r="M64" s="76">
        <f t="shared" si="34"/>
        <v>0.20060051141684473</v>
      </c>
      <c r="N64" s="66">
        <f>L64+'2025 Μάιος'!N64</f>
        <v>42977.17</v>
      </c>
      <c r="O64" s="76">
        <f t="shared" si="35"/>
        <v>0.15306820144228445</v>
      </c>
      <c r="P64" s="66"/>
      <c r="Q64" s="76">
        <f t="shared" si="38"/>
        <v>1.1824411065384108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2'!I25</f>
        <v>0</v>
      </c>
      <c r="E65" s="76">
        <f t="shared" si="31"/>
        <v>0</v>
      </c>
      <c r="F65" s="66">
        <f>D65+'2025 Μάιος'!F65</f>
        <v>2900.09</v>
      </c>
      <c r="G65" s="76">
        <f t="shared" si="32"/>
        <v>1.2555460945156159E-2</v>
      </c>
      <c r="H65" s="56"/>
      <c r="I65" s="77" t="e">
        <f t="shared" si="36"/>
        <v>#DIV/0!</v>
      </c>
      <c r="J65" s="66">
        <f t="shared" si="37"/>
        <v>0</v>
      </c>
      <c r="K65" s="78" t="e">
        <f t="shared" si="33"/>
        <v>#DIV/0!</v>
      </c>
      <c r="L65" s="56">
        <f>'2024_60-69 ΕΞΟΔΑ+ΟΜ 2'!I25</f>
        <v>353.98</v>
      </c>
      <c r="M65" s="76">
        <f t="shared" si="34"/>
        <v>6.733644342556494E-3</v>
      </c>
      <c r="N65" s="66">
        <f>L65+'2025 Μάιος'!N65</f>
        <v>353.98</v>
      </c>
      <c r="O65" s="76">
        <f t="shared" si="35"/>
        <v>1.2607410387082225E-3</v>
      </c>
      <c r="P65" s="66"/>
      <c r="Q65" s="76">
        <f t="shared" si="38"/>
        <v>0.12205828094990155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2'!I26</f>
        <v>0</v>
      </c>
      <c r="E66" s="76">
        <f t="shared" si="31"/>
        <v>0</v>
      </c>
      <c r="F66" s="66">
        <f>D66+'2025 Μάιος'!F66</f>
        <v>0</v>
      </c>
      <c r="G66" s="76">
        <f t="shared" si="32"/>
        <v>0</v>
      </c>
      <c r="H66" s="56"/>
      <c r="I66" s="77" t="e">
        <f t="shared" si="36"/>
        <v>#DIV/0!</v>
      </c>
      <c r="J66" s="66">
        <f t="shared" si="37"/>
        <v>0</v>
      </c>
      <c r="K66" s="78" t="e">
        <f t="shared" si="33"/>
        <v>#DIV/0!</v>
      </c>
      <c r="L66" s="56">
        <f>'2024_60-69 ΕΞΟΔΑ+ΟΜ 2'!I26</f>
        <v>140</v>
      </c>
      <c r="M66" s="76">
        <f t="shared" si="34"/>
        <v>2.6631736481098059E-3</v>
      </c>
      <c r="N66" s="66">
        <f>L66+'2025 Μάιος'!N66</f>
        <v>140</v>
      </c>
      <c r="O66" s="76">
        <f t="shared" si="35"/>
        <v>4.9862632188019422E-4</v>
      </c>
      <c r="P66" s="66"/>
      <c r="Q66" s="76" t="e">
        <f t="shared" si="38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2'!I27</f>
        <v>0</v>
      </c>
      <c r="E67" s="76">
        <f t="shared" si="31"/>
        <v>0</v>
      </c>
      <c r="F67" s="66">
        <f>D67+'2025 Μάιος'!F67</f>
        <v>399.06</v>
      </c>
      <c r="G67" s="76">
        <f t="shared" si="32"/>
        <v>1.7276643982683355E-3</v>
      </c>
      <c r="H67" s="56"/>
      <c r="I67" s="77" t="e">
        <f t="shared" si="36"/>
        <v>#DIV/0!</v>
      </c>
      <c r="J67" s="66">
        <f t="shared" si="37"/>
        <v>0</v>
      </c>
      <c r="K67" s="78" t="e">
        <f t="shared" si="33"/>
        <v>#DIV/0!</v>
      </c>
      <c r="L67" s="56">
        <f>'2024_60-69 ΕΞΟΔΑ+ΟΜ 2'!I27</f>
        <v>0</v>
      </c>
      <c r="M67" s="76">
        <f t="shared" si="34"/>
        <v>0</v>
      </c>
      <c r="N67" s="66">
        <f>L67+'2025 Μάιος'!N67</f>
        <v>0</v>
      </c>
      <c r="O67" s="76">
        <f t="shared" si="35"/>
        <v>0</v>
      </c>
      <c r="P67" s="66"/>
      <c r="Q67" s="76">
        <f t="shared" si="38"/>
        <v>0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2'!I28</f>
        <v>0</v>
      </c>
      <c r="E68" s="76">
        <f t="shared" si="31"/>
        <v>0</v>
      </c>
      <c r="F68" s="66">
        <f>D68+'2025 Μάιος'!F68</f>
        <v>5994.46</v>
      </c>
      <c r="G68" s="76">
        <f t="shared" si="32"/>
        <v>2.595202508104948E-2</v>
      </c>
      <c r="H68" s="56"/>
      <c r="I68" s="77" t="e">
        <f t="shared" si="36"/>
        <v>#DIV/0!</v>
      </c>
      <c r="J68" s="66">
        <f t="shared" si="37"/>
        <v>0</v>
      </c>
      <c r="K68" s="78" t="e">
        <f t="shared" si="33"/>
        <v>#DIV/0!</v>
      </c>
      <c r="L68" s="56">
        <f>'2024_60-69 ΕΞΟΔΑ+ΟΜ 2'!I28</f>
        <v>2239.9899999999998</v>
      </c>
      <c r="M68" s="76">
        <f t="shared" si="34"/>
        <v>4.2610588143067743E-2</v>
      </c>
      <c r="N68" s="66">
        <f>L68+'2025 Μάιος'!N68</f>
        <v>9147.6799999999985</v>
      </c>
      <c r="O68" s="76">
        <f t="shared" si="35"/>
        <v>3.258052880097867E-2</v>
      </c>
      <c r="P68" s="66"/>
      <c r="Q68" s="76">
        <f t="shared" si="38"/>
        <v>1.5260223606463299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2'!I29</f>
        <v>0</v>
      </c>
      <c r="E69" s="76">
        <f t="shared" si="31"/>
        <v>0</v>
      </c>
      <c r="F69" s="66">
        <f>D69+'2025 Μάιος'!F69</f>
        <v>1811.8300000000002</v>
      </c>
      <c r="G69" s="76">
        <f t="shared" si="32"/>
        <v>7.8440189112276813E-3</v>
      </c>
      <c r="H69" s="56"/>
      <c r="I69" s="77" t="e">
        <f t="shared" si="36"/>
        <v>#DIV/0!</v>
      </c>
      <c r="J69" s="66">
        <f t="shared" si="37"/>
        <v>0</v>
      </c>
      <c r="K69" s="78" t="e">
        <f t="shared" si="33"/>
        <v>#DIV/0!</v>
      </c>
      <c r="L69" s="56">
        <f>'2024_60-69 ΕΞΟΔΑ+ΟΜ 2'!I29</f>
        <v>717.63</v>
      </c>
      <c r="M69" s="76">
        <f t="shared" si="34"/>
        <v>1.3651237893521715E-2</v>
      </c>
      <c r="N69" s="66">
        <f>L69+'2025 Μάιος'!N69</f>
        <v>4352.18</v>
      </c>
      <c r="O69" s="76">
        <f t="shared" si="35"/>
        <v>1.5500796468289597E-2</v>
      </c>
      <c r="P69" s="66"/>
      <c r="Q69" s="76">
        <f t="shared" si="38"/>
        <v>2.4020907038739838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2'!I30</f>
        <v>0</v>
      </c>
      <c r="E70" s="76">
        <f t="shared" si="31"/>
        <v>0</v>
      </c>
      <c r="F70" s="66">
        <f>D70+'2025 Μάιος'!F70</f>
        <v>0</v>
      </c>
      <c r="G70" s="76">
        <f t="shared" si="32"/>
        <v>0</v>
      </c>
      <c r="H70" s="56"/>
      <c r="I70" s="77" t="e">
        <f t="shared" si="36"/>
        <v>#DIV/0!</v>
      </c>
      <c r="J70" s="66">
        <f t="shared" si="37"/>
        <v>0</v>
      </c>
      <c r="K70" s="78" t="e">
        <f t="shared" si="33"/>
        <v>#DIV/0!</v>
      </c>
      <c r="L70" s="56">
        <f>'2024_60-69 ΕΞΟΔΑ+ΟΜ 2'!I30</f>
        <v>403.13</v>
      </c>
      <c r="M70" s="76">
        <f t="shared" si="34"/>
        <v>7.6686085197321865E-3</v>
      </c>
      <c r="N70" s="66">
        <f>L70+'2025 Μάιος'!N70</f>
        <v>1356.0300000000002</v>
      </c>
      <c r="O70" s="76">
        <f t="shared" si="35"/>
        <v>4.8296589375657131E-3</v>
      </c>
      <c r="P70" s="66"/>
      <c r="Q70" s="76" t="e">
        <f t="shared" si="38"/>
        <v>#DIV/0!</v>
      </c>
      <c r="S70"/>
      <c r="T70"/>
      <c r="U70"/>
      <c r="V70"/>
    </row>
    <row r="71" spans="1:22" ht="36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2'!I31</f>
        <v>7839.9766666666674</v>
      </c>
      <c r="E71" s="76">
        <f t="shared" si="31"/>
        <v>1</v>
      </c>
      <c r="F71" s="66">
        <f>D71+'2025 Μάιος'!F71</f>
        <v>47039.860000000008</v>
      </c>
      <c r="G71" s="76">
        <f t="shared" si="32"/>
        <v>0.20365130913027302</v>
      </c>
      <c r="H71" s="56"/>
      <c r="I71" s="77" t="e">
        <f t="shared" si="36"/>
        <v>#DIV/0!</v>
      </c>
      <c r="J71" s="66">
        <f t="shared" si="37"/>
        <v>0</v>
      </c>
      <c r="K71" s="78" t="e">
        <f t="shared" si="33"/>
        <v>#DIV/0!</v>
      </c>
      <c r="L71" s="56">
        <f>'2024_60-69 ΕΞΟΔΑ+ΟΜ 2'!I31</f>
        <v>7839.98</v>
      </c>
      <c r="M71" s="76">
        <f t="shared" si="34"/>
        <v>0.14913734384077082</v>
      </c>
      <c r="N71" s="66">
        <f>L71+'2025 Μάιος'!N71</f>
        <v>47039.87999999999</v>
      </c>
      <c r="O71" s="76">
        <f t="shared" si="35"/>
        <v>0.16753801675775504</v>
      </c>
      <c r="P71" s="66"/>
      <c r="Q71" s="76">
        <f t="shared" si="38"/>
        <v>1.000000425171333</v>
      </c>
      <c r="S71"/>
      <c r="T71"/>
      <c r="U71"/>
      <c r="V71"/>
    </row>
    <row r="72" spans="1:22" ht="36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2'!I32</f>
        <v>0</v>
      </c>
      <c r="E72" s="76">
        <f t="shared" ref="E72:E73" si="39">D72/$D$43</f>
        <v>0</v>
      </c>
      <c r="F72" s="66">
        <f>D72+'2025 Μάιος'!F72</f>
        <v>5806.2300000000005</v>
      </c>
      <c r="G72" s="76">
        <f t="shared" ref="G72:G73" si="40">F72/$F$43</f>
        <v>2.5137114366655534E-2</v>
      </c>
      <c r="H72" s="56"/>
      <c r="I72" s="77" t="e">
        <f t="shared" ref="I72:I73" si="41">H72/$I$39</f>
        <v>#DIV/0!</v>
      </c>
      <c r="J72" s="66">
        <f t="shared" ref="J72:J73" si="42">H72</f>
        <v>0</v>
      </c>
      <c r="K72" s="78" t="e">
        <f t="shared" ref="K72:K73" si="43">J72/$J$43</f>
        <v>#DIV/0!</v>
      </c>
      <c r="L72" s="56">
        <f>'2024_60-69 ΕΞΟΔΑ+ΟΜ 2'!I32</f>
        <v>2931.61</v>
      </c>
      <c r="M72" s="76">
        <f t="shared" ref="M72:M73" si="44">L72/$L$43</f>
        <v>5.5767046418108493E-2</v>
      </c>
      <c r="N72" s="66">
        <f>L72+'2025 Μάιος'!N72</f>
        <v>13282.48</v>
      </c>
      <c r="O72" s="76">
        <f t="shared" ref="O72:O73" si="45">N72/$N$43</f>
        <v>4.7307101056051723E-2</v>
      </c>
      <c r="P72" s="66"/>
      <c r="Q72" s="76">
        <f t="shared" ref="Q72:Q73" si="46">N72/F72</f>
        <v>2.2876255332634083</v>
      </c>
      <c r="S72"/>
      <c r="T72"/>
      <c r="U72"/>
      <c r="V72"/>
    </row>
    <row r="73" spans="1:22" ht="36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2'!I33</f>
        <v>0</v>
      </c>
      <c r="E73" s="76">
        <f t="shared" si="39"/>
        <v>0</v>
      </c>
      <c r="F73" s="66">
        <f>D73+'2025 Μάιος'!F73</f>
        <v>1179.54</v>
      </c>
      <c r="G73" s="76">
        <f t="shared" si="40"/>
        <v>5.1066237265910697E-3</v>
      </c>
      <c r="H73" s="56"/>
      <c r="I73" s="77" t="e">
        <f t="shared" si="41"/>
        <v>#DIV/0!</v>
      </c>
      <c r="J73" s="66">
        <f t="shared" si="42"/>
        <v>0</v>
      </c>
      <c r="K73" s="78" t="e">
        <f t="shared" si="43"/>
        <v>#DIV/0!</v>
      </c>
      <c r="L73" s="56">
        <f>'2024_60-69 ΕΞΟΔΑ+ΟΜ 2'!I33</f>
        <v>0</v>
      </c>
      <c r="M73" s="76">
        <f t="shared" si="44"/>
        <v>0</v>
      </c>
      <c r="N73" s="66">
        <f>L73+'2025 Μάιος'!N73</f>
        <v>0</v>
      </c>
      <c r="O73" s="76">
        <f t="shared" si="45"/>
        <v>0</v>
      </c>
      <c r="P73" s="66"/>
      <c r="Q73" s="76">
        <f t="shared" si="46"/>
        <v>0</v>
      </c>
      <c r="S73"/>
      <c r="T73"/>
      <c r="U73"/>
      <c r="V73"/>
    </row>
    <row r="74" spans="1:22" ht="22.5" customHeight="1">
      <c r="A74" s="175">
        <v>73</v>
      </c>
      <c r="B74" s="175"/>
      <c r="C74" s="188" t="s">
        <v>404</v>
      </c>
      <c r="D74" s="65" t="e">
        <f>'2025_60-69 ΕΞΟΔΑ+ΟΜ 2'!I3+#REF!</f>
        <v>#REF!</v>
      </c>
      <c r="E74" s="300"/>
      <c r="F74" s="65" t="e">
        <f>D74+'2025 Μάιος'!F74</f>
        <v>#REF!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52568.858999999997</v>
      </c>
      <c r="M74" s="300"/>
      <c r="N74" s="65">
        <f>SUM(N44:N73)</f>
        <v>280771.37900000002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 t="e">
        <f>D43-D74</f>
        <v>#REF!</v>
      </c>
      <c r="E75" s="300"/>
      <c r="F75" s="65" t="e">
        <f>F43-F74</f>
        <v>#REF!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 t="e">
        <f>D38-D74</f>
        <v>#REF!</v>
      </c>
      <c r="E76" s="301"/>
      <c r="F76" s="79" t="e">
        <f>F38-F74</f>
        <v>#REF!</v>
      </c>
      <c r="G76" s="301"/>
      <c r="H76" s="80">
        <f>H38-H74</f>
        <v>0</v>
      </c>
      <c r="I76" s="301" t="e">
        <f t="shared" si="36"/>
        <v>#DIV/0!</v>
      </c>
      <c r="J76" s="80">
        <f>J38-J74</f>
        <v>0</v>
      </c>
      <c r="K76" s="301"/>
      <c r="L76" s="93">
        <f>L38-L74</f>
        <v>33161.140999999989</v>
      </c>
      <c r="M76" s="301"/>
      <c r="N76" s="79">
        <f>N38-N74</f>
        <v>8659.6290530973929</v>
      </c>
      <c r="O76" s="301"/>
      <c r="P76" s="79">
        <f>P38-P74</f>
        <v>-73591.442212389389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ΑΝΤΙΣΤΟΙΧΙΣΗ!$F$110</f>
        <v xml:space="preserve">ΜΑΙΟΣ ΤΡΕΧΟΝ ΕΤΟΣ </v>
      </c>
      <c r="E78" s="302"/>
      <c r="F78" s="302"/>
      <c r="G78" s="110">
        <f>ΑΝΤΙΣΤΟΙΧΙΣΗ!$D$34</f>
        <v>2025</v>
      </c>
      <c r="H78" s="302" t="str">
        <f>ΑΝΤΙΣΤΟΙΧΙΣΗ!$F$110</f>
        <v xml:space="preserve">ΜΑΙΟΣ ΤΡΕΧΟΝ ΕΤΟΣ </v>
      </c>
      <c r="I78" s="302"/>
      <c r="J78" s="302"/>
      <c r="K78" s="110">
        <f>ΑΝΤΙΣΤΟΙΧΙΣΗ!$D$34</f>
        <v>2025</v>
      </c>
      <c r="L78" s="302" t="str">
        <f>ΑΝΤΙΣΤΟΙΧΙΣΗ!$F$124</f>
        <v>ΜΑΙΟΣ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3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 t="shared" ref="D80:N80" si="47">SUM(D81:D110)</f>
        <v>0</v>
      </c>
      <c r="E80" s="83"/>
      <c r="F80" s="65">
        <f t="shared" si="47"/>
        <v>46297.34</v>
      </c>
      <c r="G80" s="83"/>
      <c r="H80" s="65">
        <f t="shared" si="47"/>
        <v>0</v>
      </c>
      <c r="I80" s="83"/>
      <c r="J80" s="65">
        <f t="shared" si="47"/>
        <v>0</v>
      </c>
      <c r="K80" s="83"/>
      <c r="L80" s="65">
        <f t="shared" si="47"/>
        <v>6922.9000000000005</v>
      </c>
      <c r="M80" s="83"/>
      <c r="N80" s="65">
        <f t="shared" si="47"/>
        <v>38145.430000000008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2'!I37</f>
        <v>0</v>
      </c>
      <c r="E81" s="76" t="e">
        <f>D81/$D$80</f>
        <v>#DIV/0!</v>
      </c>
      <c r="F81" s="117">
        <f>'2025 Μάιος'!F81+'2025 Ιούνιος'!D81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2'!I35</f>
        <v>1603.98</v>
      </c>
      <c r="M81" s="76">
        <f>L81/$L$80</f>
        <v>0.23169192101575928</v>
      </c>
      <c r="N81" s="66">
        <f>L81+'2025 Μάιος'!N81</f>
        <v>10301.459999999999</v>
      </c>
      <c r="O81" s="76">
        <f>N81/$N$80</f>
        <v>0.27005751409801898</v>
      </c>
      <c r="P81" s="58"/>
      <c r="Q81" s="59"/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2'!I38</f>
        <v>0</v>
      </c>
      <c r="E82" s="76" t="e">
        <f t="shared" ref="E82:E105" si="48">D82/$D$80</f>
        <v>#DIV/0!</v>
      </c>
      <c r="F82" s="117">
        <f>'2025 Μάιος'!F82+'2025 Ιούνιος'!D82</f>
        <v>10153.07</v>
      </c>
      <c r="G82" s="76">
        <f t="shared" ref="G82:G105" si="49">F82/$F$80</f>
        <v>0.21930136806995823</v>
      </c>
      <c r="H82" s="56"/>
      <c r="I82" s="57" t="e">
        <f t="shared" ref="I82:I105" si="50">H82/$H$80</f>
        <v>#DIV/0!</v>
      </c>
      <c r="J82" s="58"/>
      <c r="K82" s="58" t="e">
        <f t="shared" ref="K82:K105" si="51">J82/$J$80</f>
        <v>#DIV/0!</v>
      </c>
      <c r="L82" s="117">
        <f>'2024_60-69 ΕΞΟΔΑ+ΟΜ 2'!I36</f>
        <v>2585.3000000000002</v>
      </c>
      <c r="M82" s="76">
        <f t="shared" ref="M82:M105" si="52">L82/$L$80</f>
        <v>0.37344176573401322</v>
      </c>
      <c r="N82" s="66">
        <f>L82+'2025 Μάιος'!N82</f>
        <v>5806.59</v>
      </c>
      <c r="O82" s="76">
        <f t="shared" ref="O82:O105" si="53">N82/$N$80</f>
        <v>0.15222242874179159</v>
      </c>
      <c r="P82" s="58"/>
      <c r="Q82" s="59" t="e">
        <f>SUM(D82:P82)</f>
        <v>#DIV/0!</v>
      </c>
      <c r="S82"/>
      <c r="T82"/>
      <c r="U82"/>
      <c r="V82"/>
    </row>
    <row r="83" spans="1:22" ht="27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2'!I39</f>
        <v>0</v>
      </c>
      <c r="E83" s="76" t="e">
        <f t="shared" si="48"/>
        <v>#DIV/0!</v>
      </c>
      <c r="F83" s="117">
        <f>'2025 Μάιος'!F83+'2025 Ιούνιος'!D83</f>
        <v>5921.02</v>
      </c>
      <c r="G83" s="76">
        <f t="shared" si="49"/>
        <v>0.12789114882194097</v>
      </c>
      <c r="H83" s="56"/>
      <c r="I83" s="57" t="e">
        <f t="shared" si="50"/>
        <v>#DIV/0!</v>
      </c>
      <c r="J83" s="58"/>
      <c r="K83" s="58" t="e">
        <f t="shared" si="51"/>
        <v>#DIV/0!</v>
      </c>
      <c r="L83" s="117">
        <f>'2024_60-69 ΕΞΟΔΑ+ΟΜ 2'!I37</f>
        <v>564.71</v>
      </c>
      <c r="M83" s="76">
        <f t="shared" si="52"/>
        <v>8.1571306822285458E-2</v>
      </c>
      <c r="N83" s="66">
        <f>L83+'2025 Μάιος'!N83</f>
        <v>8738.77</v>
      </c>
      <c r="O83" s="76">
        <f t="shared" si="53"/>
        <v>0.22909087667906741</v>
      </c>
      <c r="P83" s="58"/>
      <c r="Q83" s="59" t="e">
        <f t="shared" ref="Q83:Q105" si="54">SUM(D83:P83)</f>
        <v>#DIV/0!</v>
      </c>
      <c r="S83"/>
      <c r="T83"/>
      <c r="U83"/>
      <c r="V83"/>
    </row>
    <row r="84" spans="1:22" ht="34.5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2'!I40</f>
        <v>0</v>
      </c>
      <c r="E84" s="76" t="e">
        <f t="shared" si="48"/>
        <v>#DIV/0!</v>
      </c>
      <c r="F84" s="117">
        <f>'2025 Μάιος'!F84+'2025 Ιούνιος'!D84</f>
        <v>6270.86</v>
      </c>
      <c r="G84" s="76">
        <f t="shared" si="49"/>
        <v>0.13544752247105341</v>
      </c>
      <c r="H84" s="56"/>
      <c r="I84" s="57" t="e">
        <f t="shared" si="50"/>
        <v>#DIV/0!</v>
      </c>
      <c r="J84" s="58"/>
      <c r="K84" s="58" t="e">
        <f t="shared" si="51"/>
        <v>#DIV/0!</v>
      </c>
      <c r="L84" s="117">
        <f>'2024_60-69 ΕΞΟΔΑ+ΟΜ 2'!I38</f>
        <v>0</v>
      </c>
      <c r="M84" s="76">
        <f t="shared" si="52"/>
        <v>0</v>
      </c>
      <c r="N84" s="66">
        <f>L84+'2025 Μάιος'!N84</f>
        <v>0</v>
      </c>
      <c r="O84" s="76">
        <f t="shared" si="53"/>
        <v>0</v>
      </c>
      <c r="P84" s="58"/>
      <c r="Q84" s="59" t="e">
        <f t="shared" si="54"/>
        <v>#DIV/0!</v>
      </c>
      <c r="S84"/>
      <c r="T84"/>
      <c r="U84"/>
      <c r="V84"/>
    </row>
    <row r="85" spans="1:22" ht="35.2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2'!I41</f>
        <v>0</v>
      </c>
      <c r="E85" s="76" t="e">
        <f t="shared" si="48"/>
        <v>#DIV/0!</v>
      </c>
      <c r="F85" s="117">
        <f>'2025 Μάιος'!F85+'2025 Ιούνιος'!D85</f>
        <v>1913.23</v>
      </c>
      <c r="G85" s="76">
        <f t="shared" si="49"/>
        <v>4.1324836372888814E-2</v>
      </c>
      <c r="H85" s="56"/>
      <c r="I85" s="57" t="e">
        <f t="shared" si="50"/>
        <v>#DIV/0!</v>
      </c>
      <c r="J85" s="58"/>
      <c r="K85" s="58" t="e">
        <f t="shared" si="51"/>
        <v>#DIV/0!</v>
      </c>
      <c r="L85" s="117">
        <f>'2024_60-69 ΕΞΟΔΑ+ΟΜ 2'!I39</f>
        <v>365.51</v>
      </c>
      <c r="M85" s="76">
        <f t="shared" si="52"/>
        <v>5.2797238151641647E-2</v>
      </c>
      <c r="N85" s="66">
        <f>L85+'2025 Μάιος'!N85</f>
        <v>2003.3600000000001</v>
      </c>
      <c r="O85" s="76">
        <f t="shared" si="53"/>
        <v>5.251900424244791E-2</v>
      </c>
      <c r="P85" s="58"/>
      <c r="Q85" s="59" t="e">
        <f t="shared" si="54"/>
        <v>#DIV/0!</v>
      </c>
      <c r="S85"/>
      <c r="T85"/>
      <c r="U85"/>
      <c r="V85"/>
    </row>
    <row r="86" spans="1:22" ht="31.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2'!I42</f>
        <v>0</v>
      </c>
      <c r="E86" s="76" t="e">
        <f t="shared" si="48"/>
        <v>#DIV/0!</v>
      </c>
      <c r="F86" s="117">
        <f>'2025 Μάιος'!F86+'2025 Ιούνιος'!D86</f>
        <v>2080.4</v>
      </c>
      <c r="G86" s="76">
        <f t="shared" si="49"/>
        <v>4.4935626971225565E-2</v>
      </c>
      <c r="H86" s="56"/>
      <c r="I86" s="57" t="e">
        <f t="shared" si="50"/>
        <v>#DIV/0!</v>
      </c>
      <c r="J86" s="58"/>
      <c r="K86" s="58" t="e">
        <f t="shared" si="51"/>
        <v>#DIV/0!</v>
      </c>
      <c r="L86" s="117">
        <f>'2024_60-69 ΕΞΟΔΑ+ΟΜ 2'!I40</f>
        <v>494.2</v>
      </c>
      <c r="M86" s="76">
        <f t="shared" si="52"/>
        <v>7.138626876020164E-2</v>
      </c>
      <c r="N86" s="66">
        <f>L86+'2025 Μάιος'!N86</f>
        <v>1513.05</v>
      </c>
      <c r="O86" s="76">
        <f t="shared" si="53"/>
        <v>3.9665301977196213E-2</v>
      </c>
      <c r="P86" s="58"/>
      <c r="Q86" s="59" t="e">
        <f t="shared" si="54"/>
        <v>#DIV/0!</v>
      </c>
      <c r="S86"/>
      <c r="T86"/>
      <c r="U86"/>
      <c r="V86" s="238"/>
    </row>
    <row r="87" spans="1:22" ht="28.5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2'!I43</f>
        <v>0</v>
      </c>
      <c r="E87" s="76" t="e">
        <f t="shared" si="48"/>
        <v>#DIV/0!</v>
      </c>
      <c r="F87" s="117">
        <f>'2025 Μάιος'!F87+'2025 Ιούνιος'!D87</f>
        <v>901.2</v>
      </c>
      <c r="G87" s="76">
        <f t="shared" si="49"/>
        <v>1.9465481170192502E-2</v>
      </c>
      <c r="H87" s="56"/>
      <c r="I87" s="57" t="e">
        <f t="shared" si="50"/>
        <v>#DIV/0!</v>
      </c>
      <c r="J87" s="58"/>
      <c r="K87" s="58" t="e">
        <f t="shared" si="51"/>
        <v>#DIV/0!</v>
      </c>
      <c r="L87" s="117">
        <f>'2024_60-69 ΕΞΟΔΑ+ΟΜ 2'!I41</f>
        <v>99.47</v>
      </c>
      <c r="M87" s="76">
        <f t="shared" si="52"/>
        <v>1.4368256077655317E-2</v>
      </c>
      <c r="N87" s="66">
        <f>L87+'2025 Μάιος'!N87</f>
        <v>1699.15</v>
      </c>
      <c r="O87" s="76">
        <f t="shared" si="53"/>
        <v>4.4543999110771587E-2</v>
      </c>
      <c r="P87" s="58"/>
      <c r="Q87" s="59" t="e">
        <f t="shared" si="54"/>
        <v>#DIV/0!</v>
      </c>
      <c r="S87"/>
      <c r="T87"/>
      <c r="U87"/>
      <c r="V87" s="238"/>
    </row>
    <row r="88" spans="1:22" ht="1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2'!I44</f>
        <v>0</v>
      </c>
      <c r="E88" s="76" t="e">
        <f t="shared" si="48"/>
        <v>#DIV/0!</v>
      </c>
      <c r="F88" s="117">
        <f>'2025 Μάιος'!F88+'2025 Ιούνιος'!D88</f>
        <v>880.69999999999993</v>
      </c>
      <c r="G88" s="76">
        <f t="shared" si="49"/>
        <v>1.9022691152450658E-2</v>
      </c>
      <c r="H88" s="56"/>
      <c r="I88" s="57" t="e">
        <f t="shared" si="50"/>
        <v>#DIV/0!</v>
      </c>
      <c r="J88" s="58"/>
      <c r="K88" s="58" t="e">
        <f t="shared" si="51"/>
        <v>#DIV/0!</v>
      </c>
      <c r="L88" s="117">
        <f>'2024_60-69 ΕΞΟΔΑ+ΟΜ 2'!I42</f>
        <v>0</v>
      </c>
      <c r="M88" s="76">
        <f t="shared" si="52"/>
        <v>0</v>
      </c>
      <c r="N88" s="66">
        <f>L88+'2025 Μάιος'!N88</f>
        <v>0</v>
      </c>
      <c r="O88" s="76">
        <f t="shared" si="53"/>
        <v>0</v>
      </c>
      <c r="P88" s="58"/>
      <c r="Q88" s="59" t="e">
        <f t="shared" si="54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2'!I45</f>
        <v>0</v>
      </c>
      <c r="E89" s="76" t="e">
        <f t="shared" si="48"/>
        <v>#DIV/0!</v>
      </c>
      <c r="F89" s="117">
        <f>'2025 Μάιος'!F89+'2025 Ιούνιος'!D89</f>
        <v>0</v>
      </c>
      <c r="G89" s="76">
        <f t="shared" si="49"/>
        <v>0</v>
      </c>
      <c r="H89" s="120"/>
      <c r="I89" s="57" t="e">
        <f t="shared" si="50"/>
        <v>#DIV/0!</v>
      </c>
      <c r="J89" s="120"/>
      <c r="K89" s="58" t="e">
        <f t="shared" si="51"/>
        <v>#DIV/0!</v>
      </c>
      <c r="L89" s="117">
        <f>'2024_60-69 ΕΞΟΔΑ+ΟΜ 2'!I43</f>
        <v>0</v>
      </c>
      <c r="M89" s="76">
        <f t="shared" si="52"/>
        <v>0</v>
      </c>
      <c r="N89" s="66">
        <f>L89+'2025 Μάιος'!N89</f>
        <v>0</v>
      </c>
      <c r="O89" s="76">
        <f t="shared" si="53"/>
        <v>0</v>
      </c>
      <c r="P89" s="120"/>
      <c r="Q89" s="59" t="e">
        <f t="shared" si="54"/>
        <v>#DIV/0!</v>
      </c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2'!I46</f>
        <v>0</v>
      </c>
      <c r="E90" s="76" t="e">
        <f t="shared" si="48"/>
        <v>#DIV/0!</v>
      </c>
      <c r="F90" s="117">
        <f>'2025 Μάιος'!F90+'2025 Ιούνιος'!D90</f>
        <v>0</v>
      </c>
      <c r="G90" s="76">
        <f t="shared" si="49"/>
        <v>0</v>
      </c>
      <c r="H90" s="120"/>
      <c r="I90" s="57" t="e">
        <f t="shared" si="50"/>
        <v>#DIV/0!</v>
      </c>
      <c r="J90" s="120"/>
      <c r="K90" s="58" t="e">
        <f t="shared" si="51"/>
        <v>#DIV/0!</v>
      </c>
      <c r="L90" s="117">
        <f>'2024_60-69 ΕΞΟΔΑ+ΟΜ 2'!I44</f>
        <v>0</v>
      </c>
      <c r="M90" s="76">
        <f t="shared" si="52"/>
        <v>0</v>
      </c>
      <c r="N90" s="66">
        <f>L90+'2025 Μάιος'!N90</f>
        <v>0</v>
      </c>
      <c r="O90" s="76">
        <f t="shared" si="53"/>
        <v>0</v>
      </c>
      <c r="P90" s="120"/>
      <c r="Q90" s="59" t="e">
        <f t="shared" si="54"/>
        <v>#DIV/0!</v>
      </c>
      <c r="S90"/>
      <c r="T90"/>
      <c r="U90"/>
      <c r="V90"/>
    </row>
    <row r="91" spans="1:22" ht="27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2'!I47</f>
        <v>0</v>
      </c>
      <c r="E91" s="76" t="e">
        <f t="shared" si="48"/>
        <v>#DIV/0!</v>
      </c>
      <c r="F91" s="117">
        <f>'2025 Μάιος'!F91+'2025 Ιούνιος'!D91</f>
        <v>0</v>
      </c>
      <c r="G91" s="76">
        <f t="shared" si="49"/>
        <v>0</v>
      </c>
      <c r="H91" s="120"/>
      <c r="I91" s="57" t="e">
        <f t="shared" si="50"/>
        <v>#DIV/0!</v>
      </c>
      <c r="J91" s="120"/>
      <c r="K91" s="58" t="e">
        <f t="shared" si="51"/>
        <v>#DIV/0!</v>
      </c>
      <c r="L91" s="117">
        <f>'2024_60-69 ΕΞΟΔΑ+ΟΜ 2'!I45</f>
        <v>0</v>
      </c>
      <c r="M91" s="76">
        <f t="shared" si="52"/>
        <v>0</v>
      </c>
      <c r="N91" s="66">
        <f>L91+'2025 Μάιος'!N91</f>
        <v>0</v>
      </c>
      <c r="O91" s="76">
        <f t="shared" si="53"/>
        <v>0</v>
      </c>
      <c r="P91" s="120"/>
      <c r="Q91" s="59" t="e">
        <f t="shared" si="54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2'!I48</f>
        <v>0</v>
      </c>
      <c r="E92" s="76" t="e">
        <f t="shared" si="48"/>
        <v>#DIV/0!</v>
      </c>
      <c r="F92" s="117">
        <f>'2025 Μάιος'!F92+'2025 Ιούνιος'!D92</f>
        <v>0</v>
      </c>
      <c r="G92" s="76">
        <f t="shared" si="49"/>
        <v>0</v>
      </c>
      <c r="H92" s="56"/>
      <c r="I92" s="57" t="e">
        <f t="shared" si="50"/>
        <v>#DIV/0!</v>
      </c>
      <c r="J92" s="58"/>
      <c r="K92" s="58" t="e">
        <f t="shared" si="51"/>
        <v>#DIV/0!</v>
      </c>
      <c r="L92" s="117">
        <f>'2024_60-69 ΕΞΟΔΑ+ΟΜ 2'!I46</f>
        <v>0</v>
      </c>
      <c r="M92" s="76">
        <f t="shared" si="52"/>
        <v>0</v>
      </c>
      <c r="N92" s="66">
        <f>L92+'2025 Μάιος'!N92</f>
        <v>0</v>
      </c>
      <c r="O92" s="76">
        <f t="shared" si="53"/>
        <v>0</v>
      </c>
      <c r="P92" s="58"/>
      <c r="Q92" s="59" t="e">
        <f t="shared" si="54"/>
        <v>#DIV/0!</v>
      </c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2'!I49</f>
        <v>0</v>
      </c>
      <c r="E93" s="76" t="e">
        <f t="shared" si="48"/>
        <v>#DIV/0!</v>
      </c>
      <c r="F93" s="117">
        <f>'2025 Μάιος'!F93+'2025 Ιούνιος'!D93</f>
        <v>0</v>
      </c>
      <c r="G93" s="76">
        <f t="shared" si="49"/>
        <v>0</v>
      </c>
      <c r="H93" s="56"/>
      <c r="I93" s="57" t="e">
        <f t="shared" si="50"/>
        <v>#DIV/0!</v>
      </c>
      <c r="J93" s="58"/>
      <c r="K93" s="58" t="e">
        <f t="shared" si="51"/>
        <v>#DIV/0!</v>
      </c>
      <c r="L93" s="117">
        <f>'2024_60-69 ΕΞΟΔΑ+ΟΜ 2'!I47</f>
        <v>0</v>
      </c>
      <c r="M93" s="76">
        <f t="shared" si="52"/>
        <v>0</v>
      </c>
      <c r="N93" s="66">
        <f>L93+'2025 Μάιος'!N93</f>
        <v>0</v>
      </c>
      <c r="O93" s="76">
        <f t="shared" si="53"/>
        <v>0</v>
      </c>
      <c r="P93" s="58"/>
      <c r="Q93" s="59" t="e">
        <f t="shared" si="54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2'!I50</f>
        <v>0</v>
      </c>
      <c r="E94" s="76" t="e">
        <f t="shared" si="48"/>
        <v>#DIV/0!</v>
      </c>
      <c r="F94" s="117">
        <f>'2025 Μάιος'!F94+'2025 Ιούνιος'!D94</f>
        <v>0</v>
      </c>
      <c r="G94" s="76">
        <f t="shared" si="49"/>
        <v>0</v>
      </c>
      <c r="H94" s="121"/>
      <c r="I94" s="57" t="e">
        <f t="shared" si="50"/>
        <v>#DIV/0!</v>
      </c>
      <c r="J94" s="121"/>
      <c r="K94" s="58" t="e">
        <f t="shared" si="51"/>
        <v>#DIV/0!</v>
      </c>
      <c r="L94" s="117">
        <f>'2024_60-69 ΕΞΟΔΑ+ΟΜ 2'!I48</f>
        <v>0</v>
      </c>
      <c r="M94" s="76">
        <f t="shared" si="52"/>
        <v>0</v>
      </c>
      <c r="N94" s="66">
        <f>L94+'2025 Μάιος'!N94</f>
        <v>0</v>
      </c>
      <c r="O94" s="76">
        <f t="shared" si="53"/>
        <v>0</v>
      </c>
      <c r="P94" s="121"/>
      <c r="Q94" s="59" t="e">
        <f t="shared" si="54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2'!I51</f>
        <v>0</v>
      </c>
      <c r="E95" s="76" t="e">
        <f t="shared" si="48"/>
        <v>#DIV/0!</v>
      </c>
      <c r="F95" s="117">
        <f>'2025 Μάιος'!F95+'2025 Ιούνιος'!D95</f>
        <v>0</v>
      </c>
      <c r="G95" s="76">
        <f t="shared" si="49"/>
        <v>0</v>
      </c>
      <c r="H95" s="56"/>
      <c r="I95" s="57" t="e">
        <f t="shared" si="50"/>
        <v>#DIV/0!</v>
      </c>
      <c r="J95" s="58"/>
      <c r="K95" s="58" t="e">
        <f t="shared" si="51"/>
        <v>#DIV/0!</v>
      </c>
      <c r="L95" s="117">
        <f>'2024_60-69 ΕΞΟΔΑ+ΟΜ 2'!I49</f>
        <v>0</v>
      </c>
      <c r="M95" s="76">
        <f t="shared" si="52"/>
        <v>0</v>
      </c>
      <c r="N95" s="66">
        <f>L95+'2025 Μάιος'!N95</f>
        <v>246.76</v>
      </c>
      <c r="O95" s="76">
        <f t="shared" si="53"/>
        <v>6.4689269461636672E-3</v>
      </c>
      <c r="P95" s="58"/>
      <c r="Q95" s="59" t="e">
        <f t="shared" si="54"/>
        <v>#DIV/0!</v>
      </c>
      <c r="S95"/>
      <c r="T95"/>
      <c r="U95"/>
      <c r="V95"/>
    </row>
    <row r="96" spans="1:22" ht="27.75" customHeight="1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2'!I52</f>
        <v>0</v>
      </c>
      <c r="E96" s="76" t="e">
        <f t="shared" si="48"/>
        <v>#DIV/0!</v>
      </c>
      <c r="F96" s="117">
        <f>'2025 Μάιος'!F96+'2025 Ιούνιος'!D96</f>
        <v>554.78</v>
      </c>
      <c r="G96" s="76">
        <f t="shared" si="49"/>
        <v>1.198297785574722E-2</v>
      </c>
      <c r="H96" s="56"/>
      <c r="I96" s="57" t="e">
        <f t="shared" si="50"/>
        <v>#DIV/0!</v>
      </c>
      <c r="J96" s="58"/>
      <c r="K96" s="58" t="e">
        <f t="shared" si="51"/>
        <v>#DIV/0!</v>
      </c>
      <c r="L96" s="117">
        <f>'2024_60-69 ΕΞΟΔΑ+ΟΜ 2'!I50</f>
        <v>72.5</v>
      </c>
      <c r="M96" s="76">
        <f t="shared" si="52"/>
        <v>1.0472489852518453E-2</v>
      </c>
      <c r="N96" s="66">
        <f>L96+'2025 Μάιος'!N96</f>
        <v>94.289999999999992</v>
      </c>
      <c r="O96" s="76">
        <f t="shared" si="53"/>
        <v>2.4718557373714224E-3</v>
      </c>
      <c r="P96" s="58"/>
      <c r="Q96" s="59" t="e">
        <f t="shared" si="54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2'!I53</f>
        <v>0</v>
      </c>
      <c r="E97" s="76" t="e">
        <f t="shared" si="48"/>
        <v>#DIV/0!</v>
      </c>
      <c r="F97" s="117">
        <f>'2025 Μάιος'!F97+'2025 Ιούνιος'!D97</f>
        <v>0</v>
      </c>
      <c r="G97" s="76">
        <f t="shared" si="49"/>
        <v>0</v>
      </c>
      <c r="H97" s="56"/>
      <c r="I97" s="57" t="e">
        <f t="shared" si="50"/>
        <v>#DIV/0!</v>
      </c>
      <c r="J97" s="58"/>
      <c r="K97" s="58" t="e">
        <f t="shared" si="51"/>
        <v>#DIV/0!</v>
      </c>
      <c r="L97" s="117">
        <f>'2024_60-69 ΕΞΟΔΑ+ΟΜ 2'!I51</f>
        <v>0</v>
      </c>
      <c r="M97" s="76">
        <f t="shared" si="52"/>
        <v>0</v>
      </c>
      <c r="N97" s="66">
        <f>L97+'2025 Μάιος'!N97</f>
        <v>0</v>
      </c>
      <c r="O97" s="76">
        <f t="shared" si="53"/>
        <v>0</v>
      </c>
      <c r="P97" s="58"/>
      <c r="Q97" s="59" t="e">
        <f t="shared" si="54"/>
        <v>#DIV/0!</v>
      </c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2'!I54</f>
        <v>0</v>
      </c>
      <c r="E98" s="76" t="e">
        <f t="shared" si="48"/>
        <v>#DIV/0!</v>
      </c>
      <c r="F98" s="117">
        <f>'2025 Μάιος'!F98+'2025 Ιούνιος'!D98</f>
        <v>0</v>
      </c>
      <c r="G98" s="76">
        <f t="shared" si="49"/>
        <v>0</v>
      </c>
      <c r="H98" s="56"/>
      <c r="I98" s="57" t="e">
        <f t="shared" si="50"/>
        <v>#DIV/0!</v>
      </c>
      <c r="J98" s="58"/>
      <c r="K98" s="58" t="e">
        <f t="shared" si="51"/>
        <v>#DIV/0!</v>
      </c>
      <c r="L98" s="117">
        <f>'2024_60-69 ΕΞΟΔΑ+ΟΜ 2'!I52</f>
        <v>0</v>
      </c>
      <c r="M98" s="76">
        <f t="shared" si="52"/>
        <v>0</v>
      </c>
      <c r="N98" s="66">
        <f>L98+'2025 Μάιος'!N98</f>
        <v>0</v>
      </c>
      <c r="O98" s="76">
        <f t="shared" si="53"/>
        <v>0</v>
      </c>
      <c r="P98" s="58"/>
      <c r="Q98" s="59" t="e">
        <f t="shared" si="54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2'!I55</f>
        <v>0</v>
      </c>
      <c r="E99" s="76" t="e">
        <f t="shared" si="48"/>
        <v>#DIV/0!</v>
      </c>
      <c r="F99" s="117">
        <f>'2025 Μάιος'!F99+'2025 Ιούνιος'!D99</f>
        <v>4747.45</v>
      </c>
      <c r="G99" s="76">
        <f t="shared" si="49"/>
        <v>0.10254260827943895</v>
      </c>
      <c r="H99" s="56"/>
      <c r="I99" s="57" t="e">
        <f t="shared" si="50"/>
        <v>#DIV/0!</v>
      </c>
      <c r="J99" s="58"/>
      <c r="K99" s="58" t="e">
        <f t="shared" si="51"/>
        <v>#DIV/0!</v>
      </c>
      <c r="L99" s="117">
        <f>'2024_60-69 ΕΞΟΔΑ+ΟΜ 2'!I53</f>
        <v>0</v>
      </c>
      <c r="M99" s="76">
        <f t="shared" si="52"/>
        <v>0</v>
      </c>
      <c r="N99" s="66">
        <f>L99+'2025 Μάιος'!N99</f>
        <v>119.88</v>
      </c>
      <c r="O99" s="76">
        <f t="shared" si="53"/>
        <v>3.1427093625632212E-3</v>
      </c>
      <c r="P99" s="58"/>
      <c r="Q99" s="59" t="e">
        <f t="shared" si="54"/>
        <v>#DIV/0!</v>
      </c>
      <c r="S99"/>
      <c r="T99"/>
      <c r="U99"/>
      <c r="V99"/>
    </row>
    <row r="100" spans="1:22" ht="15" customHeight="1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2'!I56</f>
        <v>0</v>
      </c>
      <c r="E100" s="76" t="e">
        <f t="shared" si="48"/>
        <v>#DIV/0!</v>
      </c>
      <c r="F100" s="117">
        <f>'2025 Μάιος'!F100+'2025 Ιούνιος'!D100</f>
        <v>878.12</v>
      </c>
      <c r="G100" s="76">
        <f t="shared" si="49"/>
        <v>1.896696440875437E-2</v>
      </c>
      <c r="H100" s="56"/>
      <c r="I100" s="57" t="e">
        <f t="shared" si="50"/>
        <v>#DIV/0!</v>
      </c>
      <c r="J100" s="58"/>
      <c r="K100" s="58" t="e">
        <f t="shared" si="51"/>
        <v>#DIV/0!</v>
      </c>
      <c r="L100" s="117">
        <f>'2024_60-69 ΕΞΟΔΑ+ΟΜ 2'!I54</f>
        <v>137.22999999999999</v>
      </c>
      <c r="M100" s="76">
        <f t="shared" si="52"/>
        <v>1.9822617689118718E-2</v>
      </c>
      <c r="N100" s="66">
        <f>L100+'2025 Μάιος'!N100</f>
        <v>1567.66</v>
      </c>
      <c r="O100" s="76">
        <f t="shared" si="53"/>
        <v>4.1096928255888052E-2</v>
      </c>
      <c r="P100" s="58"/>
      <c r="Q100" s="59" t="e">
        <f t="shared" si="54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2'!I57</f>
        <v>0</v>
      </c>
      <c r="E101" s="76" t="e">
        <f t="shared" si="48"/>
        <v>#DIV/0!</v>
      </c>
      <c r="F101" s="117">
        <f>'2025 Μάιος'!F101+'2025 Ιούνιος'!D101</f>
        <v>0</v>
      </c>
      <c r="G101" s="76">
        <f t="shared" si="49"/>
        <v>0</v>
      </c>
      <c r="H101" s="56"/>
      <c r="I101" s="57" t="e">
        <f t="shared" si="50"/>
        <v>#DIV/0!</v>
      </c>
      <c r="J101" s="58"/>
      <c r="K101" s="58" t="e">
        <f t="shared" si="51"/>
        <v>#DIV/0!</v>
      </c>
      <c r="L101" s="117">
        <f>'2024_60-69 ΕΞΟΔΑ+ΟΜ 2'!I55</f>
        <v>0</v>
      </c>
      <c r="M101" s="76">
        <f t="shared" si="52"/>
        <v>0</v>
      </c>
      <c r="N101" s="66">
        <f>L101+'2025 Μάιος'!N101</f>
        <v>0</v>
      </c>
      <c r="O101" s="76">
        <f t="shared" si="53"/>
        <v>0</v>
      </c>
      <c r="P101" s="58"/>
      <c r="Q101" s="59" t="e">
        <f t="shared" si="54"/>
        <v>#DIV/0!</v>
      </c>
      <c r="S101"/>
      <c r="T101"/>
      <c r="U101"/>
      <c r="V101"/>
    </row>
    <row r="102" spans="1:22" ht="27.7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2'!I58</f>
        <v>0</v>
      </c>
      <c r="E102" s="76" t="e">
        <f t="shared" si="48"/>
        <v>#DIV/0!</v>
      </c>
      <c r="F102" s="117">
        <f>'2025 Μάιος'!F102+'2025 Ιούνιος'!D102</f>
        <v>0</v>
      </c>
      <c r="G102" s="76">
        <f t="shared" si="49"/>
        <v>0</v>
      </c>
      <c r="H102" s="56"/>
      <c r="I102" s="57" t="e">
        <f t="shared" si="50"/>
        <v>#DIV/0!</v>
      </c>
      <c r="J102" s="58"/>
      <c r="K102" s="58" t="e">
        <f t="shared" si="51"/>
        <v>#DIV/0!</v>
      </c>
      <c r="L102" s="117">
        <f>'2024_60-69 ΕΞΟΔΑ+ΟΜ 2'!I56</f>
        <v>0</v>
      </c>
      <c r="M102" s="76">
        <f t="shared" si="52"/>
        <v>0</v>
      </c>
      <c r="N102" s="66">
        <f>L102+'2025 Μάιος'!N102</f>
        <v>1396.23</v>
      </c>
      <c r="O102" s="76">
        <f t="shared" si="53"/>
        <v>3.6602811922686405E-2</v>
      </c>
      <c r="P102" s="58"/>
      <c r="Q102" s="59" t="e">
        <f t="shared" si="54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2'!I59</f>
        <v>0</v>
      </c>
      <c r="E103" s="76" t="e">
        <f t="shared" si="48"/>
        <v>#DIV/0!</v>
      </c>
      <c r="F103" s="117">
        <f>'2025 Μάιος'!F103+'2025 Ιούνιος'!D103</f>
        <v>2545.4699999999998</v>
      </c>
      <c r="G103" s="76">
        <f t="shared" si="49"/>
        <v>5.4980912510308365E-2</v>
      </c>
      <c r="H103" s="56"/>
      <c r="I103" s="57" t="e">
        <f t="shared" si="50"/>
        <v>#DIV/0!</v>
      </c>
      <c r="J103" s="58"/>
      <c r="K103" s="58" t="e">
        <f t="shared" si="51"/>
        <v>#DIV/0!</v>
      </c>
      <c r="L103" s="117">
        <f>'2024_60-69 ΕΞΟΔΑ+ΟΜ 2'!I57</f>
        <v>1000</v>
      </c>
      <c r="M103" s="76">
        <f t="shared" si="52"/>
        <v>0.14444813589680625</v>
      </c>
      <c r="N103" s="66">
        <f>L103+'2025 Μάιος'!N103</f>
        <v>4658.2299999999996</v>
      </c>
      <c r="O103" s="76">
        <f t="shared" si="53"/>
        <v>0.1221176429260333</v>
      </c>
      <c r="P103" s="58"/>
      <c r="Q103" s="59" t="e">
        <f t="shared" si="54"/>
        <v>#DIV/0!</v>
      </c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2'!I60</f>
        <v>0</v>
      </c>
      <c r="E104" s="76" t="e">
        <f t="shared" si="48"/>
        <v>#DIV/0!</v>
      </c>
      <c r="F104" s="117">
        <f>'2025 Μάιος'!F104+'2025 Ιούνιος'!D104</f>
        <v>0</v>
      </c>
      <c r="G104" s="76">
        <f t="shared" si="49"/>
        <v>0</v>
      </c>
      <c r="H104" s="56"/>
      <c r="I104" s="57" t="e">
        <f t="shared" si="50"/>
        <v>#DIV/0!</v>
      </c>
      <c r="J104" s="58"/>
      <c r="K104" s="58" t="e">
        <f t="shared" si="51"/>
        <v>#DIV/0!</v>
      </c>
      <c r="L104" s="117">
        <f>'2024_60-69 ΕΞΟΔΑ+ΟΜ 2'!I58</f>
        <v>0</v>
      </c>
      <c r="M104" s="76">
        <f t="shared" si="52"/>
        <v>0</v>
      </c>
      <c r="N104" s="66">
        <f>L104+'2025 Μάιος'!N104</f>
        <v>0</v>
      </c>
      <c r="O104" s="76">
        <f t="shared" si="53"/>
        <v>0</v>
      </c>
      <c r="P104" s="58"/>
      <c r="Q104" s="59" t="e">
        <f t="shared" si="54"/>
        <v>#DIV/0!</v>
      </c>
      <c r="S104"/>
      <c r="T104"/>
      <c r="U104"/>
      <c r="V104"/>
    </row>
    <row r="105" spans="1:22" ht="25.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2'!I61</f>
        <v>0</v>
      </c>
      <c r="E105" s="76" t="e">
        <f t="shared" si="48"/>
        <v>#DIV/0!</v>
      </c>
      <c r="F105" s="117">
        <f>'2025 Μάιος'!F105+'2025 Ιούνιος'!D105</f>
        <v>0</v>
      </c>
      <c r="G105" s="76">
        <f t="shared" si="49"/>
        <v>0</v>
      </c>
      <c r="H105" s="56"/>
      <c r="I105" s="57" t="e">
        <f t="shared" si="50"/>
        <v>#DIV/0!</v>
      </c>
      <c r="J105" s="58"/>
      <c r="K105" s="58" t="e">
        <f t="shared" si="51"/>
        <v>#DIV/0!</v>
      </c>
      <c r="L105" s="117">
        <f>'2024_60-69 ΕΞΟΔΑ+ΟΜ 2'!I59</f>
        <v>0</v>
      </c>
      <c r="M105" s="76">
        <f t="shared" si="52"/>
        <v>0</v>
      </c>
      <c r="N105" s="66">
        <f>L105+'2025 Μάιος'!N105</f>
        <v>0</v>
      </c>
      <c r="O105" s="76">
        <f t="shared" si="53"/>
        <v>0</v>
      </c>
      <c r="P105" s="58"/>
      <c r="Q105" s="59" t="e">
        <f t="shared" si="54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2'!I36</f>
        <v>0</v>
      </c>
      <c r="E111" s="83"/>
      <c r="F111" s="65">
        <f>D111+'2025 Μάιος'!F111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6922.9000000000005</v>
      </c>
      <c r="M111" s="83"/>
      <c r="N111" s="65">
        <f>SUM(N81:N110)</f>
        <v>38145.430000000008</v>
      </c>
      <c r="O111" s="83"/>
      <c r="P111" s="65">
        <f>SUM(P81:P110)</f>
        <v>0</v>
      </c>
      <c r="Q111" s="83"/>
      <c r="S111"/>
      <c r="T111"/>
      <c r="U111"/>
      <c r="V111"/>
    </row>
    <row r="112" spans="1:22" ht="36.75" customHeight="1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36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>
        <v>113</v>
      </c>
      <c r="B114" s="74"/>
      <c r="C114" s="52" t="s">
        <v>413</v>
      </c>
      <c r="D114" s="302" t="str">
        <f>ΑΝΤΙΣΤΟΙΧΙΣΗ!$F$110</f>
        <v xml:space="preserve">ΜΑΙΟΣ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ΑΝΤΙΣΤΟΙΧΙΣΗ!$F$110</f>
        <v xml:space="preserve">ΜΑΙΟΣ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ΑΝΤΙΣΤΟΙΧΙΣΗ!$F$124</f>
        <v>ΜΑΙΟΣ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48123.159999999996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5961.98</v>
      </c>
      <c r="M116" s="83"/>
      <c r="N116" s="65">
        <f>SUM(N117:N156)</f>
        <v>49401.37000000001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2'!I74</f>
        <v>0</v>
      </c>
      <c r="E117" s="76" t="e">
        <f>D117/$D4116</f>
        <v>#DIV/0!</v>
      </c>
      <c r="F117" s="66">
        <f>D117+'2025 Μάιος'!F117</f>
        <v>6449.25</v>
      </c>
      <c r="G117" s="76">
        <f>F117/$F$116</f>
        <v>0.13401551352820557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2'!I66</f>
        <v>1007.3</v>
      </c>
      <c r="M117" s="76">
        <f>L117/$L$116</f>
        <v>0.16895393812122819</v>
      </c>
      <c r="N117" s="66">
        <f>L117+'2025 Μάιος'!N117</f>
        <v>7599.7699999999995</v>
      </c>
      <c r="O117" s="76">
        <f>N117/$N$116</f>
        <v>0.15383723163952737</v>
      </c>
      <c r="P117" s="66"/>
      <c r="Q117" s="81" t="e">
        <f t="shared" ref="Q117:Q153" si="55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2'!I75</f>
        <v>0</v>
      </c>
      <c r="E118" s="76" t="e">
        <f t="shared" ref="E118:E152" si="56">D118/$D4117</f>
        <v>#DIV/0!</v>
      </c>
      <c r="F118" s="66">
        <f>D118+'2025 Μάιος'!F118</f>
        <v>1329.02</v>
      </c>
      <c r="G118" s="76">
        <f t="shared" ref="G118:G152" si="57">F118/$F$116</f>
        <v>2.7617055904059502E-2</v>
      </c>
      <c r="H118" s="56"/>
      <c r="I118" s="82" t="e">
        <f t="shared" ref="I118:I153" si="58">H118/$H$116</f>
        <v>#DIV/0!</v>
      </c>
      <c r="J118" s="66"/>
      <c r="K118" s="66" t="e">
        <f t="shared" ref="K118:K153" si="59">J118/$J$116</f>
        <v>#DIV/0!</v>
      </c>
      <c r="L118" s="56">
        <f>'2024_60-69 ΕΞΟΔΑ+ΟΜ 2'!I67</f>
        <v>240.51</v>
      </c>
      <c r="M118" s="76">
        <f t="shared" ref="M118:M153" si="60">L118/$L$116</f>
        <v>4.0340625094347854E-2</v>
      </c>
      <c r="N118" s="66">
        <f>L118+'2025 Μάιος'!N118</f>
        <v>1586.64</v>
      </c>
      <c r="O118" s="76">
        <f t="shared" ref="O118:O153" si="61">N118/$N$116</f>
        <v>3.2117327920258079E-2</v>
      </c>
      <c r="P118" s="66"/>
      <c r="Q118" s="81" t="e">
        <f t="shared" si="55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2'!I76</f>
        <v>0</v>
      </c>
      <c r="E119" s="76" t="e">
        <f t="shared" si="56"/>
        <v>#DIV/0!</v>
      </c>
      <c r="F119" s="66">
        <f>D119+'2025 Μάιος'!F119</f>
        <v>4377.5</v>
      </c>
      <c r="G119" s="76">
        <f t="shared" si="57"/>
        <v>9.0964516877112822E-2</v>
      </c>
      <c r="H119" s="56"/>
      <c r="I119" s="82" t="e">
        <f t="shared" si="58"/>
        <v>#DIV/0!</v>
      </c>
      <c r="J119" s="66"/>
      <c r="K119" s="66" t="e">
        <f t="shared" si="59"/>
        <v>#DIV/0!</v>
      </c>
      <c r="L119" s="56">
        <f>'2024_60-69 ΕΞΟΔΑ+ΟΜ 2'!I68</f>
        <v>850</v>
      </c>
      <c r="M119" s="76">
        <f t="shared" si="60"/>
        <v>0.1425700857768728</v>
      </c>
      <c r="N119" s="66">
        <f>L119+'2025 Μάιος'!N119</f>
        <v>5100</v>
      </c>
      <c r="O119" s="76">
        <f t="shared" si="61"/>
        <v>0.10323600337399548</v>
      </c>
      <c r="P119" s="66"/>
      <c r="Q119" s="81" t="e">
        <f t="shared" si="55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2'!I77</f>
        <v>0</v>
      </c>
      <c r="E120" s="76" t="e">
        <f t="shared" si="56"/>
        <v>#DIV/0!</v>
      </c>
      <c r="F120" s="66">
        <f>D120+'2025 Μάιος'!F120</f>
        <v>0</v>
      </c>
      <c r="G120" s="76">
        <f t="shared" si="57"/>
        <v>0</v>
      </c>
      <c r="H120" s="56"/>
      <c r="I120" s="82" t="e">
        <f t="shared" si="58"/>
        <v>#DIV/0!</v>
      </c>
      <c r="J120" s="66"/>
      <c r="K120" s="66" t="e">
        <f t="shared" si="59"/>
        <v>#DIV/0!</v>
      </c>
      <c r="L120" s="56">
        <f>'2024_60-69 ΕΞΟΔΑ+ΟΜ 2'!I69</f>
        <v>0</v>
      </c>
      <c r="M120" s="76">
        <f t="shared" si="60"/>
        <v>0</v>
      </c>
      <c r="N120" s="66">
        <f>L120+'2025 Μάιος'!N120</f>
        <v>0</v>
      </c>
      <c r="O120" s="76">
        <f t="shared" si="61"/>
        <v>0</v>
      </c>
      <c r="P120" s="66"/>
      <c r="Q120" s="81" t="e">
        <f t="shared" si="55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2'!I78</f>
        <v>0</v>
      </c>
      <c r="E121" s="76" t="e">
        <f t="shared" si="56"/>
        <v>#DIV/0!</v>
      </c>
      <c r="F121" s="66">
        <f>D121+'2025 Μάιος'!F121</f>
        <v>1242.75</v>
      </c>
      <c r="G121" s="76">
        <f t="shared" si="57"/>
        <v>2.5824363986072404E-2</v>
      </c>
      <c r="H121" s="56"/>
      <c r="I121" s="82" t="e">
        <f t="shared" si="58"/>
        <v>#DIV/0!</v>
      </c>
      <c r="J121" s="66"/>
      <c r="K121" s="66" t="e">
        <f t="shared" si="59"/>
        <v>#DIV/0!</v>
      </c>
      <c r="L121" s="56">
        <f>'2024_60-69 ΕΞΟΔΑ+ΟΜ 2'!I70</f>
        <v>241.31</v>
      </c>
      <c r="M121" s="76">
        <f t="shared" si="60"/>
        <v>4.0474808704490793E-2</v>
      </c>
      <c r="N121" s="66">
        <f>L121+'2025 Μάιος'!N121</f>
        <v>1447.86</v>
      </c>
      <c r="O121" s="76">
        <f t="shared" si="61"/>
        <v>2.9308094087269233E-2</v>
      </c>
      <c r="P121" s="66"/>
      <c r="Q121" s="81" t="e">
        <f t="shared" si="55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2'!I79</f>
        <v>0</v>
      </c>
      <c r="E122" s="76" t="e">
        <f t="shared" si="56"/>
        <v>#DIV/0!</v>
      </c>
      <c r="F122" s="66">
        <f>D122+'2025 Μάιος'!F122</f>
        <v>4826.25</v>
      </c>
      <c r="G122" s="76">
        <f t="shared" si="57"/>
        <v>0.10028954873287624</v>
      </c>
      <c r="H122" s="56"/>
      <c r="I122" s="82" t="e">
        <f t="shared" si="58"/>
        <v>#DIV/0!</v>
      </c>
      <c r="J122" s="66"/>
      <c r="K122" s="66" t="e">
        <f t="shared" si="59"/>
        <v>#DIV/0!</v>
      </c>
      <c r="L122" s="56">
        <f>'2024_60-69 ΕΞΟΔΑ+ΟΜ 2'!I71</f>
        <v>965.25</v>
      </c>
      <c r="M122" s="76">
        <f t="shared" si="60"/>
        <v>0.16190091211308996</v>
      </c>
      <c r="N122" s="66">
        <f>L122+'2025 Μάιος'!N122</f>
        <v>5791.5</v>
      </c>
      <c r="O122" s="76">
        <f t="shared" si="61"/>
        <v>0.1172335908902931</v>
      </c>
      <c r="P122" s="66"/>
      <c r="Q122" s="81" t="e">
        <f t="shared" si="55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2'!I80</f>
        <v>0</v>
      </c>
      <c r="E123" s="76" t="e">
        <f t="shared" si="56"/>
        <v>#DIV/0!</v>
      </c>
      <c r="F123" s="66">
        <f>D123+'2025 Μάιος'!F123</f>
        <v>157.6</v>
      </c>
      <c r="G123" s="76">
        <f t="shared" si="57"/>
        <v>3.2749304077288361E-3</v>
      </c>
      <c r="H123" s="56"/>
      <c r="I123" s="82" t="e">
        <f t="shared" si="58"/>
        <v>#DIV/0!</v>
      </c>
      <c r="J123" s="66"/>
      <c r="K123" s="66" t="e">
        <f t="shared" si="59"/>
        <v>#DIV/0!</v>
      </c>
      <c r="L123" s="56">
        <f>'2024_60-69 ΕΞΟΔΑ+ΟΜ 2'!I72</f>
        <v>30.6</v>
      </c>
      <c r="M123" s="76">
        <f t="shared" si="60"/>
        <v>5.1325230879674206E-3</v>
      </c>
      <c r="N123" s="66">
        <f>L123+'2025 Μάιος'!N123</f>
        <v>183.6</v>
      </c>
      <c r="O123" s="76">
        <f t="shared" si="61"/>
        <v>3.7164961214638369E-3</v>
      </c>
      <c r="P123" s="66"/>
      <c r="Q123" s="81" t="e">
        <f t="shared" si="55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2'!I81</f>
        <v>0</v>
      </c>
      <c r="E124" s="76" t="e">
        <f t="shared" si="56"/>
        <v>#DIV/0!</v>
      </c>
      <c r="F124" s="66">
        <f>D124+'2025 Μάιος'!F124</f>
        <v>44.75</v>
      </c>
      <c r="G124" s="76">
        <f t="shared" si="57"/>
        <v>9.2990568366665873E-4</v>
      </c>
      <c r="H124" s="56"/>
      <c r="I124" s="82" t="e">
        <f t="shared" si="58"/>
        <v>#DIV/0!</v>
      </c>
      <c r="J124" s="66"/>
      <c r="K124" s="66" t="e">
        <f t="shared" si="59"/>
        <v>#DIV/0!</v>
      </c>
      <c r="L124" s="56">
        <f>'2024_60-69 ΕΞΟΔΑ+ΟΜ 2'!I73</f>
        <v>8.69</v>
      </c>
      <c r="M124" s="76">
        <f t="shared" si="60"/>
        <v>1.4575694651776758E-3</v>
      </c>
      <c r="N124" s="66">
        <f>L124+'2025 Μάιος'!N124</f>
        <v>52.139999999999993</v>
      </c>
      <c r="O124" s="76">
        <f t="shared" si="61"/>
        <v>1.055436316847083E-3</v>
      </c>
      <c r="P124" s="66"/>
      <c r="Q124" s="81" t="e">
        <f t="shared" si="55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2'!I82</f>
        <v>0</v>
      </c>
      <c r="E125" s="76" t="e">
        <f t="shared" si="56"/>
        <v>#DIV/0!</v>
      </c>
      <c r="F125" s="66">
        <f>D125+'2025 Μάιος'!F125</f>
        <v>0</v>
      </c>
      <c r="G125" s="76">
        <f t="shared" si="57"/>
        <v>0</v>
      </c>
      <c r="H125" s="56"/>
      <c r="I125" s="82" t="e">
        <f t="shared" si="58"/>
        <v>#DIV/0!</v>
      </c>
      <c r="J125" s="66"/>
      <c r="K125" s="66" t="e">
        <f t="shared" si="59"/>
        <v>#DIV/0!</v>
      </c>
      <c r="L125" s="56">
        <f>'2024_60-69 ΕΞΟΔΑ+ΟΜ 2'!I74</f>
        <v>0</v>
      </c>
      <c r="M125" s="76">
        <f t="shared" si="60"/>
        <v>0</v>
      </c>
      <c r="N125" s="66">
        <f>L125+'2025 Μάιος'!N125</f>
        <v>0</v>
      </c>
      <c r="O125" s="76">
        <f t="shared" si="61"/>
        <v>0</v>
      </c>
      <c r="P125" s="66"/>
      <c r="Q125" s="81" t="e">
        <f t="shared" si="55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2'!I83</f>
        <v>0</v>
      </c>
      <c r="E126" s="76" t="e">
        <f t="shared" si="56"/>
        <v>#DIV/0!</v>
      </c>
      <c r="F126" s="66">
        <f>D126+'2025 Μάιος'!F126</f>
        <v>173.75</v>
      </c>
      <c r="G126" s="76">
        <f t="shared" si="57"/>
        <v>3.6105276544599317E-3</v>
      </c>
      <c r="H126" s="56"/>
      <c r="I126" s="82" t="e">
        <f t="shared" si="58"/>
        <v>#DIV/0!</v>
      </c>
      <c r="J126" s="66"/>
      <c r="K126" s="66" t="e">
        <f t="shared" si="59"/>
        <v>#DIV/0!</v>
      </c>
      <c r="L126" s="56">
        <f>'2024_60-69 ΕΞΟΔΑ+ΟΜ 2'!I75</f>
        <v>34.75</v>
      </c>
      <c r="M126" s="76">
        <f t="shared" si="60"/>
        <v>5.8286005655839171E-3</v>
      </c>
      <c r="N126" s="66">
        <f>L126+'2025 Μάιος'!N126</f>
        <v>208.5</v>
      </c>
      <c r="O126" s="76">
        <f t="shared" si="61"/>
        <v>4.2205307261721677E-3</v>
      </c>
      <c r="P126" s="66"/>
      <c r="Q126" s="81" t="e">
        <f t="shared" si="55"/>
        <v>#DIV/0!</v>
      </c>
      <c r="S126"/>
      <c r="T126"/>
      <c r="U126"/>
      <c r="V126"/>
    </row>
    <row r="127" spans="1:22" ht="28.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2'!I84</f>
        <v>0</v>
      </c>
      <c r="E127" s="76" t="e">
        <f t="shared" si="56"/>
        <v>#DIV/0!</v>
      </c>
      <c r="F127" s="66">
        <f>D127+'2025 Μάιος'!F127</f>
        <v>0</v>
      </c>
      <c r="G127" s="76">
        <f t="shared" si="57"/>
        <v>0</v>
      </c>
      <c r="H127" s="56"/>
      <c r="I127" s="82" t="e">
        <f t="shared" si="58"/>
        <v>#DIV/0!</v>
      </c>
      <c r="J127" s="66"/>
      <c r="K127" s="66" t="e">
        <f t="shared" si="59"/>
        <v>#DIV/0!</v>
      </c>
      <c r="L127" s="56">
        <f>'2024_60-69 ΕΞΟΔΑ+ΟΜ 2'!I76</f>
        <v>0</v>
      </c>
      <c r="M127" s="76">
        <f t="shared" si="60"/>
        <v>0</v>
      </c>
      <c r="N127" s="66">
        <f>L127+'2025 Μάιος'!N127</f>
        <v>0</v>
      </c>
      <c r="O127" s="76">
        <f t="shared" si="61"/>
        <v>0</v>
      </c>
      <c r="P127" s="66"/>
      <c r="Q127" s="81" t="e">
        <f t="shared" si="55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2'!I85</f>
        <v>0</v>
      </c>
      <c r="E128" s="76" t="e">
        <f t="shared" si="56"/>
        <v>#DIV/0!</v>
      </c>
      <c r="F128" s="66">
        <f>D128+'2025 Μάιος'!F128</f>
        <v>0</v>
      </c>
      <c r="G128" s="76">
        <f t="shared" si="57"/>
        <v>0</v>
      </c>
      <c r="H128" s="56"/>
      <c r="I128" s="82" t="e">
        <f t="shared" si="58"/>
        <v>#DIV/0!</v>
      </c>
      <c r="J128" s="66"/>
      <c r="K128" s="66" t="e">
        <f t="shared" si="59"/>
        <v>#DIV/0!</v>
      </c>
      <c r="L128" s="56">
        <f>'2024_60-69 ΕΞΟΔΑ+ΟΜ 2'!I77</f>
        <v>0</v>
      </c>
      <c r="M128" s="76">
        <f t="shared" si="60"/>
        <v>0</v>
      </c>
      <c r="N128" s="66">
        <f>L128+'2025 Μάιος'!N128</f>
        <v>0</v>
      </c>
      <c r="O128" s="76">
        <f t="shared" si="61"/>
        <v>0</v>
      </c>
      <c r="P128" s="66"/>
      <c r="Q128" s="81" t="e">
        <f t="shared" si="55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2'!I86</f>
        <v>0</v>
      </c>
      <c r="E129" s="76" t="e">
        <f t="shared" si="56"/>
        <v>#DIV/0!</v>
      </c>
      <c r="F129" s="66">
        <f>D129+'2025 Μάιος'!F129</f>
        <v>0</v>
      </c>
      <c r="G129" s="76">
        <f t="shared" si="57"/>
        <v>0</v>
      </c>
      <c r="H129" s="56"/>
      <c r="I129" s="82" t="e">
        <f t="shared" si="58"/>
        <v>#DIV/0!</v>
      </c>
      <c r="J129" s="66"/>
      <c r="K129" s="66" t="e">
        <f t="shared" si="59"/>
        <v>#DIV/0!</v>
      </c>
      <c r="L129" s="56">
        <f>'2024_60-69 ΕΞΟΔΑ+ΟΜ 2'!I78</f>
        <v>0</v>
      </c>
      <c r="M129" s="76">
        <f t="shared" si="60"/>
        <v>0</v>
      </c>
      <c r="N129" s="66">
        <f>L129+'2025 Μάιος'!N129</f>
        <v>0</v>
      </c>
      <c r="O129" s="76">
        <f t="shared" si="61"/>
        <v>0</v>
      </c>
      <c r="P129" s="66"/>
      <c r="Q129" s="81" t="e">
        <f t="shared" si="55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2'!I87</f>
        <v>0</v>
      </c>
      <c r="E130" s="76" t="e">
        <f t="shared" si="56"/>
        <v>#DIV/0!</v>
      </c>
      <c r="F130" s="66">
        <f>D130+'2025 Μάιος'!F130</f>
        <v>172.5</v>
      </c>
      <c r="G130" s="76">
        <f t="shared" si="57"/>
        <v>3.5845526353630976E-3</v>
      </c>
      <c r="H130" s="56"/>
      <c r="I130" s="82" t="e">
        <f t="shared" si="58"/>
        <v>#DIV/0!</v>
      </c>
      <c r="J130" s="66"/>
      <c r="K130" s="66" t="e">
        <f t="shared" si="59"/>
        <v>#DIV/0!</v>
      </c>
      <c r="L130" s="56">
        <f>'2024_60-69 ΕΞΟΔΑ+ΟΜ 2'!I79</f>
        <v>31</v>
      </c>
      <c r="M130" s="76">
        <f t="shared" si="60"/>
        <v>5.1996148930388902E-3</v>
      </c>
      <c r="N130" s="66">
        <f>L130+'2025 Μάιος'!N130</f>
        <v>248.5</v>
      </c>
      <c r="O130" s="76">
        <f t="shared" si="61"/>
        <v>5.0302248702819366E-3</v>
      </c>
      <c r="P130" s="66"/>
      <c r="Q130" s="81" t="e">
        <f t="shared" si="55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2'!I88</f>
        <v>0</v>
      </c>
      <c r="E131" s="76" t="e">
        <f t="shared" si="56"/>
        <v>#DIV/0!</v>
      </c>
      <c r="F131" s="66">
        <f>D131+'2025 Μάιος'!F131</f>
        <v>751.64</v>
      </c>
      <c r="G131" s="76">
        <f t="shared" si="57"/>
        <v>1.5619090683155472E-2</v>
      </c>
      <c r="H131" s="56"/>
      <c r="I131" s="82" t="e">
        <f t="shared" si="58"/>
        <v>#DIV/0!</v>
      </c>
      <c r="J131" s="66"/>
      <c r="K131" s="66" t="e">
        <f t="shared" si="59"/>
        <v>#DIV/0!</v>
      </c>
      <c r="L131" s="56">
        <f>'2024_60-69 ΕΞΟΔΑ+ΟΜ 2'!I80</f>
        <v>190.71</v>
      </c>
      <c r="M131" s="76">
        <f t="shared" si="60"/>
        <v>3.1987695362949896E-2</v>
      </c>
      <c r="N131" s="66">
        <f>L131+'2025 Μάιος'!N131</f>
        <v>678.65</v>
      </c>
      <c r="O131" s="76">
        <f t="shared" si="61"/>
        <v>1.3737473272502359E-2</v>
      </c>
      <c r="P131" s="66"/>
      <c r="Q131" s="81" t="e">
        <f t="shared" si="55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2'!I89</f>
        <v>0</v>
      </c>
      <c r="E132" s="76" t="e">
        <f t="shared" si="56"/>
        <v>#DIV/0!</v>
      </c>
      <c r="F132" s="66">
        <f>D132+'2025 Μάιος'!F132</f>
        <v>88.68</v>
      </c>
      <c r="G132" s="76">
        <f t="shared" si="57"/>
        <v>1.8427717548057945E-3</v>
      </c>
      <c r="H132" s="56"/>
      <c r="I132" s="82" t="e">
        <f t="shared" si="58"/>
        <v>#DIV/0!</v>
      </c>
      <c r="J132" s="66"/>
      <c r="K132" s="66" t="e">
        <f t="shared" si="59"/>
        <v>#DIV/0!</v>
      </c>
      <c r="L132" s="56">
        <f>'2024_60-69 ΕΞΟΔΑ+ΟΜ 2'!I81</f>
        <v>43.72</v>
      </c>
      <c r="M132" s="76">
        <f t="shared" si="60"/>
        <v>7.3331342943116218E-3</v>
      </c>
      <c r="N132" s="66">
        <f>L132+'2025 Μάιος'!N132</f>
        <v>76.330000000000013</v>
      </c>
      <c r="O132" s="76">
        <f t="shared" si="61"/>
        <v>1.5450988504974658E-3</v>
      </c>
      <c r="P132" s="66"/>
      <c r="Q132" s="81" t="e">
        <f t="shared" si="55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2'!I90</f>
        <v>0</v>
      </c>
      <c r="E133" s="76" t="e">
        <f t="shared" si="56"/>
        <v>#DIV/0!</v>
      </c>
      <c r="F133" s="66">
        <f>D133+'2025 Μάιος'!F133</f>
        <v>46.31</v>
      </c>
      <c r="G133" s="76">
        <f t="shared" si="57"/>
        <v>9.6232250749950763E-4</v>
      </c>
      <c r="H133" s="56"/>
      <c r="I133" s="82" t="e">
        <f t="shared" si="58"/>
        <v>#DIV/0!</v>
      </c>
      <c r="J133" s="66"/>
      <c r="K133" s="66" t="e">
        <f t="shared" si="59"/>
        <v>#DIV/0!</v>
      </c>
      <c r="L133" s="56">
        <f>'2024_60-69 ΕΞΟΔΑ+ΟΜ 2'!I82</f>
        <v>-1.05</v>
      </c>
      <c r="M133" s="76">
        <f t="shared" si="60"/>
        <v>-1.7611598831260758E-4</v>
      </c>
      <c r="N133" s="66">
        <f>L133+'2025 Μάιος'!N133</f>
        <v>33.320000000000007</v>
      </c>
      <c r="O133" s="76">
        <f t="shared" si="61"/>
        <v>6.7447522204343725E-4</v>
      </c>
      <c r="P133" s="66"/>
      <c r="Q133" s="81" t="e">
        <f t="shared" si="55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2'!I91</f>
        <v>0</v>
      </c>
      <c r="E134" s="76" t="e">
        <f t="shared" si="56"/>
        <v>#DIV/0!</v>
      </c>
      <c r="F134" s="66">
        <f>D134+'2025 Μάιος'!F134</f>
        <v>62.370000000000005</v>
      </c>
      <c r="G134" s="76">
        <f t="shared" si="57"/>
        <v>1.2960495528556314E-3</v>
      </c>
      <c r="H134" s="56"/>
      <c r="I134" s="82" t="e">
        <f t="shared" si="58"/>
        <v>#DIV/0!</v>
      </c>
      <c r="J134" s="66"/>
      <c r="K134" s="66" t="e">
        <f t="shared" si="59"/>
        <v>#DIV/0!</v>
      </c>
      <c r="L134" s="56">
        <f>'2024_60-69 ΕΞΟΔΑ+ΟΜ 2'!I83</f>
        <v>83.01</v>
      </c>
      <c r="M134" s="76">
        <f t="shared" si="60"/>
        <v>1.392322684745672E-2</v>
      </c>
      <c r="N134" s="66">
        <f>L134+'2025 Μάιος'!N134</f>
        <v>184.54000000000002</v>
      </c>
      <c r="O134" s="76">
        <f t="shared" si="61"/>
        <v>3.7355239338504173E-3</v>
      </c>
      <c r="P134" s="66"/>
      <c r="Q134" s="81" t="e">
        <f t="shared" si="55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2'!I92</f>
        <v>0</v>
      </c>
      <c r="E135" s="76" t="e">
        <f t="shared" si="56"/>
        <v>#DIV/0!</v>
      </c>
      <c r="F135" s="66">
        <f>D135+'2025 Μάιος'!F135</f>
        <v>1482.8000000000002</v>
      </c>
      <c r="G135" s="76">
        <f t="shared" si="57"/>
        <v>3.0812606653428418E-2</v>
      </c>
      <c r="H135" s="56"/>
      <c r="I135" s="82" t="e">
        <f t="shared" si="58"/>
        <v>#DIV/0!</v>
      </c>
      <c r="J135" s="66"/>
      <c r="K135" s="66" t="e">
        <f t="shared" si="59"/>
        <v>#DIV/0!</v>
      </c>
      <c r="L135" s="56">
        <f>'2024_60-69 ΕΞΟΔΑ+ΟΜ 2'!I84</f>
        <v>366.94</v>
      </c>
      <c r="M135" s="76">
        <f t="shared" si="60"/>
        <v>6.1546667382312591E-2</v>
      </c>
      <c r="N135" s="66">
        <f>L135+'2025 Μάιος'!N135</f>
        <v>1835.68</v>
      </c>
      <c r="O135" s="76">
        <f t="shared" si="61"/>
        <v>3.7158483661485497E-2</v>
      </c>
      <c r="P135" s="66"/>
      <c r="Q135" s="81" t="e">
        <f t="shared" si="55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2'!I93</f>
        <v>0</v>
      </c>
      <c r="E136" s="76" t="e">
        <f t="shared" si="56"/>
        <v>#DIV/0!</v>
      </c>
      <c r="F136" s="66">
        <f>D136+'2025 Μάιος'!F136</f>
        <v>25.62</v>
      </c>
      <c r="G136" s="76">
        <f t="shared" si="57"/>
        <v>5.3238399140871054E-4</v>
      </c>
      <c r="H136" s="56"/>
      <c r="I136" s="82" t="e">
        <f t="shared" si="58"/>
        <v>#DIV/0!</v>
      </c>
      <c r="J136" s="66"/>
      <c r="K136" s="66" t="e">
        <f t="shared" si="59"/>
        <v>#DIV/0!</v>
      </c>
      <c r="L136" s="56">
        <f>'2024_60-69 ΕΞΟΔΑ+ΟΜ 2'!I85</f>
        <v>0</v>
      </c>
      <c r="M136" s="76">
        <f t="shared" si="60"/>
        <v>0</v>
      </c>
      <c r="N136" s="66">
        <f>L136+'2025 Μάιος'!N136</f>
        <v>50.31</v>
      </c>
      <c r="O136" s="76">
        <f t="shared" si="61"/>
        <v>1.0183928097540612E-3</v>
      </c>
      <c r="P136" s="66"/>
      <c r="Q136" s="81" t="e">
        <f t="shared" si="55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2'!I94</f>
        <v>0</v>
      </c>
      <c r="E137" s="76" t="e">
        <f t="shared" si="56"/>
        <v>#DIV/0!</v>
      </c>
      <c r="F137" s="66">
        <f>D137+'2025 Μάιος'!F137</f>
        <v>299.25</v>
      </c>
      <c r="G137" s="76">
        <f t="shared" si="57"/>
        <v>6.2184195717820698E-3</v>
      </c>
      <c r="H137" s="56"/>
      <c r="I137" s="82" t="e">
        <f t="shared" si="58"/>
        <v>#DIV/0!</v>
      </c>
      <c r="J137" s="66"/>
      <c r="K137" s="66" t="e">
        <f t="shared" si="59"/>
        <v>#DIV/0!</v>
      </c>
      <c r="L137" s="56">
        <f>'2024_60-69 ΕΞΟΔΑ+ΟΜ 2'!I86</f>
        <v>0</v>
      </c>
      <c r="M137" s="76">
        <f t="shared" si="60"/>
        <v>0</v>
      </c>
      <c r="N137" s="66">
        <f>L137+'2025 Μάιος'!N137</f>
        <v>469.58000000000004</v>
      </c>
      <c r="O137" s="76">
        <f t="shared" si="61"/>
        <v>9.5054044047766274E-3</v>
      </c>
      <c r="P137" s="66"/>
      <c r="Q137" s="81" t="e">
        <f t="shared" si="55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2'!I95</f>
        <v>0</v>
      </c>
      <c r="E138" s="76" t="e">
        <f t="shared" si="56"/>
        <v>#DIV/0!</v>
      </c>
      <c r="F138" s="66">
        <f>D138+'2025 Μάιος'!F138</f>
        <v>0</v>
      </c>
      <c r="G138" s="76">
        <f t="shared" si="57"/>
        <v>0</v>
      </c>
      <c r="H138" s="56"/>
      <c r="I138" s="82" t="e">
        <f t="shared" si="58"/>
        <v>#DIV/0!</v>
      </c>
      <c r="J138" s="66"/>
      <c r="K138" s="66" t="e">
        <f t="shared" si="59"/>
        <v>#DIV/0!</v>
      </c>
      <c r="L138" s="56">
        <f>'2024_60-69 ΕΞΟΔΑ+ΟΜ 2'!I87</f>
        <v>0</v>
      </c>
      <c r="M138" s="76">
        <f t="shared" si="60"/>
        <v>0</v>
      </c>
      <c r="N138" s="66">
        <f>L138+'2025 Μάιος'!N138</f>
        <v>0</v>
      </c>
      <c r="O138" s="76">
        <f t="shared" si="61"/>
        <v>0</v>
      </c>
      <c r="P138" s="66"/>
      <c r="Q138" s="81" t="e">
        <f t="shared" si="55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2'!I96</f>
        <v>0</v>
      </c>
      <c r="E139" s="76" t="e">
        <f t="shared" si="56"/>
        <v>#DIV/0!</v>
      </c>
      <c r="F139" s="66">
        <f>D139+'2025 Μάιος'!F139</f>
        <v>0</v>
      </c>
      <c r="G139" s="76">
        <f t="shared" si="57"/>
        <v>0</v>
      </c>
      <c r="H139" s="56"/>
      <c r="I139" s="82" t="e">
        <f t="shared" si="58"/>
        <v>#DIV/0!</v>
      </c>
      <c r="J139" s="66"/>
      <c r="K139" s="66" t="e">
        <f t="shared" si="59"/>
        <v>#DIV/0!</v>
      </c>
      <c r="L139" s="56">
        <f>'2024_60-69 ΕΞΟΔΑ+ΟΜ 2'!I88</f>
        <v>0</v>
      </c>
      <c r="M139" s="76">
        <f t="shared" si="60"/>
        <v>0</v>
      </c>
      <c r="N139" s="66">
        <f>L139+'2025 Μάιος'!N139</f>
        <v>0</v>
      </c>
      <c r="O139" s="76">
        <f t="shared" si="61"/>
        <v>0</v>
      </c>
      <c r="P139" s="66"/>
      <c r="Q139" s="81" t="e">
        <f t="shared" si="55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2'!I97</f>
        <v>0</v>
      </c>
      <c r="E140" s="76" t="e">
        <f t="shared" si="56"/>
        <v>#DIV/0!</v>
      </c>
      <c r="F140" s="66">
        <f>D140+'2025 Μάιος'!F140</f>
        <v>0</v>
      </c>
      <c r="G140" s="76">
        <f t="shared" si="57"/>
        <v>0</v>
      </c>
      <c r="H140" s="56"/>
      <c r="I140" s="82" t="e">
        <f t="shared" si="58"/>
        <v>#DIV/0!</v>
      </c>
      <c r="J140" s="66"/>
      <c r="K140" s="66" t="e">
        <f t="shared" si="59"/>
        <v>#DIV/0!</v>
      </c>
      <c r="L140" s="56">
        <f>'2024_60-69 ΕΞΟΔΑ+ΟΜ 2'!I89</f>
        <v>0</v>
      </c>
      <c r="M140" s="76">
        <f t="shared" si="60"/>
        <v>0</v>
      </c>
      <c r="N140" s="66">
        <f>L140+'2025 Μάιος'!N140</f>
        <v>0</v>
      </c>
      <c r="O140" s="76">
        <f t="shared" si="61"/>
        <v>0</v>
      </c>
      <c r="P140" s="66"/>
      <c r="Q140" s="81" t="e">
        <f t="shared" si="55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2'!I98</f>
        <v>0</v>
      </c>
      <c r="E141" s="76" t="e">
        <f t="shared" si="56"/>
        <v>#DIV/0!</v>
      </c>
      <c r="F141" s="66">
        <f>D141+'2025 Μάιος'!F141</f>
        <v>1086.5899999999999</v>
      </c>
      <c r="G141" s="76">
        <f t="shared" si="57"/>
        <v>2.257935680034312E-2</v>
      </c>
      <c r="H141" s="56"/>
      <c r="I141" s="82" t="e">
        <f t="shared" si="58"/>
        <v>#DIV/0!</v>
      </c>
      <c r="J141" s="66"/>
      <c r="K141" s="66" t="e">
        <f t="shared" si="59"/>
        <v>#DIV/0!</v>
      </c>
      <c r="L141" s="56">
        <f>'2024_60-69 ΕΞΟΔΑ+ΟΜ 2'!I90</f>
        <v>0</v>
      </c>
      <c r="M141" s="76">
        <f t="shared" si="60"/>
        <v>0</v>
      </c>
      <c r="N141" s="66">
        <f>L141+'2025 Μάιος'!N141</f>
        <v>901.3</v>
      </c>
      <c r="O141" s="76">
        <f t="shared" si="61"/>
        <v>1.8244433302153355E-2</v>
      </c>
      <c r="P141" s="66"/>
      <c r="Q141" s="81" t="e">
        <f t="shared" si="55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2'!I99</f>
        <v>0</v>
      </c>
      <c r="E142" s="76" t="e">
        <f t="shared" si="56"/>
        <v>#DIV/0!</v>
      </c>
      <c r="F142" s="66">
        <f>D142+'2025 Μάιος'!F142</f>
        <v>5242.7299999999996</v>
      </c>
      <c r="G142" s="76">
        <f t="shared" si="57"/>
        <v>0.10894400949563578</v>
      </c>
      <c r="H142" s="56"/>
      <c r="I142" s="82" t="e">
        <f t="shared" si="58"/>
        <v>#DIV/0!</v>
      </c>
      <c r="J142" s="66"/>
      <c r="K142" s="66" t="e">
        <f t="shared" si="59"/>
        <v>#DIV/0!</v>
      </c>
      <c r="L142" s="56">
        <f>'2024_60-69 ΕΞΟΔΑ+ΟΜ 2'!I91</f>
        <v>900</v>
      </c>
      <c r="M142" s="76">
        <f t="shared" si="60"/>
        <v>0.15095656141080649</v>
      </c>
      <c r="N142" s="66">
        <f>L142+'2025 Μάιος'!N142</f>
        <v>4800</v>
      </c>
      <c r="O142" s="76">
        <f t="shared" si="61"/>
        <v>9.7163297293172218E-2</v>
      </c>
      <c r="P142" s="66"/>
      <c r="Q142" s="81" t="e">
        <f t="shared" si="55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2'!I100</f>
        <v>0</v>
      </c>
      <c r="E143" s="76" t="e">
        <f t="shared" si="56"/>
        <v>#DIV/0!</v>
      </c>
      <c r="F143" s="66">
        <f>D143+'2025 Μάιος'!F143</f>
        <v>4600.62</v>
      </c>
      <c r="G143" s="76">
        <f t="shared" si="57"/>
        <v>9.5600953885821308E-2</v>
      </c>
      <c r="H143" s="56"/>
      <c r="I143" s="82" t="e">
        <f t="shared" si="58"/>
        <v>#DIV/0!</v>
      </c>
      <c r="J143" s="66"/>
      <c r="K143" s="66" t="e">
        <f t="shared" si="59"/>
        <v>#DIV/0!</v>
      </c>
      <c r="L143" s="56">
        <f>'2024_60-69 ΕΞΟΔΑ+ΟΜ 2'!I92</f>
        <v>0</v>
      </c>
      <c r="M143" s="76">
        <f t="shared" si="60"/>
        <v>0</v>
      </c>
      <c r="N143" s="66">
        <f>L143+'2025 Μάιος'!N143</f>
        <v>2559.0700000000002</v>
      </c>
      <c r="O143" s="76">
        <f t="shared" si="61"/>
        <v>5.1801599834174629E-2</v>
      </c>
      <c r="P143" s="66"/>
      <c r="Q143" s="81" t="e">
        <f t="shared" si="55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2'!I101</f>
        <v>0</v>
      </c>
      <c r="E144" s="76" t="e">
        <f t="shared" si="56"/>
        <v>#DIV/0!</v>
      </c>
      <c r="F144" s="66">
        <f>D144+'2025 Μάιος'!F144</f>
        <v>2050.08</v>
      </c>
      <c r="G144" s="76">
        <f t="shared" si="57"/>
        <v>4.2600693720030024E-2</v>
      </c>
      <c r="H144" s="56"/>
      <c r="I144" s="82" t="e">
        <f t="shared" si="58"/>
        <v>#DIV/0!</v>
      </c>
      <c r="J144" s="66"/>
      <c r="K144" s="66" t="e">
        <f t="shared" si="59"/>
        <v>#DIV/0!</v>
      </c>
      <c r="L144" s="56">
        <f>'2024_60-69 ΕΞΟΔΑ+ΟΜ 2'!I93</f>
        <v>29.3</v>
      </c>
      <c r="M144" s="76">
        <f t="shared" si="60"/>
        <v>4.9144747214851445E-3</v>
      </c>
      <c r="N144" s="66">
        <f>L144+'2025 Μάιος'!N144</f>
        <v>1405.43</v>
      </c>
      <c r="O144" s="76">
        <f t="shared" si="61"/>
        <v>2.8449211023904797E-2</v>
      </c>
      <c r="P144" s="66"/>
      <c r="Q144" s="81" t="e">
        <f t="shared" si="55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2'!I102</f>
        <v>0</v>
      </c>
      <c r="E145" s="76" t="e">
        <f t="shared" si="56"/>
        <v>#DIV/0!</v>
      </c>
      <c r="F145" s="66">
        <f>D145+'2025 Μάιος'!F145</f>
        <v>345.75</v>
      </c>
      <c r="G145" s="76">
        <f t="shared" si="57"/>
        <v>7.1846902821842964E-3</v>
      </c>
      <c r="H145" s="56"/>
      <c r="I145" s="82" t="e">
        <f t="shared" si="58"/>
        <v>#DIV/0!</v>
      </c>
      <c r="J145" s="66"/>
      <c r="K145" s="66" t="e">
        <f t="shared" si="59"/>
        <v>#DIV/0!</v>
      </c>
      <c r="L145" s="56">
        <f>'2024_60-69 ΕΞΟΔΑ+ΟΜ 2'!I94</f>
        <v>112.36</v>
      </c>
      <c r="M145" s="76">
        <f t="shared" si="60"/>
        <v>1.8846088044575795E-2</v>
      </c>
      <c r="N145" s="66">
        <f>L145+'2025 Μάιος'!N145</f>
        <v>713.29</v>
      </c>
      <c r="O145" s="76">
        <f t="shared" si="61"/>
        <v>1.4438668401301417E-2</v>
      </c>
      <c r="P145" s="66"/>
      <c r="Q145" s="81" t="e">
        <f t="shared" si="55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2'!I103</f>
        <v>0</v>
      </c>
      <c r="E146" s="76" t="e">
        <f t="shared" si="56"/>
        <v>#DIV/0!</v>
      </c>
      <c r="F146" s="66">
        <f>D146+'2025 Μάιος'!F146</f>
        <v>0</v>
      </c>
      <c r="G146" s="76">
        <f t="shared" si="57"/>
        <v>0</v>
      </c>
      <c r="H146" s="56"/>
      <c r="I146" s="82" t="e">
        <f t="shared" si="58"/>
        <v>#DIV/0!</v>
      </c>
      <c r="J146" s="66"/>
      <c r="K146" s="66" t="e">
        <f t="shared" si="59"/>
        <v>#DIV/0!</v>
      </c>
      <c r="L146" s="56">
        <f>'2024_60-69 ΕΞΟΔΑ+ΟΜ 2'!I95</f>
        <v>0</v>
      </c>
      <c r="M146" s="76">
        <f t="shared" si="60"/>
        <v>0</v>
      </c>
      <c r="N146" s="66">
        <f>L146+'2025 Μάιος'!N146</f>
        <v>0</v>
      </c>
      <c r="O146" s="76">
        <f t="shared" si="61"/>
        <v>0</v>
      </c>
      <c r="P146" s="66"/>
      <c r="Q146" s="81" t="e">
        <f t="shared" si="55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2'!I104</f>
        <v>0</v>
      </c>
      <c r="E147" s="76" t="e">
        <f t="shared" si="56"/>
        <v>#DIV/0!</v>
      </c>
      <c r="F147" s="66">
        <f>D147+'2025 Μάιος'!F147</f>
        <v>0</v>
      </c>
      <c r="G147" s="76">
        <f t="shared" si="57"/>
        <v>0</v>
      </c>
      <c r="H147" s="56"/>
      <c r="I147" s="82" t="e">
        <f t="shared" si="58"/>
        <v>#DIV/0!</v>
      </c>
      <c r="J147" s="66"/>
      <c r="K147" s="66" t="e">
        <f t="shared" si="59"/>
        <v>#DIV/0!</v>
      </c>
      <c r="L147" s="56">
        <f>'2024_60-69 ΕΞΟΔΑ+ΟΜ 2'!I96</f>
        <v>0</v>
      </c>
      <c r="M147" s="76">
        <f t="shared" si="60"/>
        <v>0</v>
      </c>
      <c r="N147" s="66">
        <f>L147+'2025 Μάιος'!N147</f>
        <v>0</v>
      </c>
      <c r="O147" s="76">
        <f t="shared" si="61"/>
        <v>0</v>
      </c>
      <c r="P147" s="66"/>
      <c r="Q147" s="81" t="e">
        <f t="shared" si="55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2'!I105</f>
        <v>0</v>
      </c>
      <c r="E148" s="76" t="e">
        <f t="shared" si="56"/>
        <v>#DIV/0!</v>
      </c>
      <c r="F148" s="66">
        <f>D148+'2025 Μάιος'!F148</f>
        <v>4137.37</v>
      </c>
      <c r="G148" s="76">
        <f t="shared" si="57"/>
        <v>8.5974611808534607E-2</v>
      </c>
      <c r="H148" s="56"/>
      <c r="I148" s="82" t="e">
        <f t="shared" si="58"/>
        <v>#DIV/0!</v>
      </c>
      <c r="J148" s="66"/>
      <c r="K148" s="66" t="e">
        <f t="shared" si="59"/>
        <v>#DIV/0!</v>
      </c>
      <c r="L148" s="56">
        <f>'2024_60-69 ΕΞΟΔΑ+ΟΜ 2'!I97</f>
        <v>130.18</v>
      </c>
      <c r="M148" s="76">
        <f t="shared" si="60"/>
        <v>2.1835027960509765E-2</v>
      </c>
      <c r="N148" s="66">
        <f>L148+'2025 Μάιος'!N148</f>
        <v>2966.61</v>
      </c>
      <c r="O148" s="76">
        <f t="shared" si="61"/>
        <v>6.0051168621437008E-2</v>
      </c>
      <c r="P148" s="66"/>
      <c r="Q148" s="81" t="e">
        <f t="shared" si="55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2'!I106</f>
        <v>0</v>
      </c>
      <c r="E149" s="76" t="e">
        <f t="shared" si="56"/>
        <v>#DIV/0!</v>
      </c>
      <c r="F149" s="66">
        <f>D149+'2025 Μάιος'!F149</f>
        <v>0</v>
      </c>
      <c r="G149" s="76">
        <f t="shared" si="57"/>
        <v>0</v>
      </c>
      <c r="H149" s="56"/>
      <c r="I149" s="82" t="e">
        <f t="shared" si="58"/>
        <v>#DIV/0!</v>
      </c>
      <c r="J149" s="66"/>
      <c r="K149" s="66" t="e">
        <f t="shared" si="59"/>
        <v>#DIV/0!</v>
      </c>
      <c r="L149" s="56">
        <f>'2024_60-69 ΕΞΟΔΑ+ΟΜ 2'!I98</f>
        <v>0</v>
      </c>
      <c r="M149" s="76">
        <f t="shared" si="60"/>
        <v>0</v>
      </c>
      <c r="N149" s="66">
        <f>L149+'2025 Μάιος'!N149</f>
        <v>0</v>
      </c>
      <c r="O149" s="76">
        <f t="shared" si="61"/>
        <v>0</v>
      </c>
      <c r="P149" s="66"/>
      <c r="Q149" s="81" t="e">
        <f t="shared" si="55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2'!I107</f>
        <v>0</v>
      </c>
      <c r="E150" s="76" t="e">
        <f t="shared" si="56"/>
        <v>#DIV/0!</v>
      </c>
      <c r="F150" s="66">
        <f>D150+'2025 Μάιος'!F150</f>
        <v>2393.4199999999996</v>
      </c>
      <c r="G150" s="76">
        <f t="shared" si="57"/>
        <v>4.9735304165395622E-2</v>
      </c>
      <c r="H150" s="56"/>
      <c r="I150" s="82" t="e">
        <f t="shared" si="58"/>
        <v>#DIV/0!</v>
      </c>
      <c r="J150" s="66"/>
      <c r="K150" s="66" t="e">
        <f t="shared" si="59"/>
        <v>#DIV/0!</v>
      </c>
      <c r="L150" s="56">
        <f>'2024_60-69 ΕΞΟΔΑ+ΟΜ 2'!I99</f>
        <v>0</v>
      </c>
      <c r="M150" s="76">
        <f t="shared" si="60"/>
        <v>0</v>
      </c>
      <c r="N150" s="66">
        <f>L150+'2025 Μάιος'!N150</f>
        <v>556.22</v>
      </c>
      <c r="O150" s="76">
        <f t="shared" si="61"/>
        <v>1.1259201920918387E-2</v>
      </c>
      <c r="P150" s="66"/>
      <c r="Q150" s="81" t="e">
        <f t="shared" si="55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2'!I108</f>
        <v>0</v>
      </c>
      <c r="E151" s="76" t="e">
        <f t="shared" si="56"/>
        <v>#DIV/0!</v>
      </c>
      <c r="F151" s="66">
        <f>D151+'2025 Μάιος'!F151</f>
        <v>0</v>
      </c>
      <c r="G151" s="76">
        <f t="shared" si="57"/>
        <v>0</v>
      </c>
      <c r="H151" s="56"/>
      <c r="I151" s="82" t="e">
        <f t="shared" si="58"/>
        <v>#DIV/0!</v>
      </c>
      <c r="J151" s="66"/>
      <c r="K151" s="66" t="e">
        <f t="shared" si="59"/>
        <v>#DIV/0!</v>
      </c>
      <c r="L151" s="56">
        <f>'2024_60-69 ΕΞΟΔΑ+ΟΜ 2'!I100</f>
        <v>674.67</v>
      </c>
      <c r="M151" s="76">
        <f t="shared" si="60"/>
        <v>0.11316207031892089</v>
      </c>
      <c r="N151" s="66">
        <f>L151+'2025 Μάιος'!N151</f>
        <v>4274</v>
      </c>
      <c r="O151" s="76">
        <f t="shared" si="61"/>
        <v>8.6515819298128765E-2</v>
      </c>
      <c r="P151" s="66"/>
      <c r="Q151" s="81" t="e">
        <f t="shared" si="55"/>
        <v>#DIV/0!</v>
      </c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2'!I109</f>
        <v>777.67000000000007</v>
      </c>
      <c r="E152" s="76" t="e">
        <f t="shared" si="56"/>
        <v>#DIV/0!</v>
      </c>
      <c r="F152" s="66">
        <f>D152+'2025 Μάιος'!F152</f>
        <v>4666.0200000000004</v>
      </c>
      <c r="G152" s="76">
        <f t="shared" si="57"/>
        <v>9.6959966884967677E-2</v>
      </c>
      <c r="H152" s="56"/>
      <c r="I152" s="82" t="e">
        <f t="shared" si="58"/>
        <v>#DIV/0!</v>
      </c>
      <c r="J152" s="66"/>
      <c r="K152" s="66" t="e">
        <f t="shared" si="59"/>
        <v>#DIV/0!</v>
      </c>
      <c r="L152" s="56">
        <f>'2024_60-69 ΕΞΟΔΑ+ΟΜ 2'!I101</f>
        <v>0</v>
      </c>
      <c r="M152" s="76">
        <f t="shared" si="60"/>
        <v>0</v>
      </c>
      <c r="N152" s="66">
        <f>L152+'2025 Μάιος'!N152</f>
        <v>0</v>
      </c>
      <c r="O152" s="76">
        <f t="shared" si="61"/>
        <v>0</v>
      </c>
      <c r="P152" s="66"/>
      <c r="Q152" s="81" t="e">
        <f t="shared" si="55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2'!I110</f>
        <v>0</v>
      </c>
      <c r="E153" s="76" t="e">
        <f t="shared" ref="E153" si="62">D153/$D4152</f>
        <v>#DIV/0!</v>
      </c>
      <c r="F153" s="66">
        <f>D153+'2025 Μάιος'!F153</f>
        <v>2070.54</v>
      </c>
      <c r="G153" s="76">
        <f t="shared" ref="G153" si="63">F153/$F$116</f>
        <v>4.3025852832607007E-2</v>
      </c>
      <c r="H153" s="56"/>
      <c r="I153" s="82" t="e">
        <f t="shared" si="58"/>
        <v>#DIV/0!</v>
      </c>
      <c r="J153" s="66"/>
      <c r="K153" s="66" t="e">
        <f t="shared" si="59"/>
        <v>#DIV/0!</v>
      </c>
      <c r="L153" s="56">
        <f>'2024_60-69 ΕΞΟΔΑ+ΟΜ 2'!I102</f>
        <v>22.73</v>
      </c>
      <c r="M153" s="76">
        <f t="shared" si="60"/>
        <v>3.8124918231862573E-3</v>
      </c>
      <c r="N153" s="66">
        <f>L153+'2025 Μάιος'!N153</f>
        <v>5678.5300000000007</v>
      </c>
      <c r="O153" s="76">
        <f t="shared" si="61"/>
        <v>0.1149468122037911</v>
      </c>
      <c r="P153" s="66"/>
      <c r="Q153" s="81" t="e">
        <f t="shared" si="55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2'!I73</f>
        <v>777.67000000000007</v>
      </c>
      <c r="E157" s="83"/>
      <c r="F157" s="65">
        <f>'2025_60-69 ΕΞΟΔΑ+ΟΜ 2'!V73</f>
        <v>48123.159999999996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5961.98</v>
      </c>
      <c r="M157" s="83"/>
      <c r="N157" s="65">
        <f>SUM(N117:N156)</f>
        <v>49401.37000000001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 t="e">
        <f>D7-D74-D111-D157</f>
        <v>#REF!</v>
      </c>
      <c r="E159" s="299"/>
      <c r="F159" s="88" t="e">
        <f>F7-F74-F111-F157</f>
        <v>#REF!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20276.260999999988</v>
      </c>
      <c r="M159" s="299"/>
      <c r="N159" s="88">
        <f>N7-N74-N111-N157</f>
        <v>-78887.170946902683</v>
      </c>
      <c r="O159" s="299"/>
      <c r="P159" s="88"/>
      <c r="Q159" s="299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1AF4233DC534D8823B45A4550D890" ma:contentTypeVersion="20" ma:contentTypeDescription="Create a new document." ma:contentTypeScope="" ma:versionID="14e775a10995a8354e56ff33acfb9c51">
  <xsd:schema xmlns:xsd="http://www.w3.org/2001/XMLSchema" xmlns:xs="http://www.w3.org/2001/XMLSchema" xmlns:p="http://schemas.microsoft.com/office/2006/metadata/properties" xmlns:ns2="bf4f4781-025e-46b2-b002-087a1304ea7d" xmlns:ns3="835ddbe8-13a7-4a96-b794-382a9499ecae" targetNamespace="http://schemas.microsoft.com/office/2006/metadata/properties" ma:root="true" ma:fieldsID="2f1df640136b578c30ce43ff85ea3067" ns2:_="" ns3:_="">
    <xsd:import namespace="bf4f4781-025e-46b2-b002-087a1304ea7d"/>
    <xsd:import namespace="835ddbe8-13a7-4a96-b794-382a9499e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TaxKeywordTaxHTField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f4781-025e-46b2-b002-087a1304e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a01f5e0-081d-498e-af2f-ba5d0f1ea5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ddbe8-13a7-4a96-b794-382a9499e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8a01f5e0-081d-498e-af2f-ba5d0f1ea5a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6bd027fc-b854-4dce-8f92-2343e520b06b}" ma:internalName="TaxCatchAll" ma:showField="CatchAllData" ma:web="835ddbe8-13a7-4a96-b794-382a9499ec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835ddbe8-13a7-4a96-b794-382a9499ecae">
      <Terms xmlns="http://schemas.microsoft.com/office/infopath/2007/PartnerControls"/>
    </TaxKeywordTaxHTField>
    <TaxCatchAll xmlns="835ddbe8-13a7-4a96-b794-382a9499ecae" xsi:nil="true"/>
    <lcf76f155ced4ddcb4097134ff3c332f xmlns="bf4f4781-025e-46b2-b002-087a1304ea7d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6744A6B-01F8-495B-A33A-DC396103F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f4781-025e-46b2-b002-087a1304ea7d"/>
    <ds:schemaRef ds:uri="835ddbe8-13a7-4a96-b794-382a9499e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A3A00-5559-433D-B16E-D102250B1D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25BA6-96B9-4863-9326-2E0A25CF6025}">
  <ds:schemaRefs>
    <ds:schemaRef ds:uri="http://schemas.microsoft.com/office/2006/metadata/properties"/>
    <ds:schemaRef ds:uri="http://schemas.microsoft.com/office/infopath/2007/PartnerControls"/>
    <ds:schemaRef ds:uri="835ddbe8-13a7-4a96-b794-382a9499ecae"/>
    <ds:schemaRef ds:uri="bf4f4781-025e-46b2-b002-087a1304ea7d"/>
  </ds:schemaRefs>
</ds:datastoreItem>
</file>

<file path=customXml/itemProps4.xml><?xml version="1.0" encoding="utf-8"?>
<ds:datastoreItem xmlns:ds="http://schemas.openxmlformats.org/officeDocument/2006/customXml" ds:itemID="{5C53AEF3-2D31-4018-89B6-D81AB8A09BF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2025_ΕΣΟΔΑ</vt:lpstr>
      <vt:lpstr>2025_60-69 ΕΞΟΔΑ+ΟΜ 2</vt:lpstr>
      <vt:lpstr>2024_60-69 ΕΞΟΔΑ+ΟΜ 2</vt:lpstr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Αύγουστος</vt:lpstr>
      <vt:lpstr>2025 Σεπτέμβριος </vt:lpstr>
      <vt:lpstr>2025 Οκτώβριος</vt:lpstr>
      <vt:lpstr>2025 Νοέμβριος</vt:lpstr>
      <vt:lpstr>2025 Δεκέμβριος</vt:lpstr>
      <vt:lpstr>ΑΝΤΙΣΤΟΙΧΙΣΗ</vt:lpstr>
      <vt:lpstr>'2025 Ιανουάριος'!Print_Area</vt:lpstr>
    </vt:vector>
  </TitlesOfParts>
  <Manager/>
  <Company>KS&amp;Parteners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</dc:creator>
  <cp:keywords/>
  <dc:description/>
  <cp:lastModifiedBy>Sarantis Paltadakis</cp:lastModifiedBy>
  <cp:revision/>
  <cp:lastPrinted>2025-06-20T14:31:03Z</cp:lastPrinted>
  <dcterms:created xsi:type="dcterms:W3CDTF">2005-02-18T10:38:33Z</dcterms:created>
  <dcterms:modified xsi:type="dcterms:W3CDTF">2025-06-24T10:41:32Z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  <property fmtid="{D5CDD505-2E9C-101B-9397-08002B2CF9AE}" pid="4" name="ContentTypeId">
    <vt:lpwstr>0x0101003EC1AF4233DC534D8823B45A4550D890</vt:lpwstr>
  </property>
</Properties>
</file>