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isp\Desktop\SBSFC\project 1\"/>
    </mc:Choice>
  </mc:AlternateContent>
  <xr:revisionPtr revIDLastSave="0" documentId="13_ncr:1_{F37BE109-9391-488B-82B8-25F44362A212}" xr6:coauthVersionLast="47" xr6:coauthVersionMax="47" xr10:uidLastSave="{00000000-0000-0000-0000-000000000000}"/>
  <bookViews>
    <workbookView xWindow="-120" yWindow="-120" windowWidth="29040" windowHeight="15840" firstSheet="11" activeTab="13" xr2:uid="{00000000-000D-0000-FFFF-FFFF00000000}"/>
  </bookViews>
  <sheets>
    <sheet name="2025 Ιανουάριος" sheetId="1" r:id="rId1"/>
    <sheet name="2025 Φεβρουάριος" sheetId="2" r:id="rId2"/>
    <sheet name="2025 Μάρτιος" sheetId="3" r:id="rId3"/>
    <sheet name="2025 Απρίλιος" sheetId="4" r:id="rId4"/>
    <sheet name="2025 Μάιος" sheetId="5" r:id="rId5"/>
    <sheet name="2025 Ιούνιος" sheetId="6" r:id="rId6"/>
    <sheet name="2025 Ιούλιος" sheetId="7" r:id="rId7"/>
    <sheet name="2025 Άυγουστος" sheetId="8" r:id="rId8"/>
    <sheet name="2025 Σεπτέμβριος" sheetId="9" r:id="rId9"/>
    <sheet name="2025 Οκτώβριος" sheetId="10" r:id="rId10"/>
    <sheet name="2025 Νοέμβριος" sheetId="11" r:id="rId11"/>
    <sheet name="2025 Δεκέμβριος" sheetId="12" r:id="rId12"/>
    <sheet name="v1" sheetId="13" r:id="rId13"/>
    <sheet name="v2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2" i="13" l="1"/>
  <c r="E312" i="13"/>
  <c r="F312" i="13"/>
  <c r="G312" i="13"/>
  <c r="H312" i="13"/>
  <c r="I312" i="13"/>
  <c r="J312" i="13"/>
  <c r="K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Y312" i="13"/>
  <c r="Z312" i="13"/>
  <c r="AA312" i="13"/>
  <c r="C312" i="13"/>
  <c r="D269" i="13"/>
  <c r="E269" i="13"/>
  <c r="F269" i="13"/>
  <c r="G269" i="13"/>
  <c r="H269" i="13"/>
  <c r="I269" i="13"/>
  <c r="J269" i="13"/>
  <c r="K269" i="13"/>
  <c r="L269" i="13"/>
  <c r="M269" i="13"/>
  <c r="N269" i="13"/>
  <c r="O269" i="13"/>
  <c r="P269" i="13"/>
  <c r="Q269" i="13"/>
  <c r="R269" i="13"/>
  <c r="S269" i="13"/>
  <c r="T269" i="13"/>
  <c r="U269" i="13"/>
  <c r="V269" i="13"/>
  <c r="W269" i="13"/>
  <c r="X269" i="13"/>
  <c r="Y269" i="13"/>
  <c r="Z269" i="13"/>
  <c r="AA269" i="13"/>
  <c r="C269" i="13"/>
  <c r="D235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X235" i="13"/>
  <c r="Y235" i="13"/>
  <c r="Z235" i="13"/>
  <c r="AA235" i="13"/>
  <c r="C235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R201" i="13"/>
  <c r="S201" i="13"/>
  <c r="T201" i="13"/>
  <c r="U201" i="13"/>
  <c r="V201" i="13"/>
  <c r="W201" i="13"/>
  <c r="X201" i="13"/>
  <c r="Y201" i="13"/>
  <c r="Z201" i="13"/>
  <c r="AA201" i="13"/>
  <c r="C201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302" i="13"/>
  <c r="W303" i="13"/>
  <c r="W304" i="13"/>
  <c r="W305" i="13"/>
  <c r="W306" i="13"/>
  <c r="W307" i="13"/>
  <c r="W308" i="13"/>
  <c r="W309" i="13"/>
  <c r="W310" i="13"/>
  <c r="W311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Q273" i="13"/>
  <c r="Q274" i="13"/>
  <c r="Q275" i="13"/>
  <c r="Q276" i="13"/>
  <c r="Q277" i="13"/>
  <c r="Q278" i="13"/>
  <c r="Q279" i="13"/>
  <c r="Q280" i="13"/>
  <c r="Q281" i="13"/>
  <c r="Q282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95" i="13"/>
  <c r="Q296" i="13"/>
  <c r="Q297" i="13"/>
  <c r="Q298" i="13"/>
  <c r="Q299" i="13"/>
  <c r="Q300" i="13"/>
  <c r="Q301" i="13"/>
  <c r="Q302" i="13"/>
  <c r="Q303" i="13"/>
  <c r="Q304" i="13"/>
  <c r="Q305" i="13"/>
  <c r="Q306" i="13"/>
  <c r="Q307" i="13"/>
  <c r="Q308" i="13"/>
  <c r="Q309" i="13"/>
  <c r="Q310" i="13"/>
  <c r="Q311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C273" i="13"/>
  <c r="D273" i="13" s="1"/>
  <c r="C274" i="13"/>
  <c r="D274" i="13" s="1"/>
  <c r="C275" i="13"/>
  <c r="D275" i="13" s="1"/>
  <c r="C276" i="13"/>
  <c r="D276" i="13" s="1"/>
  <c r="C277" i="13"/>
  <c r="D277" i="13" s="1"/>
  <c r="C278" i="13"/>
  <c r="C279" i="13"/>
  <c r="C280" i="13"/>
  <c r="D280" i="13" s="1"/>
  <c r="C281" i="13"/>
  <c r="C282" i="13"/>
  <c r="C283" i="13"/>
  <c r="C284" i="13"/>
  <c r="C285" i="13"/>
  <c r="C286" i="13"/>
  <c r="D286" i="13" s="1"/>
  <c r="C287" i="13"/>
  <c r="C288" i="13"/>
  <c r="D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C295" i="13"/>
  <c r="C296" i="13"/>
  <c r="D296" i="13" s="1"/>
  <c r="C297" i="13"/>
  <c r="C298" i="13"/>
  <c r="C299" i="13"/>
  <c r="C300" i="13"/>
  <c r="C301" i="13"/>
  <c r="C302" i="13"/>
  <c r="D302" i="13" s="1"/>
  <c r="C303" i="13"/>
  <c r="C304" i="13"/>
  <c r="D304" i="13" s="1"/>
  <c r="C305" i="13"/>
  <c r="D305" i="13" s="1"/>
  <c r="C306" i="13"/>
  <c r="C307" i="13"/>
  <c r="D307" i="13" s="1"/>
  <c r="C308" i="13"/>
  <c r="D308" i="13" s="1"/>
  <c r="C309" i="13"/>
  <c r="D309" i="13" s="1"/>
  <c r="C310" i="13"/>
  <c r="C311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C240" i="13"/>
  <c r="C241" i="13"/>
  <c r="C242" i="13"/>
  <c r="C243" i="13"/>
  <c r="C244" i="13"/>
  <c r="C245" i="13"/>
  <c r="C246" i="13"/>
  <c r="D246" i="13" s="1"/>
  <c r="C247" i="13"/>
  <c r="C248" i="13"/>
  <c r="C249" i="13"/>
  <c r="C250" i="13"/>
  <c r="D250" i="13" s="1"/>
  <c r="C251" i="13"/>
  <c r="C252" i="13"/>
  <c r="D252" i="13" s="1"/>
  <c r="F252" i="13" s="1"/>
  <c r="C253" i="13"/>
  <c r="D253" i="13" s="1"/>
  <c r="C254" i="13"/>
  <c r="D254" i="13" s="1"/>
  <c r="C255" i="13"/>
  <c r="D255" i="13" s="1"/>
  <c r="C256" i="13"/>
  <c r="D256" i="13" s="1"/>
  <c r="C257" i="13"/>
  <c r="D257" i="13" s="1"/>
  <c r="C258" i="13"/>
  <c r="C259" i="13"/>
  <c r="C260" i="13"/>
  <c r="C261" i="13"/>
  <c r="C262" i="13"/>
  <c r="D262" i="13" s="1"/>
  <c r="C263" i="13"/>
  <c r="C264" i="13"/>
  <c r="C265" i="13"/>
  <c r="C266" i="13"/>
  <c r="D266" i="13" s="1"/>
  <c r="C267" i="13"/>
  <c r="C268" i="13"/>
  <c r="D268" i="13" s="1"/>
  <c r="F268" i="13" s="1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C207" i="13"/>
  <c r="C208" i="13"/>
  <c r="C209" i="13"/>
  <c r="C210" i="13"/>
  <c r="C211" i="13"/>
  <c r="C212" i="13"/>
  <c r="C213" i="13"/>
  <c r="C214" i="13"/>
  <c r="C215" i="13"/>
  <c r="D215" i="13" s="1"/>
  <c r="F215" i="13" s="1"/>
  <c r="C216" i="13"/>
  <c r="D216" i="13" s="1"/>
  <c r="C217" i="13"/>
  <c r="D217" i="13" s="1"/>
  <c r="F217" i="13" s="1"/>
  <c r="C218" i="13"/>
  <c r="D218" i="13" s="1"/>
  <c r="C219" i="13"/>
  <c r="D219" i="13" s="1"/>
  <c r="C220" i="13"/>
  <c r="C221" i="13"/>
  <c r="C222" i="13"/>
  <c r="C223" i="13"/>
  <c r="C224" i="13"/>
  <c r="C225" i="13"/>
  <c r="C226" i="13"/>
  <c r="C227" i="13"/>
  <c r="C228" i="13"/>
  <c r="D228" i="13" s="1"/>
  <c r="C229" i="13"/>
  <c r="C230" i="13"/>
  <c r="C231" i="13"/>
  <c r="D231" i="13" s="1"/>
  <c r="F231" i="13" s="1"/>
  <c r="C232" i="13"/>
  <c r="D232" i="13" s="1"/>
  <c r="C233" i="13"/>
  <c r="D233" i="13" s="1"/>
  <c r="F233" i="13" s="1"/>
  <c r="C234" i="13"/>
  <c r="D234" i="13" s="1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K150" i="13"/>
  <c r="K151" i="13"/>
  <c r="K152" i="13"/>
  <c r="K153" i="13"/>
  <c r="K154" i="13"/>
  <c r="K155" i="13"/>
  <c r="K156" i="13"/>
  <c r="D178" i="13"/>
  <c r="C162" i="13"/>
  <c r="D162" i="13" s="1"/>
  <c r="C163" i="13"/>
  <c r="C164" i="13"/>
  <c r="D164" i="13" s="1"/>
  <c r="C165" i="13"/>
  <c r="D165" i="13" s="1"/>
  <c r="C166" i="13"/>
  <c r="D166" i="13" s="1"/>
  <c r="F166" i="13" s="1"/>
  <c r="H166" i="13" s="1"/>
  <c r="C167" i="13"/>
  <c r="D167" i="13" s="1"/>
  <c r="C168" i="13"/>
  <c r="D168" i="13" s="1"/>
  <c r="C169" i="13"/>
  <c r="D169" i="13" s="1"/>
  <c r="C170" i="13"/>
  <c r="D170" i="13" s="1"/>
  <c r="C171" i="13"/>
  <c r="D171" i="13" s="1"/>
  <c r="F171" i="13" s="1"/>
  <c r="C172" i="13"/>
  <c r="D172" i="13" s="1"/>
  <c r="C173" i="13"/>
  <c r="D173" i="13" s="1"/>
  <c r="C174" i="13"/>
  <c r="D174" i="13" s="1"/>
  <c r="F174" i="13" s="1"/>
  <c r="C175" i="13"/>
  <c r="D175" i="13" s="1"/>
  <c r="C176" i="13"/>
  <c r="D176" i="13" s="1"/>
  <c r="C177" i="13"/>
  <c r="D177" i="13" s="1"/>
  <c r="C178" i="13"/>
  <c r="C179" i="13"/>
  <c r="C180" i="13"/>
  <c r="D180" i="13" s="1"/>
  <c r="C181" i="13"/>
  <c r="D181" i="13" s="1"/>
  <c r="C182" i="13"/>
  <c r="D182" i="13" s="1"/>
  <c r="F182" i="13" s="1"/>
  <c r="H182" i="13" s="1"/>
  <c r="C183" i="13"/>
  <c r="D183" i="13" s="1"/>
  <c r="C184" i="13"/>
  <c r="D184" i="13" s="1"/>
  <c r="C185" i="13"/>
  <c r="C186" i="13"/>
  <c r="D186" i="13" s="1"/>
  <c r="C187" i="13"/>
  <c r="D187" i="13" s="1"/>
  <c r="F187" i="13" s="1"/>
  <c r="C188" i="13"/>
  <c r="D188" i="13" s="1"/>
  <c r="C189" i="13"/>
  <c r="D189" i="13" s="1"/>
  <c r="C190" i="13"/>
  <c r="D190" i="13" s="1"/>
  <c r="F190" i="13" s="1"/>
  <c r="C191" i="13"/>
  <c r="D191" i="13" s="1"/>
  <c r="C192" i="13"/>
  <c r="D192" i="13" s="1"/>
  <c r="C193" i="13"/>
  <c r="D193" i="13" s="1"/>
  <c r="C194" i="13"/>
  <c r="D194" i="13" s="1"/>
  <c r="C195" i="13"/>
  <c r="D195" i="13" s="1"/>
  <c r="C196" i="13"/>
  <c r="D196" i="13" s="1"/>
  <c r="C197" i="13"/>
  <c r="D197" i="13" s="1"/>
  <c r="C198" i="13"/>
  <c r="D198" i="13" s="1"/>
  <c r="F198" i="13" s="1"/>
  <c r="H198" i="13" s="1"/>
  <c r="C199" i="13"/>
  <c r="C200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C128" i="13"/>
  <c r="D128" i="13" s="1"/>
  <c r="C129" i="13"/>
  <c r="D129" i="13" s="1"/>
  <c r="C130" i="13"/>
  <c r="D130" i="13" s="1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D143" i="13" s="1"/>
  <c r="C144" i="13"/>
  <c r="D144" i="13" s="1"/>
  <c r="C145" i="13"/>
  <c r="D145" i="13" s="1"/>
  <c r="C146" i="13"/>
  <c r="D146" i="13" s="1"/>
  <c r="C147" i="13"/>
  <c r="C148" i="13"/>
  <c r="C149" i="13"/>
  <c r="C150" i="13"/>
  <c r="C151" i="13"/>
  <c r="C152" i="13"/>
  <c r="C153" i="13"/>
  <c r="C154" i="13"/>
  <c r="C155" i="13"/>
  <c r="C156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3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C97" i="13"/>
  <c r="C98" i="13"/>
  <c r="D98" i="13" s="1"/>
  <c r="C99" i="13"/>
  <c r="C100" i="13"/>
  <c r="C101" i="13"/>
  <c r="C102" i="13"/>
  <c r="C103" i="13"/>
  <c r="D103" i="13" s="1"/>
  <c r="F103" i="13" s="1"/>
  <c r="C104" i="13"/>
  <c r="C105" i="13"/>
  <c r="D105" i="13" s="1"/>
  <c r="F105" i="13" s="1"/>
  <c r="C106" i="13"/>
  <c r="D106" i="13" s="1"/>
  <c r="C107" i="13"/>
  <c r="D107" i="13" s="1"/>
  <c r="C108" i="13"/>
  <c r="D108" i="13" s="1"/>
  <c r="C109" i="13"/>
  <c r="D109" i="13" s="1"/>
  <c r="C110" i="13"/>
  <c r="C111" i="13"/>
  <c r="C112" i="13"/>
  <c r="C113" i="13"/>
  <c r="C114" i="13"/>
  <c r="D114" i="13" s="1"/>
  <c r="C115" i="13"/>
  <c r="C116" i="13"/>
  <c r="C117" i="13"/>
  <c r="C118" i="13"/>
  <c r="C119" i="13"/>
  <c r="D119" i="13" s="1"/>
  <c r="F119" i="13" s="1"/>
  <c r="C120" i="13"/>
  <c r="D120" i="13" s="1"/>
  <c r="F120" i="13" s="1"/>
  <c r="C121" i="13"/>
  <c r="D121" i="13" s="1"/>
  <c r="F121" i="13" s="1"/>
  <c r="C122" i="13"/>
  <c r="D122" i="13" s="1"/>
  <c r="C123" i="13"/>
  <c r="D123" i="13" s="1"/>
  <c r="C96" i="13"/>
  <c r="D96" i="13" s="1"/>
  <c r="I87" i="13"/>
  <c r="K85" i="13"/>
  <c r="M85" i="13"/>
  <c r="O85" i="13"/>
  <c r="Q85" i="13"/>
  <c r="S85" i="13"/>
  <c r="U85" i="13"/>
  <c r="W85" i="13"/>
  <c r="Y85" i="13"/>
  <c r="K86" i="13"/>
  <c r="M86" i="13"/>
  <c r="O86" i="13"/>
  <c r="Q86" i="13"/>
  <c r="S86" i="13"/>
  <c r="U86" i="13"/>
  <c r="W86" i="13"/>
  <c r="Y86" i="13"/>
  <c r="K87" i="13"/>
  <c r="M87" i="13"/>
  <c r="O87" i="13"/>
  <c r="Q87" i="13"/>
  <c r="S87" i="13"/>
  <c r="U87" i="13"/>
  <c r="W87" i="13"/>
  <c r="Y87" i="13"/>
  <c r="I85" i="13"/>
  <c r="I86" i="13"/>
  <c r="G85" i="13"/>
  <c r="G86" i="13"/>
  <c r="G87" i="13"/>
  <c r="E85" i="13"/>
  <c r="E86" i="13"/>
  <c r="E87" i="13"/>
  <c r="C87" i="13"/>
  <c r="D87" i="13" s="1"/>
  <c r="C86" i="13"/>
  <c r="D86" i="13" s="1"/>
  <c r="C85" i="13"/>
  <c r="D85" i="13" s="1"/>
  <c r="O124" i="13" l="1"/>
  <c r="I157" i="13"/>
  <c r="Y124" i="13"/>
  <c r="Y157" i="13"/>
  <c r="F169" i="13"/>
  <c r="H169" i="13" s="1"/>
  <c r="J169" i="13" s="1"/>
  <c r="L169" i="13" s="1"/>
  <c r="N169" i="13" s="1"/>
  <c r="P169" i="13" s="1"/>
  <c r="R169" i="13" s="1"/>
  <c r="T169" i="13" s="1"/>
  <c r="V169" i="13" s="1"/>
  <c r="X169" i="13" s="1"/>
  <c r="Z169" i="13" s="1"/>
  <c r="G157" i="13"/>
  <c r="M157" i="13"/>
  <c r="E124" i="13"/>
  <c r="M124" i="13"/>
  <c r="U124" i="13"/>
  <c r="W157" i="13"/>
  <c r="W124" i="13"/>
  <c r="O157" i="13"/>
  <c r="I124" i="13"/>
  <c r="E157" i="13"/>
  <c r="K157" i="13"/>
  <c r="Q157" i="13"/>
  <c r="U157" i="13"/>
  <c r="G124" i="13"/>
  <c r="S124" i="13"/>
  <c r="S157" i="13"/>
  <c r="Q124" i="13"/>
  <c r="K124" i="13"/>
  <c r="F186" i="13"/>
  <c r="H186" i="13" s="1"/>
  <c r="J186" i="13" s="1"/>
  <c r="L186" i="13" s="1"/>
  <c r="N186" i="13" s="1"/>
  <c r="P186" i="13" s="1"/>
  <c r="R186" i="13" s="1"/>
  <c r="T186" i="13" s="1"/>
  <c r="V186" i="13" s="1"/>
  <c r="X186" i="13" s="1"/>
  <c r="Z186" i="13" s="1"/>
  <c r="F170" i="13"/>
  <c r="H170" i="13" s="1"/>
  <c r="J170" i="13" s="1"/>
  <c r="L170" i="13" s="1"/>
  <c r="N170" i="13" s="1"/>
  <c r="P170" i="13" s="1"/>
  <c r="R170" i="13" s="1"/>
  <c r="T170" i="13" s="1"/>
  <c r="V170" i="13" s="1"/>
  <c r="X170" i="13" s="1"/>
  <c r="Z170" i="13" s="1"/>
  <c r="F266" i="13"/>
  <c r="H266" i="13" s="1"/>
  <c r="F250" i="13"/>
  <c r="H250" i="13" s="1"/>
  <c r="F302" i="13"/>
  <c r="H302" i="13" s="1"/>
  <c r="J302" i="13" s="1"/>
  <c r="L302" i="13" s="1"/>
  <c r="N302" i="13" s="1"/>
  <c r="P302" i="13" s="1"/>
  <c r="R302" i="13" s="1"/>
  <c r="T302" i="13" s="1"/>
  <c r="V302" i="13" s="1"/>
  <c r="X302" i="13" s="1"/>
  <c r="Z302" i="13" s="1"/>
  <c r="F286" i="13"/>
  <c r="H286" i="13" s="1"/>
  <c r="J286" i="13" s="1"/>
  <c r="L286" i="13" s="1"/>
  <c r="N286" i="13" s="1"/>
  <c r="P286" i="13" s="1"/>
  <c r="R286" i="13" s="1"/>
  <c r="T286" i="13" s="1"/>
  <c r="V286" i="13" s="1"/>
  <c r="X286" i="13" s="1"/>
  <c r="Z286" i="13" s="1"/>
  <c r="F180" i="13"/>
  <c r="C157" i="13"/>
  <c r="F87" i="13"/>
  <c r="H87" i="13" s="1"/>
  <c r="J87" i="13" s="1"/>
  <c r="L87" i="13" s="1"/>
  <c r="N87" i="13" s="1"/>
  <c r="P87" i="13" s="1"/>
  <c r="R87" i="13" s="1"/>
  <c r="T87" i="13" s="1"/>
  <c r="V87" i="13" s="1"/>
  <c r="X87" i="13" s="1"/>
  <c r="Z87" i="13" s="1"/>
  <c r="F188" i="13"/>
  <c r="H188" i="13" s="1"/>
  <c r="J188" i="13" s="1"/>
  <c r="L188" i="13" s="1"/>
  <c r="N188" i="13" s="1"/>
  <c r="P188" i="13" s="1"/>
  <c r="R188" i="13" s="1"/>
  <c r="T188" i="13" s="1"/>
  <c r="V188" i="13" s="1"/>
  <c r="X188" i="13" s="1"/>
  <c r="Z188" i="13" s="1"/>
  <c r="F172" i="13"/>
  <c r="C124" i="13"/>
  <c r="F183" i="13"/>
  <c r="F167" i="13"/>
  <c r="H167" i="13" s="1"/>
  <c r="J167" i="13" s="1"/>
  <c r="L167" i="13" s="1"/>
  <c r="N167" i="13" s="1"/>
  <c r="P167" i="13" s="1"/>
  <c r="R167" i="13" s="1"/>
  <c r="T167" i="13" s="1"/>
  <c r="V167" i="13" s="1"/>
  <c r="X167" i="13" s="1"/>
  <c r="Z167" i="13" s="1"/>
  <c r="F143" i="13"/>
  <c r="H143" i="13" s="1"/>
  <c r="J143" i="13" s="1"/>
  <c r="L143" i="13" s="1"/>
  <c r="N143" i="13" s="1"/>
  <c r="P143" i="13" s="1"/>
  <c r="R143" i="13" s="1"/>
  <c r="T143" i="13" s="1"/>
  <c r="V143" i="13" s="1"/>
  <c r="X143" i="13" s="1"/>
  <c r="Z143" i="13" s="1"/>
  <c r="F228" i="13"/>
  <c r="H228" i="13" s="1"/>
  <c r="J228" i="13" s="1"/>
  <c r="L228" i="13" s="1"/>
  <c r="N228" i="13" s="1"/>
  <c r="P228" i="13" s="1"/>
  <c r="R228" i="13" s="1"/>
  <c r="T228" i="13" s="1"/>
  <c r="V228" i="13" s="1"/>
  <c r="X228" i="13" s="1"/>
  <c r="Z228" i="13" s="1"/>
  <c r="F262" i="13"/>
  <c r="H262" i="13" s="1"/>
  <c r="J262" i="13" s="1"/>
  <c r="F246" i="13"/>
  <c r="H246" i="13" s="1"/>
  <c r="J246" i="13" s="1"/>
  <c r="AA226" i="13"/>
  <c r="C49" i="14" s="1"/>
  <c r="AA210" i="13"/>
  <c r="C33" i="14" s="1"/>
  <c r="F191" i="13"/>
  <c r="H191" i="13" s="1"/>
  <c r="F175" i="13"/>
  <c r="H175" i="13" s="1"/>
  <c r="AA225" i="13"/>
  <c r="C48" i="14" s="1"/>
  <c r="F48" i="14" s="1"/>
  <c r="AA209" i="13"/>
  <c r="C32" i="14" s="1"/>
  <c r="H120" i="13"/>
  <c r="J120" i="13" s="1"/>
  <c r="L120" i="13" s="1"/>
  <c r="N120" i="13" s="1"/>
  <c r="P120" i="13" s="1"/>
  <c r="R120" i="13" s="1"/>
  <c r="T120" i="13" s="1"/>
  <c r="V120" i="13" s="1"/>
  <c r="X120" i="13" s="1"/>
  <c r="Z120" i="13" s="1"/>
  <c r="H171" i="13"/>
  <c r="J171" i="13" s="1"/>
  <c r="L171" i="13" s="1"/>
  <c r="N171" i="13" s="1"/>
  <c r="P171" i="13" s="1"/>
  <c r="R171" i="13" s="1"/>
  <c r="T171" i="13" s="1"/>
  <c r="H103" i="13"/>
  <c r="J103" i="13" s="1"/>
  <c r="L103" i="13" s="1"/>
  <c r="N103" i="13" s="1"/>
  <c r="P103" i="13" s="1"/>
  <c r="R103" i="13" s="1"/>
  <c r="T103" i="13" s="1"/>
  <c r="V103" i="13" s="1"/>
  <c r="X103" i="13" s="1"/>
  <c r="Z103" i="13" s="1"/>
  <c r="F253" i="13"/>
  <c r="H253" i="13" s="1"/>
  <c r="J253" i="13" s="1"/>
  <c r="L253" i="13" s="1"/>
  <c r="N253" i="13" s="1"/>
  <c r="P253" i="13" s="1"/>
  <c r="R253" i="13" s="1"/>
  <c r="T253" i="13" s="1"/>
  <c r="V253" i="13" s="1"/>
  <c r="X253" i="13" s="1"/>
  <c r="Z253" i="13" s="1"/>
  <c r="H119" i="13"/>
  <c r="J119" i="13" s="1"/>
  <c r="L119" i="13" s="1"/>
  <c r="N119" i="13" s="1"/>
  <c r="P119" i="13" s="1"/>
  <c r="R119" i="13" s="1"/>
  <c r="T119" i="13" s="1"/>
  <c r="V119" i="13" s="1"/>
  <c r="X119" i="13" s="1"/>
  <c r="Z119" i="13" s="1"/>
  <c r="F184" i="13"/>
  <c r="H184" i="13" s="1"/>
  <c r="J184" i="13" s="1"/>
  <c r="L184" i="13" s="1"/>
  <c r="N184" i="13" s="1"/>
  <c r="P184" i="13" s="1"/>
  <c r="R184" i="13" s="1"/>
  <c r="T184" i="13" s="1"/>
  <c r="V184" i="13" s="1"/>
  <c r="X184" i="13" s="1"/>
  <c r="Z184" i="13" s="1"/>
  <c r="F168" i="13"/>
  <c r="H168" i="13" s="1"/>
  <c r="J168" i="13" s="1"/>
  <c r="L168" i="13" s="1"/>
  <c r="N168" i="13" s="1"/>
  <c r="P168" i="13" s="1"/>
  <c r="R168" i="13" s="1"/>
  <c r="T168" i="13" s="1"/>
  <c r="V168" i="13" s="1"/>
  <c r="X168" i="13" s="1"/>
  <c r="Z168" i="13" s="1"/>
  <c r="F234" i="13"/>
  <c r="F218" i="13"/>
  <c r="H218" i="13" s="1"/>
  <c r="J218" i="13" s="1"/>
  <c r="L218" i="13" s="1"/>
  <c r="N218" i="13" s="1"/>
  <c r="P218" i="13" s="1"/>
  <c r="R218" i="13" s="1"/>
  <c r="T218" i="13" s="1"/>
  <c r="V218" i="13" s="1"/>
  <c r="X218" i="13" s="1"/>
  <c r="Z218" i="13" s="1"/>
  <c r="F307" i="13"/>
  <c r="F291" i="13"/>
  <c r="H291" i="13" s="1"/>
  <c r="J291" i="13" s="1"/>
  <c r="L291" i="13" s="1"/>
  <c r="N291" i="13" s="1"/>
  <c r="P291" i="13" s="1"/>
  <c r="R291" i="13" s="1"/>
  <c r="T291" i="13" s="1"/>
  <c r="V291" i="13" s="1"/>
  <c r="X291" i="13" s="1"/>
  <c r="Z291" i="13" s="1"/>
  <c r="F275" i="13"/>
  <c r="H275" i="13" s="1"/>
  <c r="J275" i="13" s="1"/>
  <c r="L275" i="13" s="1"/>
  <c r="N275" i="13" s="1"/>
  <c r="P275" i="13" s="1"/>
  <c r="R275" i="13" s="1"/>
  <c r="T275" i="13" s="1"/>
  <c r="V275" i="13" s="1"/>
  <c r="X275" i="13" s="1"/>
  <c r="Z275" i="13" s="1"/>
  <c r="F232" i="13"/>
  <c r="H232" i="13" s="1"/>
  <c r="J232" i="13" s="1"/>
  <c r="L232" i="13" s="1"/>
  <c r="N232" i="13" s="1"/>
  <c r="P232" i="13" s="1"/>
  <c r="R232" i="13" s="1"/>
  <c r="T232" i="13" s="1"/>
  <c r="V232" i="13" s="1"/>
  <c r="X232" i="13" s="1"/>
  <c r="Z232" i="13" s="1"/>
  <c r="F216" i="13"/>
  <c r="H216" i="13" s="1"/>
  <c r="J216" i="13" s="1"/>
  <c r="L216" i="13" s="1"/>
  <c r="N216" i="13" s="1"/>
  <c r="P216" i="13" s="1"/>
  <c r="R216" i="13" s="1"/>
  <c r="T216" i="13" s="1"/>
  <c r="V216" i="13" s="1"/>
  <c r="X216" i="13" s="1"/>
  <c r="Z216" i="13" s="1"/>
  <c r="F305" i="13"/>
  <c r="H305" i="13" s="1"/>
  <c r="J305" i="13" s="1"/>
  <c r="L305" i="13" s="1"/>
  <c r="N305" i="13" s="1"/>
  <c r="P305" i="13" s="1"/>
  <c r="R305" i="13" s="1"/>
  <c r="T305" i="13" s="1"/>
  <c r="V305" i="13" s="1"/>
  <c r="X305" i="13" s="1"/>
  <c r="Z305" i="13" s="1"/>
  <c r="F289" i="13"/>
  <c r="H289" i="13" s="1"/>
  <c r="J289" i="13" s="1"/>
  <c r="L289" i="13" s="1"/>
  <c r="N289" i="13" s="1"/>
  <c r="P289" i="13" s="1"/>
  <c r="R289" i="13" s="1"/>
  <c r="T289" i="13" s="1"/>
  <c r="V289" i="13" s="1"/>
  <c r="X289" i="13" s="1"/>
  <c r="Z289" i="13" s="1"/>
  <c r="F273" i="13"/>
  <c r="H273" i="13" s="1"/>
  <c r="J273" i="13" s="1"/>
  <c r="L273" i="13" s="1"/>
  <c r="N273" i="13" s="1"/>
  <c r="P273" i="13" s="1"/>
  <c r="R273" i="13" s="1"/>
  <c r="T273" i="13" s="1"/>
  <c r="V273" i="13" s="1"/>
  <c r="X273" i="13" s="1"/>
  <c r="Z273" i="13" s="1"/>
  <c r="F193" i="13"/>
  <c r="H193" i="13" s="1"/>
  <c r="F177" i="13"/>
  <c r="H177" i="13" s="1"/>
  <c r="AA212" i="13"/>
  <c r="C35" i="14" s="1"/>
  <c r="L262" i="13"/>
  <c r="N262" i="13" s="1"/>
  <c r="P262" i="13" s="1"/>
  <c r="R262" i="13" s="1"/>
  <c r="T262" i="13" s="1"/>
  <c r="V262" i="13" s="1"/>
  <c r="X262" i="13" s="1"/>
  <c r="Z262" i="13" s="1"/>
  <c r="L246" i="13"/>
  <c r="N246" i="13" s="1"/>
  <c r="P246" i="13" s="1"/>
  <c r="R246" i="13" s="1"/>
  <c r="T246" i="13" s="1"/>
  <c r="V246" i="13" s="1"/>
  <c r="X246" i="13" s="1"/>
  <c r="Z246" i="13" s="1"/>
  <c r="AA301" i="13"/>
  <c r="C123" i="14" s="1"/>
  <c r="AA285" i="13"/>
  <c r="C107" i="14" s="1"/>
  <c r="F107" i="14" s="1"/>
  <c r="AA227" i="13"/>
  <c r="C50" i="14" s="1"/>
  <c r="AA211" i="13"/>
  <c r="C34" i="14" s="1"/>
  <c r="F189" i="13"/>
  <c r="H189" i="13" s="1"/>
  <c r="F173" i="13"/>
  <c r="H173" i="13" s="1"/>
  <c r="J173" i="13" s="1"/>
  <c r="AA185" i="13"/>
  <c r="D118" i="14" s="1"/>
  <c r="H268" i="13"/>
  <c r="J268" i="13" s="1"/>
  <c r="L268" i="13" s="1"/>
  <c r="N268" i="13" s="1"/>
  <c r="P268" i="13" s="1"/>
  <c r="R268" i="13" s="1"/>
  <c r="T268" i="13" s="1"/>
  <c r="V268" i="13" s="1"/>
  <c r="X268" i="13" s="1"/>
  <c r="Z268" i="13" s="1"/>
  <c r="H252" i="13"/>
  <c r="J252" i="13" s="1"/>
  <c r="L252" i="13" s="1"/>
  <c r="N252" i="13" s="1"/>
  <c r="P252" i="13" s="1"/>
  <c r="R252" i="13" s="1"/>
  <c r="T252" i="13" s="1"/>
  <c r="V252" i="13" s="1"/>
  <c r="X252" i="13" s="1"/>
  <c r="Z252" i="13" s="1"/>
  <c r="H307" i="13"/>
  <c r="J307" i="13" s="1"/>
  <c r="L307" i="13" s="1"/>
  <c r="N307" i="13" s="1"/>
  <c r="P307" i="13" s="1"/>
  <c r="R307" i="13" s="1"/>
  <c r="T307" i="13" s="1"/>
  <c r="V307" i="13" s="1"/>
  <c r="X307" i="13" s="1"/>
  <c r="Z307" i="13" s="1"/>
  <c r="F290" i="13"/>
  <c r="H290" i="13" s="1"/>
  <c r="J290" i="13" s="1"/>
  <c r="F274" i="13"/>
  <c r="H274" i="13" s="1"/>
  <c r="J274" i="13" s="1"/>
  <c r="AA299" i="13"/>
  <c r="C121" i="14" s="1"/>
  <c r="F96" i="13"/>
  <c r="F181" i="13"/>
  <c r="H181" i="13" s="1"/>
  <c r="J181" i="13" s="1"/>
  <c r="L181" i="13" s="1"/>
  <c r="N181" i="13" s="1"/>
  <c r="P181" i="13" s="1"/>
  <c r="R181" i="13" s="1"/>
  <c r="T181" i="13" s="1"/>
  <c r="V181" i="13" s="1"/>
  <c r="X181" i="13" s="1"/>
  <c r="Z181" i="13" s="1"/>
  <c r="AA229" i="13"/>
  <c r="C52" i="14" s="1"/>
  <c r="F52" i="14" s="1"/>
  <c r="AA213" i="13"/>
  <c r="C36" i="14" s="1"/>
  <c r="AA263" i="13"/>
  <c r="C85" i="14" s="1"/>
  <c r="F85" i="14" s="1"/>
  <c r="AA247" i="13"/>
  <c r="C69" i="14" s="1"/>
  <c r="F69" i="14" s="1"/>
  <c r="AA302" i="13"/>
  <c r="C124" i="14" s="1"/>
  <c r="F124" i="14" s="1"/>
  <c r="AA286" i="13"/>
  <c r="C108" i="14" s="1"/>
  <c r="AA261" i="13"/>
  <c r="C83" i="14" s="1"/>
  <c r="AA245" i="13"/>
  <c r="C67" i="14" s="1"/>
  <c r="F67" i="14" s="1"/>
  <c r="AA300" i="13"/>
  <c r="C122" i="14" s="1"/>
  <c r="AA284" i="13"/>
  <c r="C106" i="14" s="1"/>
  <c r="F106" i="14" s="1"/>
  <c r="D285" i="13"/>
  <c r="F285" i="13" s="1"/>
  <c r="H285" i="13" s="1"/>
  <c r="J285" i="13" s="1"/>
  <c r="L285" i="13" s="1"/>
  <c r="AA298" i="13"/>
  <c r="C120" i="14" s="1"/>
  <c r="AA282" i="13"/>
  <c r="C104" i="14" s="1"/>
  <c r="AA296" i="13"/>
  <c r="C118" i="14" s="1"/>
  <c r="F118" i="14" s="1"/>
  <c r="AA280" i="13"/>
  <c r="C102" i="14" s="1"/>
  <c r="AA308" i="13"/>
  <c r="C130" i="14" s="1"/>
  <c r="F130" i="14" s="1"/>
  <c r="AA292" i="13"/>
  <c r="C114" i="14" s="1"/>
  <c r="AA276" i="13"/>
  <c r="C98" i="14" s="1"/>
  <c r="F98" i="14" s="1"/>
  <c r="F165" i="13"/>
  <c r="H165" i="13" s="1"/>
  <c r="J165" i="13" s="1"/>
  <c r="L165" i="13" s="1"/>
  <c r="N165" i="13" s="1"/>
  <c r="P165" i="13" s="1"/>
  <c r="R165" i="13" s="1"/>
  <c r="T165" i="13" s="1"/>
  <c r="V165" i="13" s="1"/>
  <c r="X165" i="13" s="1"/>
  <c r="Z165" i="13" s="1"/>
  <c r="AA224" i="13"/>
  <c r="C47" i="14" s="1"/>
  <c r="AA208" i="13"/>
  <c r="C31" i="14" s="1"/>
  <c r="AA258" i="13"/>
  <c r="C80" i="14" s="1"/>
  <c r="AA242" i="13"/>
  <c r="C64" i="14" s="1"/>
  <c r="AA297" i="13"/>
  <c r="C119" i="14" s="1"/>
  <c r="F119" i="14" s="1"/>
  <c r="AA281" i="13"/>
  <c r="C103" i="14" s="1"/>
  <c r="F103" i="14" s="1"/>
  <c r="AA243" i="13"/>
  <c r="C65" i="14" s="1"/>
  <c r="F65" i="14" s="1"/>
  <c r="F114" i="13"/>
  <c r="H114" i="13" s="1"/>
  <c r="J114" i="13" s="1"/>
  <c r="L114" i="13" s="1"/>
  <c r="N114" i="13" s="1"/>
  <c r="P114" i="13" s="1"/>
  <c r="R114" i="13" s="1"/>
  <c r="T114" i="13" s="1"/>
  <c r="V114" i="13" s="1"/>
  <c r="X114" i="13" s="1"/>
  <c r="Z114" i="13" s="1"/>
  <c r="F164" i="13"/>
  <c r="F146" i="13"/>
  <c r="H146" i="13" s="1"/>
  <c r="J146" i="13" s="1"/>
  <c r="L146" i="13" s="1"/>
  <c r="N146" i="13" s="1"/>
  <c r="P146" i="13" s="1"/>
  <c r="R146" i="13" s="1"/>
  <c r="T146" i="13" s="1"/>
  <c r="F130" i="13"/>
  <c r="H130" i="13" s="1"/>
  <c r="J130" i="13" s="1"/>
  <c r="L130" i="13" s="1"/>
  <c r="N130" i="13" s="1"/>
  <c r="P130" i="13" s="1"/>
  <c r="R130" i="13" s="1"/>
  <c r="T130" i="13" s="1"/>
  <c r="V130" i="13" s="1"/>
  <c r="X130" i="13" s="1"/>
  <c r="Z130" i="13" s="1"/>
  <c r="F162" i="13"/>
  <c r="H162" i="13" s="1"/>
  <c r="J162" i="13" s="1"/>
  <c r="L162" i="13" s="1"/>
  <c r="N162" i="13" s="1"/>
  <c r="P162" i="13" s="1"/>
  <c r="R162" i="13" s="1"/>
  <c r="T162" i="13" s="1"/>
  <c r="V162" i="13" s="1"/>
  <c r="X162" i="13" s="1"/>
  <c r="Z162" i="13" s="1"/>
  <c r="AA223" i="13"/>
  <c r="C46" i="14" s="1"/>
  <c r="F46" i="14" s="1"/>
  <c r="AA207" i="13"/>
  <c r="C30" i="14" s="1"/>
  <c r="F257" i="13"/>
  <c r="H257" i="13" s="1"/>
  <c r="J257" i="13" s="1"/>
  <c r="L257" i="13" s="1"/>
  <c r="N257" i="13" s="1"/>
  <c r="P257" i="13" s="1"/>
  <c r="R257" i="13" s="1"/>
  <c r="T257" i="13" s="1"/>
  <c r="V257" i="13" s="1"/>
  <c r="X257" i="13" s="1"/>
  <c r="Z257" i="13" s="1"/>
  <c r="AA241" i="13"/>
  <c r="C63" i="14" s="1"/>
  <c r="F63" i="14" s="1"/>
  <c r="F296" i="13"/>
  <c r="H296" i="13" s="1"/>
  <c r="J296" i="13" s="1"/>
  <c r="L296" i="13" s="1"/>
  <c r="N296" i="13" s="1"/>
  <c r="P296" i="13" s="1"/>
  <c r="R296" i="13" s="1"/>
  <c r="T296" i="13" s="1"/>
  <c r="V296" i="13" s="1"/>
  <c r="X296" i="13" s="1"/>
  <c r="Z296" i="13" s="1"/>
  <c r="F280" i="13"/>
  <c r="H280" i="13" s="1"/>
  <c r="J280" i="13" s="1"/>
  <c r="L280" i="13" s="1"/>
  <c r="N280" i="13" s="1"/>
  <c r="P280" i="13" s="1"/>
  <c r="R280" i="13" s="1"/>
  <c r="T280" i="13" s="1"/>
  <c r="V280" i="13" s="1"/>
  <c r="X280" i="13" s="1"/>
  <c r="Z280" i="13" s="1"/>
  <c r="AA200" i="13"/>
  <c r="D133" i="14" s="1"/>
  <c r="AA147" i="13"/>
  <c r="D81" i="14" s="1"/>
  <c r="F85" i="13"/>
  <c r="H85" i="13" s="1"/>
  <c r="J85" i="13" s="1"/>
  <c r="L85" i="13" s="1"/>
  <c r="N85" i="13" s="1"/>
  <c r="P85" i="13" s="1"/>
  <c r="R85" i="13" s="1"/>
  <c r="T85" i="13" s="1"/>
  <c r="V85" i="13" s="1"/>
  <c r="X85" i="13" s="1"/>
  <c r="Z85" i="13" s="1"/>
  <c r="F86" i="13"/>
  <c r="H86" i="13" s="1"/>
  <c r="J86" i="13" s="1"/>
  <c r="L86" i="13" s="1"/>
  <c r="N86" i="13" s="1"/>
  <c r="P86" i="13" s="1"/>
  <c r="R86" i="13" s="1"/>
  <c r="T86" i="13" s="1"/>
  <c r="V86" i="13" s="1"/>
  <c r="X86" i="13" s="1"/>
  <c r="Z86" i="13" s="1"/>
  <c r="F145" i="13"/>
  <c r="H145" i="13" s="1"/>
  <c r="F129" i="13"/>
  <c r="H129" i="13" s="1"/>
  <c r="J129" i="13" s="1"/>
  <c r="L129" i="13" s="1"/>
  <c r="N129" i="13" s="1"/>
  <c r="P129" i="13" s="1"/>
  <c r="R129" i="13" s="1"/>
  <c r="T129" i="13" s="1"/>
  <c r="V129" i="13" s="1"/>
  <c r="X129" i="13" s="1"/>
  <c r="Z129" i="13" s="1"/>
  <c r="F197" i="13"/>
  <c r="H197" i="13" s="1"/>
  <c r="AA222" i="13"/>
  <c r="C45" i="14" s="1"/>
  <c r="AA240" i="13"/>
  <c r="C62" i="14" s="1"/>
  <c r="AA311" i="13"/>
  <c r="C133" i="14" s="1"/>
  <c r="F133" i="14" s="1"/>
  <c r="AA295" i="13"/>
  <c r="C117" i="14" s="1"/>
  <c r="F117" i="14" s="1"/>
  <c r="AA279" i="13"/>
  <c r="C101" i="14" s="1"/>
  <c r="AA259" i="13"/>
  <c r="C81" i="14" s="1"/>
  <c r="F81" i="14" s="1"/>
  <c r="AA199" i="13"/>
  <c r="D132" i="14" s="1"/>
  <c r="AA111" i="13"/>
  <c r="D45" i="14" s="1"/>
  <c r="F196" i="13"/>
  <c r="H196" i="13" s="1"/>
  <c r="J196" i="13" s="1"/>
  <c r="L196" i="13" s="1"/>
  <c r="N196" i="13" s="1"/>
  <c r="P196" i="13" s="1"/>
  <c r="R196" i="13" s="1"/>
  <c r="T196" i="13" s="1"/>
  <c r="V196" i="13" s="1"/>
  <c r="X196" i="13" s="1"/>
  <c r="Z196" i="13" s="1"/>
  <c r="AA221" i="13"/>
  <c r="C44" i="14" s="1"/>
  <c r="F44" i="14" s="1"/>
  <c r="F255" i="13"/>
  <c r="H255" i="13" s="1"/>
  <c r="J255" i="13" s="1"/>
  <c r="L255" i="13" s="1"/>
  <c r="N255" i="13" s="1"/>
  <c r="P255" i="13" s="1"/>
  <c r="R255" i="13" s="1"/>
  <c r="T255" i="13" s="1"/>
  <c r="V255" i="13" s="1"/>
  <c r="X255" i="13" s="1"/>
  <c r="Z255" i="13" s="1"/>
  <c r="AA310" i="13"/>
  <c r="C132" i="14" s="1"/>
  <c r="F132" i="14" s="1"/>
  <c r="AA294" i="13"/>
  <c r="C116" i="14" s="1"/>
  <c r="F116" i="14" s="1"/>
  <c r="AA278" i="13"/>
  <c r="C100" i="14" s="1"/>
  <c r="D240" i="13"/>
  <c r="F240" i="13" s="1"/>
  <c r="H240" i="13" s="1"/>
  <c r="J240" i="13" s="1"/>
  <c r="L240" i="13" s="1"/>
  <c r="N240" i="13" s="1"/>
  <c r="P240" i="13" s="1"/>
  <c r="R240" i="13" s="1"/>
  <c r="T240" i="13" s="1"/>
  <c r="V240" i="13" s="1"/>
  <c r="X240" i="13" s="1"/>
  <c r="Z240" i="13" s="1"/>
  <c r="F276" i="13"/>
  <c r="H276" i="13" s="1"/>
  <c r="J276" i="13" s="1"/>
  <c r="L276" i="13" s="1"/>
  <c r="N276" i="13" s="1"/>
  <c r="F98" i="13"/>
  <c r="H98" i="13" s="1"/>
  <c r="J98" i="13" s="1"/>
  <c r="L98" i="13" s="1"/>
  <c r="N98" i="13" s="1"/>
  <c r="P98" i="13" s="1"/>
  <c r="R98" i="13" s="1"/>
  <c r="T98" i="13" s="1"/>
  <c r="V98" i="13" s="1"/>
  <c r="X98" i="13" s="1"/>
  <c r="Z98" i="13" s="1"/>
  <c r="AA131" i="13"/>
  <c r="D65" i="14" s="1"/>
  <c r="AA113" i="13"/>
  <c r="D47" i="14" s="1"/>
  <c r="AA143" i="13"/>
  <c r="D77" i="14" s="1"/>
  <c r="F195" i="13"/>
  <c r="H195" i="13" s="1"/>
  <c r="J195" i="13" s="1"/>
  <c r="L195" i="13" s="1"/>
  <c r="N195" i="13" s="1"/>
  <c r="P195" i="13" s="1"/>
  <c r="R195" i="13" s="1"/>
  <c r="T195" i="13" s="1"/>
  <c r="V195" i="13" s="1"/>
  <c r="X195" i="13" s="1"/>
  <c r="Z195" i="13" s="1"/>
  <c r="AA179" i="13"/>
  <c r="D112" i="14" s="1"/>
  <c r="AA163" i="13"/>
  <c r="D96" i="14" s="1"/>
  <c r="AA220" i="13"/>
  <c r="C43" i="14" s="1"/>
  <c r="F254" i="13"/>
  <c r="H254" i="13" s="1"/>
  <c r="J254" i="13" s="1"/>
  <c r="L254" i="13" s="1"/>
  <c r="N254" i="13" s="1"/>
  <c r="P254" i="13" s="1"/>
  <c r="R254" i="13" s="1"/>
  <c r="T254" i="13" s="1"/>
  <c r="V254" i="13" s="1"/>
  <c r="X254" i="13" s="1"/>
  <c r="Z254" i="13" s="1"/>
  <c r="F309" i="13"/>
  <c r="H309" i="13" s="1"/>
  <c r="J309" i="13" s="1"/>
  <c r="L309" i="13" s="1"/>
  <c r="N309" i="13" s="1"/>
  <c r="P309" i="13" s="1"/>
  <c r="R309" i="13" s="1"/>
  <c r="T309" i="13" s="1"/>
  <c r="V309" i="13" s="1"/>
  <c r="X309" i="13" s="1"/>
  <c r="Z309" i="13" s="1"/>
  <c r="F293" i="13"/>
  <c r="H293" i="13" s="1"/>
  <c r="J293" i="13" s="1"/>
  <c r="L293" i="13" s="1"/>
  <c r="N293" i="13" s="1"/>
  <c r="P293" i="13" s="1"/>
  <c r="R293" i="13" s="1"/>
  <c r="T293" i="13" s="1"/>
  <c r="V293" i="13" s="1"/>
  <c r="X293" i="13" s="1"/>
  <c r="Z293" i="13" s="1"/>
  <c r="F277" i="13"/>
  <c r="H277" i="13" s="1"/>
  <c r="J277" i="13" s="1"/>
  <c r="L277" i="13" s="1"/>
  <c r="N277" i="13" s="1"/>
  <c r="P277" i="13" s="1"/>
  <c r="R277" i="13" s="1"/>
  <c r="T277" i="13" s="1"/>
  <c r="V277" i="13" s="1"/>
  <c r="X277" i="13" s="1"/>
  <c r="Z277" i="13" s="1"/>
  <c r="D229" i="13"/>
  <c r="F229" i="13" s="1"/>
  <c r="H229" i="13" s="1"/>
  <c r="J229" i="13" s="1"/>
  <c r="L229" i="13" s="1"/>
  <c r="N229" i="13" s="1"/>
  <c r="P229" i="13" s="1"/>
  <c r="R229" i="13" s="1"/>
  <c r="T229" i="13" s="1"/>
  <c r="V229" i="13" s="1"/>
  <c r="X229" i="13" s="1"/>
  <c r="Z229" i="13" s="1"/>
  <c r="AA244" i="13"/>
  <c r="C66" i="14" s="1"/>
  <c r="AA256" i="13"/>
  <c r="C78" i="14" s="1"/>
  <c r="F78" i="14" s="1"/>
  <c r="AA97" i="13"/>
  <c r="D31" i="14" s="1"/>
  <c r="F109" i="13"/>
  <c r="H109" i="13" s="1"/>
  <c r="J109" i="13" s="1"/>
  <c r="L109" i="13" s="1"/>
  <c r="N109" i="13" s="1"/>
  <c r="P109" i="13" s="1"/>
  <c r="R109" i="13" s="1"/>
  <c r="T109" i="13" s="1"/>
  <c r="V109" i="13" s="1"/>
  <c r="X109" i="13" s="1"/>
  <c r="Z109" i="13" s="1"/>
  <c r="F194" i="13"/>
  <c r="H194" i="13" s="1"/>
  <c r="J194" i="13" s="1"/>
  <c r="L194" i="13" s="1"/>
  <c r="N194" i="13" s="1"/>
  <c r="P194" i="13" s="1"/>
  <c r="R194" i="13" s="1"/>
  <c r="T194" i="13" s="1"/>
  <c r="V194" i="13" s="1"/>
  <c r="X194" i="13" s="1"/>
  <c r="Z194" i="13" s="1"/>
  <c r="AA219" i="13"/>
  <c r="C42" i="14" s="1"/>
  <c r="AA141" i="13"/>
  <c r="D75" i="14" s="1"/>
  <c r="H234" i="13"/>
  <c r="J234" i="13" s="1"/>
  <c r="L234" i="13" s="1"/>
  <c r="N234" i="13" s="1"/>
  <c r="P234" i="13" s="1"/>
  <c r="R234" i="13" s="1"/>
  <c r="T234" i="13" s="1"/>
  <c r="V234" i="13" s="1"/>
  <c r="X234" i="13" s="1"/>
  <c r="Z234" i="13" s="1"/>
  <c r="F308" i="13"/>
  <c r="H308" i="13" s="1"/>
  <c r="J308" i="13" s="1"/>
  <c r="L308" i="13" s="1"/>
  <c r="N308" i="13" s="1"/>
  <c r="P308" i="13" s="1"/>
  <c r="R308" i="13" s="1"/>
  <c r="T308" i="13" s="1"/>
  <c r="V308" i="13" s="1"/>
  <c r="X308" i="13" s="1"/>
  <c r="Z308" i="13" s="1"/>
  <c r="F219" i="13"/>
  <c r="H219" i="13" s="1"/>
  <c r="AA156" i="13"/>
  <c r="D90" i="14" s="1"/>
  <c r="AA140" i="13"/>
  <c r="D74" i="14" s="1"/>
  <c r="F192" i="13"/>
  <c r="H192" i="13" s="1"/>
  <c r="D185" i="13"/>
  <c r="F185" i="13" s="1"/>
  <c r="H185" i="13" s="1"/>
  <c r="J185" i="13" s="1"/>
  <c r="L185" i="13" s="1"/>
  <c r="N185" i="13" s="1"/>
  <c r="P185" i="13" s="1"/>
  <c r="R185" i="13" s="1"/>
  <c r="T185" i="13" s="1"/>
  <c r="V185" i="13" s="1"/>
  <c r="X185" i="13" s="1"/>
  <c r="Z185" i="13" s="1"/>
  <c r="H233" i="13"/>
  <c r="J233" i="13" s="1"/>
  <c r="L233" i="13" s="1"/>
  <c r="N233" i="13" s="1"/>
  <c r="P233" i="13" s="1"/>
  <c r="R233" i="13" s="1"/>
  <c r="T233" i="13" s="1"/>
  <c r="V233" i="13" s="1"/>
  <c r="X233" i="13" s="1"/>
  <c r="Z233" i="13" s="1"/>
  <c r="H217" i="13"/>
  <c r="J217" i="13" s="1"/>
  <c r="L217" i="13" s="1"/>
  <c r="N217" i="13" s="1"/>
  <c r="P217" i="13" s="1"/>
  <c r="R217" i="13" s="1"/>
  <c r="T217" i="13" s="1"/>
  <c r="V217" i="13" s="1"/>
  <c r="X217" i="13" s="1"/>
  <c r="Z217" i="13" s="1"/>
  <c r="AA267" i="13"/>
  <c r="C89" i="14" s="1"/>
  <c r="F89" i="14" s="1"/>
  <c r="AA251" i="13"/>
  <c r="C73" i="14" s="1"/>
  <c r="F73" i="14" s="1"/>
  <c r="AA306" i="13"/>
  <c r="C128" i="14" s="1"/>
  <c r="F128" i="14" s="1"/>
  <c r="AA290" i="13"/>
  <c r="C112" i="14" s="1"/>
  <c r="AA274" i="13"/>
  <c r="C96" i="14" s="1"/>
  <c r="D306" i="13"/>
  <c r="F306" i="13" s="1"/>
  <c r="H306" i="13" s="1"/>
  <c r="J306" i="13" s="1"/>
  <c r="L306" i="13" s="1"/>
  <c r="N306" i="13" s="1"/>
  <c r="P306" i="13" s="1"/>
  <c r="R306" i="13" s="1"/>
  <c r="T306" i="13" s="1"/>
  <c r="V306" i="13" s="1"/>
  <c r="X306" i="13" s="1"/>
  <c r="Z306" i="13" s="1"/>
  <c r="D213" i="13"/>
  <c r="F213" i="13" s="1"/>
  <c r="H213" i="13" s="1"/>
  <c r="J213" i="13" s="1"/>
  <c r="L213" i="13" s="1"/>
  <c r="N213" i="13" s="1"/>
  <c r="P213" i="13" s="1"/>
  <c r="R213" i="13" s="1"/>
  <c r="T213" i="13" s="1"/>
  <c r="V213" i="13" s="1"/>
  <c r="X213" i="13" s="1"/>
  <c r="Z213" i="13" s="1"/>
  <c r="AA266" i="13"/>
  <c r="C88" i="14" s="1"/>
  <c r="F88" i="14" s="1"/>
  <c r="AA250" i="13"/>
  <c r="C72" i="14" s="1"/>
  <c r="F72" i="14" s="1"/>
  <c r="D212" i="13"/>
  <c r="F212" i="13" s="1"/>
  <c r="H212" i="13" s="1"/>
  <c r="J212" i="13" s="1"/>
  <c r="L212" i="13" s="1"/>
  <c r="N212" i="13" s="1"/>
  <c r="P212" i="13" s="1"/>
  <c r="R212" i="13" s="1"/>
  <c r="T212" i="13" s="1"/>
  <c r="V212" i="13" s="1"/>
  <c r="X212" i="13" s="1"/>
  <c r="Z212" i="13" s="1"/>
  <c r="AA228" i="13"/>
  <c r="C51" i="14" s="1"/>
  <c r="F51" i="14" s="1"/>
  <c r="H121" i="13"/>
  <c r="J121" i="13" s="1"/>
  <c r="L121" i="13" s="1"/>
  <c r="N121" i="13" s="1"/>
  <c r="P121" i="13" s="1"/>
  <c r="R121" i="13" s="1"/>
  <c r="T121" i="13" s="1"/>
  <c r="V121" i="13" s="1"/>
  <c r="X121" i="13" s="1"/>
  <c r="Z121" i="13" s="1"/>
  <c r="H105" i="13"/>
  <c r="J105" i="13" s="1"/>
  <c r="L105" i="13" s="1"/>
  <c r="N105" i="13" s="1"/>
  <c r="P105" i="13" s="1"/>
  <c r="R105" i="13" s="1"/>
  <c r="T105" i="13" s="1"/>
  <c r="V105" i="13" s="1"/>
  <c r="X105" i="13" s="1"/>
  <c r="Z105" i="13" s="1"/>
  <c r="H190" i="13"/>
  <c r="H174" i="13"/>
  <c r="J174" i="13" s="1"/>
  <c r="L174" i="13" s="1"/>
  <c r="N174" i="13" s="1"/>
  <c r="P174" i="13" s="1"/>
  <c r="R174" i="13" s="1"/>
  <c r="T174" i="13" s="1"/>
  <c r="V174" i="13" s="1"/>
  <c r="X174" i="13" s="1"/>
  <c r="Z174" i="13" s="1"/>
  <c r="H231" i="13"/>
  <c r="J231" i="13" s="1"/>
  <c r="L231" i="13" s="1"/>
  <c r="N231" i="13" s="1"/>
  <c r="P231" i="13" s="1"/>
  <c r="R231" i="13" s="1"/>
  <c r="T231" i="13" s="1"/>
  <c r="V231" i="13" s="1"/>
  <c r="X231" i="13" s="1"/>
  <c r="Z231" i="13" s="1"/>
  <c r="H215" i="13"/>
  <c r="J215" i="13" s="1"/>
  <c r="L215" i="13" s="1"/>
  <c r="N215" i="13" s="1"/>
  <c r="P215" i="13" s="1"/>
  <c r="R215" i="13" s="1"/>
  <c r="T215" i="13" s="1"/>
  <c r="V215" i="13" s="1"/>
  <c r="X215" i="13" s="1"/>
  <c r="Z215" i="13" s="1"/>
  <c r="AA265" i="13"/>
  <c r="C87" i="14" s="1"/>
  <c r="F87" i="14" s="1"/>
  <c r="AA249" i="13"/>
  <c r="C71" i="14" s="1"/>
  <c r="F71" i="14" s="1"/>
  <c r="AA262" i="13"/>
  <c r="C84" i="14" s="1"/>
  <c r="F84" i="14" s="1"/>
  <c r="AA246" i="13"/>
  <c r="C68" i="14" s="1"/>
  <c r="F304" i="13"/>
  <c r="H304" i="13" s="1"/>
  <c r="J304" i="13" s="1"/>
  <c r="L304" i="13" s="1"/>
  <c r="N304" i="13" s="1"/>
  <c r="P304" i="13" s="1"/>
  <c r="R304" i="13" s="1"/>
  <c r="T304" i="13" s="1"/>
  <c r="V304" i="13" s="1"/>
  <c r="X304" i="13" s="1"/>
  <c r="Z304" i="13" s="1"/>
  <c r="F288" i="13"/>
  <c r="H288" i="13" s="1"/>
  <c r="J288" i="13" s="1"/>
  <c r="L288" i="13" s="1"/>
  <c r="N288" i="13" s="1"/>
  <c r="P288" i="13" s="1"/>
  <c r="R288" i="13" s="1"/>
  <c r="T288" i="13" s="1"/>
  <c r="V288" i="13" s="1"/>
  <c r="X288" i="13" s="1"/>
  <c r="Z288" i="13" s="1"/>
  <c r="AA307" i="13"/>
  <c r="C129" i="14" s="1"/>
  <c r="AA291" i="13"/>
  <c r="C113" i="14" s="1"/>
  <c r="AA275" i="13"/>
  <c r="C97" i="14" s="1"/>
  <c r="D301" i="13"/>
  <c r="F301" i="13" s="1"/>
  <c r="H301" i="13" s="1"/>
  <c r="J301" i="13" s="1"/>
  <c r="L301" i="13" s="1"/>
  <c r="N301" i="13" s="1"/>
  <c r="P301" i="13" s="1"/>
  <c r="R301" i="13" s="1"/>
  <c r="T301" i="13" s="1"/>
  <c r="V301" i="13" s="1"/>
  <c r="X301" i="13" s="1"/>
  <c r="Z301" i="13" s="1"/>
  <c r="AA234" i="13"/>
  <c r="C57" i="14" s="1"/>
  <c r="F57" i="14" s="1"/>
  <c r="AA260" i="13"/>
  <c r="C82" i="14" s="1"/>
  <c r="F82" i="14" s="1"/>
  <c r="AA283" i="13"/>
  <c r="C105" i="14" s="1"/>
  <c r="F105" i="14" s="1"/>
  <c r="AA104" i="13"/>
  <c r="D38" i="14" s="1"/>
  <c r="F178" i="13"/>
  <c r="H178" i="13" s="1"/>
  <c r="J178" i="13" s="1"/>
  <c r="L178" i="13" s="1"/>
  <c r="N178" i="13" s="1"/>
  <c r="P178" i="13" s="1"/>
  <c r="R178" i="13" s="1"/>
  <c r="T178" i="13" s="1"/>
  <c r="V178" i="13" s="1"/>
  <c r="X178" i="13" s="1"/>
  <c r="Z178" i="13" s="1"/>
  <c r="AA230" i="13"/>
  <c r="C53" i="14" s="1"/>
  <c r="F53" i="14" s="1"/>
  <c r="AA214" i="13"/>
  <c r="C37" i="14" s="1"/>
  <c r="F37" i="14" s="1"/>
  <c r="AA264" i="13"/>
  <c r="C86" i="14" s="1"/>
  <c r="F86" i="14" s="1"/>
  <c r="AA248" i="13"/>
  <c r="C70" i="14" s="1"/>
  <c r="F70" i="14" s="1"/>
  <c r="AA303" i="13"/>
  <c r="C125" i="14" s="1"/>
  <c r="F125" i="14" s="1"/>
  <c r="AA287" i="13"/>
  <c r="C109" i="14" s="1"/>
  <c r="F292" i="13"/>
  <c r="H292" i="13" s="1"/>
  <c r="J292" i="13" s="1"/>
  <c r="L292" i="13" s="1"/>
  <c r="N292" i="13" s="1"/>
  <c r="P292" i="13" s="1"/>
  <c r="R292" i="13" s="1"/>
  <c r="T292" i="13" s="1"/>
  <c r="V292" i="13" s="1"/>
  <c r="X292" i="13" s="1"/>
  <c r="Z292" i="13" s="1"/>
  <c r="AA218" i="13"/>
  <c r="C41" i="14" s="1"/>
  <c r="F41" i="14" s="1"/>
  <c r="AA115" i="13"/>
  <c r="D49" i="14" s="1"/>
  <c r="AA99" i="13"/>
  <c r="D33" i="14" s="1"/>
  <c r="AA142" i="13"/>
  <c r="D76" i="14" s="1"/>
  <c r="D303" i="13"/>
  <c r="F303" i="13" s="1"/>
  <c r="H303" i="13" s="1"/>
  <c r="J303" i="13" s="1"/>
  <c r="L303" i="13" s="1"/>
  <c r="N303" i="13" s="1"/>
  <c r="P303" i="13" s="1"/>
  <c r="R303" i="13" s="1"/>
  <c r="T303" i="13" s="1"/>
  <c r="V303" i="13" s="1"/>
  <c r="X303" i="13" s="1"/>
  <c r="Z303" i="13" s="1"/>
  <c r="D287" i="13"/>
  <c r="F287" i="13" s="1"/>
  <c r="H287" i="13" s="1"/>
  <c r="J287" i="13" s="1"/>
  <c r="L287" i="13" s="1"/>
  <c r="N287" i="13" s="1"/>
  <c r="P287" i="13" s="1"/>
  <c r="R287" i="13" s="1"/>
  <c r="T287" i="13" s="1"/>
  <c r="V287" i="13" s="1"/>
  <c r="X287" i="13" s="1"/>
  <c r="Z287" i="13" s="1"/>
  <c r="D267" i="13"/>
  <c r="F267" i="13" s="1"/>
  <c r="H267" i="13" s="1"/>
  <c r="J267" i="13" s="1"/>
  <c r="L267" i="13" s="1"/>
  <c r="N267" i="13" s="1"/>
  <c r="P267" i="13" s="1"/>
  <c r="R267" i="13" s="1"/>
  <c r="T267" i="13" s="1"/>
  <c r="V267" i="13" s="1"/>
  <c r="X267" i="13" s="1"/>
  <c r="Z267" i="13" s="1"/>
  <c r="D251" i="13"/>
  <c r="F251" i="13" s="1"/>
  <c r="H251" i="13" s="1"/>
  <c r="J251" i="13" s="1"/>
  <c r="L251" i="13" s="1"/>
  <c r="N251" i="13" s="1"/>
  <c r="P251" i="13" s="1"/>
  <c r="R251" i="13" s="1"/>
  <c r="T251" i="13" s="1"/>
  <c r="V251" i="13" s="1"/>
  <c r="X251" i="13" s="1"/>
  <c r="Z251" i="13" s="1"/>
  <c r="D230" i="13"/>
  <c r="F230" i="13" s="1"/>
  <c r="H230" i="13" s="1"/>
  <c r="J230" i="13" s="1"/>
  <c r="L230" i="13" s="1"/>
  <c r="N230" i="13" s="1"/>
  <c r="P230" i="13" s="1"/>
  <c r="R230" i="13" s="1"/>
  <c r="T230" i="13" s="1"/>
  <c r="V230" i="13" s="1"/>
  <c r="X230" i="13" s="1"/>
  <c r="Z230" i="13" s="1"/>
  <c r="D214" i="13"/>
  <c r="F214" i="13" s="1"/>
  <c r="H214" i="13" s="1"/>
  <c r="J214" i="13" s="1"/>
  <c r="L214" i="13" s="1"/>
  <c r="N214" i="13" s="1"/>
  <c r="P214" i="13" s="1"/>
  <c r="R214" i="13" s="1"/>
  <c r="T214" i="13" s="1"/>
  <c r="V214" i="13" s="1"/>
  <c r="X214" i="13" s="1"/>
  <c r="Z214" i="13" s="1"/>
  <c r="AA309" i="13"/>
  <c r="C131" i="14" s="1"/>
  <c r="AA293" i="13"/>
  <c r="C115" i="14" s="1"/>
  <c r="F115" i="14" s="1"/>
  <c r="AA277" i="13"/>
  <c r="C99" i="14" s="1"/>
  <c r="AA257" i="13"/>
  <c r="C79" i="14" s="1"/>
  <c r="F79" i="14" s="1"/>
  <c r="J266" i="13"/>
  <c r="L266" i="13" s="1"/>
  <c r="N266" i="13" s="1"/>
  <c r="P266" i="13" s="1"/>
  <c r="R266" i="13" s="1"/>
  <c r="T266" i="13" s="1"/>
  <c r="V266" i="13" s="1"/>
  <c r="X266" i="13" s="1"/>
  <c r="Z266" i="13" s="1"/>
  <c r="AA168" i="13"/>
  <c r="D101" i="14" s="1"/>
  <c r="N285" i="13"/>
  <c r="P285" i="13" s="1"/>
  <c r="R285" i="13" s="1"/>
  <c r="T285" i="13" s="1"/>
  <c r="V285" i="13" s="1"/>
  <c r="X285" i="13" s="1"/>
  <c r="Z285" i="13" s="1"/>
  <c r="D265" i="13"/>
  <c r="F265" i="13" s="1"/>
  <c r="H265" i="13" s="1"/>
  <c r="J265" i="13" s="1"/>
  <c r="L265" i="13" s="1"/>
  <c r="N265" i="13" s="1"/>
  <c r="P265" i="13" s="1"/>
  <c r="R265" i="13" s="1"/>
  <c r="T265" i="13" s="1"/>
  <c r="V265" i="13" s="1"/>
  <c r="X265" i="13" s="1"/>
  <c r="Z265" i="13" s="1"/>
  <c r="D249" i="13"/>
  <c r="F249" i="13" s="1"/>
  <c r="H249" i="13" s="1"/>
  <c r="J249" i="13" s="1"/>
  <c r="L249" i="13" s="1"/>
  <c r="N249" i="13" s="1"/>
  <c r="P249" i="13" s="1"/>
  <c r="R249" i="13" s="1"/>
  <c r="T249" i="13" s="1"/>
  <c r="V249" i="13" s="1"/>
  <c r="X249" i="13" s="1"/>
  <c r="Z249" i="13" s="1"/>
  <c r="AA255" i="13"/>
  <c r="C77" i="14" s="1"/>
  <c r="F77" i="14" s="1"/>
  <c r="AA233" i="13"/>
  <c r="C56" i="14" s="1"/>
  <c r="AA217" i="13"/>
  <c r="C40" i="14" s="1"/>
  <c r="J250" i="13"/>
  <c r="L250" i="13" s="1"/>
  <c r="N250" i="13" s="1"/>
  <c r="P250" i="13" s="1"/>
  <c r="R250" i="13" s="1"/>
  <c r="T250" i="13" s="1"/>
  <c r="V250" i="13" s="1"/>
  <c r="X250" i="13" s="1"/>
  <c r="Z250" i="13" s="1"/>
  <c r="AA112" i="13"/>
  <c r="D46" i="14" s="1"/>
  <c r="AA108" i="13"/>
  <c r="D42" i="14" s="1"/>
  <c r="E42" i="14" s="1"/>
  <c r="AA139" i="13"/>
  <c r="D73" i="14" s="1"/>
  <c r="D179" i="13"/>
  <c r="F179" i="13" s="1"/>
  <c r="H179" i="13" s="1"/>
  <c r="J179" i="13" s="1"/>
  <c r="L179" i="13" s="1"/>
  <c r="N179" i="13" s="1"/>
  <c r="P179" i="13" s="1"/>
  <c r="R179" i="13" s="1"/>
  <c r="T179" i="13" s="1"/>
  <c r="V179" i="13" s="1"/>
  <c r="X179" i="13" s="1"/>
  <c r="Z179" i="13" s="1"/>
  <c r="D163" i="13"/>
  <c r="F163" i="13" s="1"/>
  <c r="H163" i="13" s="1"/>
  <c r="J163" i="13" s="1"/>
  <c r="L163" i="13" s="1"/>
  <c r="N163" i="13" s="1"/>
  <c r="P163" i="13" s="1"/>
  <c r="R163" i="13" s="1"/>
  <c r="T163" i="13" s="1"/>
  <c r="V163" i="13" s="1"/>
  <c r="X163" i="13" s="1"/>
  <c r="Z163" i="13" s="1"/>
  <c r="D300" i="13"/>
  <c r="F300" i="13" s="1"/>
  <c r="H300" i="13" s="1"/>
  <c r="J300" i="13" s="1"/>
  <c r="L300" i="13" s="1"/>
  <c r="N300" i="13" s="1"/>
  <c r="P300" i="13" s="1"/>
  <c r="R300" i="13" s="1"/>
  <c r="T300" i="13" s="1"/>
  <c r="V300" i="13" s="1"/>
  <c r="X300" i="13" s="1"/>
  <c r="Z300" i="13" s="1"/>
  <c r="D284" i="13"/>
  <c r="F284" i="13" s="1"/>
  <c r="H284" i="13" s="1"/>
  <c r="J284" i="13" s="1"/>
  <c r="L284" i="13" s="1"/>
  <c r="N284" i="13" s="1"/>
  <c r="P284" i="13" s="1"/>
  <c r="R284" i="13" s="1"/>
  <c r="T284" i="13" s="1"/>
  <c r="V284" i="13" s="1"/>
  <c r="X284" i="13" s="1"/>
  <c r="Z284" i="13" s="1"/>
  <c r="D264" i="13"/>
  <c r="F264" i="13" s="1"/>
  <c r="H264" i="13" s="1"/>
  <c r="J264" i="13" s="1"/>
  <c r="L264" i="13" s="1"/>
  <c r="N264" i="13" s="1"/>
  <c r="P264" i="13" s="1"/>
  <c r="R264" i="13" s="1"/>
  <c r="T264" i="13" s="1"/>
  <c r="V264" i="13" s="1"/>
  <c r="X264" i="13" s="1"/>
  <c r="Z264" i="13" s="1"/>
  <c r="D248" i="13"/>
  <c r="F248" i="13" s="1"/>
  <c r="H248" i="13" s="1"/>
  <c r="J248" i="13" s="1"/>
  <c r="L248" i="13" s="1"/>
  <c r="N248" i="13" s="1"/>
  <c r="P248" i="13" s="1"/>
  <c r="R248" i="13" s="1"/>
  <c r="T248" i="13" s="1"/>
  <c r="V248" i="13" s="1"/>
  <c r="X248" i="13" s="1"/>
  <c r="Z248" i="13" s="1"/>
  <c r="D227" i="13"/>
  <c r="F227" i="13" s="1"/>
  <c r="H227" i="13" s="1"/>
  <c r="J227" i="13" s="1"/>
  <c r="L227" i="13" s="1"/>
  <c r="N227" i="13" s="1"/>
  <c r="P227" i="13" s="1"/>
  <c r="R227" i="13" s="1"/>
  <c r="T227" i="13" s="1"/>
  <c r="V227" i="13" s="1"/>
  <c r="X227" i="13" s="1"/>
  <c r="Z227" i="13" s="1"/>
  <c r="D211" i="13"/>
  <c r="F211" i="13" s="1"/>
  <c r="H211" i="13" s="1"/>
  <c r="J211" i="13" s="1"/>
  <c r="L211" i="13" s="1"/>
  <c r="N211" i="13" s="1"/>
  <c r="P211" i="13" s="1"/>
  <c r="R211" i="13" s="1"/>
  <c r="T211" i="13" s="1"/>
  <c r="V211" i="13" s="1"/>
  <c r="X211" i="13" s="1"/>
  <c r="Z211" i="13" s="1"/>
  <c r="AA254" i="13"/>
  <c r="C76" i="14" s="1"/>
  <c r="AA232" i="13"/>
  <c r="C55" i="14" s="1"/>
  <c r="AA216" i="13"/>
  <c r="C39" i="14" s="1"/>
  <c r="D299" i="13"/>
  <c r="F299" i="13" s="1"/>
  <c r="H299" i="13" s="1"/>
  <c r="J299" i="13" s="1"/>
  <c r="L299" i="13" s="1"/>
  <c r="N299" i="13" s="1"/>
  <c r="P299" i="13" s="1"/>
  <c r="R299" i="13" s="1"/>
  <c r="T299" i="13" s="1"/>
  <c r="V299" i="13" s="1"/>
  <c r="X299" i="13" s="1"/>
  <c r="Z299" i="13" s="1"/>
  <c r="D283" i="13"/>
  <c r="F283" i="13" s="1"/>
  <c r="H283" i="13" s="1"/>
  <c r="J283" i="13" s="1"/>
  <c r="L283" i="13" s="1"/>
  <c r="N283" i="13" s="1"/>
  <c r="P283" i="13" s="1"/>
  <c r="R283" i="13" s="1"/>
  <c r="T283" i="13" s="1"/>
  <c r="V283" i="13" s="1"/>
  <c r="X283" i="13" s="1"/>
  <c r="Z283" i="13" s="1"/>
  <c r="D263" i="13"/>
  <c r="F263" i="13" s="1"/>
  <c r="H263" i="13" s="1"/>
  <c r="J263" i="13" s="1"/>
  <c r="L263" i="13" s="1"/>
  <c r="N263" i="13" s="1"/>
  <c r="P263" i="13" s="1"/>
  <c r="R263" i="13" s="1"/>
  <c r="T263" i="13" s="1"/>
  <c r="V263" i="13" s="1"/>
  <c r="X263" i="13" s="1"/>
  <c r="Z263" i="13" s="1"/>
  <c r="D247" i="13"/>
  <c r="F247" i="13" s="1"/>
  <c r="H247" i="13" s="1"/>
  <c r="J247" i="13" s="1"/>
  <c r="L247" i="13" s="1"/>
  <c r="N247" i="13" s="1"/>
  <c r="P247" i="13" s="1"/>
  <c r="R247" i="13" s="1"/>
  <c r="T247" i="13" s="1"/>
  <c r="V247" i="13" s="1"/>
  <c r="X247" i="13" s="1"/>
  <c r="Z247" i="13" s="1"/>
  <c r="D226" i="13"/>
  <c r="F226" i="13" s="1"/>
  <c r="H226" i="13" s="1"/>
  <c r="J226" i="13" s="1"/>
  <c r="L226" i="13" s="1"/>
  <c r="N226" i="13" s="1"/>
  <c r="P226" i="13" s="1"/>
  <c r="R226" i="13" s="1"/>
  <c r="T226" i="13" s="1"/>
  <c r="V226" i="13" s="1"/>
  <c r="X226" i="13" s="1"/>
  <c r="Z226" i="13" s="1"/>
  <c r="D210" i="13"/>
  <c r="F210" i="13" s="1"/>
  <c r="H210" i="13" s="1"/>
  <c r="J210" i="13" s="1"/>
  <c r="L210" i="13" s="1"/>
  <c r="N210" i="13" s="1"/>
  <c r="P210" i="13" s="1"/>
  <c r="R210" i="13" s="1"/>
  <c r="T210" i="13" s="1"/>
  <c r="V210" i="13" s="1"/>
  <c r="X210" i="13" s="1"/>
  <c r="Z210" i="13" s="1"/>
  <c r="AA305" i="13"/>
  <c r="C127" i="14" s="1"/>
  <c r="F127" i="14" s="1"/>
  <c r="AA289" i="13"/>
  <c r="C111" i="14" s="1"/>
  <c r="F111" i="14" s="1"/>
  <c r="AA273" i="13"/>
  <c r="C95" i="14" s="1"/>
  <c r="AA253" i="13"/>
  <c r="C75" i="14" s="1"/>
  <c r="F75" i="14" s="1"/>
  <c r="AA231" i="13"/>
  <c r="C54" i="14" s="1"/>
  <c r="AA215" i="13"/>
  <c r="C38" i="14" s="1"/>
  <c r="AA114" i="13"/>
  <c r="D48" i="14" s="1"/>
  <c r="AA98" i="13"/>
  <c r="D32" i="14" s="1"/>
  <c r="AA122" i="13"/>
  <c r="D56" i="14" s="1"/>
  <c r="AA106" i="13"/>
  <c r="D40" i="14" s="1"/>
  <c r="AA153" i="13"/>
  <c r="D87" i="14" s="1"/>
  <c r="AA137" i="13"/>
  <c r="D71" i="14" s="1"/>
  <c r="AA144" i="13"/>
  <c r="D78" i="14" s="1"/>
  <c r="AA128" i="13"/>
  <c r="D298" i="13"/>
  <c r="F298" i="13" s="1"/>
  <c r="H298" i="13" s="1"/>
  <c r="J298" i="13" s="1"/>
  <c r="L298" i="13" s="1"/>
  <c r="N298" i="13" s="1"/>
  <c r="P298" i="13" s="1"/>
  <c r="R298" i="13" s="1"/>
  <c r="T298" i="13" s="1"/>
  <c r="V298" i="13" s="1"/>
  <c r="X298" i="13" s="1"/>
  <c r="Z298" i="13" s="1"/>
  <c r="D282" i="13"/>
  <c r="F282" i="13" s="1"/>
  <c r="H282" i="13" s="1"/>
  <c r="J282" i="13" s="1"/>
  <c r="L282" i="13" s="1"/>
  <c r="N282" i="13" s="1"/>
  <c r="P282" i="13" s="1"/>
  <c r="R282" i="13" s="1"/>
  <c r="T282" i="13" s="1"/>
  <c r="V282" i="13" s="1"/>
  <c r="X282" i="13" s="1"/>
  <c r="Z282" i="13" s="1"/>
  <c r="D225" i="13"/>
  <c r="F225" i="13" s="1"/>
  <c r="H225" i="13" s="1"/>
  <c r="J225" i="13" s="1"/>
  <c r="L225" i="13" s="1"/>
  <c r="N225" i="13" s="1"/>
  <c r="P225" i="13" s="1"/>
  <c r="R225" i="13" s="1"/>
  <c r="T225" i="13" s="1"/>
  <c r="V225" i="13" s="1"/>
  <c r="X225" i="13" s="1"/>
  <c r="Z225" i="13" s="1"/>
  <c r="D209" i="13"/>
  <c r="F209" i="13" s="1"/>
  <c r="H209" i="13" s="1"/>
  <c r="J209" i="13" s="1"/>
  <c r="L209" i="13" s="1"/>
  <c r="N209" i="13" s="1"/>
  <c r="P209" i="13" s="1"/>
  <c r="R209" i="13" s="1"/>
  <c r="T209" i="13" s="1"/>
  <c r="V209" i="13" s="1"/>
  <c r="X209" i="13" s="1"/>
  <c r="Z209" i="13" s="1"/>
  <c r="AA304" i="13"/>
  <c r="C126" i="14" s="1"/>
  <c r="AA288" i="13"/>
  <c r="C110" i="14" s="1"/>
  <c r="AA268" i="13"/>
  <c r="C90" i="14" s="1"/>
  <c r="F90" i="14" s="1"/>
  <c r="AA252" i="13"/>
  <c r="C74" i="14" s="1"/>
  <c r="F74" i="14" s="1"/>
  <c r="AA154" i="13"/>
  <c r="D88" i="14" s="1"/>
  <c r="E88" i="14" s="1"/>
  <c r="AA152" i="13"/>
  <c r="D86" i="14" s="1"/>
  <c r="AA136" i="13"/>
  <c r="D70" i="14" s="1"/>
  <c r="AA195" i="13"/>
  <c r="D128" i="14" s="1"/>
  <c r="AA197" i="13"/>
  <c r="D130" i="14" s="1"/>
  <c r="D297" i="13"/>
  <c r="F297" i="13" s="1"/>
  <c r="H297" i="13" s="1"/>
  <c r="J297" i="13" s="1"/>
  <c r="L297" i="13" s="1"/>
  <c r="N297" i="13" s="1"/>
  <c r="P297" i="13" s="1"/>
  <c r="R297" i="13" s="1"/>
  <c r="T297" i="13" s="1"/>
  <c r="V297" i="13" s="1"/>
  <c r="X297" i="13" s="1"/>
  <c r="Z297" i="13" s="1"/>
  <c r="D281" i="13"/>
  <c r="F281" i="13" s="1"/>
  <c r="H281" i="13" s="1"/>
  <c r="J281" i="13" s="1"/>
  <c r="L281" i="13" s="1"/>
  <c r="N281" i="13" s="1"/>
  <c r="P281" i="13" s="1"/>
  <c r="R281" i="13" s="1"/>
  <c r="T281" i="13" s="1"/>
  <c r="V281" i="13" s="1"/>
  <c r="X281" i="13" s="1"/>
  <c r="Z281" i="13" s="1"/>
  <c r="D261" i="13"/>
  <c r="F261" i="13" s="1"/>
  <c r="H261" i="13" s="1"/>
  <c r="J261" i="13" s="1"/>
  <c r="L261" i="13" s="1"/>
  <c r="N261" i="13" s="1"/>
  <c r="P261" i="13" s="1"/>
  <c r="R261" i="13" s="1"/>
  <c r="T261" i="13" s="1"/>
  <c r="V261" i="13" s="1"/>
  <c r="X261" i="13" s="1"/>
  <c r="Z261" i="13" s="1"/>
  <c r="D245" i="13"/>
  <c r="F245" i="13" s="1"/>
  <c r="H245" i="13" s="1"/>
  <c r="J245" i="13" s="1"/>
  <c r="L245" i="13" s="1"/>
  <c r="N245" i="13" s="1"/>
  <c r="P245" i="13" s="1"/>
  <c r="R245" i="13" s="1"/>
  <c r="T245" i="13" s="1"/>
  <c r="V245" i="13" s="1"/>
  <c r="X245" i="13" s="1"/>
  <c r="Z245" i="13" s="1"/>
  <c r="D224" i="13"/>
  <c r="F224" i="13" s="1"/>
  <c r="H224" i="13" s="1"/>
  <c r="J224" i="13" s="1"/>
  <c r="L224" i="13" s="1"/>
  <c r="N224" i="13" s="1"/>
  <c r="P224" i="13" s="1"/>
  <c r="R224" i="13" s="1"/>
  <c r="T224" i="13" s="1"/>
  <c r="V224" i="13" s="1"/>
  <c r="X224" i="13" s="1"/>
  <c r="Z224" i="13" s="1"/>
  <c r="D208" i="13"/>
  <c r="F208" i="13" s="1"/>
  <c r="H208" i="13" s="1"/>
  <c r="J208" i="13" s="1"/>
  <c r="L208" i="13" s="1"/>
  <c r="N208" i="13" s="1"/>
  <c r="P208" i="13" s="1"/>
  <c r="R208" i="13" s="1"/>
  <c r="T208" i="13" s="1"/>
  <c r="V208" i="13" s="1"/>
  <c r="X208" i="13" s="1"/>
  <c r="Z208" i="13" s="1"/>
  <c r="F108" i="13"/>
  <c r="H108" i="13" s="1"/>
  <c r="J108" i="13" s="1"/>
  <c r="L108" i="13" s="1"/>
  <c r="N108" i="13" s="1"/>
  <c r="P108" i="13" s="1"/>
  <c r="R108" i="13" s="1"/>
  <c r="T108" i="13" s="1"/>
  <c r="V108" i="13" s="1"/>
  <c r="X108" i="13" s="1"/>
  <c r="Z108" i="13" s="1"/>
  <c r="D111" i="13"/>
  <c r="F111" i="13" s="1"/>
  <c r="H111" i="13" s="1"/>
  <c r="J111" i="13" s="1"/>
  <c r="L111" i="13" s="1"/>
  <c r="N111" i="13" s="1"/>
  <c r="P111" i="13" s="1"/>
  <c r="R111" i="13" s="1"/>
  <c r="T111" i="13" s="1"/>
  <c r="V111" i="13" s="1"/>
  <c r="X111" i="13" s="1"/>
  <c r="Z111" i="13" s="1"/>
  <c r="AA151" i="13"/>
  <c r="D85" i="14" s="1"/>
  <c r="E85" i="14" s="1"/>
  <c r="AA135" i="13"/>
  <c r="D69" i="14" s="1"/>
  <c r="E69" i="14" s="1"/>
  <c r="D260" i="13"/>
  <c r="F260" i="13" s="1"/>
  <c r="H260" i="13" s="1"/>
  <c r="J260" i="13" s="1"/>
  <c r="L260" i="13" s="1"/>
  <c r="N260" i="13" s="1"/>
  <c r="P260" i="13" s="1"/>
  <c r="R260" i="13" s="1"/>
  <c r="T260" i="13" s="1"/>
  <c r="V260" i="13" s="1"/>
  <c r="X260" i="13" s="1"/>
  <c r="Z260" i="13" s="1"/>
  <c r="D244" i="13"/>
  <c r="F244" i="13" s="1"/>
  <c r="H244" i="13" s="1"/>
  <c r="J244" i="13" s="1"/>
  <c r="L244" i="13" s="1"/>
  <c r="N244" i="13" s="1"/>
  <c r="P244" i="13" s="1"/>
  <c r="R244" i="13" s="1"/>
  <c r="T244" i="13" s="1"/>
  <c r="V244" i="13" s="1"/>
  <c r="X244" i="13" s="1"/>
  <c r="Z244" i="13" s="1"/>
  <c r="D223" i="13"/>
  <c r="F223" i="13" s="1"/>
  <c r="H223" i="13" s="1"/>
  <c r="J223" i="13" s="1"/>
  <c r="L223" i="13" s="1"/>
  <c r="N223" i="13" s="1"/>
  <c r="P223" i="13" s="1"/>
  <c r="R223" i="13" s="1"/>
  <c r="T223" i="13" s="1"/>
  <c r="V223" i="13" s="1"/>
  <c r="X223" i="13" s="1"/>
  <c r="Z223" i="13" s="1"/>
  <c r="D207" i="13"/>
  <c r="F207" i="13" s="1"/>
  <c r="H207" i="13" s="1"/>
  <c r="J207" i="13" s="1"/>
  <c r="L207" i="13" s="1"/>
  <c r="N207" i="13" s="1"/>
  <c r="P207" i="13" s="1"/>
  <c r="R207" i="13" s="1"/>
  <c r="T207" i="13" s="1"/>
  <c r="V207" i="13" s="1"/>
  <c r="X207" i="13" s="1"/>
  <c r="Z207" i="13" s="1"/>
  <c r="F123" i="13"/>
  <c r="H123" i="13" s="1"/>
  <c r="J123" i="13" s="1"/>
  <c r="L123" i="13" s="1"/>
  <c r="N123" i="13" s="1"/>
  <c r="P123" i="13" s="1"/>
  <c r="R123" i="13" s="1"/>
  <c r="T123" i="13" s="1"/>
  <c r="V123" i="13" s="1"/>
  <c r="X123" i="13" s="1"/>
  <c r="Z123" i="13" s="1"/>
  <c r="F107" i="13"/>
  <c r="H107" i="13" s="1"/>
  <c r="J107" i="13" s="1"/>
  <c r="L107" i="13" s="1"/>
  <c r="N107" i="13" s="1"/>
  <c r="P107" i="13" s="1"/>
  <c r="R107" i="13" s="1"/>
  <c r="T107" i="13" s="1"/>
  <c r="V107" i="13" s="1"/>
  <c r="X107" i="13" s="1"/>
  <c r="Z107" i="13" s="1"/>
  <c r="AA150" i="13"/>
  <c r="D84" i="14" s="1"/>
  <c r="AA134" i="13"/>
  <c r="D68" i="14" s="1"/>
  <c r="AA184" i="13"/>
  <c r="D117" i="14" s="1"/>
  <c r="D311" i="13"/>
  <c r="F311" i="13" s="1"/>
  <c r="H311" i="13" s="1"/>
  <c r="J311" i="13" s="1"/>
  <c r="L311" i="13" s="1"/>
  <c r="N311" i="13" s="1"/>
  <c r="P311" i="13" s="1"/>
  <c r="R311" i="13" s="1"/>
  <c r="T311" i="13" s="1"/>
  <c r="V311" i="13" s="1"/>
  <c r="X311" i="13" s="1"/>
  <c r="Z311" i="13" s="1"/>
  <c r="D295" i="13"/>
  <c r="F295" i="13" s="1"/>
  <c r="H295" i="13" s="1"/>
  <c r="J295" i="13" s="1"/>
  <c r="L295" i="13" s="1"/>
  <c r="N295" i="13" s="1"/>
  <c r="P295" i="13" s="1"/>
  <c r="R295" i="13" s="1"/>
  <c r="T295" i="13" s="1"/>
  <c r="V295" i="13" s="1"/>
  <c r="X295" i="13" s="1"/>
  <c r="Z295" i="13" s="1"/>
  <c r="D279" i="13"/>
  <c r="F279" i="13" s="1"/>
  <c r="H279" i="13" s="1"/>
  <c r="J279" i="13" s="1"/>
  <c r="L279" i="13" s="1"/>
  <c r="N279" i="13" s="1"/>
  <c r="P279" i="13" s="1"/>
  <c r="R279" i="13" s="1"/>
  <c r="T279" i="13" s="1"/>
  <c r="V279" i="13" s="1"/>
  <c r="X279" i="13" s="1"/>
  <c r="Z279" i="13" s="1"/>
  <c r="D259" i="13"/>
  <c r="F259" i="13" s="1"/>
  <c r="H259" i="13" s="1"/>
  <c r="J259" i="13" s="1"/>
  <c r="L259" i="13" s="1"/>
  <c r="N259" i="13" s="1"/>
  <c r="P259" i="13" s="1"/>
  <c r="R259" i="13" s="1"/>
  <c r="T259" i="13" s="1"/>
  <c r="V259" i="13" s="1"/>
  <c r="X259" i="13" s="1"/>
  <c r="Z259" i="13" s="1"/>
  <c r="D243" i="13"/>
  <c r="F243" i="13" s="1"/>
  <c r="H243" i="13" s="1"/>
  <c r="J243" i="13" s="1"/>
  <c r="L243" i="13" s="1"/>
  <c r="N243" i="13" s="1"/>
  <c r="P243" i="13" s="1"/>
  <c r="R243" i="13" s="1"/>
  <c r="T243" i="13" s="1"/>
  <c r="V243" i="13" s="1"/>
  <c r="X243" i="13" s="1"/>
  <c r="Z243" i="13" s="1"/>
  <c r="D222" i="13"/>
  <c r="F222" i="13" s="1"/>
  <c r="H222" i="13" s="1"/>
  <c r="J222" i="13" s="1"/>
  <c r="L222" i="13" s="1"/>
  <c r="N222" i="13" s="1"/>
  <c r="P222" i="13" s="1"/>
  <c r="R222" i="13" s="1"/>
  <c r="T222" i="13" s="1"/>
  <c r="V222" i="13" s="1"/>
  <c r="X222" i="13" s="1"/>
  <c r="Z222" i="13" s="1"/>
  <c r="D200" i="13"/>
  <c r="F200" i="13" s="1"/>
  <c r="H200" i="13" s="1"/>
  <c r="J200" i="13" s="1"/>
  <c r="L200" i="13" s="1"/>
  <c r="N200" i="13" s="1"/>
  <c r="P200" i="13" s="1"/>
  <c r="R200" i="13" s="1"/>
  <c r="AA110" i="13"/>
  <c r="D44" i="14" s="1"/>
  <c r="F122" i="13"/>
  <c r="H122" i="13" s="1"/>
  <c r="J122" i="13" s="1"/>
  <c r="L122" i="13" s="1"/>
  <c r="N122" i="13" s="1"/>
  <c r="P122" i="13" s="1"/>
  <c r="R122" i="13" s="1"/>
  <c r="T122" i="13" s="1"/>
  <c r="V122" i="13" s="1"/>
  <c r="X122" i="13" s="1"/>
  <c r="Z122" i="13" s="1"/>
  <c r="F106" i="13"/>
  <c r="H106" i="13" s="1"/>
  <c r="J106" i="13" s="1"/>
  <c r="L106" i="13" s="1"/>
  <c r="N106" i="13" s="1"/>
  <c r="P106" i="13" s="1"/>
  <c r="R106" i="13" s="1"/>
  <c r="T106" i="13" s="1"/>
  <c r="V106" i="13" s="1"/>
  <c r="X106" i="13" s="1"/>
  <c r="Z106" i="13" s="1"/>
  <c r="D104" i="13"/>
  <c r="F104" i="13" s="1"/>
  <c r="H104" i="13" s="1"/>
  <c r="J104" i="13" s="1"/>
  <c r="L104" i="13" s="1"/>
  <c r="N104" i="13" s="1"/>
  <c r="P104" i="13" s="1"/>
  <c r="R104" i="13" s="1"/>
  <c r="T104" i="13" s="1"/>
  <c r="V104" i="13" s="1"/>
  <c r="X104" i="13" s="1"/>
  <c r="Z104" i="13" s="1"/>
  <c r="AA149" i="13"/>
  <c r="D83" i="14" s="1"/>
  <c r="AA133" i="13"/>
  <c r="D67" i="14" s="1"/>
  <c r="E67" i="14" s="1"/>
  <c r="AA194" i="13"/>
  <c r="D127" i="14" s="1"/>
  <c r="AA178" i="13"/>
  <c r="D111" i="14" s="1"/>
  <c r="AA162" i="13"/>
  <c r="D95" i="14" s="1"/>
  <c r="D310" i="13"/>
  <c r="F310" i="13" s="1"/>
  <c r="H310" i="13" s="1"/>
  <c r="J310" i="13" s="1"/>
  <c r="L310" i="13" s="1"/>
  <c r="N310" i="13" s="1"/>
  <c r="P310" i="13" s="1"/>
  <c r="R310" i="13" s="1"/>
  <c r="T310" i="13" s="1"/>
  <c r="V310" i="13" s="1"/>
  <c r="X310" i="13" s="1"/>
  <c r="Z310" i="13" s="1"/>
  <c r="D294" i="13"/>
  <c r="F294" i="13" s="1"/>
  <c r="H294" i="13" s="1"/>
  <c r="J294" i="13" s="1"/>
  <c r="L294" i="13" s="1"/>
  <c r="N294" i="13" s="1"/>
  <c r="P294" i="13" s="1"/>
  <c r="R294" i="13" s="1"/>
  <c r="T294" i="13" s="1"/>
  <c r="V294" i="13" s="1"/>
  <c r="X294" i="13" s="1"/>
  <c r="Z294" i="13" s="1"/>
  <c r="D278" i="13"/>
  <c r="F278" i="13" s="1"/>
  <c r="H278" i="13" s="1"/>
  <c r="J278" i="13" s="1"/>
  <c r="L278" i="13" s="1"/>
  <c r="N278" i="13" s="1"/>
  <c r="P278" i="13" s="1"/>
  <c r="R278" i="13" s="1"/>
  <c r="T278" i="13" s="1"/>
  <c r="V278" i="13" s="1"/>
  <c r="X278" i="13" s="1"/>
  <c r="Z278" i="13" s="1"/>
  <c r="D258" i="13"/>
  <c r="F258" i="13" s="1"/>
  <c r="H258" i="13" s="1"/>
  <c r="J258" i="13" s="1"/>
  <c r="L258" i="13" s="1"/>
  <c r="N258" i="13" s="1"/>
  <c r="P258" i="13" s="1"/>
  <c r="R258" i="13" s="1"/>
  <c r="T258" i="13" s="1"/>
  <c r="V258" i="13" s="1"/>
  <c r="X258" i="13" s="1"/>
  <c r="Z258" i="13" s="1"/>
  <c r="D242" i="13"/>
  <c r="F242" i="13" s="1"/>
  <c r="H242" i="13" s="1"/>
  <c r="J242" i="13" s="1"/>
  <c r="L242" i="13" s="1"/>
  <c r="N242" i="13" s="1"/>
  <c r="P242" i="13" s="1"/>
  <c r="R242" i="13" s="1"/>
  <c r="T242" i="13" s="1"/>
  <c r="V242" i="13" s="1"/>
  <c r="X242" i="13" s="1"/>
  <c r="Z242" i="13" s="1"/>
  <c r="D221" i="13"/>
  <c r="F221" i="13" s="1"/>
  <c r="H221" i="13" s="1"/>
  <c r="J221" i="13" s="1"/>
  <c r="L221" i="13" s="1"/>
  <c r="N221" i="13" s="1"/>
  <c r="P221" i="13" s="1"/>
  <c r="R221" i="13" s="1"/>
  <c r="T221" i="13" s="1"/>
  <c r="V221" i="13" s="1"/>
  <c r="X221" i="13" s="1"/>
  <c r="Z221" i="13" s="1"/>
  <c r="D199" i="13"/>
  <c r="F199" i="13" s="1"/>
  <c r="H199" i="13" s="1"/>
  <c r="J199" i="13" s="1"/>
  <c r="L199" i="13" s="1"/>
  <c r="N199" i="13" s="1"/>
  <c r="P199" i="13" s="1"/>
  <c r="R199" i="13" s="1"/>
  <c r="T199" i="13" s="1"/>
  <c r="V199" i="13" s="1"/>
  <c r="X199" i="13" s="1"/>
  <c r="Z199" i="13" s="1"/>
  <c r="AA138" i="13"/>
  <c r="D72" i="14" s="1"/>
  <c r="AA121" i="13"/>
  <c r="D55" i="14" s="1"/>
  <c r="AA105" i="13"/>
  <c r="D39" i="14" s="1"/>
  <c r="AA148" i="13"/>
  <c r="D82" i="14" s="1"/>
  <c r="AA132" i="13"/>
  <c r="D66" i="14" s="1"/>
  <c r="D149" i="13"/>
  <c r="F149" i="13" s="1"/>
  <c r="H149" i="13" s="1"/>
  <c r="J149" i="13" s="1"/>
  <c r="L149" i="13" s="1"/>
  <c r="N149" i="13" s="1"/>
  <c r="P149" i="13" s="1"/>
  <c r="R149" i="13" s="1"/>
  <c r="T149" i="13" s="1"/>
  <c r="V149" i="13" s="1"/>
  <c r="X149" i="13" s="1"/>
  <c r="Z149" i="13" s="1"/>
  <c r="D241" i="13"/>
  <c r="F241" i="13" s="1"/>
  <c r="H241" i="13" s="1"/>
  <c r="J241" i="13" s="1"/>
  <c r="L241" i="13" s="1"/>
  <c r="N241" i="13" s="1"/>
  <c r="P241" i="13" s="1"/>
  <c r="R241" i="13" s="1"/>
  <c r="T241" i="13" s="1"/>
  <c r="V241" i="13" s="1"/>
  <c r="X241" i="13" s="1"/>
  <c r="Z241" i="13" s="1"/>
  <c r="D220" i="13"/>
  <c r="F220" i="13" s="1"/>
  <c r="H220" i="13" s="1"/>
  <c r="J220" i="13" s="1"/>
  <c r="L220" i="13" s="1"/>
  <c r="N220" i="13" s="1"/>
  <c r="P220" i="13" s="1"/>
  <c r="R220" i="13" s="1"/>
  <c r="T220" i="13" s="1"/>
  <c r="V220" i="13" s="1"/>
  <c r="X220" i="13" s="1"/>
  <c r="Z220" i="13" s="1"/>
  <c r="P276" i="13"/>
  <c r="R276" i="13" s="1"/>
  <c r="T276" i="13" s="1"/>
  <c r="V276" i="13" s="1"/>
  <c r="X276" i="13" s="1"/>
  <c r="Z276" i="13" s="1"/>
  <c r="F256" i="13"/>
  <c r="H256" i="13" s="1"/>
  <c r="J256" i="13" s="1"/>
  <c r="L256" i="13" s="1"/>
  <c r="N256" i="13" s="1"/>
  <c r="P256" i="13" s="1"/>
  <c r="R256" i="13" s="1"/>
  <c r="T256" i="13" s="1"/>
  <c r="V256" i="13" s="1"/>
  <c r="X256" i="13" s="1"/>
  <c r="Z256" i="13" s="1"/>
  <c r="J219" i="13"/>
  <c r="L219" i="13" s="1"/>
  <c r="N219" i="13" s="1"/>
  <c r="P219" i="13" s="1"/>
  <c r="R219" i="13" s="1"/>
  <c r="T219" i="13" s="1"/>
  <c r="V219" i="13" s="1"/>
  <c r="X219" i="13" s="1"/>
  <c r="Z219" i="13" s="1"/>
  <c r="AA119" i="13"/>
  <c r="D53" i="14" s="1"/>
  <c r="D142" i="13"/>
  <c r="F142" i="13" s="1"/>
  <c r="H142" i="13" s="1"/>
  <c r="J142" i="13" s="1"/>
  <c r="L142" i="13" s="1"/>
  <c r="N142" i="13" s="1"/>
  <c r="P142" i="13" s="1"/>
  <c r="R142" i="13" s="1"/>
  <c r="T142" i="13" s="1"/>
  <c r="V142" i="13" s="1"/>
  <c r="X142" i="13" s="1"/>
  <c r="Z142" i="13" s="1"/>
  <c r="AA102" i="13"/>
  <c r="D36" i="14" s="1"/>
  <c r="E36" i="14" s="1"/>
  <c r="J145" i="13"/>
  <c r="L145" i="13" s="1"/>
  <c r="N145" i="13" s="1"/>
  <c r="P145" i="13" s="1"/>
  <c r="R145" i="13" s="1"/>
  <c r="T145" i="13" s="1"/>
  <c r="V145" i="13" s="1"/>
  <c r="X145" i="13" s="1"/>
  <c r="Z145" i="13" s="1"/>
  <c r="D141" i="13"/>
  <c r="F141" i="13" s="1"/>
  <c r="H141" i="13" s="1"/>
  <c r="J141" i="13" s="1"/>
  <c r="L141" i="13" s="1"/>
  <c r="N141" i="13" s="1"/>
  <c r="P141" i="13" s="1"/>
  <c r="R141" i="13" s="1"/>
  <c r="T141" i="13" s="1"/>
  <c r="V141" i="13" s="1"/>
  <c r="X141" i="13" s="1"/>
  <c r="Z141" i="13" s="1"/>
  <c r="L290" i="13"/>
  <c r="N290" i="13" s="1"/>
  <c r="P290" i="13" s="1"/>
  <c r="R290" i="13" s="1"/>
  <c r="T290" i="13" s="1"/>
  <c r="V290" i="13" s="1"/>
  <c r="X290" i="13" s="1"/>
  <c r="Z290" i="13" s="1"/>
  <c r="L274" i="13"/>
  <c r="N274" i="13" s="1"/>
  <c r="P274" i="13" s="1"/>
  <c r="R274" i="13" s="1"/>
  <c r="T274" i="13" s="1"/>
  <c r="V274" i="13" s="1"/>
  <c r="X274" i="13" s="1"/>
  <c r="Z274" i="13" s="1"/>
  <c r="AA120" i="13"/>
  <c r="D54" i="14" s="1"/>
  <c r="AA118" i="13"/>
  <c r="D52" i="14" s="1"/>
  <c r="E52" i="14" s="1"/>
  <c r="AA117" i="13"/>
  <c r="D51" i="14" s="1"/>
  <c r="AA101" i="13"/>
  <c r="D35" i="14" s="1"/>
  <c r="E35" i="14" s="1"/>
  <c r="F144" i="13"/>
  <c r="H144" i="13" s="1"/>
  <c r="J144" i="13" s="1"/>
  <c r="L144" i="13" s="1"/>
  <c r="N144" i="13" s="1"/>
  <c r="P144" i="13" s="1"/>
  <c r="R144" i="13" s="1"/>
  <c r="T144" i="13" s="1"/>
  <c r="V144" i="13" s="1"/>
  <c r="X144" i="13" s="1"/>
  <c r="Z144" i="13" s="1"/>
  <c r="F128" i="13"/>
  <c r="AA145" i="13"/>
  <c r="D79" i="14" s="1"/>
  <c r="AA129" i="13"/>
  <c r="D63" i="14" s="1"/>
  <c r="E63" i="14" s="1"/>
  <c r="D133" i="13"/>
  <c r="F133" i="13" s="1"/>
  <c r="H133" i="13" s="1"/>
  <c r="J133" i="13" s="1"/>
  <c r="L133" i="13" s="1"/>
  <c r="N133" i="13" s="1"/>
  <c r="P133" i="13" s="1"/>
  <c r="R133" i="13" s="1"/>
  <c r="T133" i="13" s="1"/>
  <c r="V133" i="13" s="1"/>
  <c r="X133" i="13" s="1"/>
  <c r="Z133" i="13" s="1"/>
  <c r="AA103" i="13"/>
  <c r="D37" i="14" s="1"/>
  <c r="AA116" i="13"/>
  <c r="D50" i="14" s="1"/>
  <c r="E50" i="14" s="1"/>
  <c r="AA100" i="13"/>
  <c r="D34" i="14" s="1"/>
  <c r="E34" i="14" s="1"/>
  <c r="H172" i="13"/>
  <c r="J172" i="13" s="1"/>
  <c r="L172" i="13" s="1"/>
  <c r="N172" i="13" s="1"/>
  <c r="P172" i="13" s="1"/>
  <c r="R172" i="13" s="1"/>
  <c r="T172" i="13" s="1"/>
  <c r="V172" i="13" s="1"/>
  <c r="X172" i="13" s="1"/>
  <c r="Z172" i="13" s="1"/>
  <c r="V146" i="13"/>
  <c r="X146" i="13" s="1"/>
  <c r="Z146" i="13" s="1"/>
  <c r="H187" i="13"/>
  <c r="J187" i="13" s="1"/>
  <c r="L187" i="13" s="1"/>
  <c r="N187" i="13" s="1"/>
  <c r="P187" i="13" s="1"/>
  <c r="R187" i="13" s="1"/>
  <c r="T187" i="13" s="1"/>
  <c r="V187" i="13" s="1"/>
  <c r="X187" i="13" s="1"/>
  <c r="Z187" i="13" s="1"/>
  <c r="J193" i="13"/>
  <c r="L193" i="13" s="1"/>
  <c r="N193" i="13" s="1"/>
  <c r="P193" i="13" s="1"/>
  <c r="R193" i="13" s="1"/>
  <c r="T193" i="13" s="1"/>
  <c r="V193" i="13" s="1"/>
  <c r="X193" i="13" s="1"/>
  <c r="Z193" i="13" s="1"/>
  <c r="J198" i="13"/>
  <c r="L198" i="13" s="1"/>
  <c r="N198" i="13" s="1"/>
  <c r="P198" i="13" s="1"/>
  <c r="R198" i="13" s="1"/>
  <c r="T198" i="13" s="1"/>
  <c r="V198" i="13" s="1"/>
  <c r="X198" i="13" s="1"/>
  <c r="Z198" i="13" s="1"/>
  <c r="V171" i="13"/>
  <c r="X171" i="13" s="1"/>
  <c r="Z171" i="13" s="1"/>
  <c r="AA169" i="13"/>
  <c r="D102" i="14" s="1"/>
  <c r="E102" i="14" s="1"/>
  <c r="AA170" i="13"/>
  <c r="D103" i="14" s="1"/>
  <c r="AA182" i="13"/>
  <c r="D115" i="14" s="1"/>
  <c r="AA198" i="13"/>
  <c r="D131" i="14" s="1"/>
  <c r="AA183" i="13"/>
  <c r="D116" i="14" s="1"/>
  <c r="E116" i="14" s="1"/>
  <c r="AA186" i="13"/>
  <c r="D119" i="14" s="1"/>
  <c r="E119" i="14" s="1"/>
  <c r="AA167" i="13"/>
  <c r="D100" i="14" s="1"/>
  <c r="E100" i="14" s="1"/>
  <c r="AA166" i="13"/>
  <c r="D99" i="14" s="1"/>
  <c r="E99" i="14" s="1"/>
  <c r="L173" i="13"/>
  <c r="N173" i="13" s="1"/>
  <c r="P173" i="13" s="1"/>
  <c r="R173" i="13" s="1"/>
  <c r="T173" i="13" s="1"/>
  <c r="V173" i="13" s="1"/>
  <c r="X173" i="13" s="1"/>
  <c r="Z173" i="13" s="1"/>
  <c r="AA193" i="13"/>
  <c r="D126" i="14" s="1"/>
  <c r="AA177" i="13"/>
  <c r="D110" i="14" s="1"/>
  <c r="J190" i="13"/>
  <c r="L190" i="13" s="1"/>
  <c r="N190" i="13" s="1"/>
  <c r="P190" i="13" s="1"/>
  <c r="R190" i="13" s="1"/>
  <c r="T190" i="13" s="1"/>
  <c r="V190" i="13" s="1"/>
  <c r="X190" i="13" s="1"/>
  <c r="Z190" i="13" s="1"/>
  <c r="J166" i="13"/>
  <c r="L166" i="13" s="1"/>
  <c r="N166" i="13" s="1"/>
  <c r="P166" i="13" s="1"/>
  <c r="R166" i="13" s="1"/>
  <c r="T166" i="13" s="1"/>
  <c r="V166" i="13" s="1"/>
  <c r="X166" i="13" s="1"/>
  <c r="Z166" i="13" s="1"/>
  <c r="J182" i="13"/>
  <c r="L182" i="13" s="1"/>
  <c r="N182" i="13" s="1"/>
  <c r="P182" i="13" s="1"/>
  <c r="R182" i="13" s="1"/>
  <c r="T182" i="13" s="1"/>
  <c r="V182" i="13" s="1"/>
  <c r="X182" i="13" s="1"/>
  <c r="Z182" i="13" s="1"/>
  <c r="J189" i="13"/>
  <c r="L189" i="13" s="1"/>
  <c r="N189" i="13" s="1"/>
  <c r="P189" i="13" s="1"/>
  <c r="R189" i="13" s="1"/>
  <c r="T189" i="13" s="1"/>
  <c r="V189" i="13" s="1"/>
  <c r="X189" i="13" s="1"/>
  <c r="Z189" i="13" s="1"/>
  <c r="AA174" i="13"/>
  <c r="D107" i="14" s="1"/>
  <c r="E107" i="14" s="1"/>
  <c r="AA165" i="13"/>
  <c r="D98" i="14" s="1"/>
  <c r="E98" i="14" s="1"/>
  <c r="AA173" i="13"/>
  <c r="D106" i="14" s="1"/>
  <c r="AA180" i="13"/>
  <c r="D113" i="14" s="1"/>
  <c r="J177" i="13"/>
  <c r="L177" i="13" s="1"/>
  <c r="N177" i="13" s="1"/>
  <c r="P177" i="13" s="1"/>
  <c r="R177" i="13" s="1"/>
  <c r="T177" i="13" s="1"/>
  <c r="V177" i="13" s="1"/>
  <c r="X177" i="13" s="1"/>
  <c r="Z177" i="13" s="1"/>
  <c r="AA181" i="13"/>
  <c r="D114" i="14" s="1"/>
  <c r="E114" i="14" s="1"/>
  <c r="AA189" i="13"/>
  <c r="D122" i="14" s="1"/>
  <c r="AA196" i="13"/>
  <c r="D129" i="14" s="1"/>
  <c r="E129" i="14" s="1"/>
  <c r="AA164" i="13"/>
  <c r="D97" i="14" s="1"/>
  <c r="E97" i="14" s="1"/>
  <c r="J175" i="13"/>
  <c r="L175" i="13" s="1"/>
  <c r="N175" i="13" s="1"/>
  <c r="P175" i="13" s="1"/>
  <c r="R175" i="13" s="1"/>
  <c r="T175" i="13" s="1"/>
  <c r="V175" i="13" s="1"/>
  <c r="X175" i="13" s="1"/>
  <c r="Z175" i="13" s="1"/>
  <c r="J191" i="13"/>
  <c r="L191" i="13" s="1"/>
  <c r="N191" i="13" s="1"/>
  <c r="P191" i="13" s="1"/>
  <c r="R191" i="13" s="1"/>
  <c r="T191" i="13" s="1"/>
  <c r="V191" i="13" s="1"/>
  <c r="X191" i="13" s="1"/>
  <c r="Z191" i="13" s="1"/>
  <c r="H183" i="13"/>
  <c r="J183" i="13" s="1"/>
  <c r="L183" i="13" s="1"/>
  <c r="N183" i="13" s="1"/>
  <c r="P183" i="13" s="1"/>
  <c r="R183" i="13" s="1"/>
  <c r="T183" i="13" s="1"/>
  <c r="V183" i="13" s="1"/>
  <c r="X183" i="13" s="1"/>
  <c r="Z183" i="13" s="1"/>
  <c r="H164" i="13"/>
  <c r="J164" i="13" s="1"/>
  <c r="L164" i="13" s="1"/>
  <c r="N164" i="13" s="1"/>
  <c r="P164" i="13" s="1"/>
  <c r="R164" i="13" s="1"/>
  <c r="T164" i="13" s="1"/>
  <c r="V164" i="13" s="1"/>
  <c r="X164" i="13" s="1"/>
  <c r="Z164" i="13" s="1"/>
  <c r="J197" i="13"/>
  <c r="L197" i="13" s="1"/>
  <c r="N197" i="13" s="1"/>
  <c r="P197" i="13" s="1"/>
  <c r="R197" i="13" s="1"/>
  <c r="T197" i="13" s="1"/>
  <c r="V197" i="13" s="1"/>
  <c r="X197" i="13" s="1"/>
  <c r="Z197" i="13" s="1"/>
  <c r="H180" i="13"/>
  <c r="J180" i="13" s="1"/>
  <c r="L180" i="13" s="1"/>
  <c r="N180" i="13" s="1"/>
  <c r="P180" i="13" s="1"/>
  <c r="R180" i="13" s="1"/>
  <c r="T180" i="13" s="1"/>
  <c r="V180" i="13" s="1"/>
  <c r="X180" i="13" s="1"/>
  <c r="Z180" i="13" s="1"/>
  <c r="AA192" i="13"/>
  <c r="D125" i="14" s="1"/>
  <c r="AA176" i="13"/>
  <c r="D109" i="14" s="1"/>
  <c r="E109" i="14" s="1"/>
  <c r="AA191" i="13"/>
  <c r="D124" i="14" s="1"/>
  <c r="E124" i="14" s="1"/>
  <c r="AA175" i="13"/>
  <c r="D108" i="14" s="1"/>
  <c r="AA190" i="13"/>
  <c r="D123" i="14" s="1"/>
  <c r="E123" i="14" s="1"/>
  <c r="AA188" i="13"/>
  <c r="D121" i="14" s="1"/>
  <c r="AA172" i="13"/>
  <c r="D105" i="14" s="1"/>
  <c r="E105" i="14" s="1"/>
  <c r="AA187" i="13"/>
  <c r="D120" i="14" s="1"/>
  <c r="E120" i="14" s="1"/>
  <c r="AA171" i="13"/>
  <c r="D104" i="14" s="1"/>
  <c r="E104" i="14" s="1"/>
  <c r="J192" i="13"/>
  <c r="L192" i="13" s="1"/>
  <c r="N192" i="13" s="1"/>
  <c r="P192" i="13" s="1"/>
  <c r="R192" i="13" s="1"/>
  <c r="T192" i="13" s="1"/>
  <c r="V192" i="13" s="1"/>
  <c r="X192" i="13" s="1"/>
  <c r="Z192" i="13" s="1"/>
  <c r="F176" i="13"/>
  <c r="H176" i="13" s="1"/>
  <c r="J176" i="13" s="1"/>
  <c r="L176" i="13" s="1"/>
  <c r="N176" i="13" s="1"/>
  <c r="P176" i="13" s="1"/>
  <c r="R176" i="13" s="1"/>
  <c r="T176" i="13" s="1"/>
  <c r="V176" i="13" s="1"/>
  <c r="X176" i="13" s="1"/>
  <c r="Z176" i="13" s="1"/>
  <c r="AA155" i="13"/>
  <c r="D89" i="14" s="1"/>
  <c r="AA109" i="13"/>
  <c r="D43" i="14" s="1"/>
  <c r="E43" i="14" s="1"/>
  <c r="AA146" i="13"/>
  <c r="D80" i="14" s="1"/>
  <c r="AA130" i="13"/>
  <c r="D64" i="14" s="1"/>
  <c r="AA85" i="13"/>
  <c r="C23" i="14" s="1"/>
  <c r="F23" i="14" s="1"/>
  <c r="AA123" i="13"/>
  <c r="D57" i="14" s="1"/>
  <c r="AA107" i="13"/>
  <c r="D41" i="14" s="1"/>
  <c r="E41" i="14" s="1"/>
  <c r="D118" i="13"/>
  <c r="F118" i="13" s="1"/>
  <c r="H118" i="13" s="1"/>
  <c r="J118" i="13" s="1"/>
  <c r="L118" i="13" s="1"/>
  <c r="N118" i="13" s="1"/>
  <c r="P118" i="13" s="1"/>
  <c r="R118" i="13" s="1"/>
  <c r="T118" i="13" s="1"/>
  <c r="V118" i="13" s="1"/>
  <c r="X118" i="13" s="1"/>
  <c r="Z118" i="13" s="1"/>
  <c r="D102" i="13"/>
  <c r="F102" i="13" s="1"/>
  <c r="H102" i="13" s="1"/>
  <c r="J102" i="13" s="1"/>
  <c r="L102" i="13" s="1"/>
  <c r="N102" i="13" s="1"/>
  <c r="P102" i="13" s="1"/>
  <c r="R102" i="13" s="1"/>
  <c r="T102" i="13" s="1"/>
  <c r="V102" i="13" s="1"/>
  <c r="X102" i="13" s="1"/>
  <c r="Z102" i="13" s="1"/>
  <c r="D156" i="13"/>
  <c r="F156" i="13" s="1"/>
  <c r="H156" i="13" s="1"/>
  <c r="J156" i="13" s="1"/>
  <c r="L156" i="13" s="1"/>
  <c r="N156" i="13" s="1"/>
  <c r="P156" i="13" s="1"/>
  <c r="R156" i="13" s="1"/>
  <c r="T156" i="13" s="1"/>
  <c r="V156" i="13" s="1"/>
  <c r="X156" i="13" s="1"/>
  <c r="Z156" i="13" s="1"/>
  <c r="D140" i="13"/>
  <c r="F140" i="13" s="1"/>
  <c r="H140" i="13" s="1"/>
  <c r="J140" i="13" s="1"/>
  <c r="L140" i="13" s="1"/>
  <c r="N140" i="13" s="1"/>
  <c r="P140" i="13" s="1"/>
  <c r="R140" i="13" s="1"/>
  <c r="T140" i="13" s="1"/>
  <c r="V140" i="13" s="1"/>
  <c r="X140" i="13" s="1"/>
  <c r="Z140" i="13" s="1"/>
  <c r="D117" i="13"/>
  <c r="F117" i="13" s="1"/>
  <c r="H117" i="13" s="1"/>
  <c r="J117" i="13" s="1"/>
  <c r="L117" i="13" s="1"/>
  <c r="N117" i="13" s="1"/>
  <c r="P117" i="13" s="1"/>
  <c r="R117" i="13" s="1"/>
  <c r="T117" i="13" s="1"/>
  <c r="V117" i="13" s="1"/>
  <c r="X117" i="13" s="1"/>
  <c r="Z117" i="13" s="1"/>
  <c r="D101" i="13"/>
  <c r="F101" i="13" s="1"/>
  <c r="H101" i="13" s="1"/>
  <c r="J101" i="13" s="1"/>
  <c r="L101" i="13" s="1"/>
  <c r="N101" i="13" s="1"/>
  <c r="P101" i="13" s="1"/>
  <c r="R101" i="13" s="1"/>
  <c r="T101" i="13" s="1"/>
  <c r="V101" i="13" s="1"/>
  <c r="X101" i="13" s="1"/>
  <c r="Z101" i="13" s="1"/>
  <c r="D155" i="13"/>
  <c r="F155" i="13" s="1"/>
  <c r="H155" i="13" s="1"/>
  <c r="J155" i="13" s="1"/>
  <c r="L155" i="13" s="1"/>
  <c r="N155" i="13" s="1"/>
  <c r="P155" i="13" s="1"/>
  <c r="R155" i="13" s="1"/>
  <c r="T155" i="13" s="1"/>
  <c r="V155" i="13" s="1"/>
  <c r="X155" i="13" s="1"/>
  <c r="Z155" i="13" s="1"/>
  <c r="D139" i="13"/>
  <c r="F139" i="13" s="1"/>
  <c r="H139" i="13" s="1"/>
  <c r="J139" i="13" s="1"/>
  <c r="L139" i="13" s="1"/>
  <c r="N139" i="13" s="1"/>
  <c r="P139" i="13" s="1"/>
  <c r="R139" i="13" s="1"/>
  <c r="T139" i="13" s="1"/>
  <c r="V139" i="13" s="1"/>
  <c r="X139" i="13" s="1"/>
  <c r="Z139" i="13" s="1"/>
  <c r="D116" i="13"/>
  <c r="F116" i="13" s="1"/>
  <c r="H116" i="13" s="1"/>
  <c r="J116" i="13" s="1"/>
  <c r="L116" i="13" s="1"/>
  <c r="N116" i="13" s="1"/>
  <c r="P116" i="13" s="1"/>
  <c r="R116" i="13" s="1"/>
  <c r="T116" i="13" s="1"/>
  <c r="V116" i="13" s="1"/>
  <c r="X116" i="13" s="1"/>
  <c r="Z116" i="13" s="1"/>
  <c r="D100" i="13"/>
  <c r="F100" i="13" s="1"/>
  <c r="H100" i="13" s="1"/>
  <c r="J100" i="13" s="1"/>
  <c r="L100" i="13" s="1"/>
  <c r="N100" i="13" s="1"/>
  <c r="P100" i="13" s="1"/>
  <c r="R100" i="13" s="1"/>
  <c r="T100" i="13" s="1"/>
  <c r="V100" i="13" s="1"/>
  <c r="X100" i="13" s="1"/>
  <c r="Z100" i="13" s="1"/>
  <c r="D154" i="13"/>
  <c r="F154" i="13" s="1"/>
  <c r="H154" i="13" s="1"/>
  <c r="J154" i="13" s="1"/>
  <c r="L154" i="13" s="1"/>
  <c r="N154" i="13" s="1"/>
  <c r="P154" i="13" s="1"/>
  <c r="R154" i="13" s="1"/>
  <c r="T154" i="13" s="1"/>
  <c r="V154" i="13" s="1"/>
  <c r="X154" i="13" s="1"/>
  <c r="Z154" i="13" s="1"/>
  <c r="D138" i="13"/>
  <c r="F138" i="13" s="1"/>
  <c r="H138" i="13" s="1"/>
  <c r="J138" i="13" s="1"/>
  <c r="L138" i="13" s="1"/>
  <c r="N138" i="13" s="1"/>
  <c r="P138" i="13" s="1"/>
  <c r="R138" i="13" s="1"/>
  <c r="T138" i="13" s="1"/>
  <c r="V138" i="13" s="1"/>
  <c r="X138" i="13" s="1"/>
  <c r="Z138" i="13" s="1"/>
  <c r="D115" i="13"/>
  <c r="F115" i="13" s="1"/>
  <c r="H115" i="13" s="1"/>
  <c r="J115" i="13" s="1"/>
  <c r="L115" i="13" s="1"/>
  <c r="N115" i="13" s="1"/>
  <c r="P115" i="13" s="1"/>
  <c r="R115" i="13" s="1"/>
  <c r="T115" i="13" s="1"/>
  <c r="V115" i="13" s="1"/>
  <c r="X115" i="13" s="1"/>
  <c r="Z115" i="13" s="1"/>
  <c r="D99" i="13"/>
  <c r="F99" i="13" s="1"/>
  <c r="H99" i="13" s="1"/>
  <c r="J99" i="13" s="1"/>
  <c r="L99" i="13" s="1"/>
  <c r="N99" i="13" s="1"/>
  <c r="P99" i="13" s="1"/>
  <c r="R99" i="13" s="1"/>
  <c r="T99" i="13" s="1"/>
  <c r="V99" i="13" s="1"/>
  <c r="X99" i="13" s="1"/>
  <c r="Z99" i="13" s="1"/>
  <c r="D153" i="13"/>
  <c r="F153" i="13" s="1"/>
  <c r="H153" i="13" s="1"/>
  <c r="J153" i="13" s="1"/>
  <c r="L153" i="13" s="1"/>
  <c r="N153" i="13" s="1"/>
  <c r="P153" i="13" s="1"/>
  <c r="R153" i="13" s="1"/>
  <c r="T153" i="13" s="1"/>
  <c r="V153" i="13" s="1"/>
  <c r="X153" i="13" s="1"/>
  <c r="Z153" i="13" s="1"/>
  <c r="D137" i="13"/>
  <c r="F137" i="13" s="1"/>
  <c r="H137" i="13" s="1"/>
  <c r="J137" i="13" s="1"/>
  <c r="L137" i="13" s="1"/>
  <c r="N137" i="13" s="1"/>
  <c r="P137" i="13" s="1"/>
  <c r="R137" i="13" s="1"/>
  <c r="T137" i="13" s="1"/>
  <c r="V137" i="13" s="1"/>
  <c r="X137" i="13" s="1"/>
  <c r="Z137" i="13" s="1"/>
  <c r="D152" i="13"/>
  <c r="F152" i="13" s="1"/>
  <c r="H152" i="13" s="1"/>
  <c r="J152" i="13" s="1"/>
  <c r="L152" i="13" s="1"/>
  <c r="N152" i="13" s="1"/>
  <c r="P152" i="13" s="1"/>
  <c r="R152" i="13" s="1"/>
  <c r="T152" i="13" s="1"/>
  <c r="V152" i="13" s="1"/>
  <c r="X152" i="13" s="1"/>
  <c r="Z152" i="13" s="1"/>
  <c r="D136" i="13"/>
  <c r="F136" i="13" s="1"/>
  <c r="H136" i="13" s="1"/>
  <c r="J136" i="13" s="1"/>
  <c r="L136" i="13" s="1"/>
  <c r="N136" i="13" s="1"/>
  <c r="P136" i="13" s="1"/>
  <c r="R136" i="13" s="1"/>
  <c r="T136" i="13" s="1"/>
  <c r="V136" i="13" s="1"/>
  <c r="X136" i="13" s="1"/>
  <c r="Z136" i="13" s="1"/>
  <c r="D113" i="13"/>
  <c r="F113" i="13" s="1"/>
  <c r="H113" i="13" s="1"/>
  <c r="J113" i="13" s="1"/>
  <c r="L113" i="13" s="1"/>
  <c r="N113" i="13" s="1"/>
  <c r="P113" i="13" s="1"/>
  <c r="R113" i="13" s="1"/>
  <c r="T113" i="13" s="1"/>
  <c r="V113" i="13" s="1"/>
  <c r="X113" i="13" s="1"/>
  <c r="Z113" i="13" s="1"/>
  <c r="D97" i="13"/>
  <c r="F97" i="13" s="1"/>
  <c r="H97" i="13" s="1"/>
  <c r="J97" i="13" s="1"/>
  <c r="L97" i="13" s="1"/>
  <c r="N97" i="13" s="1"/>
  <c r="P97" i="13" s="1"/>
  <c r="R97" i="13" s="1"/>
  <c r="T97" i="13" s="1"/>
  <c r="V97" i="13" s="1"/>
  <c r="X97" i="13" s="1"/>
  <c r="Z97" i="13" s="1"/>
  <c r="D151" i="13"/>
  <c r="F151" i="13" s="1"/>
  <c r="H151" i="13" s="1"/>
  <c r="J151" i="13" s="1"/>
  <c r="L151" i="13" s="1"/>
  <c r="N151" i="13" s="1"/>
  <c r="P151" i="13" s="1"/>
  <c r="R151" i="13" s="1"/>
  <c r="T151" i="13" s="1"/>
  <c r="V151" i="13" s="1"/>
  <c r="X151" i="13" s="1"/>
  <c r="Z151" i="13" s="1"/>
  <c r="D135" i="13"/>
  <c r="F135" i="13" s="1"/>
  <c r="H135" i="13" s="1"/>
  <c r="J135" i="13" s="1"/>
  <c r="L135" i="13" s="1"/>
  <c r="N135" i="13" s="1"/>
  <c r="P135" i="13" s="1"/>
  <c r="R135" i="13" s="1"/>
  <c r="T135" i="13" s="1"/>
  <c r="V135" i="13" s="1"/>
  <c r="X135" i="13" s="1"/>
  <c r="Z135" i="13" s="1"/>
  <c r="D112" i="13"/>
  <c r="F112" i="13" s="1"/>
  <c r="H112" i="13" s="1"/>
  <c r="J112" i="13" s="1"/>
  <c r="L112" i="13" s="1"/>
  <c r="N112" i="13" s="1"/>
  <c r="P112" i="13" s="1"/>
  <c r="R112" i="13" s="1"/>
  <c r="T112" i="13" s="1"/>
  <c r="V112" i="13" s="1"/>
  <c r="X112" i="13" s="1"/>
  <c r="Z112" i="13" s="1"/>
  <c r="D150" i="13"/>
  <c r="F150" i="13" s="1"/>
  <c r="H150" i="13" s="1"/>
  <c r="J150" i="13" s="1"/>
  <c r="L150" i="13" s="1"/>
  <c r="N150" i="13" s="1"/>
  <c r="P150" i="13" s="1"/>
  <c r="R150" i="13" s="1"/>
  <c r="T150" i="13" s="1"/>
  <c r="V150" i="13" s="1"/>
  <c r="X150" i="13" s="1"/>
  <c r="Z150" i="13" s="1"/>
  <c r="D134" i="13"/>
  <c r="F134" i="13" s="1"/>
  <c r="H134" i="13" s="1"/>
  <c r="J134" i="13" s="1"/>
  <c r="L134" i="13" s="1"/>
  <c r="N134" i="13" s="1"/>
  <c r="P134" i="13" s="1"/>
  <c r="R134" i="13" s="1"/>
  <c r="T134" i="13" s="1"/>
  <c r="V134" i="13" s="1"/>
  <c r="X134" i="13" s="1"/>
  <c r="Z134" i="13" s="1"/>
  <c r="D110" i="13"/>
  <c r="F110" i="13" s="1"/>
  <c r="H110" i="13" s="1"/>
  <c r="J110" i="13" s="1"/>
  <c r="L110" i="13" s="1"/>
  <c r="N110" i="13" s="1"/>
  <c r="P110" i="13" s="1"/>
  <c r="R110" i="13" s="1"/>
  <c r="T110" i="13" s="1"/>
  <c r="V110" i="13" s="1"/>
  <c r="X110" i="13" s="1"/>
  <c r="Z110" i="13" s="1"/>
  <c r="D148" i="13"/>
  <c r="F148" i="13" s="1"/>
  <c r="H148" i="13" s="1"/>
  <c r="J148" i="13" s="1"/>
  <c r="L148" i="13" s="1"/>
  <c r="N148" i="13" s="1"/>
  <c r="P148" i="13" s="1"/>
  <c r="R148" i="13" s="1"/>
  <c r="T148" i="13" s="1"/>
  <c r="V148" i="13" s="1"/>
  <c r="X148" i="13" s="1"/>
  <c r="Z148" i="13" s="1"/>
  <c r="D132" i="13"/>
  <c r="F132" i="13" s="1"/>
  <c r="H132" i="13" s="1"/>
  <c r="J132" i="13" s="1"/>
  <c r="L132" i="13" s="1"/>
  <c r="N132" i="13" s="1"/>
  <c r="P132" i="13" s="1"/>
  <c r="R132" i="13" s="1"/>
  <c r="T132" i="13" s="1"/>
  <c r="V132" i="13" s="1"/>
  <c r="X132" i="13" s="1"/>
  <c r="Z132" i="13" s="1"/>
  <c r="AA86" i="13"/>
  <c r="C24" i="14" s="1"/>
  <c r="F24" i="14" s="1"/>
  <c r="AA96" i="13"/>
  <c r="D147" i="13"/>
  <c r="F147" i="13" s="1"/>
  <c r="H147" i="13" s="1"/>
  <c r="J147" i="13" s="1"/>
  <c r="L147" i="13" s="1"/>
  <c r="N147" i="13" s="1"/>
  <c r="P147" i="13" s="1"/>
  <c r="R147" i="13" s="1"/>
  <c r="T147" i="13" s="1"/>
  <c r="V147" i="13" s="1"/>
  <c r="X147" i="13" s="1"/>
  <c r="Z147" i="13" s="1"/>
  <c r="D131" i="13"/>
  <c r="F131" i="13" s="1"/>
  <c r="H131" i="13" s="1"/>
  <c r="J131" i="13" s="1"/>
  <c r="L131" i="13" s="1"/>
  <c r="N131" i="13" s="1"/>
  <c r="P131" i="13" s="1"/>
  <c r="R131" i="13" s="1"/>
  <c r="T131" i="13" s="1"/>
  <c r="V131" i="13" s="1"/>
  <c r="X131" i="13" s="1"/>
  <c r="Z131" i="13" s="1"/>
  <c r="AA87" i="13"/>
  <c r="C25" i="14" s="1"/>
  <c r="E113" i="14" l="1"/>
  <c r="E121" i="14"/>
  <c r="E78" i="14"/>
  <c r="E106" i="14"/>
  <c r="E33" i="14"/>
  <c r="E66" i="14"/>
  <c r="E49" i="14"/>
  <c r="E48" i="14"/>
  <c r="E80" i="14"/>
  <c r="E65" i="14"/>
  <c r="E108" i="14"/>
  <c r="E51" i="14"/>
  <c r="E83" i="14"/>
  <c r="F76" i="14"/>
  <c r="E32" i="14"/>
  <c r="E64" i="14"/>
  <c r="E132" i="14"/>
  <c r="F54" i="14"/>
  <c r="E82" i="14"/>
  <c r="E68" i="14"/>
  <c r="E46" i="14"/>
  <c r="F96" i="14"/>
  <c r="E112" i="14"/>
  <c r="H128" i="13"/>
  <c r="F157" i="13"/>
  <c r="E117" i="14"/>
  <c r="D62" i="14"/>
  <c r="AA157" i="13"/>
  <c r="E75" i="14"/>
  <c r="E128" i="14"/>
  <c r="E40" i="14"/>
  <c r="F62" i="14"/>
  <c r="E70" i="14"/>
  <c r="F55" i="14"/>
  <c r="D30" i="14"/>
  <c r="E30" i="14" s="1"/>
  <c r="AA124" i="13"/>
  <c r="E86" i="14"/>
  <c r="E76" i="14"/>
  <c r="E110" i="14"/>
  <c r="E126" i="14"/>
  <c r="E44" i="14"/>
  <c r="F38" i="14"/>
  <c r="H96" i="13"/>
  <c r="F124" i="13"/>
  <c r="E81" i="14"/>
  <c r="E37" i="14"/>
  <c r="D124" i="13"/>
  <c r="F31" i="14"/>
  <c r="D157" i="13"/>
  <c r="F66" i="14"/>
  <c r="E125" i="14"/>
  <c r="E131" i="14"/>
  <c r="E79" i="14"/>
  <c r="F122" i="14"/>
  <c r="F34" i="14"/>
  <c r="E127" i="14"/>
  <c r="E84" i="14"/>
  <c r="E71" i="14"/>
  <c r="E38" i="14"/>
  <c r="F43" i="14"/>
  <c r="F83" i="14"/>
  <c r="F50" i="14"/>
  <c r="E111" i="14"/>
  <c r="E54" i="14"/>
  <c r="E87" i="14"/>
  <c r="F40" i="14"/>
  <c r="F39" i="14"/>
  <c r="F56" i="14"/>
  <c r="F33" i="14"/>
  <c r="E47" i="14"/>
  <c r="E72" i="14"/>
  <c r="E101" i="14"/>
  <c r="E74" i="14"/>
  <c r="E31" i="14"/>
  <c r="F45" i="14"/>
  <c r="E56" i="14"/>
  <c r="F120" i="14"/>
  <c r="E39" i="14"/>
  <c r="D134" i="14"/>
  <c r="E95" i="14"/>
  <c r="F97" i="14"/>
  <c r="F42" i="14"/>
  <c r="E53" i="14"/>
  <c r="F99" i="14"/>
  <c r="F100" i="14"/>
  <c r="E89" i="14"/>
  <c r="E73" i="14"/>
  <c r="F131" i="14"/>
  <c r="E57" i="14"/>
  <c r="F123" i="14"/>
  <c r="E133" i="14"/>
  <c r="F112" i="14"/>
  <c r="F64" i="14"/>
  <c r="F121" i="14"/>
  <c r="E62" i="14"/>
  <c r="D91" i="14"/>
  <c r="E130" i="14"/>
  <c r="E96" i="14"/>
  <c r="E45" i="14"/>
  <c r="F80" i="14"/>
  <c r="F49" i="14"/>
  <c r="F35" i="14"/>
  <c r="F47" i="14"/>
  <c r="E55" i="14"/>
  <c r="E77" i="14"/>
  <c r="F101" i="14"/>
  <c r="F108" i="14"/>
  <c r="C58" i="14"/>
  <c r="F113" i="14"/>
  <c r="F114" i="14"/>
  <c r="F68" i="14"/>
  <c r="E118" i="14"/>
  <c r="E122" i="14"/>
  <c r="F102" i="14"/>
  <c r="F36" i="14"/>
  <c r="F129" i="14"/>
  <c r="C91" i="14"/>
  <c r="F110" i="14"/>
  <c r="E115" i="14"/>
  <c r="F126" i="14"/>
  <c r="F95" i="14"/>
  <c r="C134" i="14"/>
  <c r="F109" i="14"/>
  <c r="E90" i="14"/>
  <c r="E103" i="14"/>
  <c r="F104" i="14"/>
  <c r="F32" i="14"/>
  <c r="T200" i="13"/>
  <c r="V200" i="13" s="1"/>
  <c r="X200" i="13" s="1"/>
  <c r="Z200" i="13" s="1"/>
  <c r="C4" i="13"/>
  <c r="Y84" i="13"/>
  <c r="W84" i="13"/>
  <c r="U84" i="13"/>
  <c r="S84" i="13"/>
  <c r="Q84" i="13"/>
  <c r="O84" i="13"/>
  <c r="M84" i="13"/>
  <c r="K84" i="13"/>
  <c r="I84" i="13"/>
  <c r="G84" i="13"/>
  <c r="E84" i="13"/>
  <c r="C84" i="13"/>
  <c r="D84" i="13" s="1"/>
  <c r="Y83" i="13"/>
  <c r="W83" i="13"/>
  <c r="U83" i="13"/>
  <c r="S83" i="13"/>
  <c r="Q83" i="13"/>
  <c r="O83" i="13"/>
  <c r="M83" i="13"/>
  <c r="K83" i="13"/>
  <c r="I83" i="13"/>
  <c r="G83" i="13"/>
  <c r="E83" i="13"/>
  <c r="C83" i="13"/>
  <c r="Y82" i="13"/>
  <c r="W82" i="13"/>
  <c r="U82" i="13"/>
  <c r="S82" i="13"/>
  <c r="Q82" i="13"/>
  <c r="O82" i="13"/>
  <c r="M82" i="13"/>
  <c r="K82" i="13"/>
  <c r="I82" i="13"/>
  <c r="G82" i="13"/>
  <c r="E82" i="13"/>
  <c r="C82" i="13"/>
  <c r="D82" i="13" s="1"/>
  <c r="Y81" i="13"/>
  <c r="W81" i="13"/>
  <c r="U81" i="13"/>
  <c r="S81" i="13"/>
  <c r="Q81" i="13"/>
  <c r="O81" i="13"/>
  <c r="M81" i="13"/>
  <c r="K81" i="13"/>
  <c r="I81" i="13"/>
  <c r="G81" i="13"/>
  <c r="E81" i="13"/>
  <c r="C81" i="13"/>
  <c r="D81" i="13" s="1"/>
  <c r="Y80" i="13"/>
  <c r="W80" i="13"/>
  <c r="U80" i="13"/>
  <c r="S80" i="13"/>
  <c r="Q80" i="13"/>
  <c r="O80" i="13"/>
  <c r="M80" i="13"/>
  <c r="K80" i="13"/>
  <c r="I80" i="13"/>
  <c r="G80" i="13"/>
  <c r="E80" i="13"/>
  <c r="C80" i="13"/>
  <c r="D80" i="13" s="1"/>
  <c r="Y79" i="13"/>
  <c r="W79" i="13"/>
  <c r="U79" i="13"/>
  <c r="S79" i="13"/>
  <c r="Q79" i="13"/>
  <c r="O79" i="13"/>
  <c r="M79" i="13"/>
  <c r="K79" i="13"/>
  <c r="I79" i="13"/>
  <c r="G79" i="13"/>
  <c r="E79" i="13"/>
  <c r="C79" i="13"/>
  <c r="Y78" i="13"/>
  <c r="W78" i="13"/>
  <c r="U78" i="13"/>
  <c r="S78" i="13"/>
  <c r="Q78" i="13"/>
  <c r="O78" i="13"/>
  <c r="M78" i="13"/>
  <c r="K78" i="13"/>
  <c r="I78" i="13"/>
  <c r="G78" i="13"/>
  <c r="E78" i="13"/>
  <c r="C78" i="13"/>
  <c r="D78" i="13" s="1"/>
  <c r="Y77" i="13"/>
  <c r="W77" i="13"/>
  <c r="U77" i="13"/>
  <c r="S77" i="13"/>
  <c r="Q77" i="13"/>
  <c r="O77" i="13"/>
  <c r="M77" i="13"/>
  <c r="K77" i="13"/>
  <c r="I77" i="13"/>
  <c r="G77" i="13"/>
  <c r="E77" i="13"/>
  <c r="C77" i="13"/>
  <c r="D77" i="13" s="1"/>
  <c r="Y76" i="13"/>
  <c r="W76" i="13"/>
  <c r="U76" i="13"/>
  <c r="S76" i="13"/>
  <c r="Q76" i="13"/>
  <c r="O76" i="13"/>
  <c r="M76" i="13"/>
  <c r="K76" i="13"/>
  <c r="I76" i="13"/>
  <c r="G76" i="13"/>
  <c r="E76" i="13"/>
  <c r="C76" i="13"/>
  <c r="Y75" i="13"/>
  <c r="W75" i="13"/>
  <c r="U75" i="13"/>
  <c r="S75" i="13"/>
  <c r="Q75" i="13"/>
  <c r="O75" i="13"/>
  <c r="M75" i="13"/>
  <c r="K75" i="13"/>
  <c r="I75" i="13"/>
  <c r="G75" i="13"/>
  <c r="E75" i="13"/>
  <c r="C75" i="13"/>
  <c r="D75" i="13" s="1"/>
  <c r="Y74" i="13"/>
  <c r="W74" i="13"/>
  <c r="U74" i="13"/>
  <c r="S74" i="13"/>
  <c r="Q74" i="13"/>
  <c r="O74" i="13"/>
  <c r="M74" i="13"/>
  <c r="K74" i="13"/>
  <c r="I74" i="13"/>
  <c r="G74" i="13"/>
  <c r="E74" i="13"/>
  <c r="C74" i="13"/>
  <c r="Y73" i="13"/>
  <c r="W73" i="13"/>
  <c r="U73" i="13"/>
  <c r="S73" i="13"/>
  <c r="Q73" i="13"/>
  <c r="O73" i="13"/>
  <c r="M73" i="13"/>
  <c r="K73" i="13"/>
  <c r="I73" i="13"/>
  <c r="G73" i="13"/>
  <c r="E73" i="13"/>
  <c r="C73" i="13"/>
  <c r="D73" i="13" s="1"/>
  <c r="Y72" i="13"/>
  <c r="W72" i="13"/>
  <c r="U72" i="13"/>
  <c r="S72" i="13"/>
  <c r="Q72" i="13"/>
  <c r="O72" i="13"/>
  <c r="M72" i="13"/>
  <c r="K72" i="13"/>
  <c r="I72" i="13"/>
  <c r="G72" i="13"/>
  <c r="E72" i="13"/>
  <c r="C72" i="13"/>
  <c r="Y71" i="13"/>
  <c r="W71" i="13"/>
  <c r="U71" i="13"/>
  <c r="S71" i="13"/>
  <c r="Q71" i="13"/>
  <c r="O71" i="13"/>
  <c r="M71" i="13"/>
  <c r="K71" i="13"/>
  <c r="I71" i="13"/>
  <c r="G71" i="13"/>
  <c r="E71" i="13"/>
  <c r="C71" i="13"/>
  <c r="D71" i="13" s="1"/>
  <c r="Y70" i="13"/>
  <c r="W70" i="13"/>
  <c r="U70" i="13"/>
  <c r="S70" i="13"/>
  <c r="Q70" i="13"/>
  <c r="O70" i="13"/>
  <c r="M70" i="13"/>
  <c r="K70" i="13"/>
  <c r="I70" i="13"/>
  <c r="G70" i="13"/>
  <c r="E70" i="13"/>
  <c r="C70" i="13"/>
  <c r="Y69" i="13"/>
  <c r="W69" i="13"/>
  <c r="U69" i="13"/>
  <c r="S69" i="13"/>
  <c r="Q69" i="13"/>
  <c r="O69" i="13"/>
  <c r="M69" i="13"/>
  <c r="K69" i="13"/>
  <c r="I69" i="13"/>
  <c r="G69" i="13"/>
  <c r="E69" i="13"/>
  <c r="C69" i="13"/>
  <c r="Y68" i="13"/>
  <c r="W68" i="13"/>
  <c r="U68" i="13"/>
  <c r="S68" i="13"/>
  <c r="Q68" i="13"/>
  <c r="O68" i="13"/>
  <c r="M68" i="13"/>
  <c r="K68" i="13"/>
  <c r="I68" i="13"/>
  <c r="G68" i="13"/>
  <c r="E68" i="13"/>
  <c r="C68" i="13"/>
  <c r="D68" i="13" s="1"/>
  <c r="Y67" i="13"/>
  <c r="W67" i="13"/>
  <c r="U67" i="13"/>
  <c r="S67" i="13"/>
  <c r="Q67" i="13"/>
  <c r="O67" i="13"/>
  <c r="M67" i="13"/>
  <c r="K67" i="13"/>
  <c r="I67" i="13"/>
  <c r="G67" i="13"/>
  <c r="E67" i="13"/>
  <c r="C67" i="13"/>
  <c r="Y66" i="13"/>
  <c r="W66" i="13"/>
  <c r="U66" i="13"/>
  <c r="S66" i="13"/>
  <c r="Q66" i="13"/>
  <c r="O66" i="13"/>
  <c r="M66" i="13"/>
  <c r="K66" i="13"/>
  <c r="I66" i="13"/>
  <c r="G66" i="13"/>
  <c r="E66" i="13"/>
  <c r="C66" i="13"/>
  <c r="D66" i="13" s="1"/>
  <c r="Y65" i="13"/>
  <c r="W65" i="13"/>
  <c r="U65" i="13"/>
  <c r="S65" i="13"/>
  <c r="Q65" i="13"/>
  <c r="O65" i="13"/>
  <c r="M65" i="13"/>
  <c r="K65" i="13"/>
  <c r="I65" i="13"/>
  <c r="G65" i="13"/>
  <c r="E65" i="13"/>
  <c r="C65" i="13"/>
  <c r="D60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C59" i="13"/>
  <c r="D59" i="13" s="1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C58" i="13"/>
  <c r="D58" i="13" s="1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C57" i="13"/>
  <c r="D57" i="13" s="1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C56" i="13"/>
  <c r="D56" i="13" s="1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C55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C54" i="13"/>
  <c r="D54" i="13" s="1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C53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C52" i="13"/>
  <c r="D52" i="13" s="1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C51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C50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C49" i="13"/>
  <c r="D49" i="13" s="1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C48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C47" i="13"/>
  <c r="D47" i="13" s="1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C46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C45" i="13"/>
  <c r="D45" i="13" s="1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C44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C43" i="13"/>
  <c r="D43" i="13" s="1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C42" i="13"/>
  <c r="D42" i="13" s="1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C41" i="13"/>
  <c r="D41" i="13" s="1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C40" i="13"/>
  <c r="D40" i="13" s="1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C39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C38" i="13"/>
  <c r="D38" i="13" s="1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C37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C36" i="13"/>
  <c r="D36" i="13" s="1"/>
  <c r="L30" i="13"/>
  <c r="K30" i="13"/>
  <c r="J30" i="13"/>
  <c r="I30" i="13"/>
  <c r="F30" i="13"/>
  <c r="E30" i="13"/>
  <c r="C30" i="13"/>
  <c r="L29" i="13"/>
  <c r="K29" i="13"/>
  <c r="J29" i="13"/>
  <c r="I29" i="13"/>
  <c r="F29" i="13"/>
  <c r="E29" i="13"/>
  <c r="C29" i="13"/>
  <c r="L28" i="13"/>
  <c r="K28" i="13"/>
  <c r="J28" i="13"/>
  <c r="I28" i="13"/>
  <c r="F28" i="13"/>
  <c r="E28" i="13"/>
  <c r="C28" i="13"/>
  <c r="L27" i="13"/>
  <c r="K27" i="13"/>
  <c r="J27" i="13"/>
  <c r="I27" i="13"/>
  <c r="F27" i="13"/>
  <c r="E27" i="13"/>
  <c r="C27" i="13"/>
  <c r="L26" i="13"/>
  <c r="K26" i="13"/>
  <c r="J26" i="13"/>
  <c r="I26" i="13"/>
  <c r="F26" i="13"/>
  <c r="E26" i="13"/>
  <c r="C26" i="13"/>
  <c r="L25" i="13"/>
  <c r="K25" i="13"/>
  <c r="J25" i="13"/>
  <c r="I25" i="13"/>
  <c r="F25" i="13"/>
  <c r="E25" i="13"/>
  <c r="C25" i="13"/>
  <c r="L24" i="13"/>
  <c r="K24" i="13"/>
  <c r="J24" i="13"/>
  <c r="I24" i="13"/>
  <c r="F24" i="13"/>
  <c r="E24" i="13"/>
  <c r="C24" i="13"/>
  <c r="L23" i="13"/>
  <c r="K23" i="13"/>
  <c r="J23" i="13"/>
  <c r="I23" i="13"/>
  <c r="F23" i="13"/>
  <c r="E23" i="13"/>
  <c r="C23" i="13"/>
  <c r="L22" i="13"/>
  <c r="K22" i="13"/>
  <c r="J22" i="13"/>
  <c r="I22" i="13"/>
  <c r="F22" i="13"/>
  <c r="E22" i="13"/>
  <c r="C22" i="13"/>
  <c r="L21" i="13"/>
  <c r="K21" i="13"/>
  <c r="J21" i="13"/>
  <c r="I21" i="13"/>
  <c r="F21" i="13"/>
  <c r="E21" i="13"/>
  <c r="C21" i="13"/>
  <c r="L20" i="13"/>
  <c r="K20" i="13"/>
  <c r="J20" i="13"/>
  <c r="I20" i="13"/>
  <c r="F20" i="13"/>
  <c r="E20" i="13"/>
  <c r="C20" i="13"/>
  <c r="L19" i="13"/>
  <c r="K19" i="13"/>
  <c r="J19" i="13"/>
  <c r="I19" i="13"/>
  <c r="F19" i="13"/>
  <c r="E19" i="13"/>
  <c r="C19" i="13"/>
  <c r="L14" i="13"/>
  <c r="K14" i="13"/>
  <c r="J14" i="13"/>
  <c r="I14" i="13"/>
  <c r="F14" i="13"/>
  <c r="E14" i="13"/>
  <c r="C14" i="13"/>
  <c r="L13" i="13"/>
  <c r="K13" i="13"/>
  <c r="J13" i="13"/>
  <c r="I13" i="13"/>
  <c r="F13" i="13"/>
  <c r="E13" i="13"/>
  <c r="C13" i="13"/>
  <c r="L12" i="13"/>
  <c r="K12" i="13"/>
  <c r="J12" i="13"/>
  <c r="I12" i="13"/>
  <c r="F12" i="13"/>
  <c r="E12" i="13"/>
  <c r="C12" i="13"/>
  <c r="L11" i="13"/>
  <c r="K11" i="13"/>
  <c r="J11" i="13"/>
  <c r="I11" i="13"/>
  <c r="F11" i="13"/>
  <c r="E11" i="13"/>
  <c r="C11" i="13"/>
  <c r="L10" i="13"/>
  <c r="K10" i="13"/>
  <c r="J10" i="13"/>
  <c r="I10" i="13"/>
  <c r="F10" i="13"/>
  <c r="E10" i="13"/>
  <c r="C10" i="13"/>
  <c r="L9" i="13"/>
  <c r="K9" i="13"/>
  <c r="J9" i="13"/>
  <c r="I9" i="13"/>
  <c r="F9" i="13"/>
  <c r="E9" i="13"/>
  <c r="C9" i="13"/>
  <c r="L8" i="13"/>
  <c r="K8" i="13"/>
  <c r="J8" i="13"/>
  <c r="I8" i="13"/>
  <c r="F8" i="13"/>
  <c r="E8" i="13"/>
  <c r="C8" i="13"/>
  <c r="L7" i="13"/>
  <c r="K7" i="13"/>
  <c r="J7" i="13"/>
  <c r="I7" i="13"/>
  <c r="F7" i="13"/>
  <c r="E7" i="13"/>
  <c r="C7" i="13"/>
  <c r="L6" i="13"/>
  <c r="K6" i="13"/>
  <c r="J6" i="13"/>
  <c r="I6" i="13"/>
  <c r="F6" i="13"/>
  <c r="E6" i="13"/>
  <c r="C6" i="13"/>
  <c r="L5" i="13"/>
  <c r="K5" i="13"/>
  <c r="J5" i="13"/>
  <c r="I5" i="13"/>
  <c r="F5" i="13"/>
  <c r="E5" i="13"/>
  <c r="C5" i="13"/>
  <c r="L4" i="13"/>
  <c r="K4" i="13"/>
  <c r="J4" i="13"/>
  <c r="I4" i="13"/>
  <c r="F4" i="13"/>
  <c r="E4" i="13"/>
  <c r="L3" i="13"/>
  <c r="K3" i="13"/>
  <c r="J3" i="13"/>
  <c r="I3" i="13"/>
  <c r="F3" i="13"/>
  <c r="E3" i="13"/>
  <c r="C3" i="13"/>
  <c r="G7" i="13" l="1"/>
  <c r="D58" i="14"/>
  <c r="F58" i="14" s="1"/>
  <c r="F30" i="14"/>
  <c r="J96" i="13"/>
  <c r="H124" i="13"/>
  <c r="G4" i="13"/>
  <c r="J128" i="13"/>
  <c r="H157" i="13"/>
  <c r="F134" i="14"/>
  <c r="M3" i="13"/>
  <c r="N30" i="13"/>
  <c r="E58" i="14"/>
  <c r="F77" i="13"/>
  <c r="H77" i="13" s="1"/>
  <c r="J77" i="13" s="1"/>
  <c r="L77" i="13" s="1"/>
  <c r="N77" i="13" s="1"/>
  <c r="P77" i="13" s="1"/>
  <c r="R77" i="13" s="1"/>
  <c r="T77" i="13" s="1"/>
  <c r="V77" i="13" s="1"/>
  <c r="X77" i="13" s="1"/>
  <c r="Z77" i="13" s="1"/>
  <c r="F91" i="14"/>
  <c r="E134" i="14"/>
  <c r="E91" i="14"/>
  <c r="M13" i="13"/>
  <c r="M6" i="13"/>
  <c r="N4" i="13"/>
  <c r="G9" i="13"/>
  <c r="I60" i="13"/>
  <c r="G14" i="13"/>
  <c r="N22" i="13"/>
  <c r="AA38" i="13"/>
  <c r="D5" i="14" s="1"/>
  <c r="Y60" i="13"/>
  <c r="N12" i="13"/>
  <c r="F66" i="13"/>
  <c r="H66" i="13" s="1"/>
  <c r="J66" i="13" s="1"/>
  <c r="L66" i="13" s="1"/>
  <c r="N66" i="13" s="1"/>
  <c r="P66" i="13" s="1"/>
  <c r="R66" i="13" s="1"/>
  <c r="T66" i="13" s="1"/>
  <c r="V66" i="13" s="1"/>
  <c r="X66" i="13" s="1"/>
  <c r="Z66" i="13" s="1"/>
  <c r="N27" i="13"/>
  <c r="M12" i="13"/>
  <c r="N6" i="13"/>
  <c r="G5" i="13"/>
  <c r="G27" i="13"/>
  <c r="F71" i="13"/>
  <c r="H71" i="13" s="1"/>
  <c r="J71" i="13" s="1"/>
  <c r="M20" i="13"/>
  <c r="G21" i="13"/>
  <c r="C31" i="13"/>
  <c r="M25" i="13"/>
  <c r="M27" i="13"/>
  <c r="N13" i="13"/>
  <c r="G26" i="13"/>
  <c r="I31" i="13"/>
  <c r="F78" i="13"/>
  <c r="H78" i="13" s="1"/>
  <c r="J78" i="13" s="1"/>
  <c r="L78" i="13" s="1"/>
  <c r="N78" i="13" s="1"/>
  <c r="P78" i="13" s="1"/>
  <c r="R78" i="13" s="1"/>
  <c r="T78" i="13" s="1"/>
  <c r="V78" i="13" s="1"/>
  <c r="X78" i="13" s="1"/>
  <c r="Z78" i="13" s="1"/>
  <c r="F82" i="13"/>
  <c r="H82" i="13" s="1"/>
  <c r="J82" i="13" s="1"/>
  <c r="L82" i="13" s="1"/>
  <c r="N82" i="13" s="1"/>
  <c r="P82" i="13" s="1"/>
  <c r="R82" i="13" s="1"/>
  <c r="T82" i="13" s="1"/>
  <c r="V82" i="13" s="1"/>
  <c r="X82" i="13" s="1"/>
  <c r="Z82" i="13" s="1"/>
  <c r="M24" i="13"/>
  <c r="AA58" i="13"/>
  <c r="D25" i="14" s="1"/>
  <c r="E25" i="14" s="1"/>
  <c r="G88" i="13"/>
  <c r="M7" i="13"/>
  <c r="Z60" i="13"/>
  <c r="AA42" i="13"/>
  <c r="D9" i="14" s="1"/>
  <c r="AA75" i="13"/>
  <c r="C13" i="14" s="1"/>
  <c r="F13" i="14" s="1"/>
  <c r="G6" i="13"/>
  <c r="M8" i="13"/>
  <c r="M10" i="13"/>
  <c r="H60" i="13"/>
  <c r="X60" i="13"/>
  <c r="AA41" i="13"/>
  <c r="D8" i="14" s="1"/>
  <c r="E88" i="13"/>
  <c r="AA69" i="13"/>
  <c r="C7" i="14" s="1"/>
  <c r="K88" i="13"/>
  <c r="M21" i="13"/>
  <c r="L60" i="13"/>
  <c r="AA47" i="13"/>
  <c r="D14" i="14" s="1"/>
  <c r="AA50" i="13"/>
  <c r="D17" i="14" s="1"/>
  <c r="AA56" i="13"/>
  <c r="D23" i="14" s="1"/>
  <c r="E23" i="14" s="1"/>
  <c r="M88" i="13"/>
  <c r="F68" i="13"/>
  <c r="H68" i="13" s="1"/>
  <c r="J68" i="13" s="1"/>
  <c r="L68" i="13" s="1"/>
  <c r="N68" i="13" s="1"/>
  <c r="P68" i="13" s="1"/>
  <c r="R68" i="13" s="1"/>
  <c r="T68" i="13" s="1"/>
  <c r="V68" i="13" s="1"/>
  <c r="X68" i="13" s="1"/>
  <c r="Z68" i="13" s="1"/>
  <c r="AA72" i="13"/>
  <c r="C10" i="14" s="1"/>
  <c r="AA78" i="13"/>
  <c r="C16" i="14" s="1"/>
  <c r="F16" i="14" s="1"/>
  <c r="AA39" i="13"/>
  <c r="D6" i="14" s="1"/>
  <c r="AA37" i="13"/>
  <c r="D4" i="14" s="1"/>
  <c r="I88" i="13"/>
  <c r="M23" i="13"/>
  <c r="AA73" i="13"/>
  <c r="C11" i="14" s="1"/>
  <c r="AA76" i="13"/>
  <c r="C14" i="14" s="1"/>
  <c r="F14" i="14" s="1"/>
  <c r="AA77" i="13"/>
  <c r="C15" i="14" s="1"/>
  <c r="F15" i="14" s="1"/>
  <c r="C15" i="13"/>
  <c r="N9" i="13"/>
  <c r="M19" i="13"/>
  <c r="G22" i="13"/>
  <c r="N24" i="13"/>
  <c r="G30" i="13"/>
  <c r="N60" i="13"/>
  <c r="AA48" i="13"/>
  <c r="D15" i="14" s="1"/>
  <c r="AA57" i="13"/>
  <c r="D24" i="14" s="1"/>
  <c r="E24" i="14" s="1"/>
  <c r="O88" i="13"/>
  <c r="D76" i="13"/>
  <c r="F76" i="13" s="1"/>
  <c r="H76" i="13" s="1"/>
  <c r="J76" i="13" s="1"/>
  <c r="L76" i="13" s="1"/>
  <c r="N76" i="13" s="1"/>
  <c r="P76" i="13" s="1"/>
  <c r="R76" i="13" s="1"/>
  <c r="T76" i="13" s="1"/>
  <c r="V76" i="13" s="1"/>
  <c r="X76" i="13" s="1"/>
  <c r="Z76" i="13" s="1"/>
  <c r="F81" i="13"/>
  <c r="H81" i="13" s="1"/>
  <c r="J81" i="13" s="1"/>
  <c r="L81" i="13" s="1"/>
  <c r="N81" i="13" s="1"/>
  <c r="P81" i="13" s="1"/>
  <c r="R81" i="13" s="1"/>
  <c r="T81" i="13" s="1"/>
  <c r="V81" i="13" s="1"/>
  <c r="X81" i="13" s="1"/>
  <c r="Z81" i="13" s="1"/>
  <c r="G19" i="13"/>
  <c r="O60" i="13"/>
  <c r="O61" i="13" s="1"/>
  <c r="AA43" i="13"/>
  <c r="D10" i="14" s="1"/>
  <c r="AA44" i="13"/>
  <c r="D11" i="14" s="1"/>
  <c r="AA45" i="13"/>
  <c r="D12" i="14" s="1"/>
  <c r="AA46" i="13"/>
  <c r="D13" i="14" s="1"/>
  <c r="S88" i="13"/>
  <c r="F31" i="13"/>
  <c r="G11" i="13"/>
  <c r="M60" i="13"/>
  <c r="M61" i="13" s="1"/>
  <c r="F15" i="13"/>
  <c r="F16" i="13" s="1"/>
  <c r="J31" i="13"/>
  <c r="P60" i="13"/>
  <c r="D44" i="13"/>
  <c r="T60" i="13"/>
  <c r="AA54" i="13"/>
  <c r="D21" i="14" s="1"/>
  <c r="AA55" i="13"/>
  <c r="D22" i="14" s="1"/>
  <c r="U88" i="13"/>
  <c r="AA67" i="13"/>
  <c r="C5" i="14" s="1"/>
  <c r="F5" i="14" s="1"/>
  <c r="L71" i="13"/>
  <c r="N71" i="13" s="1"/>
  <c r="P71" i="13" s="1"/>
  <c r="R71" i="13" s="1"/>
  <c r="T71" i="13" s="1"/>
  <c r="V71" i="13" s="1"/>
  <c r="X71" i="13" s="1"/>
  <c r="Z71" i="13" s="1"/>
  <c r="M5" i="13"/>
  <c r="N11" i="13"/>
  <c r="M26" i="13"/>
  <c r="M30" i="13"/>
  <c r="Q60" i="13"/>
  <c r="E60" i="13"/>
  <c r="F60" i="13" s="1"/>
  <c r="U60" i="13"/>
  <c r="U61" i="13" s="1"/>
  <c r="AA53" i="13"/>
  <c r="D20" i="14" s="1"/>
  <c r="W88" i="13"/>
  <c r="F75" i="13"/>
  <c r="H75" i="13" s="1"/>
  <c r="J75" i="13" s="1"/>
  <c r="L75" i="13" s="1"/>
  <c r="N75" i="13" s="1"/>
  <c r="P75" i="13" s="1"/>
  <c r="R75" i="13" s="1"/>
  <c r="T75" i="13" s="1"/>
  <c r="V75" i="13" s="1"/>
  <c r="X75" i="13" s="1"/>
  <c r="Z75" i="13" s="1"/>
  <c r="L31" i="13"/>
  <c r="J15" i="13"/>
  <c r="J16" i="13" s="1"/>
  <c r="M28" i="13"/>
  <c r="R60" i="13"/>
  <c r="Y88" i="13"/>
  <c r="F80" i="13"/>
  <c r="H80" i="13" s="1"/>
  <c r="J80" i="13" s="1"/>
  <c r="L80" i="13" s="1"/>
  <c r="N80" i="13" s="1"/>
  <c r="P80" i="13" s="1"/>
  <c r="R80" i="13" s="1"/>
  <c r="T80" i="13" s="1"/>
  <c r="V80" i="13" s="1"/>
  <c r="X80" i="13" s="1"/>
  <c r="Z80" i="13" s="1"/>
  <c r="F84" i="13"/>
  <c r="H84" i="13" s="1"/>
  <c r="J84" i="13" s="1"/>
  <c r="L84" i="13" s="1"/>
  <c r="N84" i="13" s="1"/>
  <c r="P84" i="13" s="1"/>
  <c r="R84" i="13" s="1"/>
  <c r="T84" i="13" s="1"/>
  <c r="V84" i="13" s="1"/>
  <c r="X84" i="13" s="1"/>
  <c r="Z84" i="13" s="1"/>
  <c r="AA82" i="13"/>
  <c r="C20" i="14" s="1"/>
  <c r="F20" i="14" s="1"/>
  <c r="K15" i="13"/>
  <c r="G12" i="13"/>
  <c r="M22" i="13"/>
  <c r="S60" i="13"/>
  <c r="S61" i="13" s="1"/>
  <c r="V60" i="13"/>
  <c r="AA51" i="13"/>
  <c r="D18" i="14" s="1"/>
  <c r="N25" i="13"/>
  <c r="L15" i="13"/>
  <c r="L16" i="13" s="1"/>
  <c r="AA70" i="13"/>
  <c r="C8" i="14" s="1"/>
  <c r="F8" i="14" s="1"/>
  <c r="AA74" i="13"/>
  <c r="C12" i="14" s="1"/>
  <c r="F12" i="14" s="1"/>
  <c r="AA79" i="13"/>
  <c r="C17" i="14" s="1"/>
  <c r="F17" i="14" s="1"/>
  <c r="K60" i="13"/>
  <c r="K61" i="13" s="1"/>
  <c r="W60" i="13"/>
  <c r="W61" i="13" s="1"/>
  <c r="M4" i="13"/>
  <c r="N23" i="13"/>
  <c r="AA40" i="13"/>
  <c r="D7" i="14" s="1"/>
  <c r="AA49" i="13"/>
  <c r="D16" i="14" s="1"/>
  <c r="AA59" i="13"/>
  <c r="D79" i="13"/>
  <c r="F79" i="13" s="1"/>
  <c r="H79" i="13" s="1"/>
  <c r="J79" i="13" s="1"/>
  <c r="L79" i="13" s="1"/>
  <c r="N79" i="13" s="1"/>
  <c r="P79" i="13" s="1"/>
  <c r="R79" i="13" s="1"/>
  <c r="T79" i="13" s="1"/>
  <c r="V79" i="13" s="1"/>
  <c r="X79" i="13" s="1"/>
  <c r="Z79" i="13" s="1"/>
  <c r="AA80" i="13"/>
  <c r="C18" i="14" s="1"/>
  <c r="F18" i="14" s="1"/>
  <c r="AA83" i="13"/>
  <c r="C21" i="14" s="1"/>
  <c r="F21" i="14" s="1"/>
  <c r="J60" i="13"/>
  <c r="N10" i="13"/>
  <c r="N8" i="13"/>
  <c r="G25" i="13"/>
  <c r="M29" i="13"/>
  <c r="AA65" i="13"/>
  <c r="C3" i="14" s="1"/>
  <c r="AA66" i="13"/>
  <c r="C4" i="14" s="1"/>
  <c r="Q88" i="13"/>
  <c r="F73" i="13"/>
  <c r="H73" i="13" s="1"/>
  <c r="J73" i="13" s="1"/>
  <c r="L73" i="13" s="1"/>
  <c r="N73" i="13" s="1"/>
  <c r="P73" i="13" s="1"/>
  <c r="R73" i="13" s="1"/>
  <c r="T73" i="13" s="1"/>
  <c r="V73" i="13" s="1"/>
  <c r="X73" i="13" s="1"/>
  <c r="Z73" i="13" s="1"/>
  <c r="I61" i="13"/>
  <c r="Y61" i="13"/>
  <c r="D53" i="13"/>
  <c r="M11" i="13"/>
  <c r="D46" i="13"/>
  <c r="N21" i="13"/>
  <c r="E15" i="13"/>
  <c r="N28" i="13"/>
  <c r="N7" i="13"/>
  <c r="G10" i="13"/>
  <c r="D19" i="13"/>
  <c r="G20" i="13"/>
  <c r="AA36" i="13"/>
  <c r="D3" i="14" s="1"/>
  <c r="D51" i="13"/>
  <c r="AA52" i="13"/>
  <c r="D19" i="14" s="1"/>
  <c r="C60" i="13"/>
  <c r="C61" i="13" s="1"/>
  <c r="D70" i="13"/>
  <c r="F70" i="13" s="1"/>
  <c r="H70" i="13" s="1"/>
  <c r="J70" i="13" s="1"/>
  <c r="L70" i="13" s="1"/>
  <c r="N70" i="13" s="1"/>
  <c r="P70" i="13" s="1"/>
  <c r="R70" i="13" s="1"/>
  <c r="T70" i="13" s="1"/>
  <c r="V70" i="13" s="1"/>
  <c r="X70" i="13" s="1"/>
  <c r="Z70" i="13" s="1"/>
  <c r="AA71" i="13"/>
  <c r="C9" i="14" s="1"/>
  <c r="F9" i="14" s="1"/>
  <c r="G60" i="13"/>
  <c r="G61" i="13" s="1"/>
  <c r="N26" i="13"/>
  <c r="G29" i="13"/>
  <c r="D48" i="13"/>
  <c r="D67" i="13"/>
  <c r="F67" i="13" s="1"/>
  <c r="H67" i="13" s="1"/>
  <c r="J67" i="13" s="1"/>
  <c r="L67" i="13" s="1"/>
  <c r="N67" i="13" s="1"/>
  <c r="P67" i="13" s="1"/>
  <c r="R67" i="13" s="1"/>
  <c r="T67" i="13" s="1"/>
  <c r="V67" i="13" s="1"/>
  <c r="X67" i="13" s="1"/>
  <c r="Z67" i="13" s="1"/>
  <c r="AA68" i="13"/>
  <c r="C6" i="14" s="1"/>
  <c r="F6" i="14" s="1"/>
  <c r="D83" i="13"/>
  <c r="F83" i="13" s="1"/>
  <c r="H83" i="13" s="1"/>
  <c r="J83" i="13" s="1"/>
  <c r="L83" i="13" s="1"/>
  <c r="N83" i="13" s="1"/>
  <c r="P83" i="13" s="1"/>
  <c r="R83" i="13" s="1"/>
  <c r="T83" i="13" s="1"/>
  <c r="V83" i="13" s="1"/>
  <c r="X83" i="13" s="1"/>
  <c r="Z83" i="13" s="1"/>
  <c r="AA84" i="13"/>
  <c r="C22" i="14" s="1"/>
  <c r="F22" i="14" s="1"/>
  <c r="D3" i="13"/>
  <c r="C88" i="13"/>
  <c r="D39" i="13"/>
  <c r="G3" i="13"/>
  <c r="N5" i="13"/>
  <c r="G8" i="13"/>
  <c r="G23" i="13"/>
  <c r="D50" i="13"/>
  <c r="Q61" i="13"/>
  <c r="D69" i="13"/>
  <c r="F69" i="13" s="1"/>
  <c r="H69" i="13" s="1"/>
  <c r="J69" i="13" s="1"/>
  <c r="L69" i="13" s="1"/>
  <c r="N69" i="13" s="1"/>
  <c r="P69" i="13" s="1"/>
  <c r="R69" i="13" s="1"/>
  <c r="T69" i="13" s="1"/>
  <c r="V69" i="13" s="1"/>
  <c r="X69" i="13" s="1"/>
  <c r="Z69" i="13" s="1"/>
  <c r="D72" i="13"/>
  <c r="F72" i="13" s="1"/>
  <c r="H72" i="13" s="1"/>
  <c r="J72" i="13" s="1"/>
  <c r="L72" i="13" s="1"/>
  <c r="N72" i="13" s="1"/>
  <c r="P72" i="13" s="1"/>
  <c r="R72" i="13" s="1"/>
  <c r="T72" i="13" s="1"/>
  <c r="V72" i="13" s="1"/>
  <c r="X72" i="13" s="1"/>
  <c r="Z72" i="13" s="1"/>
  <c r="I15" i="13"/>
  <c r="D55" i="13"/>
  <c r="N20" i="13"/>
  <c r="G28" i="13"/>
  <c r="D37" i="13"/>
  <c r="G24" i="13"/>
  <c r="D74" i="13"/>
  <c r="F74" i="13" s="1"/>
  <c r="H74" i="13" s="1"/>
  <c r="J74" i="13" s="1"/>
  <c r="L74" i="13" s="1"/>
  <c r="N74" i="13" s="1"/>
  <c r="P74" i="13" s="1"/>
  <c r="R74" i="13" s="1"/>
  <c r="T74" i="13" s="1"/>
  <c r="V74" i="13" s="1"/>
  <c r="X74" i="13" s="1"/>
  <c r="Z74" i="13" s="1"/>
  <c r="M9" i="13"/>
  <c r="D65" i="13"/>
  <c r="F65" i="13" s="1"/>
  <c r="H65" i="13" s="1"/>
  <c r="J65" i="13" s="1"/>
  <c r="L65" i="13" s="1"/>
  <c r="N65" i="13" s="1"/>
  <c r="P65" i="13" s="1"/>
  <c r="R65" i="13" s="1"/>
  <c r="T65" i="13" s="1"/>
  <c r="V65" i="13" s="1"/>
  <c r="X65" i="13" s="1"/>
  <c r="Z65" i="13" s="1"/>
  <c r="G13" i="13"/>
  <c r="M14" i="13"/>
  <c r="N19" i="13"/>
  <c r="AA81" i="13"/>
  <c r="C19" i="14" s="1"/>
  <c r="F19" i="14" s="1"/>
  <c r="K31" i="13"/>
  <c r="N14" i="13"/>
  <c r="N29" i="13"/>
  <c r="N3" i="13"/>
  <c r="E31" i="13"/>
  <c r="L128" i="13" l="1"/>
  <c r="J157" i="13"/>
  <c r="E61" i="13"/>
  <c r="L96" i="13"/>
  <c r="J124" i="13"/>
  <c r="E13" i="14"/>
  <c r="E12" i="14"/>
  <c r="F4" i="14"/>
  <c r="E10" i="14"/>
  <c r="F25" i="14"/>
  <c r="M31" i="13"/>
  <c r="E14" i="14"/>
  <c r="F7" i="14"/>
  <c r="E22" i="14"/>
  <c r="E11" i="14"/>
  <c r="E16" i="14"/>
  <c r="E17" i="14"/>
  <c r="F11" i="14"/>
  <c r="G31" i="13"/>
  <c r="E21" i="14"/>
  <c r="E8" i="14"/>
  <c r="E5" i="14"/>
  <c r="E4" i="14"/>
  <c r="E18" i="14"/>
  <c r="E6" i="14"/>
  <c r="E19" i="14"/>
  <c r="M15" i="13"/>
  <c r="E20" i="14"/>
  <c r="C26" i="14"/>
  <c r="F3" i="14"/>
  <c r="F10" i="14"/>
  <c r="E7" i="14"/>
  <c r="E9" i="14"/>
  <c r="E3" i="14"/>
  <c r="D26" i="14"/>
  <c r="E15" i="14"/>
  <c r="O19" i="13"/>
  <c r="N31" i="13"/>
  <c r="AA60" i="13"/>
  <c r="AA61" i="13" s="1"/>
  <c r="D20" i="13"/>
  <c r="D61" i="13"/>
  <c r="H19" i="13"/>
  <c r="AA88" i="13"/>
  <c r="D88" i="13"/>
  <c r="F88" i="13" s="1"/>
  <c r="H88" i="13" s="1"/>
  <c r="J88" i="13" s="1"/>
  <c r="L88" i="13" s="1"/>
  <c r="N88" i="13" s="1"/>
  <c r="P88" i="13" s="1"/>
  <c r="R88" i="13" s="1"/>
  <c r="T88" i="13" s="1"/>
  <c r="V88" i="13" s="1"/>
  <c r="X88" i="13" s="1"/>
  <c r="Z88" i="13" s="1"/>
  <c r="H3" i="13"/>
  <c r="D4" i="13"/>
  <c r="G15" i="13"/>
  <c r="O3" i="13"/>
  <c r="N15" i="13"/>
  <c r="N96" i="13" l="1"/>
  <c r="L124" i="13"/>
  <c r="N128" i="13"/>
  <c r="L157" i="13"/>
  <c r="F26" i="14"/>
  <c r="E26" i="14"/>
  <c r="D5" i="13"/>
  <c r="H4" i="13"/>
  <c r="F61" i="13"/>
  <c r="D21" i="13"/>
  <c r="H20" i="13"/>
  <c r="O4" i="13"/>
  <c r="O5" i="13" s="1"/>
  <c r="O6" i="13" s="1"/>
  <c r="O7" i="13" s="1"/>
  <c r="O8" i="13" s="1"/>
  <c r="O9" i="13" s="1"/>
  <c r="O10" i="13" s="1"/>
  <c r="O11" i="13" s="1"/>
  <c r="O12" i="13" s="1"/>
  <c r="O13" i="13" s="1"/>
  <c r="O14" i="13" s="1"/>
  <c r="O20" i="13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P128" i="13" l="1"/>
  <c r="N157" i="13"/>
  <c r="P96" i="13"/>
  <c r="N124" i="13"/>
  <c r="O31" i="13"/>
  <c r="O15" i="13"/>
  <c r="D6" i="13"/>
  <c r="H5" i="13"/>
  <c r="H61" i="13"/>
  <c r="H21" i="13"/>
  <c r="D22" i="13"/>
  <c r="R96" i="13" l="1"/>
  <c r="P124" i="13"/>
  <c r="R128" i="13"/>
  <c r="P157" i="13"/>
  <c r="H22" i="13"/>
  <c r="D23" i="13"/>
  <c r="J61" i="13"/>
  <c r="H6" i="13"/>
  <c r="D7" i="13"/>
  <c r="T128" i="13" l="1"/>
  <c r="R157" i="13"/>
  <c r="T96" i="13"/>
  <c r="R124" i="13"/>
  <c r="H7" i="13"/>
  <c r="D8" i="13"/>
  <c r="H23" i="13"/>
  <c r="D24" i="13"/>
  <c r="V96" i="13" l="1"/>
  <c r="T124" i="13"/>
  <c r="V128" i="13"/>
  <c r="T157" i="13"/>
  <c r="H8" i="13"/>
  <c r="D9" i="13"/>
  <c r="D25" i="13"/>
  <c r="L61" i="13"/>
  <c r="H24" i="13"/>
  <c r="X128" i="13" l="1"/>
  <c r="V157" i="13"/>
  <c r="X96" i="13"/>
  <c r="V124" i="13"/>
  <c r="D10" i="13"/>
  <c r="H9" i="13"/>
  <c r="N61" i="13"/>
  <c r="D26" i="13"/>
  <c r="H25" i="13"/>
  <c r="Z96" i="13" l="1"/>
  <c r="Z124" i="13" s="1"/>
  <c r="X124" i="13"/>
  <c r="Z128" i="13"/>
  <c r="Z157" i="13" s="1"/>
  <c r="X157" i="13"/>
  <c r="R61" i="13"/>
  <c r="D27" i="13"/>
  <c r="P61" i="13"/>
  <c r="H26" i="13"/>
  <c r="D11" i="13"/>
  <c r="H10" i="13"/>
  <c r="H11" i="13" l="1"/>
  <c r="D12" i="13"/>
  <c r="H27" i="13"/>
  <c r="T61" i="13"/>
  <c r="D28" i="13"/>
  <c r="V61" i="13" l="1"/>
  <c r="H28" i="13"/>
  <c r="D29" i="13"/>
  <c r="H12" i="13"/>
  <c r="D13" i="13"/>
  <c r="D14" i="13" l="1"/>
  <c r="H13" i="13"/>
  <c r="X61" i="13"/>
  <c r="H29" i="13"/>
  <c r="D30" i="13"/>
  <c r="H30" i="13" l="1"/>
  <c r="H31" i="13" s="1"/>
  <c r="Z61" i="13"/>
  <c r="D31" i="13"/>
  <c r="H14" i="13"/>
  <c r="H15" i="13" s="1"/>
  <c r="D15" i="13"/>
  <c r="D16" i="13" s="1"/>
  <c r="H16" i="13" s="1"/>
</calcChain>
</file>

<file path=xl/sharedStrings.xml><?xml version="1.0" encoding="utf-8"?>
<sst xmlns="http://schemas.openxmlformats.org/spreadsheetml/2006/main" count="3222" uniqueCount="264">
  <si>
    <t xml:space="preserve">ΑΝΑΛΥΣΗ ΑΠΟΤΕΛΕΣΜΑΤΟΣ ΜΗΝΟΣ </t>
  </si>
  <si>
    <t>Α</t>
  </si>
  <si>
    <t>Α/Α</t>
  </si>
  <si>
    <t>ΕΙΔΟΣ ΕΣΟΔΩΝ</t>
  </si>
  <si>
    <t xml:space="preserve">ΦΕΒΡΟΥΑΡΙΟΣ ΤΡΕΧΟΝ ΕΤΟΣ </t>
  </si>
  <si>
    <t xml:space="preserve">ΦΕΒΡΟΥΑΡΙΟΣ ΠΡΟΥΠΟΛΟΓΙΣΜΟΣ ΤΡΕΧΟΝΤΟΣ ΕΤΟΥΣ </t>
  </si>
  <si>
    <t>ΦΕΒΡΟΥΑΡΙΟΣ ΠΡΟΗΓΟΥΜΕΝΟΥ ΕΤΟΥΣ</t>
  </si>
  <si>
    <t xml:space="preserve">Εσοδο Μηνός </t>
  </si>
  <si>
    <t xml:space="preserve">% Εσοδο Γραμμής/Σύν.Εσ.Μηνός </t>
  </si>
  <si>
    <t xml:space="preserve">Προοδευτικό Σύνολο Εσόδων έως σήμερα </t>
  </si>
  <si>
    <t xml:space="preserve">% Προοδ.Σύνολο Κατηγ. Εσ.  /Προοδ.Σύν.Εσ. Έως σήμερα  </t>
  </si>
  <si>
    <t xml:space="preserve">% Εσοδο Γραμμής /Σύν.Εσ.Μηνός </t>
  </si>
  <si>
    <t xml:space="preserve">Προοδευτικό έως σήμερα </t>
  </si>
  <si>
    <t>Εσοδο Μηνός  2024</t>
  </si>
  <si>
    <t xml:space="preserve">Προοδευτικό Σύνολο Εσόδων έως Τρέχοντα μήνα </t>
  </si>
  <si>
    <t xml:space="preserve">Προοδ. Διαφορά Συν. Πραγμ.Τρ. Έτους - Αντιστ. Προοδ. Σύν. Πραγμ. Προηγ. Έτους </t>
  </si>
  <si>
    <t xml:space="preserve">% Προοδ. Διαφορά Κατηγ. Εσ.  / Προοδ.Σύν.Προυπ. Εσ. Τρέχοντος Έτους </t>
  </si>
  <si>
    <t xml:space="preserve">Λογιστικό Αποτέλεσμα μηνός </t>
  </si>
  <si>
    <t xml:space="preserve">Σύνολο Εξόδων Μηνός </t>
  </si>
  <si>
    <t xml:space="preserve">Σύνολο Εσόδων  Μηνός </t>
  </si>
  <si>
    <t>Εσοδα Φιλοξενείας-Διαμονής</t>
  </si>
  <si>
    <t>Early Check in/Check Out</t>
  </si>
  <si>
    <t xml:space="preserve">Πρωινό ( Εξτρα ) </t>
  </si>
  <si>
    <t xml:space="preserve">Έσοδα Καθαριότητας </t>
  </si>
  <si>
    <t>Cancellation Fees</t>
  </si>
  <si>
    <t>Έσοδα Διαχείρισης καταλυμάτων 24%</t>
  </si>
  <si>
    <t>Έσοδα από Ενοίκια Ιππάρχου 24%</t>
  </si>
  <si>
    <t>Πωλ.Φύλαξη Αποσκευών (DIRECT)</t>
  </si>
  <si>
    <t>Πωλ.Φύλαξη Αποσκευών  (ΤΡΙΤΩΝ) (RADICAL)</t>
  </si>
  <si>
    <t>Πωλ. TRANSFER (Περιορισμένη Μίσθωση)</t>
  </si>
  <si>
    <t>Πωλ.Ενοικ.Μεταφ.Μέσων Αναψυχής (ποδήλατα)</t>
  </si>
  <si>
    <t>Πωλ.Ενοικ.Μεταφ.Μέσων(αυτοκινητα)</t>
  </si>
  <si>
    <t>Πωλήσεις Καθαριότητας (ΤΡΙΤΩΝ)</t>
  </si>
  <si>
    <t>Πωλ.Κρουαζιέρας</t>
  </si>
  <si>
    <t>Πωλ. Μαθημάτων</t>
  </si>
  <si>
    <t>Πωλ.Κρουαζ.Transfer.MM. (ΠΑΚΕΤΟ)</t>
  </si>
  <si>
    <t>Προμ. Συστ.Πελ. Αυτοκ.</t>
  </si>
  <si>
    <t>Προμ. Συστ.Πελ. Γυμν.</t>
  </si>
  <si>
    <t>Προμ.Σύστ.Πελ. TRANSFER</t>
  </si>
  <si>
    <t>Προμ.Σύστ.Πελ.Εκδρ.- Ξεναγ.</t>
  </si>
  <si>
    <t>Προμ.Συστ.Πελ.Κρουαζιέρας</t>
  </si>
  <si>
    <t>Ασυνήθη έσοδα και κέρδη</t>
  </si>
  <si>
    <t>Φορος Παρεπιδημούντων</t>
  </si>
  <si>
    <t>ΠΡΟΒΛΕΨΗ</t>
  </si>
  <si>
    <t>ΣΥΝΟΛΟ ΕΣΟΔΩΝ ΜΗΝΟΣ</t>
  </si>
  <si>
    <t>Ελεγχος Ορθότητας ( πρέπει να είναι 0)</t>
  </si>
  <si>
    <t>Β</t>
  </si>
  <si>
    <t>ΑΜΕΣΟ ΚΟΣΤΟΣ ΥΠΗΡΕΣΙΩΝ</t>
  </si>
  <si>
    <t xml:space="preserve">ΚΑΤΗΓΟΡΙΑ ΕΞΟΔΟΥ </t>
  </si>
  <si>
    <t xml:space="preserve">Αμ. Κόστ. Υπηρ. Μηνός </t>
  </si>
  <si>
    <t>% Εξοδο Γραμμής /Σύν.Εξόδων μηνός</t>
  </si>
  <si>
    <t xml:space="preserve">Προοδ Σύν. Κατηγ. Εξόδων έως Σήμερα </t>
  </si>
  <si>
    <t xml:space="preserve">% Προοδ. Σύνολο Κατηγ. Εξ./ Προοδ. Σύνολο Εξόδων Έως σήμερα </t>
  </si>
  <si>
    <t xml:space="preserve">% Κατηγ.Εξ/Σύν.Αμ.Κο.Υπ.μηνός </t>
  </si>
  <si>
    <t xml:space="preserve">Προοδ Σύν. Κατηγ. Εξ έως Σήμερα </t>
  </si>
  <si>
    <t xml:space="preserve">% Προοδ. Σύν. Κατηγ. Εξ/ Προοδ. Σύνολο Εξόδων </t>
  </si>
  <si>
    <t xml:space="preserve">Προοδ. Διαφορά με Προηγ. Έτος ( Τρέχον Έτος - Προηγ. Έτος) </t>
  </si>
  <si>
    <t xml:space="preserve">% Προοδ.Σύν Κατηγ. Εξ. Πρ. Έτους / Προοδ.Σύν.Εξ. Τρέχοντος Έτους </t>
  </si>
  <si>
    <t>A/A</t>
  </si>
  <si>
    <t xml:space="preserve">Αμεσο Κόστος Υπηρεσιών </t>
  </si>
  <si>
    <t>Μικτές Αποδοχές H.Keepin (Α.Κ.Υπ.)</t>
  </si>
  <si>
    <t>Μικτές Αποδοχές Operation (Α.Κ.Operation )</t>
  </si>
  <si>
    <t>Μικτές Αποδοχές Maintenance (Α.Κ.Υπ.)</t>
  </si>
  <si>
    <t>Ασφαλιστικές εισφορές (Α.Κ.HOUSE KEEPING)</t>
  </si>
  <si>
    <t>Ασφαλιστικές εισφορές (Α.Κ. OPERATION DEP )</t>
  </si>
  <si>
    <t>Ασφαλιστικές εισφορές (Α.Κ. MAINTENANCE DEP )</t>
  </si>
  <si>
    <t xml:space="preserve">Ενοίκια </t>
  </si>
  <si>
    <t xml:space="preserve">Διαφορά Ενοικίου </t>
  </si>
  <si>
    <t xml:space="preserve">Χαρτόσημο ενοικίων </t>
  </si>
  <si>
    <t xml:space="preserve">Κοινόχρηστες Δαπάνες </t>
  </si>
  <si>
    <t xml:space="preserve">Ενέργεια </t>
  </si>
  <si>
    <t>Φυσικό αέριο</t>
  </si>
  <si>
    <t xml:space="preserve">Τηλεπικοινωνίες (Τηλεφωνία &amp; Διαδίκτυο) </t>
  </si>
  <si>
    <t xml:space="preserve">Ύδρευση </t>
  </si>
  <si>
    <t xml:space="preserve">Ασφάλιστρα </t>
  </si>
  <si>
    <t xml:space="preserve">Αναλώσιμα τρόφιμα  </t>
  </si>
  <si>
    <t xml:space="preserve">Εντυπα και γραφική ύλη </t>
  </si>
  <si>
    <t xml:space="preserve">Υλικά Καθαριότητας </t>
  </si>
  <si>
    <t>Υλικά Φαρμακείου</t>
  </si>
  <si>
    <t>Διάφορα αναλώσιμα</t>
  </si>
  <si>
    <t>Αμοιβές συνεργατών ( Μέσα ανεύρεσης Πελατείας Booking Airbnb κλπ)</t>
  </si>
  <si>
    <t>Εξοδα για Αναψυχή Πελατών (Κρουαζιέρες Ποδήλατα - Μαθήματα)</t>
  </si>
  <si>
    <t>Εξοδα για Μεταφορά Πελατών</t>
  </si>
  <si>
    <t xml:space="preserve">Έξοδα για σύσταση πελατείας αποθήκευσης Αποσκευών ( Radical) </t>
  </si>
  <si>
    <t>Αμοιβές Τρίτων ( Καθαριστήριο και άλλα άμεσα έξοδα )</t>
  </si>
  <si>
    <t>Επισκευές - Συντηρήσεις</t>
  </si>
  <si>
    <t>Φόρος Παρεπιδημούντων</t>
  </si>
  <si>
    <t>Αποσβέσεις ( Κτήρια - Μηχανήματα - Εξοπλισμός )</t>
  </si>
  <si>
    <t>ΣΥΝΟΛΟ ΑΜΕΣΟΥ ΚΟΣΤΟΥΣ ΜΗΝΟΣ</t>
  </si>
  <si>
    <t xml:space="preserve">Μεικτό περιθώριο Κέρδους </t>
  </si>
  <si>
    <t>Γ</t>
  </si>
  <si>
    <t xml:space="preserve">ΚΟΣΤΟΣ Sales - Marketing ΜΗΝΟΣ </t>
  </si>
  <si>
    <t xml:space="preserve">Εξοδα Sales and Marketing Μηνός </t>
  </si>
  <si>
    <t xml:space="preserve">% Κατηγ.Εξ/Σύν.Κδιάθ.μηνός </t>
  </si>
  <si>
    <t xml:space="preserve">Προοδευτικό Σύνολο Κατηγ. Εξόδων έως Σήμερα </t>
  </si>
  <si>
    <t xml:space="preserve">% Προοδ. Σύν. Κατηγ. Εξ/ Προοδ. Σύνολο Εσόδων </t>
  </si>
  <si>
    <t xml:space="preserve">Εξοδα Μηνός </t>
  </si>
  <si>
    <t xml:space="preserve">% Κατηγ.Εξ/Σύν.Κδιά .μηνός </t>
  </si>
  <si>
    <t xml:space="preserve">% Προοδ.Σύνολο Κατηγ. Εσ. Πρ. Έτους / Προοδ.Σύν.Εσ. Τρέχοντος Έτους </t>
  </si>
  <si>
    <t>Μικτές Αποδοχές Developent Department (A.K.Ddep)</t>
  </si>
  <si>
    <t>Μικτές Αποδοχές Reservation department (Α.Κ.RDep )</t>
  </si>
  <si>
    <t>Μικτές Αποδοχές Marketing (Α.Κ.MDep )</t>
  </si>
  <si>
    <t>Μικτές Αποδοχές Sales (Α.Κ.SDep )</t>
  </si>
  <si>
    <t>Ασφαλιστικές εισφορές (Α.Κ.DDep)</t>
  </si>
  <si>
    <t>Ασφαλιστικές εισφορές (Α.Κ.RDep)</t>
  </si>
  <si>
    <t>Ασφαλιστικές εισφορές (Α.Κ.MDep)</t>
  </si>
  <si>
    <t>Ασφαλιστικές εισφορές (Α.Κ.SDep)</t>
  </si>
  <si>
    <t>Ενοίκιο</t>
  </si>
  <si>
    <t xml:space="preserve">Έντυπα και γραφική Ύλη </t>
  </si>
  <si>
    <t xml:space="preserve">Αγορές εφαρμογών για Marketing </t>
  </si>
  <si>
    <t>Αμοιβές συνεργατών ( Συνδρομές για Marketing - Ιστοσελίδα _ Editing 3D  -)</t>
  </si>
  <si>
    <t xml:space="preserve">Αμοιβές Τρίτων </t>
  </si>
  <si>
    <t xml:space="preserve">Εξοδα προβολής και διαφήμισης </t>
  </si>
  <si>
    <t>Εξοδα εκθέσεων και επιδείξεων</t>
  </si>
  <si>
    <t>Αποσβέσεις ( Εξοπλισμού R.DEP. &amp; M.DEP.)</t>
  </si>
  <si>
    <t>ΣΥΝΟΛΟ ΚΟΣΤΟΥΣ Sales-Marketing ΜΗΝΟΣ</t>
  </si>
  <si>
    <t>Δ</t>
  </si>
  <si>
    <t xml:space="preserve">ΚΟΣΤΟΣ ΔΙΟΙΙΚΗΣΗΣ ΜΗΝΟΣ </t>
  </si>
  <si>
    <t xml:space="preserve">Εξοδα Διοικητικού Κόστους Μηνός </t>
  </si>
  <si>
    <t>Μικτές Αποδοχές (Α.Κ.Διοικ.)</t>
  </si>
  <si>
    <t>Ασφαλιστικές εισφορές  (Α.Κ.Διοικ.)</t>
  </si>
  <si>
    <t xml:space="preserve">Ενοίκια  Έδρας </t>
  </si>
  <si>
    <t>Ενοίκιο Αποθήκης Β</t>
  </si>
  <si>
    <t>Ενοίκιο Αποθήκης Α</t>
  </si>
  <si>
    <t>Ενοίκιο Αριστοφάνους 1</t>
  </si>
  <si>
    <t xml:space="preserve">Χαρτόσημο ενοικίου Έδρας </t>
  </si>
  <si>
    <t xml:space="preserve">Χαρτόσημο Ενοικίου Αποθήκης Α </t>
  </si>
  <si>
    <t xml:space="preserve">Χαρτόσημο Ενοικίου Αποθήκης Β </t>
  </si>
  <si>
    <t>Χαρτόσημο Ενοικίου Αριστοφάνους 1</t>
  </si>
  <si>
    <t xml:space="preserve">Κοινόχρηστες Δαπάνες Έδρας </t>
  </si>
  <si>
    <t xml:space="preserve">Κοινόχρηστες Δαπάνες Αποθήκης Α </t>
  </si>
  <si>
    <t xml:space="preserve">Κοινόχρηστες Δαπάνες Αποθήκης Β </t>
  </si>
  <si>
    <t>Κοινόχρηστες Δαπάνες Αριστοφάνους 1</t>
  </si>
  <si>
    <t xml:space="preserve">Ενέργεια  Έδρας </t>
  </si>
  <si>
    <t xml:space="preserve">Ενέργεια Αποθήκης Α </t>
  </si>
  <si>
    <t>Ενέργεια Αποθήκης Β (OPERATION)</t>
  </si>
  <si>
    <t>Ενέργεια Αριστοφάνους 1</t>
  </si>
  <si>
    <t xml:space="preserve">Υδρευση </t>
  </si>
  <si>
    <t>Αμοιβές συνεργατών ( Εξωτερικοί Συνεργάτες Λογιστής - Μισθοδοσία Δικηγόρος )</t>
  </si>
  <si>
    <t>Αμοιβές Τρίτων (Αμοιβές - Συνδρομές για υποστήριξη Pylon Συναγερμός - Διατακτικές)</t>
  </si>
  <si>
    <t xml:space="preserve">Εξοδα μεταφορών </t>
  </si>
  <si>
    <t xml:space="preserve">Εξοδα ταξιδίων </t>
  </si>
  <si>
    <t xml:space="preserve">Υλικά άμεσης ανάλωσης </t>
  </si>
  <si>
    <t xml:space="preserve">Φόροι και τέλη </t>
  </si>
  <si>
    <t>Εξοδα δημοσιεύσεων</t>
  </si>
  <si>
    <t xml:space="preserve">Λοιπά Διάφορα έξοδα </t>
  </si>
  <si>
    <t xml:space="preserve">Τόκοι και συναφή εξοδα </t>
  </si>
  <si>
    <t xml:space="preserve">Αποσβέσεις ( Εξοπλισμού Διοίκησης και εγκαταστάσεων στην έδρα και αποθήκες ) </t>
  </si>
  <si>
    <t xml:space="preserve">Ασυνήθη έξοδα </t>
  </si>
  <si>
    <t xml:space="preserve">ΣΥΝΟΛΟ ΔΙΟΙΚΗΤΙΚΟΥ ΚΟΣΤΟΥΣ ΜΗΝΟΣ </t>
  </si>
  <si>
    <t xml:space="preserve">Μήνας </t>
  </si>
  <si>
    <t>Ετος</t>
  </si>
  <si>
    <t>Εσοδα 2025</t>
  </si>
  <si>
    <t>Προοδευτικά έσοδα 2025</t>
  </si>
  <si>
    <t xml:space="preserve">Αμεσο Κόστος </t>
  </si>
  <si>
    <t>Προοδευτικό Α.Κ 2025</t>
  </si>
  <si>
    <t xml:space="preserve">Μικτό Κέρδος  μηνός </t>
  </si>
  <si>
    <t>Προοδ. Μικτό Κέρδος 2025</t>
  </si>
  <si>
    <t>Κόστος Πωλήσεων  2025</t>
  </si>
  <si>
    <t>Προοδ.Κόστος Πωλήσεων 2025</t>
  </si>
  <si>
    <t>Διοικητικό Κόστος 2025</t>
  </si>
  <si>
    <t>Προοδ. Διοικ. Κόστος 2025</t>
  </si>
  <si>
    <t xml:space="preserve">Γενικό Σύνολο Εξόδων </t>
  </si>
  <si>
    <t>Λογιστικο Αποτέλεσμα 2025</t>
  </si>
  <si>
    <t>Προοδ. Λογ. Αποτέλεσμα 2025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</si>
  <si>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</si>
  <si>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</si>
  <si>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</si>
  <si>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</si>
  <si>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</si>
  <si>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</si>
  <si>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</si>
  <si>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</si>
  <si>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</si>
  <si>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</si>
  <si>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</si>
  <si>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</si>
  <si>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Σύνολο</t>
  </si>
  <si>
    <t>ΕΠΑΛΗΘΕΥΣΗ</t>
  </si>
  <si>
    <t xml:space="preserve">Ετος </t>
  </si>
  <si>
    <t>Εσοδα 2024</t>
  </si>
  <si>
    <t>Προοδευτικά έσοδα 2024</t>
  </si>
  <si>
    <t>Αμεσο Κόστος 2024</t>
  </si>
  <si>
    <t>Προοδευτικό Α.Κ 2024</t>
  </si>
  <si>
    <t>Μικτό Κέρδος  μηνός 2024</t>
  </si>
  <si>
    <t>Προοδ. Μικτό Κέρδος 2024</t>
  </si>
  <si>
    <t>Κόστος Πωλήσεων 2024</t>
  </si>
  <si>
    <t>Προοδ.Κόστος Πωλήσεων 2024</t>
  </si>
  <si>
    <t>Διοικητικό Κόστος 2024</t>
  </si>
  <si>
    <t>Προοδ. Διοικ. Κόστος 2024</t>
  </si>
  <si>
    <t>Λογιστικο Αποτέλεσμα 2024</t>
  </si>
  <si>
    <t>Προοδ. Λογ. Αποτέλεσμα 2024</t>
  </si>
  <si>
    <t xml:space="preserve">Κατηγορία Εσόδου </t>
  </si>
  <si>
    <t xml:space="preserve">¨Ετος </t>
  </si>
  <si>
    <t>Ιανουάριος 2025</t>
  </si>
  <si>
    <t>Προοδευτικά Ιαν 2025</t>
  </si>
  <si>
    <t>Φεβρουάριος 2025</t>
  </si>
  <si>
    <t>Προοδευτικά  Φεβρ. 2025</t>
  </si>
  <si>
    <t>Μάρτιος 2025</t>
  </si>
  <si>
    <t>Προοδευτικά Μάρτιος 2025</t>
  </si>
  <si>
    <t>Απρίλιος 2025</t>
  </si>
  <si>
    <t>Προοδευτικά Απρίλιος 2025</t>
  </si>
  <si>
    <t>Μάιος 2025</t>
  </si>
  <si>
    <t>Ιούνιος 2025</t>
  </si>
  <si>
    <t>Προοδευτικά Ιούνιος 2025</t>
  </si>
  <si>
    <t xml:space="preserve">Ιούλιος 2025 </t>
  </si>
  <si>
    <t>Προοδευτικά Ιούλιος 2025</t>
  </si>
  <si>
    <t>Αύγουστος 2025</t>
  </si>
  <si>
    <t>Προοδευτικά Αύγουστος 2025</t>
  </si>
  <si>
    <t>Σεπτέμβριος 2025</t>
  </si>
  <si>
    <t>Προοδευτικά  Σεπτέμβριος 2025</t>
  </si>
  <si>
    <t>Οκτώβριος 2025</t>
  </si>
  <si>
    <t>Προοδευτικά Οκτώβριος 2025</t>
  </si>
  <si>
    <t>Νοέμβριος 2025</t>
  </si>
  <si>
    <t>Προοδευτικά Νοέμβριος 2025</t>
  </si>
  <si>
    <t>Δεκέμβριος 2025</t>
  </si>
  <si>
    <t>Προοδευτικό Σύνολο Δεκεμβρίου 2025</t>
  </si>
  <si>
    <t>Γενικό Σύνολο Μηνών ανά κατηγορία Εσόδου 2025</t>
  </si>
  <si>
    <t xml:space="preserve">Σύνολα </t>
  </si>
  <si>
    <t xml:space="preserve">Επαλήθευση </t>
  </si>
  <si>
    <t>Ιανουάριος 2024</t>
  </si>
  <si>
    <t>Προοδευτικά Ιαν 2024</t>
  </si>
  <si>
    <t>Φεβρουάριος 2024</t>
  </si>
  <si>
    <t>Προοδευτικά  Φεβρ. 2024</t>
  </si>
  <si>
    <t>Μάρτιος 2024</t>
  </si>
  <si>
    <t>Προοδευτικά Μάρτιος 2024</t>
  </si>
  <si>
    <t xml:space="preserve">Απρίλιος 2024 </t>
  </si>
  <si>
    <t>Προοδευτικά Απρίλιος 2024</t>
  </si>
  <si>
    <t>Μάιος 2024</t>
  </si>
  <si>
    <t>Ιούνιος 2024</t>
  </si>
  <si>
    <t>Προοδευτικά Ιούνιος 2024</t>
  </si>
  <si>
    <t xml:space="preserve">Ιούλιος 2024 </t>
  </si>
  <si>
    <t>Προοδευτικά Ιούλιος 2024</t>
  </si>
  <si>
    <t>Αύγουστος 2024</t>
  </si>
  <si>
    <t>Προοδευτικά Αύγουστος 2024</t>
  </si>
  <si>
    <t xml:space="preserve">Σεπτέμβριος 2024 </t>
  </si>
  <si>
    <t>Προοδευτικά  Σεπτέμβριος 2024</t>
  </si>
  <si>
    <t>Οκτώβριος 2024</t>
  </si>
  <si>
    <t>Προοδευτικά Οκτώβριος 2024</t>
  </si>
  <si>
    <t>Νοέμβριος 2024</t>
  </si>
  <si>
    <t>Προοδευτικά Νοέμβριος 2024</t>
  </si>
  <si>
    <t xml:space="preserve">Δεκέμβριος 2024 </t>
  </si>
  <si>
    <t>ΣΥΝΟΛΟ ΕΣΟΔΩΝ</t>
  </si>
  <si>
    <t>Σύγκριση εσόδων να κατηγορία για 2024 - 2025</t>
  </si>
  <si>
    <t>Διαφορα</t>
  </si>
  <si>
    <t>Διαφορα %</t>
  </si>
  <si>
    <t>Σύγκριση εξόδων να κατηγορία για 2024 - 2025</t>
  </si>
  <si>
    <t>Γενικό Σύνολο Μηνών ανά κατηγορία Εξόδου 2025</t>
  </si>
  <si>
    <t>Κατηγορία εξόδου / Άμεσο κόστος υπηρεσιών</t>
  </si>
  <si>
    <t>Κατηγορία εξόδου / Κόστος sales / mareketing</t>
  </si>
  <si>
    <t>Προοδευτικά Μάιος 2025</t>
  </si>
  <si>
    <t>Προοδευτικά Μάιος 2024</t>
  </si>
  <si>
    <t xml:space="preserve">Κατηγορία εξόδου / ΚΟΣΤΟΣ ΔΙΟΙΙΚΗΣΗΣ ΜΗΝΟΣ </t>
  </si>
  <si>
    <t>Απρίλιος 2024</t>
  </si>
  <si>
    <t>Σεπτέμβριος 2024</t>
  </si>
  <si>
    <t>Δεκέμβριος 2024</t>
  </si>
  <si>
    <t>Προοδευτικό Σύνολο Δεκεμβρίου 2024</t>
  </si>
  <si>
    <t>Γενικό Σύνολο Μηνών ανά κατηγορία Εξόδου 2024</t>
  </si>
  <si>
    <t>Εξοδα 2024</t>
  </si>
  <si>
    <t>Εξοδα 2025</t>
  </si>
  <si>
    <t>Σύνολα</t>
  </si>
  <si>
    <t xml:space="preserve">Κατηγορία Εξόδου / Αμεσο Κόστος Υπηρεσιών </t>
  </si>
  <si>
    <t>&lt;- Διαφορά %</t>
  </si>
  <si>
    <t>ΣΥΝΟΛΟ ΕΞΟΔΩΝ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</si>
</sst>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charset val="161"/>
      <scheme val="minor"/>
    </font>
    <font>
      <b/>
      <sz val="14"/>
      <name val="Arial"/>
      <family val="2"/>
      <charset val="161"/>
    </font>
    <font>
      <sz val="9"/>
      <name val="Arial"/>
      <family val="2"/>
      <charset val="161"/>
    </font>
    <font>
      <b/>
      <sz val="11"/>
      <name val="Arial"/>
      <family val="2"/>
      <charset val="161"/>
    </font>
    <font>
      <b/>
      <sz val="9"/>
      <name val="Arial"/>
      <family val="2"/>
      <charset val="161"/>
    </font>
    <font>
      <b/>
      <sz val="9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2"/>
      <name val="Arial"/>
      <family val="2"/>
      <charset val="161"/>
    </font>
    <font>
      <sz val="11"/>
      <name val="Arial"/>
      <family val="2"/>
      <charset val="161"/>
    </font>
    <font>
      <sz val="10"/>
      <name val="Arial"/>
      <family val="2"/>
      <charset val="161"/>
    </font>
    <font>
      <sz val="11"/>
      <name val="Aptos Narrow"/>
      <family val="2"/>
      <charset val="161"/>
      <scheme val="minor"/>
    </font>
    <font>
      <b/>
      <sz val="12"/>
      <color indexed="10"/>
      <name val="Arial"/>
      <family val="2"/>
    </font>
    <font>
      <sz val="12"/>
      <name val="Arial"/>
      <family val="2"/>
      <charset val="161"/>
    </font>
    <font>
      <sz val="11"/>
      <color theme="1"/>
      <name val="Aptos Narrow"/>
      <family val="2"/>
      <charset val="161"/>
      <scheme val="minor"/>
    </font>
    <font>
      <sz val="13"/>
      <color theme="1"/>
      <name val="Aptos Narrow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lightGray">
        <bgColor rgb="FFFFC000"/>
      </patternFill>
    </fill>
    <fill>
      <patternFill patternType="solid">
        <fgColor rgb="FFFFFF00"/>
        <bgColor indexed="64"/>
      </patternFill>
    </fill>
    <fill>
      <patternFill patternType="lightGray"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Gray">
        <bgColor theme="7" tint="0.79995117038483843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</fills>
  <borders count="16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</borders>
  <cellStyleXfs count="3">
    <xf numFmtId="0" fontId="0" fillId="0" borderId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5" fillId="2" borderId="4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3" fontId="7" fillId="4" borderId="1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left" vertical="center" wrapText="1"/>
    </xf>
    <xf numFmtId="4" fontId="8" fillId="4" borderId="1" xfId="0" applyNumberFormat="1" applyFont="1" applyFill="1" applyBorder="1" applyAlignment="1">
      <alignment horizontal="center" vertical="center" wrapText="1"/>
    </xf>
    <xf numFmtId="4" fontId="8" fillId="5" borderId="1" xfId="0" applyNumberFormat="1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/>
    </xf>
    <xf numFmtId="3" fontId="7" fillId="6" borderId="1" xfId="0" applyNumberFormat="1" applyFont="1" applyFill="1" applyBorder="1" applyAlignment="1">
      <alignment horizontal="left" vertical="center" wrapText="1"/>
    </xf>
    <xf numFmtId="4" fontId="8" fillId="6" borderId="1" xfId="0" applyNumberFormat="1" applyFont="1" applyFill="1" applyBorder="1" applyAlignment="1">
      <alignment horizontal="center" vertical="center" wrapText="1"/>
    </xf>
    <xf numFmtId="4" fontId="8" fillId="7" borderId="1" xfId="0" applyNumberFormat="1" applyFont="1" applyFill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4" fontId="6" fillId="8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left" vertical="center" wrapText="1"/>
    </xf>
    <xf numFmtId="3" fontId="4" fillId="9" borderId="1" xfId="0" applyNumberFormat="1" applyFont="1" applyFill="1" applyBorder="1" applyAlignment="1">
      <alignment horizontal="center" vertical="center"/>
    </xf>
    <xf numFmtId="3" fontId="4" fillId="9" borderId="1" xfId="0" applyNumberFormat="1" applyFont="1" applyFill="1" applyBorder="1" applyAlignment="1">
      <alignment vertical="center"/>
    </xf>
    <xf numFmtId="3" fontId="10" fillId="9" borderId="1" xfId="0" applyNumberFormat="1" applyFont="1" applyFill="1" applyBorder="1" applyAlignment="1">
      <alignment vertical="center" wrapText="1" shrinkToFit="1"/>
    </xf>
    <xf numFmtId="0" fontId="6" fillId="9" borderId="1" xfId="0" applyFont="1" applyFill="1" applyBorder="1" applyAlignment="1">
      <alignment vertical="center" wrapText="1"/>
    </xf>
    <xf numFmtId="4" fontId="11" fillId="8" borderId="1" xfId="0" applyNumberFormat="1" applyFont="1" applyFill="1" applyBorder="1" applyAlignment="1">
      <alignment horizontal="center" vertical="center" wrapText="1"/>
    </xf>
    <xf numFmtId="10" fontId="6" fillId="8" borderId="1" xfId="0" applyNumberFormat="1" applyFont="1" applyFill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 wrapText="1" shrinkToFit="1"/>
    </xf>
    <xf numFmtId="0" fontId="6" fillId="8" borderId="1" xfId="0" applyFont="1" applyFill="1" applyBorder="1" applyAlignment="1">
      <alignment horizontal="center" vertical="center" wrapText="1"/>
    </xf>
    <xf numFmtId="3" fontId="9" fillId="0" borderId="5" xfId="0" quotePrefix="1" applyNumberFormat="1" applyFont="1" applyBorder="1" applyAlignment="1">
      <alignment horizontal="left" vertical="center" wrapText="1"/>
    </xf>
    <xf numFmtId="3" fontId="9" fillId="8" borderId="5" xfId="0" applyNumberFormat="1" applyFont="1" applyFill="1" applyBorder="1" applyAlignment="1">
      <alignment vertical="center" wrapText="1"/>
    </xf>
    <xf numFmtId="3" fontId="9" fillId="0" borderId="0" xfId="0" applyNumberFormat="1" applyFont="1" applyAlignment="1">
      <alignment vertical="center"/>
    </xf>
    <xf numFmtId="4" fontId="9" fillId="0" borderId="5" xfId="0" applyNumberFormat="1" applyFont="1" applyBorder="1" applyAlignment="1">
      <alignment horizontal="left" vertical="center" wrapText="1"/>
    </xf>
    <xf numFmtId="3" fontId="9" fillId="8" borderId="5" xfId="0" applyNumberFormat="1" applyFont="1" applyFill="1" applyBorder="1" applyAlignment="1">
      <alignment horizontal="left" vertical="center" wrapText="1"/>
    </xf>
    <xf numFmtId="3" fontId="8" fillId="6" borderId="1" xfId="0" applyNumberFormat="1" applyFont="1" applyFill="1" applyBorder="1" applyAlignment="1">
      <alignment horizontal="center" vertical="center"/>
    </xf>
    <xf numFmtId="3" fontId="8" fillId="6" borderId="1" xfId="0" applyNumberFormat="1" applyFont="1" applyFill="1" applyBorder="1" applyAlignment="1">
      <alignment vertical="center" wrapText="1"/>
    </xf>
    <xf numFmtId="10" fontId="8" fillId="7" borderId="1" xfId="0" applyNumberFormat="1" applyFont="1" applyFill="1" applyBorder="1" applyAlignment="1">
      <alignment horizontal="center" vertical="center" wrapText="1"/>
    </xf>
    <xf numFmtId="3" fontId="4" fillId="6" borderId="1" xfId="0" applyNumberFormat="1" applyFont="1" applyFill="1" applyBorder="1" applyAlignment="1">
      <alignment vertical="center" wrapText="1"/>
    </xf>
    <xf numFmtId="4" fontId="8" fillId="9" borderId="1" xfId="0" applyNumberFormat="1" applyFont="1" applyFill="1" applyBorder="1" applyAlignment="1">
      <alignment horizontal="center" vertical="center" wrapText="1" shrinkToFit="1"/>
    </xf>
    <xf numFmtId="3" fontId="8" fillId="10" borderId="1" xfId="0" applyNumberFormat="1" applyFont="1" applyFill="1" applyBorder="1" applyAlignment="1">
      <alignment horizontal="center" vertical="center" wrapText="1" shrinkToFit="1"/>
    </xf>
    <xf numFmtId="3" fontId="8" fillId="9" borderId="1" xfId="0" applyNumberFormat="1" applyFont="1" applyFill="1" applyBorder="1" applyAlignment="1">
      <alignment horizontal="center" vertical="center" wrapText="1" shrinkToFit="1"/>
    </xf>
    <xf numFmtId="1" fontId="12" fillId="2" borderId="1" xfId="0" applyNumberFormat="1" applyFont="1" applyFill="1" applyBorder="1" applyAlignment="1">
      <alignment horizontal="left" vertical="center" wrapText="1"/>
    </xf>
    <xf numFmtId="3" fontId="3" fillId="9" borderId="1" xfId="0" applyNumberFormat="1" applyFont="1" applyFill="1" applyBorder="1" applyAlignment="1">
      <alignment horizontal="center" vertical="center" wrapText="1" shrinkToFit="1"/>
    </xf>
    <xf numFmtId="3" fontId="4" fillId="9" borderId="1" xfId="0" applyNumberFormat="1" applyFont="1" applyFill="1" applyBorder="1" applyAlignment="1">
      <alignment vertical="center" shrinkToFit="1"/>
    </xf>
    <xf numFmtId="3" fontId="13" fillId="8" borderId="6" xfId="0" applyNumberFormat="1" applyFont="1" applyFill="1" applyBorder="1" applyAlignment="1">
      <alignment horizontal="center" vertical="center"/>
    </xf>
    <xf numFmtId="3" fontId="9" fillId="8" borderId="6" xfId="0" applyNumberFormat="1" applyFont="1" applyFill="1" applyBorder="1" applyAlignment="1">
      <alignment horizontal="center" vertical="center"/>
    </xf>
    <xf numFmtId="3" fontId="9" fillId="8" borderId="6" xfId="0" applyNumberFormat="1" applyFont="1" applyFill="1" applyBorder="1" applyAlignment="1">
      <alignment vertical="center" wrapText="1"/>
    </xf>
    <xf numFmtId="4" fontId="10" fillId="8" borderId="5" xfId="0" applyNumberFormat="1" applyFont="1" applyFill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vertical="center" shrinkToFit="1"/>
    </xf>
    <xf numFmtId="0" fontId="6" fillId="8" borderId="1" xfId="0" applyFont="1" applyFill="1" applyBorder="1" applyAlignment="1">
      <alignment vertical="center" wrapText="1"/>
    </xf>
    <xf numFmtId="4" fontId="2" fillId="0" borderId="1" xfId="0" applyNumberFormat="1" applyFont="1" applyBorder="1" applyAlignment="1">
      <alignment vertical="center"/>
    </xf>
    <xf numFmtId="3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3" fontId="9" fillId="0" borderId="6" xfId="0" quotePrefix="1" applyNumberFormat="1" applyFont="1" applyBorder="1" applyAlignment="1">
      <alignment horizontal="left" vertical="center" wrapText="1"/>
    </xf>
    <xf numFmtId="4" fontId="11" fillId="8" borderId="7" xfId="0" applyNumberFormat="1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vertical="center" wrapText="1"/>
    </xf>
    <xf numFmtId="4" fontId="2" fillId="0" borderId="8" xfId="0" applyNumberFormat="1" applyFont="1" applyBorder="1" applyAlignment="1">
      <alignment vertical="center"/>
    </xf>
    <xf numFmtId="4" fontId="11" fillId="8" borderId="9" xfId="0" applyNumberFormat="1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vertical="center" wrapText="1"/>
    </xf>
    <xf numFmtId="4" fontId="2" fillId="0" borderId="10" xfId="0" applyNumberFormat="1" applyFont="1" applyBorder="1" applyAlignment="1">
      <alignment vertical="center"/>
    </xf>
    <xf numFmtId="3" fontId="9" fillId="0" borderId="6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" fontId="9" fillId="8" borderId="9" xfId="0" applyNumberFormat="1" applyFont="1" applyFill="1" applyBorder="1" applyAlignment="1">
      <alignment horizontal="center" vertical="center" wrapText="1"/>
    </xf>
    <xf numFmtId="3" fontId="9" fillId="0" borderId="6" xfId="0" applyNumberFormat="1" applyFont="1" applyBorder="1" applyAlignment="1">
      <alignment horizontal="left" vertical="center" wrapText="1"/>
    </xf>
    <xf numFmtId="3" fontId="9" fillId="0" borderId="6" xfId="0" applyNumberFormat="1" applyFont="1" applyBorder="1" applyAlignment="1">
      <alignment vertical="center" wrapText="1"/>
    </xf>
    <xf numFmtId="3" fontId="4" fillId="8" borderId="9" xfId="0" applyNumberFormat="1" applyFont="1" applyFill="1" applyBorder="1" applyAlignment="1">
      <alignment vertical="center" shrinkToFit="1"/>
    </xf>
    <xf numFmtId="3" fontId="9" fillId="0" borderId="6" xfId="0" applyNumberFormat="1" applyFont="1" applyBorder="1" applyAlignment="1">
      <alignment horizontal="left" vertical="center"/>
    </xf>
    <xf numFmtId="4" fontId="8" fillId="6" borderId="2" xfId="0" applyNumberFormat="1" applyFont="1" applyFill="1" applyBorder="1" applyAlignment="1">
      <alignment horizontal="center" vertical="center" wrapText="1"/>
    </xf>
    <xf numFmtId="4" fontId="8" fillId="7" borderId="3" xfId="0" applyNumberFormat="1" applyFont="1" applyFill="1" applyBorder="1" applyAlignment="1">
      <alignment horizontal="center" vertical="center" wrapText="1"/>
    </xf>
    <xf numFmtId="4" fontId="8" fillId="6" borderId="4" xfId="0" applyNumberFormat="1" applyFont="1" applyFill="1" applyBorder="1" applyAlignment="1">
      <alignment horizontal="center" vertical="center" wrapText="1"/>
    </xf>
    <xf numFmtId="4" fontId="4" fillId="8" borderId="1" xfId="0" applyNumberFormat="1" applyFont="1" applyFill="1" applyBorder="1" applyAlignment="1">
      <alignment horizontal="center" vertical="center" wrapText="1" shrinkToFit="1"/>
    </xf>
    <xf numFmtId="4" fontId="2" fillId="0" borderId="1" xfId="0" applyNumberFormat="1" applyFont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left" vertical="center" wrapText="1"/>
    </xf>
    <xf numFmtId="3" fontId="9" fillId="0" borderId="11" xfId="0" quotePrefix="1" applyNumberFormat="1" applyFont="1" applyBorder="1" applyAlignment="1">
      <alignment horizontal="left" vertical="center" wrapText="1"/>
    </xf>
    <xf numFmtId="3" fontId="9" fillId="0" borderId="12" xfId="0" applyNumberFormat="1" applyFont="1" applyBorder="1" applyAlignment="1">
      <alignment horizontal="left" vertical="center" wrapText="1"/>
    </xf>
    <xf numFmtId="3" fontId="9" fillId="0" borderId="0" xfId="0" applyNumberFormat="1" applyFont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4" fontId="11" fillId="8" borderId="13" xfId="0" applyNumberFormat="1" applyFont="1" applyFill="1" applyBorder="1" applyAlignment="1">
      <alignment horizontal="center" vertical="center" wrapText="1"/>
    </xf>
    <xf numFmtId="3" fontId="4" fillId="8" borderId="13" xfId="0" applyNumberFormat="1" applyFont="1" applyFill="1" applyBorder="1" applyAlignment="1">
      <alignment vertical="center" shrinkToFit="1"/>
    </xf>
    <xf numFmtId="0" fontId="6" fillId="8" borderId="13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/>
    <xf numFmtId="4" fontId="0" fillId="0" borderId="1" xfId="0" applyNumberFormat="1" applyBorder="1"/>
    <xf numFmtId="4" fontId="0" fillId="0" borderId="0" xfId="0" applyNumberFormat="1"/>
    <xf numFmtId="4" fontId="0" fillId="0" borderId="6" xfId="0" applyNumberFormat="1" applyBorder="1"/>
    <xf numFmtId="0" fontId="0" fillId="0" borderId="6" xfId="0" applyBorder="1"/>
    <xf numFmtId="0" fontId="9" fillId="0" borderId="1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4" fontId="9" fillId="0" borderId="11" xfId="0" applyNumberFormat="1" applyFont="1" applyBorder="1" applyAlignment="1">
      <alignment horizontal="left" vertical="center" wrapText="1"/>
    </xf>
    <xf numFmtId="4" fontId="0" fillId="0" borderId="14" xfId="0" applyNumberFormat="1" applyBorder="1"/>
    <xf numFmtId="0" fontId="9" fillId="0" borderId="1" xfId="0" applyFont="1" applyBorder="1" applyAlignment="1">
      <alignment horizontal="left" vertical="center" wrapText="1"/>
    </xf>
    <xf numFmtId="3" fontId="9" fillId="0" borderId="1" xfId="0" quotePrefix="1" applyNumberFormat="1" applyFont="1" applyBorder="1" applyAlignment="1">
      <alignment horizontal="left" vertical="center" wrapText="1"/>
    </xf>
    <xf numFmtId="3" fontId="9" fillId="8" borderId="1" xfId="0" applyNumberFormat="1" applyFont="1" applyFill="1" applyBorder="1" applyAlignment="1">
      <alignment vertical="center" wrapText="1"/>
    </xf>
    <xf numFmtId="3" fontId="9" fillId="0" borderId="1" xfId="0" applyNumberFormat="1" applyFont="1" applyBorder="1" applyAlignment="1">
      <alignment vertical="center"/>
    </xf>
    <xf numFmtId="4" fontId="9" fillId="0" borderId="1" xfId="0" applyNumberFormat="1" applyFont="1" applyBorder="1" applyAlignment="1">
      <alignment horizontal="left" vertical="center" wrapText="1"/>
    </xf>
    <xf numFmtId="3" fontId="9" fillId="8" borderId="1" xfId="0" applyNumberFormat="1" applyFont="1" applyFill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left" vertical="center" wrapText="1"/>
    </xf>
    <xf numFmtId="3" fontId="9" fillId="0" borderId="1" xfId="0" applyNumberFormat="1" applyFont="1" applyBorder="1" applyAlignment="1">
      <alignment vertical="center" wrapText="1"/>
    </xf>
    <xf numFmtId="0" fontId="14" fillId="11" borderId="0" xfId="1"/>
    <xf numFmtId="0" fontId="14" fillId="12" borderId="1" xfId="2" applyBorder="1"/>
    <xf numFmtId="0" fontId="0" fillId="12" borderId="1" xfId="2" applyFont="1" applyBorder="1"/>
    <xf numFmtId="0" fontId="14" fillId="12" borderId="1" xfId="2" quotePrefix="1" applyBorder="1"/>
    <xf numFmtId="0" fontId="14" fillId="12" borderId="5" xfId="2" applyBorder="1" applyAlignment="1">
      <alignment horizontal="left" vertical="center" wrapText="1"/>
    </xf>
    <xf numFmtId="0" fontId="14" fillId="12" borderId="1" xfId="2" applyBorder="1" applyAlignment="1">
      <alignment horizontal="left" vertical="center" wrapText="1"/>
    </xf>
    <xf numFmtId="3" fontId="9" fillId="0" borderId="15" xfId="0" applyNumberFormat="1" applyFont="1" applyBorder="1" applyAlignment="1">
      <alignment horizontal="left" vertical="center" wrapText="1"/>
    </xf>
    <xf numFmtId="0" fontId="15" fillId="12" borderId="1" xfId="2" applyFont="1" applyBorder="1"/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3" fontId="5" fillId="2" borderId="1" xfId="0" applyNumberFormat="1" applyFont="1" applyFill="1" applyBorder="1" applyAlignment="1">
      <alignment horizontal="center" vertical="center" wrapText="1"/>
    </xf>
  </cellXfs>
  <cellStyles count="3">
    <cellStyle name="40% - Accent3" xfId="2" builtinId="39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"/>
  <sheetViews>
    <sheetView topLeftCell="A24" zoomScale="70" zoomScaleNormal="70" workbookViewId="0">
      <selection activeCell="K15" sqref="K15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A1:Q1"/>
    <mergeCell ref="D2:F2"/>
    <mergeCell ref="H2:J2"/>
    <mergeCell ref="L2:N2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50"/>
  <sheetViews>
    <sheetView workbookViewId="0">
      <selection sqref="A1:Q1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50"/>
  <sheetViews>
    <sheetView topLeftCell="A26" workbookViewId="0">
      <selection activeCell="C36" sqref="C3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A312"/>
  <sheetViews>
    <sheetView zoomScale="55" zoomScaleNormal="55" workbookViewId="0">
      <selection activeCell="G197" sqref="G197"/>
    </sheetView>
  </sheetViews>
  <sheetFormatPr defaultRowHeight="15" x14ac:dyDescent="0.25"/>
  <cols>
    <col min="1" max="1" width="52.85546875" bestFit="1" customWidth="1"/>
    <col min="2" max="2" width="22.28515625" customWidth="1"/>
    <col min="3" max="3" width="12.140625" customWidth="1"/>
    <col min="4" max="4" width="19.7109375" customWidth="1"/>
    <col min="5" max="5" width="16.85546875" customWidth="1"/>
    <col min="6" max="6" width="27.140625" customWidth="1"/>
    <col min="7" max="7" width="36.7109375" bestFit="1" customWidth="1"/>
    <col min="8" max="8" width="26.85546875" customWidth="1"/>
    <col min="9" max="9" width="21" customWidth="1"/>
    <col min="10" max="10" width="26.85546875" customWidth="1"/>
    <col min="11" max="11" width="16.28515625" customWidth="1"/>
    <col min="12" max="12" width="27.42578125" customWidth="1"/>
    <col min="13" max="13" width="20.85546875" customWidth="1"/>
    <col min="14" max="14" width="12.42578125" customWidth="1"/>
    <col min="15" max="15" width="42.7109375" customWidth="1"/>
    <col min="16" max="16" width="11.140625" customWidth="1"/>
    <col min="17" max="17" width="12" customWidth="1"/>
    <col min="18" max="18" width="20.28515625" customWidth="1"/>
    <col min="19" max="19" width="15.7109375" customWidth="1"/>
    <col min="20" max="20" width="29.7109375" bestFit="1" customWidth="1"/>
    <col min="21" max="21" width="17.85546875" customWidth="1"/>
    <col min="22" max="22" width="18" customWidth="1"/>
    <col min="23" max="23" width="14.7109375" customWidth="1"/>
    <col min="24" max="24" width="27.7109375" bestFit="1" customWidth="1"/>
    <col min="25" max="25" width="10.140625" customWidth="1"/>
    <col min="26" max="26" width="26.5703125" customWidth="1"/>
    <col min="27" max="27" width="45.140625" bestFit="1" customWidth="1"/>
    <col min="28" max="28" width="11" customWidth="1"/>
  </cols>
  <sheetData>
    <row r="2" spans="1:15" ht="18" x14ac:dyDescent="0.25">
      <c r="A2" s="87" t="s">
        <v>150</v>
      </c>
      <c r="B2" s="87" t="s">
        <v>151</v>
      </c>
      <c r="C2" s="87" t="s">
        <v>152</v>
      </c>
      <c r="D2" s="87" t="s">
        <v>153</v>
      </c>
      <c r="E2" s="87" t="s">
        <v>154</v>
      </c>
      <c r="F2" s="87" t="s">
        <v>155</v>
      </c>
      <c r="G2" s="87" t="s">
        <v>156</v>
      </c>
      <c r="H2" s="87" t="s">
        <v>157</v>
      </c>
      <c r="I2" s="87" t="s">
        <v>158</v>
      </c>
      <c r="J2" s="87" t="s">
        <v>159</v>
      </c>
      <c r="K2" s="87" t="s">
        <v>160</v>
      </c>
      <c r="L2" s="87" t="s">
        <v>161</v>
      </c>
      <c r="M2" s="87" t="s">
        <v>162</v>
      </c>
      <c r="N2" s="87" t="s">
        <v>163</v>
      </c>
      <c r="O2" s="87" t="s">
        <v>164</v>
      </c>
    </row>
    <row r="3" spans="1:15" x14ac:dyDescent="0.25">
      <c r="A3" s="88" t="s">
        <v>165</v>
      </c>
      <c r="B3" s="88">
        <v>2025</v>
      </c>
      <c r="C3" s="89">
        <f>'2025 Ιανουάριος'!D7</f>
        <v>22578.77442477876</v>
      </c>
      <c r="D3" s="89">
        <f>C3</f>
        <v>22578.77442477876</v>
      </c>
      <c r="E3" s="89">
        <f>'2025 Ιανουάριος'!D36</f>
        <v>27662.400000000001</v>
      </c>
      <c r="F3" s="89">
        <f>'2025 Ιανουάριος'!F36</f>
        <v>66444.11</v>
      </c>
      <c r="G3" s="89">
        <f t="shared" ref="G3:G14" si="0">C3-E3</f>
        <v>-5083.6255752212419</v>
      </c>
      <c r="H3" s="89">
        <f t="shared" ref="H3:H14" si="1">D3-F3</f>
        <v>-43865.335575221237</v>
      </c>
      <c r="I3" s="89">
        <f>'2025 Ιανουάριος'!D70</f>
        <v>8756.2100000000009</v>
      </c>
      <c r="J3" s="89">
        <f>'2025 Ιανουάριος'!F70</f>
        <v>18374.98</v>
      </c>
      <c r="K3" s="89">
        <f>'2025 Ιανουάριος'!D107</f>
        <v>8729.36</v>
      </c>
      <c r="L3" s="89">
        <f>'2025 Ιανουάριος'!F107</f>
        <v>17683.3</v>
      </c>
      <c r="M3" s="89">
        <f t="shared" ref="M3:M14" si="2">E3+I3+K3</f>
        <v>45147.97</v>
      </c>
      <c r="N3" s="89">
        <f t="shared" ref="N3:N14" si="3">C3-E3-I3-K3</f>
        <v>-22569.195575221245</v>
      </c>
      <c r="O3" s="89">
        <f>N3</f>
        <v>-22569.195575221245</v>
      </c>
    </row>
    <row r="4" spans="1:15" x14ac:dyDescent="0.25">
      <c r="A4" s="88" t="s">
        <v>166</v>
      </c>
      <c r="B4" s="88">
        <v>2025</v>
      </c>
      <c r="C4" s="89">
        <f>'2025 Φεβρουάριος'!D7</f>
        <v>22578.77442477876</v>
      </c>
      <c r="D4" s="89">
        <f t="shared" ref="D4:D14" si="4">D3+C4</f>
        <v>45157.548849557519</v>
      </c>
      <c r="E4" s="89">
        <f>'2025 Φεβρουάριος'!D36</f>
        <v>27662.400000000001</v>
      </c>
      <c r="F4" s="89">
        <f>'2025 Φεβρουάριος'!F36</f>
        <v>66444.11</v>
      </c>
      <c r="G4" s="89">
        <f t="shared" si="0"/>
        <v>-5083.6255752212419</v>
      </c>
      <c r="H4" s="89">
        <f t="shared" si="1"/>
        <v>-21286.561150442481</v>
      </c>
      <c r="I4" s="89">
        <f>'2025 Φεβρουάριος'!D70</f>
        <v>8756.2100000000009</v>
      </c>
      <c r="J4" s="89">
        <f>'2025 Φεβρουάριος'!F70</f>
        <v>18374.98</v>
      </c>
      <c r="K4" s="89">
        <f>'2025 Φεβρουάριος'!D107</f>
        <v>8729.36</v>
      </c>
      <c r="L4" s="89">
        <f>'2025 Φεβρουάριος'!F107</f>
        <v>17683.3</v>
      </c>
      <c r="M4" s="89">
        <f t="shared" si="2"/>
        <v>45147.97</v>
      </c>
      <c r="N4" s="89">
        <f t="shared" si="3"/>
        <v>-22569.195575221245</v>
      </c>
      <c r="O4" s="89">
        <f t="shared" ref="O4:O14" si="5">O3+N4</f>
        <v>-45138.39115044249</v>
      </c>
    </row>
    <row r="5" spans="1:15" x14ac:dyDescent="0.25">
      <c r="A5" s="88" t="s">
        <v>167</v>
      </c>
      <c r="B5" s="88">
        <v>2025</v>
      </c>
      <c r="C5" s="89">
        <f>'2025 Μάρτιος'!D7</f>
        <v>22578.77442477876</v>
      </c>
      <c r="D5" s="89">
        <f t="shared" si="4"/>
        <v>67736.323274336275</v>
      </c>
      <c r="E5" s="89">
        <f>'2025 Μάρτιος'!D36</f>
        <v>27662.400000000001</v>
      </c>
      <c r="F5" s="89">
        <f>'2025 Μάρτιος'!F36</f>
        <v>66444.11</v>
      </c>
      <c r="G5" s="89">
        <f t="shared" si="0"/>
        <v>-5083.6255752212419</v>
      </c>
      <c r="H5" s="89">
        <f t="shared" si="1"/>
        <v>1292.2132743362745</v>
      </c>
      <c r="I5" s="89">
        <f>'2025 Μάρτιος'!D70</f>
        <v>8756.2100000000009</v>
      </c>
      <c r="J5" s="89">
        <f>'2025 Μάρτιος'!F70</f>
        <v>18374.98</v>
      </c>
      <c r="K5" s="89">
        <f>'2025 Μάρτιος'!D107</f>
        <v>8729.36</v>
      </c>
      <c r="L5" s="89">
        <f>'2025 Μάρτιος'!F107</f>
        <v>17683.3</v>
      </c>
      <c r="M5" s="89">
        <f t="shared" si="2"/>
        <v>45147.97</v>
      </c>
      <c r="N5" s="89">
        <f t="shared" si="3"/>
        <v>-22569.195575221245</v>
      </c>
      <c r="O5" s="89">
        <f t="shared" si="5"/>
        <v>-67707.586725663743</v>
      </c>
    </row>
    <row r="6" spans="1:15" x14ac:dyDescent="0.25">
      <c r="A6" s="88" t="s">
        <v>168</v>
      </c>
      <c r="B6" s="88">
        <v>2025</v>
      </c>
      <c r="C6" s="89">
        <f>'2025 Απρίλιος'!D7</f>
        <v>22578.77442477876</v>
      </c>
      <c r="D6" s="89">
        <f t="shared" si="4"/>
        <v>90315.097699115038</v>
      </c>
      <c r="E6" s="89">
        <f>'2025 Απρίλιος'!D36</f>
        <v>27662.400000000001</v>
      </c>
      <c r="F6" s="89">
        <f>'2025 Απρίλιος'!F36</f>
        <v>66444.11</v>
      </c>
      <c r="G6" s="89">
        <f t="shared" si="0"/>
        <v>-5083.6255752212419</v>
      </c>
      <c r="H6" s="89">
        <f t="shared" si="1"/>
        <v>23870.987699115038</v>
      </c>
      <c r="I6" s="89">
        <f>'2025 Απρίλιος'!D70</f>
        <v>8756.2100000000009</v>
      </c>
      <c r="J6" s="89">
        <f>'2025 Απρίλιος'!F70</f>
        <v>18374.98</v>
      </c>
      <c r="K6" s="89">
        <f>'2025 Απρίλιος'!D107</f>
        <v>8729.36</v>
      </c>
      <c r="L6" s="89">
        <f>'2025 Απρίλιος'!F107</f>
        <v>17683.3</v>
      </c>
      <c r="M6" s="89">
        <f t="shared" si="2"/>
        <v>45147.97</v>
      </c>
      <c r="N6" s="89">
        <f t="shared" si="3"/>
        <v>-22569.195575221245</v>
      </c>
      <c r="O6" s="89">
        <f t="shared" si="5"/>
        <v>-90276.782300884981</v>
      </c>
    </row>
    <row r="7" spans="1:15" x14ac:dyDescent="0.25">
      <c r="A7" s="88" t="s">
        <v>169</v>
      </c>
      <c r="B7" s="88">
        <v>2025</v>
      </c>
      <c r="C7" s="89">
        <f>'2025 Μάιος'!D7</f>
        <v>22578.77442477876</v>
      </c>
      <c r="D7" s="89">
        <f t="shared" si="4"/>
        <v>112893.8721238938</v>
      </c>
      <c r="E7" s="89">
        <f>'2025 Μάιος'!D36</f>
        <v>27662.400000000001</v>
      </c>
      <c r="F7" s="89">
        <f>'2025 Μάιος'!F36</f>
        <v>66444.11</v>
      </c>
      <c r="G7" s="89">
        <f t="shared" si="0"/>
        <v>-5083.6255752212419</v>
      </c>
      <c r="H7" s="89">
        <f t="shared" si="1"/>
        <v>46449.762123893801</v>
      </c>
      <c r="I7" s="89">
        <f>'2025 Μάιος'!D70</f>
        <v>8756.2100000000009</v>
      </c>
      <c r="J7" s="89">
        <f>'2025 Μάιος'!F70</f>
        <v>18374.98</v>
      </c>
      <c r="K7" s="89">
        <f>'2025 Μάιος'!D107</f>
        <v>8729.36</v>
      </c>
      <c r="L7" s="89">
        <f>'2025 Μάιος'!F107</f>
        <v>17683.3</v>
      </c>
      <c r="M7" s="89">
        <f t="shared" si="2"/>
        <v>45147.97</v>
      </c>
      <c r="N7" s="89">
        <f t="shared" si="3"/>
        <v>-22569.195575221245</v>
      </c>
      <c r="O7" s="89">
        <f t="shared" si="5"/>
        <v>-112845.97787610622</v>
      </c>
    </row>
    <row r="8" spans="1:15" x14ac:dyDescent="0.25">
      <c r="A8" s="88" t="s">
        <v>170</v>
      </c>
      <c r="B8" s="88">
        <v>2025</v>
      </c>
      <c r="C8" s="89">
        <f>'2025 Ιούνιος'!D7</f>
        <v>22578.77442477876</v>
      </c>
      <c r="D8" s="89">
        <f t="shared" si="4"/>
        <v>135472.64654867255</v>
      </c>
      <c r="E8" s="89">
        <f>'2025 Ιούνιος'!D36</f>
        <v>27662.400000000001</v>
      </c>
      <c r="F8" s="89">
        <f>'2025 Ιούνιος'!F36</f>
        <v>66444.11</v>
      </c>
      <c r="G8" s="89">
        <f t="shared" si="0"/>
        <v>-5083.6255752212419</v>
      </c>
      <c r="H8" s="89">
        <f t="shared" si="1"/>
        <v>69028.53654867255</v>
      </c>
      <c r="I8" s="89">
        <f>'2025 Ιούνιος'!D70</f>
        <v>8756.2100000000009</v>
      </c>
      <c r="J8" s="89">
        <f>'2025 Ιούνιος'!F70</f>
        <v>18374.98</v>
      </c>
      <c r="K8" s="89">
        <f>'2025 Ιούνιος'!D107</f>
        <v>8729.36</v>
      </c>
      <c r="L8" s="89">
        <f>'2025 Ιούνιος'!F107</f>
        <v>17683.3</v>
      </c>
      <c r="M8" s="89">
        <f t="shared" si="2"/>
        <v>45147.97</v>
      </c>
      <c r="N8" s="89">
        <f t="shared" si="3"/>
        <v>-22569.195575221245</v>
      </c>
      <c r="O8" s="89">
        <f t="shared" si="5"/>
        <v>-135415.17345132746</v>
      </c>
    </row>
    <row r="9" spans="1:15" x14ac:dyDescent="0.25">
      <c r="A9" s="88" t="s">
        <v>171</v>
      </c>
      <c r="B9" s="88">
        <v>2025</v>
      </c>
      <c r="C9" s="89">
        <f>'2025 Ιούλιος'!D7</f>
        <v>22578.77442477876</v>
      </c>
      <c r="D9" s="89">
        <f t="shared" si="4"/>
        <v>158051.42097345131</v>
      </c>
      <c r="E9" s="89">
        <f>'2025 Ιούλιος'!D36</f>
        <v>27662.400000000001</v>
      </c>
      <c r="F9" s="89">
        <f>'2025 Ιούλιος'!F36</f>
        <v>66444.11</v>
      </c>
      <c r="G9" s="89">
        <f t="shared" si="0"/>
        <v>-5083.6255752212419</v>
      </c>
      <c r="H9" s="89">
        <f t="shared" si="1"/>
        <v>91607.310973451313</v>
      </c>
      <c r="I9" s="89">
        <f>'2025 Ιούλιος'!D70</f>
        <v>8756.2100000000009</v>
      </c>
      <c r="J9" s="89">
        <f>'2025 Ιούλιος'!F70</f>
        <v>18374.98</v>
      </c>
      <c r="K9" s="89">
        <f>'2025 Ιούλιος'!D107</f>
        <v>8729.36</v>
      </c>
      <c r="L9" s="89">
        <f>'2025 Ιούλιος'!F107</f>
        <v>17683.3</v>
      </c>
      <c r="M9" s="89">
        <f t="shared" si="2"/>
        <v>45147.97</v>
      </c>
      <c r="N9" s="89">
        <f t="shared" si="3"/>
        <v>-22569.195575221245</v>
      </c>
      <c r="O9" s="89">
        <f t="shared" si="5"/>
        <v>-157984.36902654869</v>
      </c>
    </row>
    <row r="10" spans="1:15" x14ac:dyDescent="0.25">
      <c r="A10" s="88" t="s">
        <v>172</v>
      </c>
      <c r="B10" s="88">
        <v>2025</v>
      </c>
      <c r="C10" s="89">
        <f>'2025 Άυγουστος'!D7</f>
        <v>22578.77442477876</v>
      </c>
      <c r="D10" s="89">
        <f t="shared" si="4"/>
        <v>180630.19539823008</v>
      </c>
      <c r="E10" s="89">
        <f>'2025 Άυγουστος'!D36</f>
        <v>27662.400000000001</v>
      </c>
      <c r="F10" s="89">
        <f>'2025 Άυγουστος'!F36</f>
        <v>66444.11</v>
      </c>
      <c r="G10" s="89">
        <f t="shared" si="0"/>
        <v>-5083.6255752212419</v>
      </c>
      <c r="H10" s="89">
        <f t="shared" si="1"/>
        <v>114186.08539823008</v>
      </c>
      <c r="I10" s="89">
        <f>'2025 Άυγουστος'!D70</f>
        <v>8756.2100000000009</v>
      </c>
      <c r="J10" s="89">
        <f>'2025 Άυγουστος'!F70</f>
        <v>18374.98</v>
      </c>
      <c r="K10" s="89">
        <f>'2025 Άυγουστος'!D107</f>
        <v>8729.36</v>
      </c>
      <c r="L10" s="89">
        <f>'2025 Άυγουστος'!F107</f>
        <v>17683.3</v>
      </c>
      <c r="M10" s="89">
        <f t="shared" si="2"/>
        <v>45147.97</v>
      </c>
      <c r="N10" s="89">
        <f t="shared" si="3"/>
        <v>-22569.195575221245</v>
      </c>
      <c r="O10" s="89">
        <f t="shared" si="5"/>
        <v>-180553.56460176993</v>
      </c>
    </row>
    <row r="11" spans="1:15" x14ac:dyDescent="0.25">
      <c r="A11" s="88" t="s">
        <v>173</v>
      </c>
      <c r="B11" s="88">
        <v>2025</v>
      </c>
      <c r="C11" s="89">
        <f>'2025 Σεπτέμβριος'!D7</f>
        <v>22578.77442477876</v>
      </c>
      <c r="D11" s="89">
        <f t="shared" si="4"/>
        <v>203208.96982300884</v>
      </c>
      <c r="E11" s="89">
        <f>'2025 Σεπτέμβριος'!D36</f>
        <v>27662.400000000001</v>
      </c>
      <c r="F11" s="89">
        <f>'2025 Σεπτέμβριος'!F36</f>
        <v>66444.11</v>
      </c>
      <c r="G11" s="89">
        <f t="shared" si="0"/>
        <v>-5083.6255752212419</v>
      </c>
      <c r="H11" s="89">
        <f t="shared" si="1"/>
        <v>136764.85982300882</v>
      </c>
      <c r="I11" s="89">
        <f>'2025 Σεπτέμβριος'!D70</f>
        <v>8756.2100000000009</v>
      </c>
      <c r="J11" s="89">
        <f>'2025 Σεπτέμβριος'!F70</f>
        <v>18374.98</v>
      </c>
      <c r="K11" s="89">
        <f>'2025 Σεπτέμβριος'!D107</f>
        <v>8729.36</v>
      </c>
      <c r="L11" s="89">
        <f>'2025 Σεπτέμβριος'!F107</f>
        <v>17683.3</v>
      </c>
      <c r="M11" s="89">
        <f t="shared" si="2"/>
        <v>45147.97</v>
      </c>
      <c r="N11" s="89">
        <f t="shared" si="3"/>
        <v>-22569.195575221245</v>
      </c>
      <c r="O11" s="89">
        <f t="shared" si="5"/>
        <v>-203122.76017699117</v>
      </c>
    </row>
    <row r="12" spans="1:15" x14ac:dyDescent="0.25">
      <c r="A12" s="88" t="s">
        <v>174</v>
      </c>
      <c r="B12" s="88">
        <v>2025</v>
      </c>
      <c r="C12" s="89">
        <f>'2025 Οκτώβριος'!D7</f>
        <v>22578.77442477876</v>
      </c>
      <c r="D12" s="89">
        <f t="shared" si="4"/>
        <v>225787.7442477876</v>
      </c>
      <c r="E12" s="89">
        <f>'2025 Οκτώβριος'!D36</f>
        <v>27662.400000000001</v>
      </c>
      <c r="F12" s="89">
        <f>'2025 Οκτώβριος'!F36</f>
        <v>66444.11</v>
      </c>
      <c r="G12" s="89">
        <f t="shared" si="0"/>
        <v>-5083.6255752212419</v>
      </c>
      <c r="H12" s="89">
        <f t="shared" si="1"/>
        <v>159343.63424778759</v>
      </c>
      <c r="I12" s="89">
        <f>'2025 Οκτώβριος'!D70</f>
        <v>8756.2100000000009</v>
      </c>
      <c r="J12" s="89">
        <f>'2025 Οκτώβριος'!F70</f>
        <v>18374.98</v>
      </c>
      <c r="K12" s="89">
        <f>'2025 Οκτώβριος'!D107</f>
        <v>8729.36</v>
      </c>
      <c r="L12" s="89">
        <f>'2025 Οκτώβριος'!F107</f>
        <v>17683.3</v>
      </c>
      <c r="M12" s="89">
        <f t="shared" si="2"/>
        <v>45147.97</v>
      </c>
      <c r="N12" s="89">
        <f t="shared" si="3"/>
        <v>-22569.195575221245</v>
      </c>
      <c r="O12" s="89">
        <f t="shared" si="5"/>
        <v>-225691.95575221241</v>
      </c>
    </row>
    <row r="13" spans="1:15" x14ac:dyDescent="0.25">
      <c r="A13" s="88" t="s">
        <v>175</v>
      </c>
      <c r="B13" s="88">
        <v>2025</v>
      </c>
      <c r="C13" s="89">
        <f>'2025 Νοέμβριος'!D7</f>
        <v>22578.77442477876</v>
      </c>
      <c r="D13" s="89">
        <f t="shared" si="4"/>
        <v>248366.51867256637</v>
      </c>
      <c r="E13" s="89">
        <f>'2025 Νοέμβριος'!D36</f>
        <v>27662.400000000001</v>
      </c>
      <c r="F13" s="89">
        <f>'2025 Νοέμβριος'!F36</f>
        <v>66444.11</v>
      </c>
      <c r="G13" s="89">
        <f t="shared" si="0"/>
        <v>-5083.6255752212419</v>
      </c>
      <c r="H13" s="89">
        <f t="shared" si="1"/>
        <v>181922.40867256635</v>
      </c>
      <c r="I13" s="89">
        <f>'2025 Νοέμβριος'!D70</f>
        <v>8756.2100000000009</v>
      </c>
      <c r="J13" s="89">
        <f>'2025 Νοέμβριος'!F70</f>
        <v>18374.98</v>
      </c>
      <c r="K13" s="89">
        <f>'2025 Νοέμβριος'!D107</f>
        <v>8729.36</v>
      </c>
      <c r="L13" s="89">
        <f>'2025 Νοέμβριος'!F107</f>
        <v>17683.3</v>
      </c>
      <c r="M13" s="89">
        <f t="shared" si="2"/>
        <v>45147.97</v>
      </c>
      <c r="N13" s="89">
        <f t="shared" si="3"/>
        <v>-22569.195575221245</v>
      </c>
      <c r="O13" s="89">
        <f t="shared" si="5"/>
        <v>-248261.15132743365</v>
      </c>
    </row>
    <row r="14" spans="1:15" x14ac:dyDescent="0.25">
      <c r="A14" s="88" t="s">
        <v>176</v>
      </c>
      <c r="B14" s="88">
        <v>2025</v>
      </c>
      <c r="C14" s="89">
        <f>'2025 Δεκέμβριος'!D7</f>
        <v>22578.77442477876</v>
      </c>
      <c r="D14" s="89">
        <f t="shared" si="4"/>
        <v>270945.2930973451</v>
      </c>
      <c r="E14" s="89">
        <f>'2025 Δεκέμβριος'!D36</f>
        <v>27662.400000000001</v>
      </c>
      <c r="F14" s="89">
        <f>'2025 Δεκέμβριος'!F36</f>
        <v>66444.11</v>
      </c>
      <c r="G14" s="89">
        <f t="shared" si="0"/>
        <v>-5083.6255752212419</v>
      </c>
      <c r="H14" s="89">
        <f t="shared" si="1"/>
        <v>204501.18309734511</v>
      </c>
      <c r="I14" s="89">
        <f>'2025 Δεκέμβριος'!D70</f>
        <v>8756.2100000000009</v>
      </c>
      <c r="J14" s="89">
        <f>'2025 Δεκέμβριος'!F70</f>
        <v>18374.98</v>
      </c>
      <c r="K14" s="89">
        <f>'2025 Δεκέμβριος'!D107</f>
        <v>8729.36</v>
      </c>
      <c r="L14" s="89">
        <f>'2025 Δεκέμβριος'!F107</f>
        <v>17683.3</v>
      </c>
      <c r="M14" s="89">
        <f t="shared" si="2"/>
        <v>45147.97</v>
      </c>
      <c r="N14" s="89">
        <f t="shared" si="3"/>
        <v>-22569.195575221245</v>
      </c>
      <c r="O14" s="89">
        <f t="shared" si="5"/>
        <v>-270830.34690265491</v>
      </c>
    </row>
    <row r="15" spans="1:15" x14ac:dyDescent="0.25">
      <c r="A15" s="88" t="s">
        <v>177</v>
      </c>
      <c r="B15" s="88"/>
      <c r="C15" s="89">
        <f t="shared" ref="C15:O15" si="6">SUM(C3:C14)</f>
        <v>270945.2930973451</v>
      </c>
      <c r="D15" s="89">
        <f t="shared" si="6"/>
        <v>1761144.4051327433</v>
      </c>
      <c r="E15" s="89">
        <f t="shared" si="6"/>
        <v>331948.80000000005</v>
      </c>
      <c r="F15" s="89">
        <f t="shared" si="6"/>
        <v>797329.32</v>
      </c>
      <c r="G15" s="89">
        <f t="shared" si="6"/>
        <v>-61003.506902654917</v>
      </c>
      <c r="H15" s="89">
        <f t="shared" si="6"/>
        <v>963815.085132743</v>
      </c>
      <c r="I15" s="89">
        <f t="shared" si="6"/>
        <v>105074.52000000003</v>
      </c>
      <c r="J15" s="89">
        <f t="shared" si="6"/>
        <v>220499.76000000004</v>
      </c>
      <c r="K15" s="89">
        <f t="shared" si="6"/>
        <v>104752.32000000001</v>
      </c>
      <c r="L15" s="89">
        <f t="shared" si="6"/>
        <v>212199.59999999995</v>
      </c>
      <c r="M15" s="89">
        <f t="shared" si="6"/>
        <v>541775.6399999999</v>
      </c>
      <c r="N15" s="89">
        <f t="shared" si="6"/>
        <v>-270830.34690265491</v>
      </c>
      <c r="O15" s="89">
        <f t="shared" si="6"/>
        <v>-1760397.2548672571</v>
      </c>
    </row>
    <row r="16" spans="1:15" x14ac:dyDescent="0.25">
      <c r="A16" t="s">
        <v>178</v>
      </c>
      <c r="C16" s="90"/>
      <c r="D16" s="90">
        <f>D14-D15</f>
        <v>-1490199.1120353981</v>
      </c>
      <c r="E16" s="90"/>
      <c r="F16" s="90">
        <f>F14-F15</f>
        <v>-730885.21</v>
      </c>
      <c r="G16" s="90"/>
      <c r="H16" s="90">
        <f>D16-F16</f>
        <v>-759313.90203539818</v>
      </c>
      <c r="I16" s="90"/>
      <c r="J16" s="90">
        <f>J14-J15</f>
        <v>-202124.78000000003</v>
      </c>
      <c r="K16" s="90"/>
      <c r="L16" s="90">
        <f>L14-L15</f>
        <v>-194516.29999999996</v>
      </c>
      <c r="M16" s="90"/>
      <c r="N16" s="90"/>
      <c r="O16" s="90"/>
    </row>
    <row r="18" spans="1:15" ht="18" x14ac:dyDescent="0.25">
      <c r="A18" s="87" t="s">
        <v>150</v>
      </c>
      <c r="B18" s="87" t="s">
        <v>179</v>
      </c>
      <c r="C18" s="87" t="s">
        <v>180</v>
      </c>
      <c r="D18" s="87" t="s">
        <v>181</v>
      </c>
      <c r="E18" s="87" t="s">
        <v>182</v>
      </c>
      <c r="F18" s="87" t="s">
        <v>183</v>
      </c>
      <c r="G18" s="87" t="s">
        <v>184</v>
      </c>
      <c r="H18" s="87" t="s">
        <v>185</v>
      </c>
      <c r="I18" s="87" t="s">
        <v>186</v>
      </c>
      <c r="J18" s="87" t="s">
        <v>187</v>
      </c>
      <c r="K18" s="87" t="s">
        <v>188</v>
      </c>
      <c r="L18" s="87" t="s">
        <v>189</v>
      </c>
      <c r="M18" s="87" t="s">
        <v>162</v>
      </c>
      <c r="N18" s="87" t="s">
        <v>190</v>
      </c>
      <c r="O18" s="87" t="s">
        <v>191</v>
      </c>
    </row>
    <row r="19" spans="1:15" x14ac:dyDescent="0.25">
      <c r="A19" s="88" t="s">
        <v>165</v>
      </c>
      <c r="B19" s="88">
        <v>2024</v>
      </c>
      <c r="C19" s="89">
        <f>'2025 Ιανουάριος'!L7</f>
        <v>17070.644070796461</v>
      </c>
      <c r="D19" s="89">
        <f>C19</f>
        <v>17070.644070796461</v>
      </c>
      <c r="E19" s="89">
        <f>'2025 Ιανουάριος'!L36</f>
        <v>32768.480000000003</v>
      </c>
      <c r="F19" s="89">
        <f>'2025 Ιανουάριος'!N36</f>
        <v>62780.78</v>
      </c>
      <c r="G19" s="89">
        <f t="shared" ref="G19:G30" si="7">C19-E19</f>
        <v>-15697.835929203542</v>
      </c>
      <c r="H19" s="89">
        <f t="shared" ref="H19:H30" si="8">D19-F19</f>
        <v>-45710.135929203534</v>
      </c>
      <c r="I19" s="89">
        <f>'2025 Ιανουάριος'!L70</f>
        <v>4687.3700000000008</v>
      </c>
      <c r="J19" s="89">
        <f>'2025 Ιανουάριος'!N70</f>
        <v>9104.1500000000015</v>
      </c>
      <c r="K19" s="89">
        <f>'2025 Ιανουάριος'!L107</f>
        <v>6383.3499999999995</v>
      </c>
      <c r="L19" s="89">
        <f>'2025 Ιανουάριος'!N107</f>
        <v>19017.240000000002</v>
      </c>
      <c r="M19" s="89">
        <f t="shared" ref="M19:M30" si="9">K19+I19+E19</f>
        <v>43839.200000000004</v>
      </c>
      <c r="N19" s="89">
        <f t="shared" ref="N19:N30" si="10">C19-E19-I19-K19</f>
        <v>-26768.55592920354</v>
      </c>
      <c r="O19" s="89">
        <f>N19</f>
        <v>-26768.55592920354</v>
      </c>
    </row>
    <row r="20" spans="1:15" x14ac:dyDescent="0.25">
      <c r="A20" s="88" t="s">
        <v>166</v>
      </c>
      <c r="B20" s="88">
        <v>2024</v>
      </c>
      <c r="C20" s="89">
        <f>'2025 Φεβρουάριος'!L7</f>
        <v>17070.644070796461</v>
      </c>
      <c r="D20" s="89">
        <f t="shared" ref="D20:D30" si="11">D19+C20</f>
        <v>34141.288141592922</v>
      </c>
      <c r="E20" s="89">
        <f>'2025 Φεβρουάριος'!L36</f>
        <v>32768.480000000003</v>
      </c>
      <c r="F20" s="89">
        <f>'2025 Φεβρουάριος'!N36</f>
        <v>62780.78</v>
      </c>
      <c r="G20" s="89">
        <f t="shared" si="7"/>
        <v>-15697.835929203542</v>
      </c>
      <c r="H20" s="89">
        <f t="shared" si="8"/>
        <v>-28639.491858407077</v>
      </c>
      <c r="I20" s="89">
        <f>'2025 Φεβρουάριος'!L70</f>
        <v>4687.3700000000008</v>
      </c>
      <c r="J20" s="89">
        <f>'2025 Φεβρουάριος'!N70</f>
        <v>9104.1500000000015</v>
      </c>
      <c r="K20" s="89">
        <f>'2025 Φεβρουάριος'!L107</f>
        <v>6383.3499999999995</v>
      </c>
      <c r="L20" s="89">
        <f>'2025 Φεβρουάριος'!N107</f>
        <v>19017.240000000002</v>
      </c>
      <c r="M20" s="89">
        <f t="shared" si="9"/>
        <v>43839.200000000004</v>
      </c>
      <c r="N20" s="89">
        <f t="shared" si="10"/>
        <v>-26768.55592920354</v>
      </c>
      <c r="O20" s="89">
        <f t="shared" ref="O20:O30" si="12">O19+N20</f>
        <v>-53537.111858407079</v>
      </c>
    </row>
    <row r="21" spans="1:15" x14ac:dyDescent="0.25">
      <c r="A21" s="88" t="s">
        <v>167</v>
      </c>
      <c r="B21" s="88">
        <v>2024</v>
      </c>
      <c r="C21" s="89">
        <f>'2025 Μάρτιος'!L7</f>
        <v>17070.644070796461</v>
      </c>
      <c r="D21" s="89">
        <f t="shared" si="11"/>
        <v>51211.93221238938</v>
      </c>
      <c r="E21" s="89">
        <f>'2025 Μάρτιος'!L36</f>
        <v>32768.480000000003</v>
      </c>
      <c r="F21" s="89">
        <f>'2025 Μάρτιος'!N36</f>
        <v>62780.78</v>
      </c>
      <c r="G21" s="89">
        <f t="shared" si="7"/>
        <v>-15697.835929203542</v>
      </c>
      <c r="H21" s="89">
        <f t="shared" si="8"/>
        <v>-11568.847787610619</v>
      </c>
      <c r="I21" s="89">
        <f>'2025 Μάρτιος'!L70</f>
        <v>4687.3700000000008</v>
      </c>
      <c r="J21" s="89">
        <f>'2025 Μάρτιος'!N70</f>
        <v>9104.1500000000015</v>
      </c>
      <c r="K21" s="89">
        <f>'2025 Μάρτιος'!L107</f>
        <v>6383.3499999999995</v>
      </c>
      <c r="L21" s="89">
        <f>'2025 Μάρτιος'!N107</f>
        <v>19017.240000000002</v>
      </c>
      <c r="M21" s="89">
        <f t="shared" si="9"/>
        <v>43839.200000000004</v>
      </c>
      <c r="N21" s="89">
        <f t="shared" si="10"/>
        <v>-26768.55592920354</v>
      </c>
      <c r="O21" s="89">
        <f t="shared" si="12"/>
        <v>-80305.667787610611</v>
      </c>
    </row>
    <row r="22" spans="1:15" x14ac:dyDescent="0.25">
      <c r="A22" s="88" t="s">
        <v>168</v>
      </c>
      <c r="B22" s="88">
        <v>2024</v>
      </c>
      <c r="C22" s="89">
        <f>'2025 Απρίλιος'!L7</f>
        <v>17070.644070796461</v>
      </c>
      <c r="D22" s="89">
        <f t="shared" si="11"/>
        <v>68282.576283185845</v>
      </c>
      <c r="E22" s="89">
        <f>'2025 Απρίλιος'!L36</f>
        <v>32768.480000000003</v>
      </c>
      <c r="F22" s="89">
        <f>'2025 Απρίλιος'!N36</f>
        <v>62780.78</v>
      </c>
      <c r="G22" s="89">
        <f t="shared" si="7"/>
        <v>-15697.835929203542</v>
      </c>
      <c r="H22" s="89">
        <f t="shared" si="8"/>
        <v>5501.7962831858458</v>
      </c>
      <c r="I22" s="89">
        <f>'2025 Απρίλιος'!L70</f>
        <v>4687.3700000000008</v>
      </c>
      <c r="J22" s="89">
        <f>'2025 Απρίλιος'!N70</f>
        <v>9104.1500000000015</v>
      </c>
      <c r="K22" s="89">
        <f>'2025 Απρίλιος'!L107</f>
        <v>6383.3499999999995</v>
      </c>
      <c r="L22" s="89">
        <f>'2025 Απρίλιος'!N107</f>
        <v>19017.240000000002</v>
      </c>
      <c r="M22" s="89">
        <f t="shared" si="9"/>
        <v>43839.200000000004</v>
      </c>
      <c r="N22" s="89">
        <f t="shared" si="10"/>
        <v>-26768.55592920354</v>
      </c>
      <c r="O22" s="89">
        <f t="shared" si="12"/>
        <v>-107074.22371681416</v>
      </c>
    </row>
    <row r="23" spans="1:15" x14ac:dyDescent="0.25">
      <c r="A23" s="88" t="s">
        <v>169</v>
      </c>
      <c r="B23" s="88">
        <v>2024</v>
      </c>
      <c r="C23" s="89">
        <f>'2025 Μάιος'!L7</f>
        <v>17070.644070796461</v>
      </c>
      <c r="D23" s="89">
        <f t="shared" si="11"/>
        <v>85353.220353982309</v>
      </c>
      <c r="E23" s="89">
        <f>'2025 Μάιος'!L36</f>
        <v>32768.480000000003</v>
      </c>
      <c r="F23" s="89">
        <f>'2025 Μάιος'!N36</f>
        <v>62780.78</v>
      </c>
      <c r="G23" s="89">
        <f t="shared" si="7"/>
        <v>-15697.835929203542</v>
      </c>
      <c r="H23" s="89">
        <f t="shared" si="8"/>
        <v>22572.440353982311</v>
      </c>
      <c r="I23" s="89">
        <f>'2025 Μάιος'!L70</f>
        <v>4687.3700000000008</v>
      </c>
      <c r="J23" s="89">
        <f>'2025 Μάιος'!N70</f>
        <v>9104.1500000000015</v>
      </c>
      <c r="K23" s="89">
        <f>'2025 Μάιος'!L107</f>
        <v>6383.3499999999995</v>
      </c>
      <c r="L23" s="89">
        <f>'2025 Μάιος'!N107</f>
        <v>19017.240000000002</v>
      </c>
      <c r="M23" s="89">
        <f t="shared" si="9"/>
        <v>43839.200000000004</v>
      </c>
      <c r="N23" s="89">
        <f t="shared" si="10"/>
        <v>-26768.55592920354</v>
      </c>
      <c r="O23" s="89">
        <f t="shared" si="12"/>
        <v>-133842.77964601771</v>
      </c>
    </row>
    <row r="24" spans="1:15" x14ac:dyDescent="0.25">
      <c r="A24" s="88" t="s">
        <v>170</v>
      </c>
      <c r="B24" s="88">
        <v>2024</v>
      </c>
      <c r="C24" s="89">
        <f>'2025 Ιούνιος'!L7</f>
        <v>17070.644070796461</v>
      </c>
      <c r="D24" s="89">
        <f t="shared" si="11"/>
        <v>102423.86442477877</v>
      </c>
      <c r="E24" s="89">
        <f>'2025 Ιούνιος'!L36</f>
        <v>32768.480000000003</v>
      </c>
      <c r="F24" s="89">
        <f>'2025 Ιούνιος'!N36</f>
        <v>62780.78</v>
      </c>
      <c r="G24" s="89">
        <f t="shared" si="7"/>
        <v>-15697.835929203542</v>
      </c>
      <c r="H24" s="89">
        <f t="shared" si="8"/>
        <v>39643.084424778775</v>
      </c>
      <c r="I24" s="89">
        <f>'2025 Ιούνιος'!L70</f>
        <v>4687.3700000000008</v>
      </c>
      <c r="J24" s="89">
        <f>'2025 Ιούνιος'!N70</f>
        <v>9104.1500000000015</v>
      </c>
      <c r="K24" s="89">
        <f>'2025 Ιούνιος'!L107</f>
        <v>6383.3499999999995</v>
      </c>
      <c r="L24" s="89">
        <f>'2025 Ιούνιος'!N107</f>
        <v>19017.240000000002</v>
      </c>
      <c r="M24" s="89">
        <f t="shared" si="9"/>
        <v>43839.200000000004</v>
      </c>
      <c r="N24" s="89">
        <f t="shared" si="10"/>
        <v>-26768.55592920354</v>
      </c>
      <c r="O24" s="89">
        <f t="shared" si="12"/>
        <v>-160611.33557522125</v>
      </c>
    </row>
    <row r="25" spans="1:15" x14ac:dyDescent="0.25">
      <c r="A25" s="88" t="s">
        <v>171</v>
      </c>
      <c r="B25" s="88">
        <v>2024</v>
      </c>
      <c r="C25" s="89">
        <f>'2025 Ιούλιος'!L7</f>
        <v>17070.644070796461</v>
      </c>
      <c r="D25" s="89">
        <f t="shared" si="11"/>
        <v>119494.50849557524</v>
      </c>
      <c r="E25" s="89">
        <f>'2025 Ιούλιος'!L36</f>
        <v>32768.480000000003</v>
      </c>
      <c r="F25" s="89">
        <f>'2025 Ιούλιος'!N36</f>
        <v>62780.78</v>
      </c>
      <c r="G25" s="89">
        <f t="shared" si="7"/>
        <v>-15697.835929203542</v>
      </c>
      <c r="H25" s="89">
        <f t="shared" si="8"/>
        <v>56713.72849557524</v>
      </c>
      <c r="I25" s="89">
        <f>'2025 Ιούλιος'!L70</f>
        <v>4687.3700000000008</v>
      </c>
      <c r="J25" s="89">
        <f>'2025 Ιούλιος'!N70</f>
        <v>9104.1500000000015</v>
      </c>
      <c r="K25" s="89">
        <f>'2025 Ιούλιος'!L107</f>
        <v>6383.3499999999995</v>
      </c>
      <c r="L25" s="89">
        <f>'2025 Ιούλιος'!N107</f>
        <v>19017.240000000002</v>
      </c>
      <c r="M25" s="89">
        <f t="shared" si="9"/>
        <v>43839.200000000004</v>
      </c>
      <c r="N25" s="89">
        <f t="shared" si="10"/>
        <v>-26768.55592920354</v>
      </c>
      <c r="O25" s="89">
        <f t="shared" si="12"/>
        <v>-187379.8915044248</v>
      </c>
    </row>
    <row r="26" spans="1:15" x14ac:dyDescent="0.25">
      <c r="A26" s="88" t="s">
        <v>172</v>
      </c>
      <c r="B26" s="88">
        <v>2024</v>
      </c>
      <c r="C26" s="89">
        <f>'2025 Άυγουστος'!L7</f>
        <v>17070.644070796461</v>
      </c>
      <c r="D26" s="89">
        <f t="shared" si="11"/>
        <v>136565.15256637169</v>
      </c>
      <c r="E26" s="89">
        <f>'2025 Άυγουστος'!L36</f>
        <v>32768.480000000003</v>
      </c>
      <c r="F26" s="89">
        <f>'2025 Άυγουστος'!N36</f>
        <v>62780.78</v>
      </c>
      <c r="G26" s="89">
        <f t="shared" si="7"/>
        <v>-15697.835929203542</v>
      </c>
      <c r="H26" s="89">
        <f t="shared" si="8"/>
        <v>73784.37256637169</v>
      </c>
      <c r="I26" s="89">
        <f>'2025 Άυγουστος'!L70</f>
        <v>4687.3700000000008</v>
      </c>
      <c r="J26" s="89">
        <f>'2025 Άυγουστος'!N70</f>
        <v>9104.1500000000015</v>
      </c>
      <c r="K26" s="89">
        <f>'2025 Άυγουστος'!L107</f>
        <v>6383.3499999999995</v>
      </c>
      <c r="L26" s="89">
        <f>'2025 Άυγουστος'!N107</f>
        <v>19017.240000000002</v>
      </c>
      <c r="M26" s="89">
        <f t="shared" si="9"/>
        <v>43839.200000000004</v>
      </c>
      <c r="N26" s="89">
        <f t="shared" si="10"/>
        <v>-26768.55592920354</v>
      </c>
      <c r="O26" s="89">
        <f t="shared" si="12"/>
        <v>-214148.44743362835</v>
      </c>
    </row>
    <row r="27" spans="1:15" x14ac:dyDescent="0.25">
      <c r="A27" s="88" t="s">
        <v>173</v>
      </c>
      <c r="B27" s="88">
        <v>2024</v>
      </c>
      <c r="C27" s="89">
        <f>'2025 Σεπτέμβριος'!L7</f>
        <v>17070.644070796461</v>
      </c>
      <c r="D27" s="89">
        <f t="shared" si="11"/>
        <v>153635.79663716815</v>
      </c>
      <c r="E27" s="89">
        <f>'2025 Σεπτέμβριος'!L36</f>
        <v>32768.480000000003</v>
      </c>
      <c r="F27" s="89">
        <f>'2025 Σεπτέμβριος'!N36</f>
        <v>62780.78</v>
      </c>
      <c r="G27" s="89">
        <f t="shared" si="7"/>
        <v>-15697.835929203542</v>
      </c>
      <c r="H27" s="89">
        <f t="shared" si="8"/>
        <v>90855.016637168155</v>
      </c>
      <c r="I27" s="89">
        <f>'2025 Σεπτέμβριος'!L70</f>
        <v>4687.3700000000008</v>
      </c>
      <c r="J27" s="89">
        <f>'2025 Σεπτέμβριος'!N70</f>
        <v>9104.1500000000015</v>
      </c>
      <c r="K27" s="89">
        <f>'2025 Σεπτέμβριος'!L107</f>
        <v>6383.3499999999995</v>
      </c>
      <c r="L27" s="89">
        <f>'2025 Σεπτέμβριος'!N107</f>
        <v>19017.240000000002</v>
      </c>
      <c r="M27" s="89">
        <f t="shared" si="9"/>
        <v>43839.200000000004</v>
      </c>
      <c r="N27" s="89">
        <f t="shared" si="10"/>
        <v>-26768.55592920354</v>
      </c>
      <c r="O27" s="89">
        <f t="shared" si="12"/>
        <v>-240917.00336283189</v>
      </c>
    </row>
    <row r="28" spans="1:15" x14ac:dyDescent="0.25">
      <c r="A28" s="88" t="s">
        <v>174</v>
      </c>
      <c r="B28" s="88">
        <v>2024</v>
      </c>
      <c r="C28" s="89">
        <f>'2025 Οκτώβριος'!L7</f>
        <v>17070.644070796461</v>
      </c>
      <c r="D28" s="89">
        <f t="shared" si="11"/>
        <v>170706.44070796462</v>
      </c>
      <c r="E28" s="89">
        <f>'2025 Οκτώβριος'!L36</f>
        <v>32768.480000000003</v>
      </c>
      <c r="F28" s="89">
        <f>'2025 Οκτώβριος'!N36</f>
        <v>62780.78</v>
      </c>
      <c r="G28" s="89">
        <f t="shared" si="7"/>
        <v>-15697.835929203542</v>
      </c>
      <c r="H28" s="89">
        <f t="shared" si="8"/>
        <v>107925.66070796462</v>
      </c>
      <c r="I28" s="89">
        <f>'2025 Οκτώβριος'!L70</f>
        <v>4687.3700000000008</v>
      </c>
      <c r="J28" s="89">
        <f>'2025 Οκτώβριος'!N70</f>
        <v>9104.1500000000015</v>
      </c>
      <c r="K28" s="89">
        <f>'2025 Οκτώβριος'!L107</f>
        <v>6383.3499999999995</v>
      </c>
      <c r="L28" s="89">
        <f>'2025 Οκτώβριος'!N107</f>
        <v>19017.240000000002</v>
      </c>
      <c r="M28" s="89">
        <f t="shared" si="9"/>
        <v>43839.200000000004</v>
      </c>
      <c r="N28" s="89">
        <f t="shared" si="10"/>
        <v>-26768.55592920354</v>
      </c>
      <c r="O28" s="89">
        <f t="shared" si="12"/>
        <v>-267685.55929203541</v>
      </c>
    </row>
    <row r="29" spans="1:15" x14ac:dyDescent="0.25">
      <c r="A29" s="88" t="s">
        <v>175</v>
      </c>
      <c r="B29" s="88">
        <v>2024</v>
      </c>
      <c r="C29" s="89">
        <f>'2025 Νοέμβριος'!L7</f>
        <v>17070.644070796461</v>
      </c>
      <c r="D29" s="89">
        <f t="shared" si="11"/>
        <v>187777.08477876108</v>
      </c>
      <c r="E29" s="89">
        <f>'2025 Νοέμβριος'!L36</f>
        <v>32768.480000000003</v>
      </c>
      <c r="F29" s="89">
        <f>'2025 Νοέμβριος'!N36</f>
        <v>62780.78</v>
      </c>
      <c r="G29" s="89">
        <f t="shared" si="7"/>
        <v>-15697.835929203542</v>
      </c>
      <c r="H29" s="89">
        <f t="shared" si="8"/>
        <v>124996.30477876108</v>
      </c>
      <c r="I29" s="89">
        <f>'2025 Νοέμβριος'!L70</f>
        <v>4687.3700000000008</v>
      </c>
      <c r="J29" s="89">
        <f>'2025 Νοέμβριος'!N70</f>
        <v>9104.1500000000015</v>
      </c>
      <c r="K29" s="89">
        <f>'2025 Νοέμβριος'!L107</f>
        <v>6383.3499999999995</v>
      </c>
      <c r="L29" s="89">
        <f>'2025 Νοέμβριος'!N107</f>
        <v>19017.240000000002</v>
      </c>
      <c r="M29" s="89">
        <f t="shared" si="9"/>
        <v>43839.200000000004</v>
      </c>
      <c r="N29" s="89">
        <f t="shared" si="10"/>
        <v>-26768.55592920354</v>
      </c>
      <c r="O29" s="89">
        <f t="shared" si="12"/>
        <v>-294454.11522123893</v>
      </c>
    </row>
    <row r="30" spans="1:15" x14ac:dyDescent="0.25">
      <c r="A30" s="88" t="s">
        <v>176</v>
      </c>
      <c r="B30" s="88">
        <v>2024</v>
      </c>
      <c r="C30" s="89">
        <f>'2025 Δεκέμβριος'!L7</f>
        <v>17070.644070796461</v>
      </c>
      <c r="D30" s="89">
        <f t="shared" si="11"/>
        <v>204847.72884955755</v>
      </c>
      <c r="E30" s="89">
        <f>'2025 Δεκέμβριος'!L36</f>
        <v>32768.480000000003</v>
      </c>
      <c r="F30" s="89">
        <f>'2025 Δεκέμβριος'!N36</f>
        <v>62780.78</v>
      </c>
      <c r="G30" s="89">
        <f t="shared" si="7"/>
        <v>-15697.835929203542</v>
      </c>
      <c r="H30" s="89">
        <f t="shared" si="8"/>
        <v>142066.94884955755</v>
      </c>
      <c r="I30" s="89">
        <f>'2025 Δεκέμβριος'!L70</f>
        <v>4687.3700000000008</v>
      </c>
      <c r="J30" s="89">
        <f>'2025 Δεκέμβριος'!N70</f>
        <v>9104.1500000000015</v>
      </c>
      <c r="K30" s="89">
        <f>'2025 Δεκέμβριος'!L107</f>
        <v>6383.3499999999995</v>
      </c>
      <c r="L30" s="89">
        <f>'2025 Δεκέμβριος'!N107</f>
        <v>19017.240000000002</v>
      </c>
      <c r="M30" s="89">
        <f t="shared" si="9"/>
        <v>43839.200000000004</v>
      </c>
      <c r="N30" s="89">
        <f t="shared" si="10"/>
        <v>-26768.55592920354</v>
      </c>
      <c r="O30" s="89">
        <f t="shared" si="12"/>
        <v>-321222.67115044245</v>
      </c>
    </row>
    <row r="31" spans="1:15" x14ac:dyDescent="0.25">
      <c r="A31" s="88" t="s">
        <v>177</v>
      </c>
      <c r="B31" s="88"/>
      <c r="C31" s="89">
        <f t="shared" ref="C31:O31" si="13">SUM(C19:C30)</f>
        <v>204847.72884955755</v>
      </c>
      <c r="D31" s="89">
        <f t="shared" si="13"/>
        <v>1331510.2375221238</v>
      </c>
      <c r="E31" s="89">
        <f t="shared" si="13"/>
        <v>393221.75999999995</v>
      </c>
      <c r="F31" s="89">
        <f t="shared" si="13"/>
        <v>753369.36000000022</v>
      </c>
      <c r="G31" s="89">
        <f t="shared" si="13"/>
        <v>-188374.03115044252</v>
      </c>
      <c r="H31" s="89">
        <f t="shared" si="13"/>
        <v>578140.87752212409</v>
      </c>
      <c r="I31" s="89">
        <f t="shared" si="13"/>
        <v>56248.440000000024</v>
      </c>
      <c r="J31" s="89">
        <f t="shared" si="13"/>
        <v>109249.79999999999</v>
      </c>
      <c r="K31" s="89">
        <f t="shared" si="13"/>
        <v>76600.2</v>
      </c>
      <c r="L31" s="89">
        <f t="shared" si="13"/>
        <v>228206.87999999998</v>
      </c>
      <c r="M31" s="89">
        <f t="shared" si="13"/>
        <v>526070.4</v>
      </c>
      <c r="N31" s="89">
        <f t="shared" si="13"/>
        <v>-321222.67115044245</v>
      </c>
      <c r="O31" s="89">
        <f t="shared" si="13"/>
        <v>-2087947.3624778762</v>
      </c>
    </row>
    <row r="32" spans="1:15" x14ac:dyDescent="0.25">
      <c r="A32" t="s">
        <v>178</v>
      </c>
    </row>
    <row r="35" spans="1:27" x14ac:dyDescent="0.25">
      <c r="A35" s="88" t="s">
        <v>192</v>
      </c>
      <c r="B35" s="88" t="s">
        <v>193</v>
      </c>
      <c r="C35" s="88" t="s">
        <v>194</v>
      </c>
      <c r="D35" s="88" t="s">
        <v>195</v>
      </c>
      <c r="E35" s="88" t="s">
        <v>196</v>
      </c>
      <c r="F35" s="88" t="s">
        <v>197</v>
      </c>
      <c r="G35" s="88" t="s">
        <v>198</v>
      </c>
      <c r="H35" s="88" t="s">
        <v>199</v>
      </c>
      <c r="I35" s="88" t="s">
        <v>200</v>
      </c>
      <c r="J35" s="88" t="s">
        <v>201</v>
      </c>
      <c r="K35" s="88" t="s">
        <v>202</v>
      </c>
      <c r="L35" s="88" t="s">
        <v>250</v>
      </c>
      <c r="M35" s="88" t="s">
        <v>203</v>
      </c>
      <c r="N35" s="88" t="s">
        <v>204</v>
      </c>
      <c r="O35" s="88" t="s">
        <v>205</v>
      </c>
      <c r="P35" s="88" t="s">
        <v>206</v>
      </c>
      <c r="Q35" s="88" t="s">
        <v>207</v>
      </c>
      <c r="R35" s="88" t="s">
        <v>208</v>
      </c>
      <c r="S35" s="88" t="s">
        <v>209</v>
      </c>
      <c r="T35" s="88" t="s">
        <v>210</v>
      </c>
      <c r="U35" s="88" t="s">
        <v>211</v>
      </c>
      <c r="V35" s="88" t="s">
        <v>212</v>
      </c>
      <c r="W35" s="88" t="s">
        <v>213</v>
      </c>
      <c r="X35" s="88" t="s">
        <v>214</v>
      </c>
      <c r="Y35" s="88" t="s">
        <v>215</v>
      </c>
      <c r="Z35" s="88" t="s">
        <v>216</v>
      </c>
      <c r="AA35" s="88" t="s">
        <v>217</v>
      </c>
    </row>
    <row r="36" spans="1:27" x14ac:dyDescent="0.25">
      <c r="A36" s="88" t="s">
        <v>20</v>
      </c>
      <c r="B36" s="88">
        <v>2025</v>
      </c>
      <c r="C36" s="89">
        <f>'2025 Ιανουάριος'!D8</f>
        <v>19216.580000000002</v>
      </c>
      <c r="D36" s="89">
        <f t="shared" ref="D36:D59" si="14">C36</f>
        <v>19216.580000000002</v>
      </c>
      <c r="E36" s="89">
        <f>'2025 Φεβρουάριος'!D8</f>
        <v>19216.580000000002</v>
      </c>
      <c r="F36" s="89">
        <f>'2025 Φεβρουάριος'!F8</f>
        <v>38495.710000000006</v>
      </c>
      <c r="G36" s="89">
        <f>'2025 Μάρτιος'!D8</f>
        <v>19216.580000000002</v>
      </c>
      <c r="H36" s="89">
        <f>'2025 Μάρτιος'!F8</f>
        <v>38495.710000000006</v>
      </c>
      <c r="I36" s="89">
        <f>'2025 Απρίλιος'!D8</f>
        <v>19216.580000000002</v>
      </c>
      <c r="J36" s="89">
        <f>'2025 Απρίλιος'!F8</f>
        <v>38495.710000000006</v>
      </c>
      <c r="K36" s="89">
        <f>'2025 Μάιος'!D8</f>
        <v>19216.580000000002</v>
      </c>
      <c r="L36" s="89">
        <f>'2025 Μάιος'!F8</f>
        <v>38495.710000000006</v>
      </c>
      <c r="M36" s="89">
        <f>'2025 Ιούνιος'!D8</f>
        <v>19216.580000000002</v>
      </c>
      <c r="N36" s="89">
        <f>'2025 Ιούνιος'!F8</f>
        <v>38495.710000000006</v>
      </c>
      <c r="O36" s="89">
        <f>'2025 Ιούλιος'!D8</f>
        <v>19216.580000000002</v>
      </c>
      <c r="P36" s="89">
        <f>'2025 Ιούλιος'!F8</f>
        <v>38495.710000000006</v>
      </c>
      <c r="Q36" s="89">
        <f>'2025 Άυγουστος'!D8</f>
        <v>19216.580000000002</v>
      </c>
      <c r="R36" s="89">
        <f>'2025 Άυγουστος'!F8</f>
        <v>38495.710000000006</v>
      </c>
      <c r="S36" s="89">
        <f>'2025 Σεπτέμβριος'!D8</f>
        <v>19216.580000000002</v>
      </c>
      <c r="T36" s="89">
        <f>'2025 Σεπτέμβριος'!F8</f>
        <v>38495.710000000006</v>
      </c>
      <c r="U36" s="89">
        <f>'2025 Οκτώβριος'!D8</f>
        <v>19216.580000000002</v>
      </c>
      <c r="V36" s="89">
        <f>'2025 Οκτώβριος'!F8</f>
        <v>38495.710000000006</v>
      </c>
      <c r="W36" s="89">
        <f>'2025 Νοέμβριος'!D8</f>
        <v>19216.580000000002</v>
      </c>
      <c r="X36" s="89">
        <f>'2025 Νοέμβριος'!F8</f>
        <v>38495.710000000006</v>
      </c>
      <c r="Y36" s="89">
        <f>'2025 Δεκέμβριος'!D8</f>
        <v>19216.580000000002</v>
      </c>
      <c r="Z36" s="89">
        <f>'2025 Δεκέμβριος'!F8</f>
        <v>38495.710000000006</v>
      </c>
      <c r="AA36" s="89">
        <f t="shared" ref="AA36:AA59" si="15">C36+E36+G36+I36+K36+M36+O36+Q36+S36+U36+W36+Y36</f>
        <v>230598.96000000008</v>
      </c>
    </row>
    <row r="37" spans="1:27" x14ac:dyDescent="0.25">
      <c r="A37" s="88" t="s">
        <v>21</v>
      </c>
      <c r="B37" s="88">
        <v>2025</v>
      </c>
      <c r="C37" s="89">
        <f>'2025 Ιανουάριος'!D9</f>
        <v>0</v>
      </c>
      <c r="D37" s="89">
        <f t="shared" si="14"/>
        <v>0</v>
      </c>
      <c r="E37" s="89">
        <f>'2025 Φεβρουάριος'!D9</f>
        <v>0</v>
      </c>
      <c r="F37" s="89">
        <f>'2025 Φεβρουάριος'!F9</f>
        <v>0</v>
      </c>
      <c r="G37" s="89">
        <f>'2025 Μάρτιος'!D9</f>
        <v>0</v>
      </c>
      <c r="H37" s="89">
        <f>'2025 Μάρτιος'!F9</f>
        <v>0</v>
      </c>
      <c r="I37" s="89">
        <f>'2025 Απρίλιος'!D9</f>
        <v>0</v>
      </c>
      <c r="J37" s="89">
        <f>'2025 Απρίλιος'!F9</f>
        <v>0</v>
      </c>
      <c r="K37" s="89">
        <f>'2025 Μάιος'!D9</f>
        <v>0</v>
      </c>
      <c r="L37" s="89">
        <f>'2025 Μάιος'!F9</f>
        <v>0</v>
      </c>
      <c r="M37" s="89">
        <f>'2025 Ιούνιος'!D9</f>
        <v>0</v>
      </c>
      <c r="N37" s="89">
        <f>'2025 Ιούνιος'!F9</f>
        <v>0</v>
      </c>
      <c r="O37" s="89">
        <f>'2025 Ιούλιος'!D9</f>
        <v>0</v>
      </c>
      <c r="P37" s="89">
        <f>'2025 Ιούλιος'!F9</f>
        <v>0</v>
      </c>
      <c r="Q37" s="89">
        <f>'2025 Άυγουστος'!D9</f>
        <v>0</v>
      </c>
      <c r="R37" s="89">
        <f>'2025 Άυγουστος'!F9</f>
        <v>0</v>
      </c>
      <c r="S37" s="89">
        <f>'2025 Σεπτέμβριος'!D9</f>
        <v>0</v>
      </c>
      <c r="T37" s="89">
        <f>'2025 Σεπτέμβριος'!F9</f>
        <v>0</v>
      </c>
      <c r="U37" s="89">
        <f>'2025 Οκτώβριος'!D9</f>
        <v>0</v>
      </c>
      <c r="V37" s="89">
        <f>'2025 Οκτώβριος'!F9</f>
        <v>0</v>
      </c>
      <c r="W37" s="89">
        <f>'2025 Νοέμβριος'!D9</f>
        <v>0</v>
      </c>
      <c r="X37" s="89">
        <f>'2025 Νοέμβριος'!F9</f>
        <v>0</v>
      </c>
      <c r="Y37" s="89">
        <f>'2025 Δεκέμβριος'!D9</f>
        <v>0</v>
      </c>
      <c r="Z37" s="89">
        <f>'2025 Δεκέμβριος'!F9</f>
        <v>0</v>
      </c>
      <c r="AA37" s="89">
        <f t="shared" si="15"/>
        <v>0</v>
      </c>
    </row>
    <row r="38" spans="1:27" x14ac:dyDescent="0.25">
      <c r="A38" s="88" t="s">
        <v>22</v>
      </c>
      <c r="B38" s="88">
        <v>2025</v>
      </c>
      <c r="C38" s="89">
        <f>'2025 Ιανουάριος'!D10</f>
        <v>0</v>
      </c>
      <c r="D38" s="89">
        <f t="shared" si="14"/>
        <v>0</v>
      </c>
      <c r="E38" s="89">
        <f>'2025 Φεβρουάριος'!D10</f>
        <v>0</v>
      </c>
      <c r="F38" s="89">
        <f>'2025 Φεβρουάριος'!F10</f>
        <v>0</v>
      </c>
      <c r="G38" s="89">
        <f>'2025 Μάρτιος'!D10</f>
        <v>0</v>
      </c>
      <c r="H38" s="89">
        <f>'2025 Μάρτιος'!F10</f>
        <v>0</v>
      </c>
      <c r="I38" s="89">
        <f>'2025 Απρίλιος'!D10</f>
        <v>0</v>
      </c>
      <c r="J38" s="89">
        <f>'2025 Απρίλιος'!F10</f>
        <v>0</v>
      </c>
      <c r="K38" s="89">
        <f>'2025 Μάιος'!D10</f>
        <v>0</v>
      </c>
      <c r="L38" s="89">
        <f>'2025 Μάιος'!F10</f>
        <v>0</v>
      </c>
      <c r="M38" s="89">
        <f>'2025 Ιούνιος'!D10</f>
        <v>0</v>
      </c>
      <c r="N38" s="89">
        <f>'2025 Ιούνιος'!F10</f>
        <v>0</v>
      </c>
      <c r="O38" s="89">
        <f>'2025 Ιούλιος'!D10</f>
        <v>0</v>
      </c>
      <c r="P38" s="89">
        <f>'2025 Ιούλιος'!F10</f>
        <v>0</v>
      </c>
      <c r="Q38" s="89">
        <f>'2025 Άυγουστος'!D10</f>
        <v>0</v>
      </c>
      <c r="R38" s="89">
        <f>'2025 Άυγουστος'!F10</f>
        <v>0</v>
      </c>
      <c r="S38" s="89">
        <f>'2025 Σεπτέμβριος'!D10</f>
        <v>0</v>
      </c>
      <c r="T38" s="89">
        <f>'2025 Σεπτέμβριος'!F10</f>
        <v>0</v>
      </c>
      <c r="U38" s="89">
        <f>'2025 Οκτώβριος'!D10</f>
        <v>0</v>
      </c>
      <c r="V38" s="89">
        <f>'2025 Οκτώβριος'!F10</f>
        <v>0</v>
      </c>
      <c r="W38" s="89">
        <f>'2025 Νοέμβριος'!D10</f>
        <v>0</v>
      </c>
      <c r="X38" s="89">
        <f>'2025 Νοέμβριος'!F10</f>
        <v>0</v>
      </c>
      <c r="Y38" s="89">
        <f>'2025 Δεκέμβριος'!D10</f>
        <v>0</v>
      </c>
      <c r="Z38" s="89">
        <f>'2025 Δεκέμβριος'!F10</f>
        <v>0</v>
      </c>
      <c r="AA38" s="89">
        <f t="shared" si="15"/>
        <v>0</v>
      </c>
    </row>
    <row r="39" spans="1:27" x14ac:dyDescent="0.25">
      <c r="A39" s="88" t="s">
        <v>23</v>
      </c>
      <c r="B39" s="88">
        <v>2025</v>
      </c>
      <c r="C39" s="89">
        <f>'2025 Ιανουάριος'!D11</f>
        <v>1411.53442477876</v>
      </c>
      <c r="D39" s="89">
        <f t="shared" si="14"/>
        <v>1411.53442477876</v>
      </c>
      <c r="E39" s="89">
        <f>'2025 Φεβρουάριος'!D11</f>
        <v>1411.53442477876</v>
      </c>
      <c r="F39" s="89">
        <f>'2025 Φεβρουάριος'!F11</f>
        <v>2800.4644247787601</v>
      </c>
      <c r="G39" s="89">
        <f>'2025 Μάρτιος'!D11</f>
        <v>1411.53442477876</v>
      </c>
      <c r="H39" s="89">
        <f>'2025 Μάρτιος'!F11</f>
        <v>2800.4644247787601</v>
      </c>
      <c r="I39" s="89">
        <f>'2025 Απρίλιος'!D11</f>
        <v>1411.53442477876</v>
      </c>
      <c r="J39" s="89">
        <f>'2025 Απρίλιος'!F11</f>
        <v>2800.4644247787601</v>
      </c>
      <c r="K39" s="89">
        <f>'2025 Μάιος'!D11</f>
        <v>1411.53442477876</v>
      </c>
      <c r="L39" s="89">
        <f>'2025 Μάιος'!F11</f>
        <v>2800.4644247787601</v>
      </c>
      <c r="M39" s="89">
        <f>'2025 Ιούνιος'!D11</f>
        <v>1411.53442477876</v>
      </c>
      <c r="N39" s="89">
        <f>'2025 Ιούνιος'!F11</f>
        <v>2800.4644247787601</v>
      </c>
      <c r="O39" s="89">
        <f>'2025 Ιούλιος'!D11</f>
        <v>1411.53442477876</v>
      </c>
      <c r="P39" s="89">
        <f>'2025 Ιούλιος'!F11</f>
        <v>2800.4644247787601</v>
      </c>
      <c r="Q39" s="89">
        <f>'2025 Άυγουστος'!D11</f>
        <v>1411.53442477876</v>
      </c>
      <c r="R39" s="89">
        <f>'2025 Άυγουστος'!F11</f>
        <v>2800.4644247787601</v>
      </c>
      <c r="S39" s="89">
        <f>'2025 Σεπτέμβριος'!D11</f>
        <v>1411.53442477876</v>
      </c>
      <c r="T39" s="89">
        <f>'2025 Σεπτέμβριος'!F11</f>
        <v>2800.4644247787601</v>
      </c>
      <c r="U39" s="89">
        <f>'2025 Οκτώβριος'!D11</f>
        <v>1411.53442477876</v>
      </c>
      <c r="V39" s="89">
        <f>'2025 Οκτώβριος'!F11</f>
        <v>2800.4644247787601</v>
      </c>
      <c r="W39" s="89">
        <f>'2025 Νοέμβριος'!D11</f>
        <v>1411.53442477876</v>
      </c>
      <c r="X39" s="89">
        <f>'2025 Νοέμβριος'!F11</f>
        <v>2800.4644247787601</v>
      </c>
      <c r="Y39" s="89">
        <f>'2025 Δεκέμβριος'!D11</f>
        <v>1411.53442477876</v>
      </c>
      <c r="Z39" s="89">
        <f>'2025 Δεκέμβριος'!F11</f>
        <v>2800.4644247787601</v>
      </c>
      <c r="AA39" s="89">
        <f t="shared" si="15"/>
        <v>16938.413097345121</v>
      </c>
    </row>
    <row r="40" spans="1:27" x14ac:dyDescent="0.25">
      <c r="A40" s="88" t="s">
        <v>24</v>
      </c>
      <c r="B40" s="88">
        <v>2025</v>
      </c>
      <c r="C40" s="89">
        <f>'2025 Ιανουάριος'!D12</f>
        <v>1638.42</v>
      </c>
      <c r="D40" s="89">
        <f t="shared" si="14"/>
        <v>1638.42</v>
      </c>
      <c r="E40" s="89">
        <f>'2025 Φεβρουάριος'!D12</f>
        <v>1638.42</v>
      </c>
      <c r="F40" s="89">
        <f>'2025 Φεβρουάριος'!F12</f>
        <v>1638.42</v>
      </c>
      <c r="G40" s="89">
        <f>'2025 Μάρτιος'!D12</f>
        <v>1638.42</v>
      </c>
      <c r="H40" s="89">
        <f>'2025 Μάρτιος'!F12</f>
        <v>1638.42</v>
      </c>
      <c r="I40" s="89">
        <f>'2025 Απρίλιος'!D12</f>
        <v>1638.42</v>
      </c>
      <c r="J40" s="89">
        <f>'2025 Απρίλιος'!F12</f>
        <v>1638.42</v>
      </c>
      <c r="K40" s="89">
        <f>'2025 Μάιος'!D12</f>
        <v>1638.42</v>
      </c>
      <c r="L40" s="89">
        <f>'2025 Μάιος'!F12</f>
        <v>1638.42</v>
      </c>
      <c r="M40" s="89">
        <f>'2025 Ιούνιος'!D12</f>
        <v>1638.42</v>
      </c>
      <c r="N40" s="89">
        <f>'2025 Ιούνιος'!F12</f>
        <v>1638.42</v>
      </c>
      <c r="O40" s="89">
        <f>'2025 Ιούλιος'!D12</f>
        <v>1638.42</v>
      </c>
      <c r="P40" s="89">
        <f>'2025 Ιούλιος'!F12</f>
        <v>1638.42</v>
      </c>
      <c r="Q40" s="89">
        <f>'2025 Άυγουστος'!D12</f>
        <v>1638.42</v>
      </c>
      <c r="R40" s="89">
        <f>'2025 Άυγουστος'!F12</f>
        <v>1638.42</v>
      </c>
      <c r="S40" s="89">
        <f>'2025 Σεπτέμβριος'!D12</f>
        <v>1638.42</v>
      </c>
      <c r="T40" s="89">
        <f>'2025 Σεπτέμβριος'!F12</f>
        <v>1638.42</v>
      </c>
      <c r="U40" s="89">
        <f>'2025 Οκτώβριος'!D12</f>
        <v>1638.42</v>
      </c>
      <c r="V40" s="89">
        <f>'2025 Οκτώβριος'!F12</f>
        <v>1638.42</v>
      </c>
      <c r="W40" s="89">
        <f>'2025 Νοέμβριος'!D12</f>
        <v>1638.42</v>
      </c>
      <c r="X40" s="89">
        <f>'2025 Νοέμβριος'!F12</f>
        <v>1638.42</v>
      </c>
      <c r="Y40" s="89">
        <f>'2025 Δεκέμβριος'!D12</f>
        <v>1638.42</v>
      </c>
      <c r="Z40" s="89">
        <f>'2025 Δεκέμβριος'!F12</f>
        <v>1638.42</v>
      </c>
      <c r="AA40" s="89">
        <f t="shared" si="15"/>
        <v>19661.04</v>
      </c>
    </row>
    <row r="41" spans="1:27" x14ac:dyDescent="0.25">
      <c r="A41" s="88" t="s">
        <v>25</v>
      </c>
      <c r="B41" s="88">
        <v>2025</v>
      </c>
      <c r="C41" s="89">
        <f>'2025 Ιανουάριος'!D13</f>
        <v>251.43</v>
      </c>
      <c r="D41" s="89">
        <f t="shared" si="14"/>
        <v>251.43</v>
      </c>
      <c r="E41" s="89">
        <f>'2025 Φεβρουάριος'!D13</f>
        <v>251.43</v>
      </c>
      <c r="F41" s="89">
        <f>'2025 Φεβρουάριος'!F13</f>
        <v>251.43</v>
      </c>
      <c r="G41" s="89">
        <f>'2025 Μάρτιος'!D13</f>
        <v>251.43</v>
      </c>
      <c r="H41" s="89">
        <f>'2025 Μάρτιος'!F13</f>
        <v>251.43</v>
      </c>
      <c r="I41" s="89">
        <f>'2025 Απρίλιος'!D13</f>
        <v>251.43</v>
      </c>
      <c r="J41" s="89">
        <f>'2025 Απρίλιος'!F13</f>
        <v>251.43</v>
      </c>
      <c r="K41" s="89">
        <f>'2025 Μάιος'!D13</f>
        <v>251.43</v>
      </c>
      <c r="L41" s="89">
        <f>'2025 Μάιος'!F13</f>
        <v>251.43</v>
      </c>
      <c r="M41" s="89">
        <f>'2025 Ιούνιος'!D13</f>
        <v>251.43</v>
      </c>
      <c r="N41" s="89">
        <f>'2025 Ιούνιος'!F13</f>
        <v>251.43</v>
      </c>
      <c r="O41" s="89">
        <f>'2025 Ιούλιος'!D13</f>
        <v>251.43</v>
      </c>
      <c r="P41" s="89">
        <f>'2025 Ιούλιος'!F13</f>
        <v>251.43</v>
      </c>
      <c r="Q41" s="89">
        <f>'2025 Άυγουστος'!D13</f>
        <v>251.43</v>
      </c>
      <c r="R41" s="89">
        <f>'2025 Άυγουστος'!F13</f>
        <v>251.43</v>
      </c>
      <c r="S41" s="89">
        <f>'2025 Σεπτέμβριος'!D13</f>
        <v>251.43</v>
      </c>
      <c r="T41" s="89">
        <f>'2025 Σεπτέμβριος'!F13</f>
        <v>251.43</v>
      </c>
      <c r="U41" s="89">
        <f>'2025 Οκτώβριος'!D13</f>
        <v>251.43</v>
      </c>
      <c r="V41" s="89">
        <f>'2025 Οκτώβριος'!F13</f>
        <v>251.43</v>
      </c>
      <c r="W41" s="89">
        <f>'2025 Νοέμβριος'!D13</f>
        <v>251.43</v>
      </c>
      <c r="X41" s="89">
        <f>'2025 Νοέμβριος'!F13</f>
        <v>251.43</v>
      </c>
      <c r="Y41" s="89">
        <f>'2025 Δεκέμβριος'!D13</f>
        <v>251.43</v>
      </c>
      <c r="Z41" s="89">
        <f>'2025 Δεκέμβριος'!F13</f>
        <v>251.43</v>
      </c>
      <c r="AA41" s="89">
        <f t="shared" si="15"/>
        <v>3017.16</v>
      </c>
    </row>
    <row r="42" spans="1:27" x14ac:dyDescent="0.25">
      <c r="A42" s="88" t="s">
        <v>26</v>
      </c>
      <c r="B42" s="88">
        <v>2025</v>
      </c>
      <c r="C42" s="89">
        <f>'2025 Ιανουάριος'!D14</f>
        <v>100</v>
      </c>
      <c r="D42" s="89">
        <f t="shared" si="14"/>
        <v>100</v>
      </c>
      <c r="E42" s="89">
        <f>'2025 Φεβρουάριος'!D14</f>
        <v>100</v>
      </c>
      <c r="F42" s="89">
        <f>'2025 Φεβρουάριος'!F14</f>
        <v>200</v>
      </c>
      <c r="G42" s="89">
        <f>'2025 Μάρτιος'!D14</f>
        <v>100</v>
      </c>
      <c r="H42" s="89">
        <f>'2025 Μάρτιος'!F14</f>
        <v>200</v>
      </c>
      <c r="I42" s="89">
        <f>'2025 Απρίλιος'!D14</f>
        <v>100</v>
      </c>
      <c r="J42" s="89">
        <f>'2025 Απρίλιος'!F14</f>
        <v>200</v>
      </c>
      <c r="K42" s="89">
        <f>'2025 Μάιος'!D14</f>
        <v>100</v>
      </c>
      <c r="L42" s="89">
        <f>'2025 Μάιος'!F14</f>
        <v>200</v>
      </c>
      <c r="M42" s="89">
        <f>'2025 Ιούνιος'!D14</f>
        <v>100</v>
      </c>
      <c r="N42" s="89">
        <f>'2025 Ιούνιος'!F14</f>
        <v>200</v>
      </c>
      <c r="O42" s="89">
        <f>'2025 Ιούλιος'!D14</f>
        <v>100</v>
      </c>
      <c r="P42" s="89">
        <f>'2025 Ιούλιος'!F14</f>
        <v>200</v>
      </c>
      <c r="Q42" s="89">
        <f>'2025 Άυγουστος'!D14</f>
        <v>100</v>
      </c>
      <c r="R42" s="89">
        <f>'2025 Άυγουστος'!F14</f>
        <v>200</v>
      </c>
      <c r="S42" s="89">
        <f>'2025 Σεπτέμβριος'!D14</f>
        <v>100</v>
      </c>
      <c r="T42" s="89">
        <f>'2025 Σεπτέμβριος'!F14</f>
        <v>200</v>
      </c>
      <c r="U42" s="89">
        <f>'2025 Οκτώβριος'!D14</f>
        <v>100</v>
      </c>
      <c r="V42" s="89">
        <f>'2025 Οκτώβριος'!F14</f>
        <v>200</v>
      </c>
      <c r="W42" s="89">
        <f>'2025 Νοέμβριος'!D14</f>
        <v>100</v>
      </c>
      <c r="X42" s="89">
        <f>'2025 Νοέμβριος'!F14</f>
        <v>200</v>
      </c>
      <c r="Y42" s="89">
        <f>'2025 Δεκέμβριος'!D14</f>
        <v>100</v>
      </c>
      <c r="Z42" s="89">
        <f>'2025 Δεκέμβριος'!F14</f>
        <v>200</v>
      </c>
      <c r="AA42" s="89">
        <f t="shared" si="15"/>
        <v>1200</v>
      </c>
    </row>
    <row r="43" spans="1:27" x14ac:dyDescent="0.25">
      <c r="A43" s="88" t="s">
        <v>27</v>
      </c>
      <c r="B43" s="88">
        <v>2025</v>
      </c>
      <c r="C43" s="89">
        <f>'2025 Ιανουάριος'!D15</f>
        <v>29.03</v>
      </c>
      <c r="D43" s="89">
        <f t="shared" si="14"/>
        <v>29.03</v>
      </c>
      <c r="E43" s="89">
        <f>'2025 Φεβρουάριος'!D15</f>
        <v>29.03</v>
      </c>
      <c r="F43" s="89">
        <f>'2025 Φεβρουάριος'!F15</f>
        <v>97.580000000000013</v>
      </c>
      <c r="G43" s="89">
        <f>'2025 Μάρτιος'!D15</f>
        <v>29.03</v>
      </c>
      <c r="H43" s="89">
        <f>'2025 Μάρτιος'!F15</f>
        <v>97.580000000000013</v>
      </c>
      <c r="I43" s="89">
        <f>'2025 Απρίλιος'!D15</f>
        <v>29.03</v>
      </c>
      <c r="J43" s="89">
        <f>'2025 Απρίλιος'!F15</f>
        <v>97.580000000000013</v>
      </c>
      <c r="K43" s="89">
        <f>'2025 Μάιος'!D15</f>
        <v>29.03</v>
      </c>
      <c r="L43" s="89">
        <f>'2025 Μάιος'!F15</f>
        <v>97.580000000000013</v>
      </c>
      <c r="M43" s="89">
        <f>'2025 Ιούνιος'!D15</f>
        <v>29.03</v>
      </c>
      <c r="N43" s="89">
        <f>'2025 Ιούνιος'!F15</f>
        <v>97.580000000000013</v>
      </c>
      <c r="O43" s="89">
        <f>'2025 Ιούλιος'!D15</f>
        <v>29.03</v>
      </c>
      <c r="P43" s="89">
        <f>'2025 Ιούλιος'!F15</f>
        <v>97.580000000000013</v>
      </c>
      <c r="Q43" s="89">
        <f>'2025 Άυγουστος'!D15</f>
        <v>29.03</v>
      </c>
      <c r="R43" s="89">
        <f>'2025 Άυγουστος'!F15</f>
        <v>97.580000000000013</v>
      </c>
      <c r="S43" s="89">
        <f>'2025 Σεπτέμβριος'!D15</f>
        <v>29.03</v>
      </c>
      <c r="T43" s="89">
        <f>'2025 Σεπτέμβριος'!F15</f>
        <v>97.580000000000013</v>
      </c>
      <c r="U43" s="89">
        <f>'2025 Οκτώβριος'!D15</f>
        <v>29.03</v>
      </c>
      <c r="V43" s="89">
        <f>'2025 Οκτώβριος'!F15</f>
        <v>97.580000000000013</v>
      </c>
      <c r="W43" s="89">
        <f>'2025 Νοέμβριος'!D15</f>
        <v>29.03</v>
      </c>
      <c r="X43" s="89">
        <f>'2025 Νοέμβριος'!F15</f>
        <v>97.580000000000013</v>
      </c>
      <c r="Y43" s="89">
        <f>'2025 Δεκέμβριος'!D15</f>
        <v>29.03</v>
      </c>
      <c r="Z43" s="89">
        <f>'2025 Δεκέμβριος'!F15</f>
        <v>97.580000000000013</v>
      </c>
      <c r="AA43" s="89">
        <f t="shared" si="15"/>
        <v>348.3599999999999</v>
      </c>
    </row>
    <row r="44" spans="1:27" x14ac:dyDescent="0.25">
      <c r="A44" s="88" t="s">
        <v>28</v>
      </c>
      <c r="B44" s="88">
        <v>2025</v>
      </c>
      <c r="C44" s="89">
        <f>'2025 Ιανουάριος'!D16</f>
        <v>20.16</v>
      </c>
      <c r="D44" s="89">
        <f t="shared" si="14"/>
        <v>20.16</v>
      </c>
      <c r="E44" s="89">
        <f>'2025 Φεβρουάριος'!D16</f>
        <v>20.16</v>
      </c>
      <c r="F44" s="89">
        <f>'2025 Φεβρουάριος'!F16</f>
        <v>36.28</v>
      </c>
      <c r="G44" s="89">
        <f>'2025 Μάρτιος'!D16</f>
        <v>20.16</v>
      </c>
      <c r="H44" s="89">
        <f>'2025 Μάρτιος'!F16</f>
        <v>36.28</v>
      </c>
      <c r="I44" s="89">
        <f>'2025 Απρίλιος'!D16</f>
        <v>20.16</v>
      </c>
      <c r="J44" s="89">
        <f>'2025 Απρίλιος'!F16</f>
        <v>36.28</v>
      </c>
      <c r="K44" s="89">
        <f>'2025 Μάιος'!D16</f>
        <v>20.16</v>
      </c>
      <c r="L44" s="89">
        <f>'2025 Μάιος'!F16</f>
        <v>36.28</v>
      </c>
      <c r="M44" s="89">
        <f>'2025 Ιούνιος'!D16</f>
        <v>20.16</v>
      </c>
      <c r="N44" s="89">
        <f>'2025 Ιούνιος'!F16</f>
        <v>36.28</v>
      </c>
      <c r="O44" s="89">
        <f>'2025 Ιούλιος'!D16</f>
        <v>20.16</v>
      </c>
      <c r="P44" s="89">
        <f>'2025 Ιούλιος'!F16</f>
        <v>36.28</v>
      </c>
      <c r="Q44" s="89">
        <f>'2025 Άυγουστος'!D16</f>
        <v>20.16</v>
      </c>
      <c r="R44" s="89">
        <f>'2025 Άυγουστος'!F16</f>
        <v>36.28</v>
      </c>
      <c r="S44" s="89">
        <f>'2025 Σεπτέμβριος'!D16</f>
        <v>20.16</v>
      </c>
      <c r="T44" s="89">
        <f>'2025 Σεπτέμβριος'!F16</f>
        <v>36.28</v>
      </c>
      <c r="U44" s="89">
        <f>'2025 Οκτώβριος'!D16</f>
        <v>20.16</v>
      </c>
      <c r="V44" s="89">
        <f>'2025 Οκτώβριος'!F16</f>
        <v>36.28</v>
      </c>
      <c r="W44" s="89">
        <f>'2025 Νοέμβριος'!D16</f>
        <v>20.16</v>
      </c>
      <c r="X44" s="89">
        <f>'2025 Νοέμβριος'!F16</f>
        <v>36.28</v>
      </c>
      <c r="Y44" s="89">
        <f>'2025 Δεκέμβριος'!D16</f>
        <v>20.16</v>
      </c>
      <c r="Z44" s="89">
        <f>'2025 Δεκέμβριος'!F16</f>
        <v>36.28</v>
      </c>
      <c r="AA44" s="89">
        <f t="shared" si="15"/>
        <v>241.92</v>
      </c>
    </row>
    <row r="45" spans="1:27" x14ac:dyDescent="0.25">
      <c r="A45" s="88" t="s">
        <v>29</v>
      </c>
      <c r="B45" s="88">
        <v>2025</v>
      </c>
      <c r="C45" s="89">
        <f>'2025 Ιανουάριος'!D17</f>
        <v>0</v>
      </c>
      <c r="D45" s="89">
        <f t="shared" si="14"/>
        <v>0</v>
      </c>
      <c r="E45" s="89">
        <f>'2025 Φεβρουάριος'!D17</f>
        <v>0</v>
      </c>
      <c r="F45" s="89">
        <f>'2025 Φεβρουάριος'!F17</f>
        <v>0</v>
      </c>
      <c r="G45" s="89">
        <f>'2025 Μάρτιος'!D17</f>
        <v>0</v>
      </c>
      <c r="H45" s="89">
        <f>'2025 Μάρτιος'!F17</f>
        <v>0</v>
      </c>
      <c r="I45" s="89">
        <f>'2025 Απρίλιος'!D17</f>
        <v>0</v>
      </c>
      <c r="J45" s="89">
        <f>'2025 Απρίλιος'!F17</f>
        <v>0</v>
      </c>
      <c r="K45" s="89">
        <f>'2025 Μάιος'!D17</f>
        <v>0</v>
      </c>
      <c r="L45" s="89">
        <f>'2025 Μάιος'!F17</f>
        <v>0</v>
      </c>
      <c r="M45" s="89">
        <f>'2025 Ιούνιος'!D17</f>
        <v>0</v>
      </c>
      <c r="N45" s="89">
        <f>'2025 Ιούνιος'!F17</f>
        <v>0</v>
      </c>
      <c r="O45" s="89">
        <f>'2025 Ιούλιος'!D17</f>
        <v>0</v>
      </c>
      <c r="P45" s="89">
        <f>'2025 Ιούλιος'!F17</f>
        <v>0</v>
      </c>
      <c r="Q45" s="89">
        <f>'2025 Άυγουστος'!D17</f>
        <v>0</v>
      </c>
      <c r="R45" s="89">
        <f>'2025 Άυγουστος'!F17</f>
        <v>0</v>
      </c>
      <c r="S45" s="89">
        <f>'2025 Σεπτέμβριος'!D17</f>
        <v>0</v>
      </c>
      <c r="T45" s="89">
        <f>'2025 Σεπτέμβριος'!F17</f>
        <v>0</v>
      </c>
      <c r="U45" s="89">
        <f>'2025 Οκτώβριος'!D17</f>
        <v>0</v>
      </c>
      <c r="V45" s="89">
        <f>'2025 Οκτώβριος'!F17</f>
        <v>0</v>
      </c>
      <c r="W45" s="89">
        <f>'2025 Νοέμβριος'!D17</f>
        <v>0</v>
      </c>
      <c r="X45" s="89">
        <f>'2025 Νοέμβριος'!F17</f>
        <v>0</v>
      </c>
      <c r="Y45" s="89">
        <f>'2025 Δεκέμβριος'!D17</f>
        <v>0</v>
      </c>
      <c r="Z45" s="89">
        <f>'2025 Δεκέμβριος'!F17</f>
        <v>0</v>
      </c>
      <c r="AA45" s="89">
        <f t="shared" si="15"/>
        <v>0</v>
      </c>
    </row>
    <row r="46" spans="1:27" x14ac:dyDescent="0.25">
      <c r="A46" s="88" t="s">
        <v>30</v>
      </c>
      <c r="B46" s="88">
        <v>2025</v>
      </c>
      <c r="C46" s="89">
        <f>'2025 Ιανουάριος'!D18</f>
        <v>0</v>
      </c>
      <c r="D46" s="89">
        <f t="shared" si="14"/>
        <v>0</v>
      </c>
      <c r="E46" s="89">
        <f>'2025 Φεβρουάριος'!D18</f>
        <v>0</v>
      </c>
      <c r="F46" s="89">
        <f>'2025 Φεβρουάριος'!F18</f>
        <v>0</v>
      </c>
      <c r="G46" s="89">
        <f>'2025 Μάρτιος'!D18</f>
        <v>0</v>
      </c>
      <c r="H46" s="89">
        <f>'2025 Μάρτιος'!F18</f>
        <v>0</v>
      </c>
      <c r="I46" s="89">
        <f>'2025 Απρίλιος'!D18</f>
        <v>0</v>
      </c>
      <c r="J46" s="89">
        <f>'2025 Απρίλιος'!F18</f>
        <v>0</v>
      </c>
      <c r="K46" s="89">
        <f>'2025 Μάιος'!D18</f>
        <v>0</v>
      </c>
      <c r="L46" s="89">
        <f>'2025 Μάιος'!F18</f>
        <v>0</v>
      </c>
      <c r="M46" s="89">
        <f>'2025 Ιούνιος'!D18</f>
        <v>0</v>
      </c>
      <c r="N46" s="89">
        <f>'2025 Ιούνιος'!F18</f>
        <v>0</v>
      </c>
      <c r="O46" s="89">
        <f>'2025 Ιούλιος'!D18</f>
        <v>0</v>
      </c>
      <c r="P46" s="89">
        <f>'2025 Ιούλιος'!F18</f>
        <v>0</v>
      </c>
      <c r="Q46" s="89">
        <f>'2025 Άυγουστος'!D18</f>
        <v>0</v>
      </c>
      <c r="R46" s="89">
        <f>'2025 Άυγουστος'!F18</f>
        <v>0</v>
      </c>
      <c r="S46" s="89">
        <f>'2025 Σεπτέμβριος'!D18</f>
        <v>0</v>
      </c>
      <c r="T46" s="89">
        <f>'2025 Σεπτέμβριος'!F18</f>
        <v>0</v>
      </c>
      <c r="U46" s="89">
        <f>'2025 Οκτώβριος'!D18</f>
        <v>0</v>
      </c>
      <c r="V46" s="89">
        <f>'2025 Οκτώβριος'!F18</f>
        <v>0</v>
      </c>
      <c r="W46" s="89">
        <f>'2025 Νοέμβριος'!D18</f>
        <v>0</v>
      </c>
      <c r="X46" s="89">
        <f>'2025 Νοέμβριος'!F18</f>
        <v>0</v>
      </c>
      <c r="Y46" s="89">
        <f>'2025 Δεκέμβριος'!D18</f>
        <v>0</v>
      </c>
      <c r="Z46" s="89">
        <f>'2025 Δεκέμβριος'!F18</f>
        <v>0</v>
      </c>
      <c r="AA46" s="89">
        <f t="shared" si="15"/>
        <v>0</v>
      </c>
    </row>
    <row r="47" spans="1:27" x14ac:dyDescent="0.25">
      <c r="A47" s="88" t="s">
        <v>31</v>
      </c>
      <c r="B47" s="88">
        <v>2025</v>
      </c>
      <c r="C47" s="89">
        <f>'2025 Ιανουάριος'!D19</f>
        <v>0</v>
      </c>
      <c r="D47" s="89">
        <f t="shared" si="14"/>
        <v>0</v>
      </c>
      <c r="E47" s="89">
        <f>'2025 Φεβρουάριος'!D19</f>
        <v>0</v>
      </c>
      <c r="F47" s="89">
        <f>'2025 Φεβρουάριος'!F19</f>
        <v>0</v>
      </c>
      <c r="G47" s="89">
        <f>'2025 Μάρτιος'!D19</f>
        <v>0</v>
      </c>
      <c r="H47" s="89">
        <f>'2025 Μάρτιος'!F19</f>
        <v>0</v>
      </c>
      <c r="I47" s="89">
        <f>'2025 Απρίλιος'!D19</f>
        <v>0</v>
      </c>
      <c r="J47" s="89">
        <f>'2025 Απρίλιος'!F19</f>
        <v>0</v>
      </c>
      <c r="K47" s="89">
        <f>'2025 Μάιος'!D19</f>
        <v>0</v>
      </c>
      <c r="L47" s="89">
        <f>'2025 Μάιος'!F19</f>
        <v>0</v>
      </c>
      <c r="M47" s="89">
        <f>'2025 Ιούνιος'!D19</f>
        <v>0</v>
      </c>
      <c r="N47" s="89">
        <f>'2025 Ιούνιος'!F19</f>
        <v>0</v>
      </c>
      <c r="O47" s="89">
        <f>'2025 Ιούλιος'!D19</f>
        <v>0</v>
      </c>
      <c r="P47" s="89">
        <f>'2025 Ιούλιος'!F19</f>
        <v>0</v>
      </c>
      <c r="Q47" s="89">
        <f>'2025 Άυγουστος'!D19</f>
        <v>0</v>
      </c>
      <c r="R47" s="89">
        <f>'2025 Άυγουστος'!F19</f>
        <v>0</v>
      </c>
      <c r="S47" s="89">
        <f>'2025 Σεπτέμβριος'!D19</f>
        <v>0</v>
      </c>
      <c r="T47" s="89">
        <f>'2025 Σεπτέμβριος'!F19</f>
        <v>0</v>
      </c>
      <c r="U47" s="89">
        <f>'2025 Οκτώβριος'!D19</f>
        <v>0</v>
      </c>
      <c r="V47" s="89">
        <f>'2025 Οκτώβριος'!F19</f>
        <v>0</v>
      </c>
      <c r="W47" s="89">
        <f>'2025 Νοέμβριος'!D19</f>
        <v>0</v>
      </c>
      <c r="X47" s="89">
        <f>'2025 Νοέμβριος'!F19</f>
        <v>0</v>
      </c>
      <c r="Y47" s="89">
        <f>'2025 Δεκέμβριος'!D19</f>
        <v>0</v>
      </c>
      <c r="Z47" s="89">
        <f>'2025 Δεκέμβριος'!F19</f>
        <v>0</v>
      </c>
      <c r="AA47" s="89">
        <f t="shared" si="15"/>
        <v>0</v>
      </c>
    </row>
    <row r="48" spans="1:27" x14ac:dyDescent="0.25">
      <c r="A48" s="88" t="s">
        <v>32</v>
      </c>
      <c r="B48" s="88">
        <v>2025</v>
      </c>
      <c r="C48" s="89">
        <f>'2025 Ιανουάριος'!D20</f>
        <v>0</v>
      </c>
      <c r="D48" s="89">
        <f t="shared" si="14"/>
        <v>0</v>
      </c>
      <c r="E48" s="89">
        <f>'2025 Φεβρουάριος'!D20</f>
        <v>0</v>
      </c>
      <c r="F48" s="89">
        <f>'2025 Φεβρουάριος'!F20</f>
        <v>0</v>
      </c>
      <c r="G48" s="89">
        <f>'2025 Μάρτιος'!D20</f>
        <v>0</v>
      </c>
      <c r="H48" s="89">
        <f>'2025 Μάρτιος'!F20</f>
        <v>0</v>
      </c>
      <c r="I48" s="89">
        <f>'2025 Απρίλιος'!D20</f>
        <v>0</v>
      </c>
      <c r="J48" s="89">
        <f>'2025 Απρίλιος'!F20</f>
        <v>0</v>
      </c>
      <c r="K48" s="89">
        <f>'2025 Μάιος'!D20</f>
        <v>0</v>
      </c>
      <c r="L48" s="89">
        <f>'2025 Μάιος'!F20</f>
        <v>0</v>
      </c>
      <c r="M48" s="89">
        <f>'2025 Ιούνιος'!D20</f>
        <v>0</v>
      </c>
      <c r="N48" s="89">
        <f>'2025 Ιούνιος'!F20</f>
        <v>0</v>
      </c>
      <c r="O48" s="89">
        <f>'2025 Ιούλιος'!D20</f>
        <v>0</v>
      </c>
      <c r="P48" s="89">
        <f>'2025 Ιούλιος'!F20</f>
        <v>0</v>
      </c>
      <c r="Q48" s="89">
        <f>'2025 Άυγουστος'!D20</f>
        <v>0</v>
      </c>
      <c r="R48" s="89">
        <f>'2025 Άυγουστος'!F20</f>
        <v>0</v>
      </c>
      <c r="S48" s="89">
        <f>'2025 Σεπτέμβριος'!D20</f>
        <v>0</v>
      </c>
      <c r="T48" s="89">
        <f>'2025 Σεπτέμβριος'!F20</f>
        <v>0</v>
      </c>
      <c r="U48" s="89">
        <f>'2025 Οκτώβριος'!D20</f>
        <v>0</v>
      </c>
      <c r="V48" s="89">
        <f>'2025 Οκτώβριος'!F20</f>
        <v>0</v>
      </c>
      <c r="W48" s="89">
        <f>'2025 Νοέμβριος'!D20</f>
        <v>0</v>
      </c>
      <c r="X48" s="89">
        <f>'2025 Νοέμβριος'!F20</f>
        <v>0</v>
      </c>
      <c r="Y48" s="89">
        <f>'2025 Δεκέμβριος'!D20</f>
        <v>0</v>
      </c>
      <c r="Z48" s="89">
        <f>'2025 Δεκέμβριος'!F20</f>
        <v>0</v>
      </c>
      <c r="AA48" s="89">
        <f t="shared" si="15"/>
        <v>0</v>
      </c>
    </row>
    <row r="49" spans="1:27" x14ac:dyDescent="0.25">
      <c r="A49" s="88" t="s">
        <v>33</v>
      </c>
      <c r="B49" s="88">
        <v>2025</v>
      </c>
      <c r="C49" s="89">
        <f>'2025 Ιανουάριος'!D21</f>
        <v>0</v>
      </c>
      <c r="D49" s="89">
        <f t="shared" si="14"/>
        <v>0</v>
      </c>
      <c r="E49" s="89">
        <f>'2025 Φεβρουάριος'!D21</f>
        <v>0</v>
      </c>
      <c r="F49" s="89">
        <f>'2025 Φεβρουάριος'!F21</f>
        <v>0</v>
      </c>
      <c r="G49" s="89">
        <f>'2025 Μάρτιος'!D21</f>
        <v>0</v>
      </c>
      <c r="H49" s="89">
        <f>'2025 Μάρτιος'!F21</f>
        <v>0</v>
      </c>
      <c r="I49" s="89">
        <f>'2025 Απρίλιος'!D21</f>
        <v>0</v>
      </c>
      <c r="J49" s="89">
        <f>'2025 Απρίλιος'!F21</f>
        <v>0</v>
      </c>
      <c r="K49" s="89">
        <f>'2025 Μάιος'!D21</f>
        <v>0</v>
      </c>
      <c r="L49" s="89">
        <f>'2025 Μάιος'!F21</f>
        <v>0</v>
      </c>
      <c r="M49" s="89">
        <f>'2025 Ιούνιος'!D21</f>
        <v>0</v>
      </c>
      <c r="N49" s="89">
        <f>'2025 Ιούνιος'!F21</f>
        <v>0</v>
      </c>
      <c r="O49" s="89">
        <f>'2025 Ιούλιος'!D21</f>
        <v>0</v>
      </c>
      <c r="P49" s="89">
        <f>'2025 Ιούλιος'!F21</f>
        <v>0</v>
      </c>
      <c r="Q49" s="89">
        <f>'2025 Άυγουστος'!D21</f>
        <v>0</v>
      </c>
      <c r="R49" s="89">
        <f>'2025 Άυγουστος'!F21</f>
        <v>0</v>
      </c>
      <c r="S49" s="89">
        <f>'2025 Σεπτέμβριος'!D21</f>
        <v>0</v>
      </c>
      <c r="T49" s="89">
        <f>'2025 Σεπτέμβριος'!F21</f>
        <v>0</v>
      </c>
      <c r="U49" s="89">
        <f>'2025 Οκτώβριος'!D21</f>
        <v>0</v>
      </c>
      <c r="V49" s="89">
        <f>'2025 Οκτώβριος'!F21</f>
        <v>0</v>
      </c>
      <c r="W49" s="89">
        <f>'2025 Νοέμβριος'!D21</f>
        <v>0</v>
      </c>
      <c r="X49" s="89">
        <f>'2025 Νοέμβριος'!F21</f>
        <v>0</v>
      </c>
      <c r="Y49" s="89">
        <f>'2025 Δεκέμβριος'!D21</f>
        <v>0</v>
      </c>
      <c r="Z49" s="89">
        <f>'2025 Δεκέμβριος'!F21</f>
        <v>0</v>
      </c>
      <c r="AA49" s="89">
        <f t="shared" si="15"/>
        <v>0</v>
      </c>
    </row>
    <row r="50" spans="1:27" x14ac:dyDescent="0.25">
      <c r="A50" s="88" t="s">
        <v>34</v>
      </c>
      <c r="B50" s="88">
        <v>2025</v>
      </c>
      <c r="C50" s="89">
        <f>'2025 Ιανουάριος'!D22</f>
        <v>0</v>
      </c>
      <c r="D50" s="89">
        <f t="shared" si="14"/>
        <v>0</v>
      </c>
      <c r="E50" s="89">
        <f>'2025 Φεβρουάριος'!D22</f>
        <v>0</v>
      </c>
      <c r="F50" s="89">
        <f>'2025 Φεβρουάριος'!F22</f>
        <v>0</v>
      </c>
      <c r="G50" s="89">
        <f>'2025 Μάρτιος'!D22</f>
        <v>0</v>
      </c>
      <c r="H50" s="89">
        <f>'2025 Μάρτιος'!F22</f>
        <v>0</v>
      </c>
      <c r="I50" s="89">
        <f>'2025 Απρίλιος'!D22</f>
        <v>0</v>
      </c>
      <c r="J50" s="89">
        <f>'2025 Απρίλιος'!F22</f>
        <v>0</v>
      </c>
      <c r="K50" s="89">
        <f>'2025 Μάιος'!D22</f>
        <v>0</v>
      </c>
      <c r="L50" s="89">
        <f>'2025 Μάιος'!F22</f>
        <v>0</v>
      </c>
      <c r="M50" s="89">
        <f>'2025 Ιούνιος'!D22</f>
        <v>0</v>
      </c>
      <c r="N50" s="89">
        <f>'2025 Ιούνιος'!F22</f>
        <v>0</v>
      </c>
      <c r="O50" s="89">
        <f>'2025 Ιούλιος'!D22</f>
        <v>0</v>
      </c>
      <c r="P50" s="89">
        <f>'2025 Ιούλιος'!F22</f>
        <v>0</v>
      </c>
      <c r="Q50" s="89">
        <f>'2025 Άυγουστος'!D22</f>
        <v>0</v>
      </c>
      <c r="R50" s="89">
        <f>'2025 Άυγουστος'!F22</f>
        <v>0</v>
      </c>
      <c r="S50" s="89">
        <f>'2025 Σεπτέμβριος'!D22</f>
        <v>0</v>
      </c>
      <c r="T50" s="89">
        <f>'2025 Σεπτέμβριος'!F22</f>
        <v>0</v>
      </c>
      <c r="U50" s="89">
        <f>'2025 Οκτώβριος'!D22</f>
        <v>0</v>
      </c>
      <c r="V50" s="89">
        <f>'2025 Οκτώβριος'!F22</f>
        <v>0</v>
      </c>
      <c r="W50" s="89">
        <f>'2025 Νοέμβριος'!D22</f>
        <v>0</v>
      </c>
      <c r="X50" s="89">
        <f>'2025 Νοέμβριος'!F22</f>
        <v>0</v>
      </c>
      <c r="Y50" s="89">
        <f>'2025 Δεκέμβριος'!D22</f>
        <v>0</v>
      </c>
      <c r="Z50" s="89">
        <f>'2025 Δεκέμβριος'!F22</f>
        <v>0</v>
      </c>
      <c r="AA50" s="89">
        <f t="shared" si="15"/>
        <v>0</v>
      </c>
    </row>
    <row r="51" spans="1:27" x14ac:dyDescent="0.25">
      <c r="A51" s="88" t="s">
        <v>35</v>
      </c>
      <c r="B51" s="88">
        <v>2025</v>
      </c>
      <c r="C51" s="89">
        <f>'2025 Ιανουάριος'!D23</f>
        <v>0</v>
      </c>
      <c r="D51" s="89">
        <f t="shared" si="14"/>
        <v>0</v>
      </c>
      <c r="E51" s="89">
        <f>'2025 Φεβρουάριος'!D23</f>
        <v>0</v>
      </c>
      <c r="F51" s="89">
        <f>'2025 Φεβρουάριος'!F23</f>
        <v>0</v>
      </c>
      <c r="G51" s="89">
        <f>'2025 Μάρτιος'!D23</f>
        <v>0</v>
      </c>
      <c r="H51" s="89">
        <f>'2025 Μάρτιος'!F23</f>
        <v>0</v>
      </c>
      <c r="I51" s="89">
        <f>'2025 Απρίλιος'!D23</f>
        <v>0</v>
      </c>
      <c r="J51" s="89">
        <f>'2025 Απρίλιος'!F23</f>
        <v>0</v>
      </c>
      <c r="K51" s="89">
        <f>'2025 Μάιος'!D23</f>
        <v>0</v>
      </c>
      <c r="L51" s="89">
        <f>'2025 Μάιος'!F23</f>
        <v>0</v>
      </c>
      <c r="M51" s="89">
        <f>'2025 Ιούνιος'!D23</f>
        <v>0</v>
      </c>
      <c r="N51" s="89">
        <f>'2025 Ιούνιος'!F23</f>
        <v>0</v>
      </c>
      <c r="O51" s="89">
        <f>'2025 Ιούλιος'!D23</f>
        <v>0</v>
      </c>
      <c r="P51" s="89">
        <f>'2025 Ιούλιος'!F23</f>
        <v>0</v>
      </c>
      <c r="Q51" s="89">
        <f>'2025 Άυγουστος'!D23</f>
        <v>0</v>
      </c>
      <c r="R51" s="89">
        <f>'2025 Άυγουστος'!F23</f>
        <v>0</v>
      </c>
      <c r="S51" s="89">
        <f>'2025 Σεπτέμβριος'!D23</f>
        <v>0</v>
      </c>
      <c r="T51" s="89">
        <f>'2025 Σεπτέμβριος'!F23</f>
        <v>0</v>
      </c>
      <c r="U51" s="89">
        <f>'2025 Οκτώβριος'!D23</f>
        <v>0</v>
      </c>
      <c r="V51" s="89">
        <f>'2025 Οκτώβριος'!F23</f>
        <v>0</v>
      </c>
      <c r="W51" s="89">
        <f>'2025 Νοέμβριος'!D23</f>
        <v>0</v>
      </c>
      <c r="X51" s="89">
        <f>'2025 Νοέμβριος'!F23</f>
        <v>0</v>
      </c>
      <c r="Y51" s="89">
        <f>'2025 Δεκέμβριος'!D23</f>
        <v>0</v>
      </c>
      <c r="Z51" s="89">
        <f>'2025 Δεκέμβριος'!F23</f>
        <v>0</v>
      </c>
      <c r="AA51" s="89">
        <f t="shared" si="15"/>
        <v>0</v>
      </c>
    </row>
    <row r="52" spans="1:27" x14ac:dyDescent="0.25">
      <c r="A52" s="88" t="s">
        <v>36</v>
      </c>
      <c r="B52" s="88">
        <v>2025</v>
      </c>
      <c r="C52" s="89">
        <f>'2025 Ιανουάριος'!D24</f>
        <v>0</v>
      </c>
      <c r="D52" s="89">
        <f t="shared" si="14"/>
        <v>0</v>
      </c>
      <c r="E52" s="89">
        <f>'2025 Φεβρουάριος'!D24</f>
        <v>0</v>
      </c>
      <c r="F52" s="89">
        <f>'2025 Φεβρουάριος'!F24</f>
        <v>0</v>
      </c>
      <c r="G52" s="89">
        <f>'2025 Μάρτιος'!D24</f>
        <v>0</v>
      </c>
      <c r="H52" s="89">
        <f>'2025 Μάρτιος'!F24</f>
        <v>0</v>
      </c>
      <c r="I52" s="89">
        <f>'2025 Απρίλιος'!D24</f>
        <v>0</v>
      </c>
      <c r="J52" s="89">
        <f>'2025 Απρίλιος'!F24</f>
        <v>0</v>
      </c>
      <c r="K52" s="89">
        <f>'2025 Μάιος'!D24</f>
        <v>0</v>
      </c>
      <c r="L52" s="89">
        <f>'2025 Μάιος'!F24</f>
        <v>0</v>
      </c>
      <c r="M52" s="89">
        <f>'2025 Ιούνιος'!D24</f>
        <v>0</v>
      </c>
      <c r="N52" s="89">
        <f>'2025 Ιούνιος'!F24</f>
        <v>0</v>
      </c>
      <c r="O52" s="89">
        <f>'2025 Ιούλιος'!D24</f>
        <v>0</v>
      </c>
      <c r="P52" s="89">
        <f>'2025 Ιούλιος'!F24</f>
        <v>0</v>
      </c>
      <c r="Q52" s="89">
        <f>'2025 Άυγουστος'!D24</f>
        <v>0</v>
      </c>
      <c r="R52" s="89">
        <f>'2025 Άυγουστος'!F24</f>
        <v>0</v>
      </c>
      <c r="S52" s="89">
        <f>'2025 Σεπτέμβριος'!D24</f>
        <v>0</v>
      </c>
      <c r="T52" s="89">
        <f>'2025 Σεπτέμβριος'!F24</f>
        <v>0</v>
      </c>
      <c r="U52" s="89">
        <f>'2025 Οκτώβριος'!D24</f>
        <v>0</v>
      </c>
      <c r="V52" s="89">
        <f>'2025 Οκτώβριος'!F24</f>
        <v>0</v>
      </c>
      <c r="W52" s="89">
        <f>'2025 Νοέμβριος'!D24</f>
        <v>0</v>
      </c>
      <c r="X52" s="89">
        <f>'2025 Νοέμβριος'!F24</f>
        <v>0</v>
      </c>
      <c r="Y52" s="89">
        <f>'2025 Δεκέμβριος'!D24</f>
        <v>0</v>
      </c>
      <c r="Z52" s="89">
        <f>'2025 Δεκέμβριος'!F24</f>
        <v>0</v>
      </c>
      <c r="AA52" s="89">
        <f t="shared" si="15"/>
        <v>0</v>
      </c>
    </row>
    <row r="53" spans="1:27" x14ac:dyDescent="0.25">
      <c r="A53" s="88" t="s">
        <v>37</v>
      </c>
      <c r="B53" s="88">
        <v>2025</v>
      </c>
      <c r="C53" s="89">
        <f>'2025 Ιανουάριος'!D25</f>
        <v>0</v>
      </c>
      <c r="D53" s="89">
        <f t="shared" si="14"/>
        <v>0</v>
      </c>
      <c r="E53" s="89">
        <f>'2025 Φεβρουάριος'!D25</f>
        <v>0</v>
      </c>
      <c r="F53" s="89">
        <f>'2025 Φεβρουάριος'!F25</f>
        <v>0</v>
      </c>
      <c r="G53" s="89">
        <f>'2025 Μάρτιος'!D25</f>
        <v>0</v>
      </c>
      <c r="H53" s="89">
        <f>'2025 Μάρτιος'!F25</f>
        <v>0</v>
      </c>
      <c r="I53" s="89">
        <f>'2025 Απρίλιος'!D25</f>
        <v>0</v>
      </c>
      <c r="J53" s="89">
        <f>'2025 Απρίλιος'!F25</f>
        <v>0</v>
      </c>
      <c r="K53" s="89">
        <f>'2025 Μάιος'!D25</f>
        <v>0</v>
      </c>
      <c r="L53" s="89">
        <f>'2025 Μάιος'!F25</f>
        <v>0</v>
      </c>
      <c r="M53" s="89">
        <f>'2025 Ιούνιος'!D25</f>
        <v>0</v>
      </c>
      <c r="N53" s="89">
        <f>'2025 Ιούνιος'!F25</f>
        <v>0</v>
      </c>
      <c r="O53" s="89">
        <f>'2025 Ιούλιος'!D25</f>
        <v>0</v>
      </c>
      <c r="P53" s="89">
        <f>'2025 Ιούλιος'!F25</f>
        <v>0</v>
      </c>
      <c r="Q53" s="89">
        <f>'2025 Άυγουστος'!D25</f>
        <v>0</v>
      </c>
      <c r="R53" s="89">
        <f>'2025 Άυγουστος'!F25</f>
        <v>0</v>
      </c>
      <c r="S53" s="89">
        <f>'2025 Σεπτέμβριος'!D25</f>
        <v>0</v>
      </c>
      <c r="T53" s="89">
        <f>'2025 Σεπτέμβριος'!F25</f>
        <v>0</v>
      </c>
      <c r="U53" s="89">
        <f>'2025 Οκτώβριος'!D25</f>
        <v>0</v>
      </c>
      <c r="V53" s="89">
        <f>'2025 Οκτώβριος'!F25</f>
        <v>0</v>
      </c>
      <c r="W53" s="89">
        <f>'2025 Νοέμβριος'!D25</f>
        <v>0</v>
      </c>
      <c r="X53" s="89">
        <f>'2025 Νοέμβριος'!F25</f>
        <v>0</v>
      </c>
      <c r="Y53" s="89">
        <f>'2025 Δεκέμβριος'!D25</f>
        <v>0</v>
      </c>
      <c r="Z53" s="89">
        <f>'2025 Δεκέμβριος'!F25</f>
        <v>0</v>
      </c>
      <c r="AA53" s="89">
        <f t="shared" si="15"/>
        <v>0</v>
      </c>
    </row>
    <row r="54" spans="1:27" x14ac:dyDescent="0.25">
      <c r="A54" s="88" t="s">
        <v>38</v>
      </c>
      <c r="B54" s="88">
        <v>2025</v>
      </c>
      <c r="C54" s="89">
        <f>'2025 Ιανουάριος'!D26</f>
        <v>0</v>
      </c>
      <c r="D54" s="89">
        <f t="shared" si="14"/>
        <v>0</v>
      </c>
      <c r="E54" s="89">
        <f>'2025 Φεβρουάριος'!D26</f>
        <v>0</v>
      </c>
      <c r="F54" s="89">
        <f>'2025 Φεβρουάριος'!F26</f>
        <v>0</v>
      </c>
      <c r="G54" s="89">
        <f>'2025 Μάρτιος'!D26</f>
        <v>0</v>
      </c>
      <c r="H54" s="89">
        <f>'2025 Μάρτιος'!F26</f>
        <v>0</v>
      </c>
      <c r="I54" s="89">
        <f>'2025 Απρίλιος'!D26</f>
        <v>0</v>
      </c>
      <c r="J54" s="89">
        <f>'2025 Απρίλιος'!F26</f>
        <v>0</v>
      </c>
      <c r="K54" s="89">
        <f>'2025 Μάιος'!D26</f>
        <v>0</v>
      </c>
      <c r="L54" s="89">
        <f>'2025 Μάιος'!F26</f>
        <v>0</v>
      </c>
      <c r="M54" s="89">
        <f>'2025 Ιούνιος'!D26</f>
        <v>0</v>
      </c>
      <c r="N54" s="89">
        <f>'2025 Ιούνιος'!F26</f>
        <v>0</v>
      </c>
      <c r="O54" s="89">
        <f>'2025 Ιούλιος'!D26</f>
        <v>0</v>
      </c>
      <c r="P54" s="89">
        <f>'2025 Ιούλιος'!F26</f>
        <v>0</v>
      </c>
      <c r="Q54" s="89">
        <f>'2025 Άυγουστος'!D26</f>
        <v>0</v>
      </c>
      <c r="R54" s="89">
        <f>'2025 Άυγουστος'!F26</f>
        <v>0</v>
      </c>
      <c r="S54" s="89">
        <f>'2025 Σεπτέμβριος'!D26</f>
        <v>0</v>
      </c>
      <c r="T54" s="89">
        <f>'2025 Σεπτέμβριος'!F26</f>
        <v>0</v>
      </c>
      <c r="U54" s="89">
        <f>'2025 Οκτώβριος'!D26</f>
        <v>0</v>
      </c>
      <c r="V54" s="89">
        <f>'2025 Οκτώβριος'!F26</f>
        <v>0</v>
      </c>
      <c r="W54" s="89">
        <f>'2025 Νοέμβριος'!D26</f>
        <v>0</v>
      </c>
      <c r="X54" s="89">
        <f>'2025 Νοέμβριος'!F26</f>
        <v>0</v>
      </c>
      <c r="Y54" s="89">
        <f>'2025 Δεκέμβριος'!D26</f>
        <v>0</v>
      </c>
      <c r="Z54" s="89">
        <f>'2025 Δεκέμβριος'!F26</f>
        <v>0</v>
      </c>
      <c r="AA54" s="89">
        <f t="shared" si="15"/>
        <v>0</v>
      </c>
    </row>
    <row r="55" spans="1:27" x14ac:dyDescent="0.25">
      <c r="A55" s="88" t="s">
        <v>39</v>
      </c>
      <c r="B55" s="88">
        <v>2025</v>
      </c>
      <c r="C55" s="89">
        <f>'2025 Ιανουάριος'!D27</f>
        <v>14.25</v>
      </c>
      <c r="D55" s="89">
        <f t="shared" si="14"/>
        <v>14.25</v>
      </c>
      <c r="E55" s="89">
        <f>'2025 Φεβρουάριος'!D27</f>
        <v>14.25</v>
      </c>
      <c r="F55" s="89">
        <f>'2025 Φεβρουάριος'!F27</f>
        <v>14.25</v>
      </c>
      <c r="G55" s="89">
        <f>'2025 Μάρτιος'!D27</f>
        <v>14.25</v>
      </c>
      <c r="H55" s="89">
        <f>'2025 Μάρτιος'!F27</f>
        <v>14.25</v>
      </c>
      <c r="I55" s="89">
        <f>'2025 Απρίλιος'!D27</f>
        <v>14.25</v>
      </c>
      <c r="J55" s="89">
        <f>'2025 Απρίλιος'!F27</f>
        <v>14.25</v>
      </c>
      <c r="K55" s="89">
        <f>'2025 Μάιος'!D27</f>
        <v>14.25</v>
      </c>
      <c r="L55" s="89">
        <f>'2025 Μάιος'!F27</f>
        <v>14.25</v>
      </c>
      <c r="M55" s="89">
        <f>'2025 Ιούνιος'!D27</f>
        <v>14.25</v>
      </c>
      <c r="N55" s="89">
        <f>'2025 Ιούνιος'!F27</f>
        <v>14.25</v>
      </c>
      <c r="O55" s="89">
        <f>'2025 Ιούλιος'!D27</f>
        <v>14.25</v>
      </c>
      <c r="P55" s="89">
        <f>'2025 Ιούλιος'!F27</f>
        <v>14.25</v>
      </c>
      <c r="Q55" s="89">
        <f>'2025 Άυγουστος'!D27</f>
        <v>14.25</v>
      </c>
      <c r="R55" s="89">
        <f>'2025 Άυγουστος'!F27</f>
        <v>14.25</v>
      </c>
      <c r="S55" s="89">
        <f>'2025 Σεπτέμβριος'!D27</f>
        <v>14.25</v>
      </c>
      <c r="T55" s="89">
        <f>'2025 Σεπτέμβριος'!F27</f>
        <v>14.25</v>
      </c>
      <c r="U55" s="89">
        <f>'2025 Οκτώβριος'!D27</f>
        <v>14.25</v>
      </c>
      <c r="V55" s="89">
        <f>'2025 Οκτώβριος'!F27</f>
        <v>14.25</v>
      </c>
      <c r="W55" s="89">
        <f>'2025 Νοέμβριος'!D27</f>
        <v>14.25</v>
      </c>
      <c r="X55" s="89">
        <f>'2025 Νοέμβριος'!F27</f>
        <v>14.25</v>
      </c>
      <c r="Y55" s="89">
        <f>'2025 Δεκέμβριος'!D27</f>
        <v>14.25</v>
      </c>
      <c r="Z55" s="89">
        <f>'2025 Δεκέμβριος'!F27</f>
        <v>14.25</v>
      </c>
      <c r="AA55" s="89">
        <f t="shared" si="15"/>
        <v>171</v>
      </c>
    </row>
    <row r="56" spans="1:27" x14ac:dyDescent="0.25">
      <c r="A56" s="88" t="s">
        <v>40</v>
      </c>
      <c r="B56" s="88">
        <v>2025</v>
      </c>
      <c r="C56" s="89">
        <f>'2025 Ιανουάριος'!D28</f>
        <v>0</v>
      </c>
      <c r="D56" s="89">
        <f t="shared" si="14"/>
        <v>0</v>
      </c>
      <c r="E56" s="89">
        <f>'2025 Φεβρουάριος'!D28</f>
        <v>0</v>
      </c>
      <c r="F56" s="89">
        <f>'2025 Φεβρουάριος'!F28</f>
        <v>0</v>
      </c>
      <c r="G56" s="89">
        <f>'2025 Μάρτιος'!D28</f>
        <v>0</v>
      </c>
      <c r="H56" s="89">
        <f>'2025 Μάρτιος'!F28</f>
        <v>0</v>
      </c>
      <c r="I56" s="89">
        <f>'2025 Απρίλιος'!D28</f>
        <v>0</v>
      </c>
      <c r="J56" s="89">
        <f>'2025 Απρίλιος'!F28</f>
        <v>0</v>
      </c>
      <c r="K56" s="89">
        <f>'2025 Μάιος'!D28</f>
        <v>0</v>
      </c>
      <c r="L56" s="89">
        <f>'2025 Μάιος'!F28</f>
        <v>0</v>
      </c>
      <c r="M56" s="89">
        <f>'2025 Ιούνιος'!D28</f>
        <v>0</v>
      </c>
      <c r="N56" s="89">
        <f>'2025 Ιούνιος'!F28</f>
        <v>0</v>
      </c>
      <c r="O56" s="89">
        <f>'2025 Ιούλιος'!D28</f>
        <v>0</v>
      </c>
      <c r="P56" s="89">
        <f>'2025 Ιούλιος'!F28</f>
        <v>0</v>
      </c>
      <c r="Q56" s="89">
        <f>'2025 Άυγουστος'!D28</f>
        <v>0</v>
      </c>
      <c r="R56" s="89">
        <f>'2025 Άυγουστος'!F28</f>
        <v>0</v>
      </c>
      <c r="S56" s="89">
        <f>'2025 Σεπτέμβριος'!D28</f>
        <v>0</v>
      </c>
      <c r="T56" s="89">
        <f>'2025 Σεπτέμβριος'!F28</f>
        <v>0</v>
      </c>
      <c r="U56" s="89">
        <f>'2025 Οκτώβριος'!D28</f>
        <v>0</v>
      </c>
      <c r="V56" s="89">
        <f>'2025 Οκτώβριος'!F28</f>
        <v>0</v>
      </c>
      <c r="W56" s="89">
        <f>'2025 Νοέμβριος'!D28</f>
        <v>0</v>
      </c>
      <c r="X56" s="89">
        <f>'2025 Νοέμβριος'!F28</f>
        <v>0</v>
      </c>
      <c r="Y56" s="89">
        <f>'2025 Δεκέμβριος'!D28</f>
        <v>0</v>
      </c>
      <c r="Z56" s="89">
        <f>'2025 Δεκέμβριος'!F28</f>
        <v>0</v>
      </c>
      <c r="AA56" s="89">
        <f t="shared" si="15"/>
        <v>0</v>
      </c>
    </row>
    <row r="57" spans="1:27" x14ac:dyDescent="0.25">
      <c r="A57" s="88" t="s">
        <v>41</v>
      </c>
      <c r="B57" s="88">
        <v>2025</v>
      </c>
      <c r="C57" s="89">
        <f>'2025 Ιανουάριος'!D29</f>
        <v>0</v>
      </c>
      <c r="D57" s="89">
        <f t="shared" si="14"/>
        <v>0</v>
      </c>
      <c r="E57" s="89">
        <f>'2025 Φεβρουάριος'!D29</f>
        <v>0</v>
      </c>
      <c r="F57" s="89">
        <f>'2025 Φεβρουάριος'!F29</f>
        <v>4</v>
      </c>
      <c r="G57" s="89">
        <f>'2025 Μάρτιος'!D29</f>
        <v>0</v>
      </c>
      <c r="H57" s="89">
        <f>'2025 Μάρτιος'!F29</f>
        <v>4</v>
      </c>
      <c r="I57" s="89">
        <f>'2025 Απρίλιος'!D29</f>
        <v>0</v>
      </c>
      <c r="J57" s="89">
        <f>'2025 Απρίλιος'!F29</f>
        <v>4</v>
      </c>
      <c r="K57" s="89">
        <f>'2025 Μάιος'!D29</f>
        <v>0</v>
      </c>
      <c r="L57" s="89">
        <f>'2025 Μάιος'!F29</f>
        <v>4</v>
      </c>
      <c r="M57" s="89">
        <f>'2025 Ιούνιος'!D29</f>
        <v>0</v>
      </c>
      <c r="N57" s="89">
        <f>'2025 Ιούνιος'!F29</f>
        <v>4</v>
      </c>
      <c r="O57" s="89">
        <f>'2025 Ιούλιος'!D29</f>
        <v>0</v>
      </c>
      <c r="P57" s="89">
        <f>'2025 Ιούλιος'!F29</f>
        <v>4</v>
      </c>
      <c r="Q57" s="89">
        <f>'2025 Άυγουστος'!D29</f>
        <v>0</v>
      </c>
      <c r="R57" s="89">
        <f>'2025 Άυγουστος'!F29</f>
        <v>4</v>
      </c>
      <c r="S57" s="89">
        <f>'2025 Σεπτέμβριος'!D29</f>
        <v>0</v>
      </c>
      <c r="T57" s="89">
        <f>'2025 Σεπτέμβριος'!F29</f>
        <v>4</v>
      </c>
      <c r="U57" s="89">
        <f>'2025 Οκτώβριος'!D29</f>
        <v>0</v>
      </c>
      <c r="V57" s="89">
        <f>'2025 Οκτώβριος'!F29</f>
        <v>4</v>
      </c>
      <c r="W57" s="89">
        <f>'2025 Νοέμβριος'!D29</f>
        <v>0</v>
      </c>
      <c r="X57" s="89">
        <f>'2025 Νοέμβριος'!F29</f>
        <v>4</v>
      </c>
      <c r="Y57" s="89">
        <f>'2025 Δεκέμβριος'!D29</f>
        <v>0</v>
      </c>
      <c r="Z57" s="89">
        <f>'2025 Δεκέμβριος'!F29</f>
        <v>4</v>
      </c>
      <c r="AA57" s="89">
        <f t="shared" si="15"/>
        <v>0</v>
      </c>
    </row>
    <row r="58" spans="1:27" x14ac:dyDescent="0.25">
      <c r="A58" s="88" t="s">
        <v>42</v>
      </c>
      <c r="B58" s="88">
        <v>2025</v>
      </c>
      <c r="C58" s="89">
        <f>'2025 Ιανουάριος'!D30</f>
        <v>-102.63</v>
      </c>
      <c r="D58" s="89">
        <f t="shared" si="14"/>
        <v>-102.63</v>
      </c>
      <c r="E58" s="89">
        <f>'2025 Φεβρουάριος'!D30</f>
        <v>-102.63</v>
      </c>
      <c r="F58" s="89">
        <f>'2025 Φεβρουάριος'!F30</f>
        <v>-205.46</v>
      </c>
      <c r="G58" s="89">
        <f>'2025 Μάρτιος'!D30</f>
        <v>-102.63</v>
      </c>
      <c r="H58" s="89">
        <f>'2025 Μάρτιος'!F30</f>
        <v>-205.46</v>
      </c>
      <c r="I58" s="89">
        <f>'2025 Απρίλιος'!D30</f>
        <v>-102.63</v>
      </c>
      <c r="J58" s="89">
        <f>'2025 Απρίλιος'!F30</f>
        <v>-205.46</v>
      </c>
      <c r="K58" s="89">
        <f>'2025 Μάιος'!D30</f>
        <v>-102.63</v>
      </c>
      <c r="L58" s="89">
        <f>'2025 Μάιος'!F30</f>
        <v>-205.46</v>
      </c>
      <c r="M58" s="89">
        <f>'2025 Ιούνιος'!D30</f>
        <v>-102.63</v>
      </c>
      <c r="N58" s="89">
        <f>'2025 Ιούνιος'!F30</f>
        <v>-205.46</v>
      </c>
      <c r="O58" s="89">
        <f>'2025 Ιούλιος'!D30</f>
        <v>-102.63</v>
      </c>
      <c r="P58" s="89">
        <f>'2025 Ιούλιος'!F30</f>
        <v>-205.46</v>
      </c>
      <c r="Q58" s="89">
        <f>'2025 Άυγουστος'!D30</f>
        <v>-102.63</v>
      </c>
      <c r="R58" s="89">
        <f>'2025 Άυγουστος'!F30</f>
        <v>-205.46</v>
      </c>
      <c r="S58" s="89">
        <f>'2025 Σεπτέμβριος'!D30</f>
        <v>-102.63</v>
      </c>
      <c r="T58" s="89">
        <f>'2025 Σεπτέμβριος'!F30</f>
        <v>-205.46</v>
      </c>
      <c r="U58" s="89">
        <f>'2025 Οκτώβριος'!D30</f>
        <v>-102.63</v>
      </c>
      <c r="V58" s="89">
        <f>'2025 Οκτώβριος'!F30</f>
        <v>-205.46</v>
      </c>
      <c r="W58" s="89">
        <f>'2025 Νοέμβριος'!D30</f>
        <v>-102.63</v>
      </c>
      <c r="X58" s="89">
        <f>'2025 Νοέμβριος'!F30</f>
        <v>-205.46</v>
      </c>
      <c r="Y58" s="89">
        <f>'2025 Δεκέμβριος'!D30</f>
        <v>-102.63</v>
      </c>
      <c r="Z58" s="89">
        <f>'2025 Δεκέμβριος'!F30</f>
        <v>-205.46</v>
      </c>
      <c r="AA58" s="89">
        <f t="shared" si="15"/>
        <v>-1231.56</v>
      </c>
    </row>
    <row r="59" spans="1:27" x14ac:dyDescent="0.25">
      <c r="A59" s="88" t="s">
        <v>43</v>
      </c>
      <c r="B59" s="88"/>
      <c r="C59" s="89">
        <f>'2025 Ιανουάριος'!D31</f>
        <v>0</v>
      </c>
      <c r="D59" s="89">
        <f t="shared" si="14"/>
        <v>0</v>
      </c>
      <c r="E59" s="89">
        <f>'2025 Φεβρουάριος'!D31</f>
        <v>0</v>
      </c>
      <c r="F59" s="89">
        <f>'2025 Φεβρουάριος'!F31</f>
        <v>0</v>
      </c>
      <c r="G59" s="89">
        <f>'2025 Μάρτιος'!D31</f>
        <v>0</v>
      </c>
      <c r="H59" s="89">
        <f>'2025 Μάρτιος'!F31</f>
        <v>0</v>
      </c>
      <c r="I59" s="89">
        <f>'2025 Απρίλιος'!D31</f>
        <v>0</v>
      </c>
      <c r="J59" s="89">
        <f>'2025 Απρίλιος'!F31</f>
        <v>0</v>
      </c>
      <c r="K59" s="89">
        <f>'2025 Μάιος'!D31</f>
        <v>0</v>
      </c>
      <c r="L59" s="89">
        <f>'2025 Μάιος'!F31</f>
        <v>0</v>
      </c>
      <c r="M59" s="89">
        <f>'2025 Ιούνιος'!D31</f>
        <v>0</v>
      </c>
      <c r="N59" s="89">
        <f>'2025 Ιούνιος'!F31</f>
        <v>0</v>
      </c>
      <c r="O59" s="89">
        <f>'2025 Ιούλιος'!D31</f>
        <v>0</v>
      </c>
      <c r="P59" s="89">
        <f>'2025 Ιούλιος'!F31</f>
        <v>0</v>
      </c>
      <c r="Q59" s="89">
        <f>'2025 Άυγουστος'!D31</f>
        <v>0</v>
      </c>
      <c r="R59" s="89">
        <f>'2025 Άυγουστος'!F31</f>
        <v>0</v>
      </c>
      <c r="S59" s="89">
        <f>'2025 Σεπτέμβριος'!D31</f>
        <v>0</v>
      </c>
      <c r="T59" s="89">
        <f>'2025 Σεπτέμβριος'!F31</f>
        <v>0</v>
      </c>
      <c r="U59" s="89">
        <f>'2025 Οκτώβριος'!D31</f>
        <v>0</v>
      </c>
      <c r="V59" s="89">
        <f>'2025 Οκτώβριος'!F31</f>
        <v>0</v>
      </c>
      <c r="W59" s="89">
        <f>'2025 Νοέμβριος'!D31</f>
        <v>0</v>
      </c>
      <c r="X59" s="89">
        <f>'2025 Νοέμβριος'!F31</f>
        <v>0</v>
      </c>
      <c r="Y59" s="89">
        <f>'2025 Δεκέμβριος'!D31</f>
        <v>0</v>
      </c>
      <c r="Z59" s="89">
        <f>'2025 Δεκέμβριος'!F31</f>
        <v>0</v>
      </c>
      <c r="AA59" s="89">
        <f t="shared" si="15"/>
        <v>0</v>
      </c>
    </row>
    <row r="60" spans="1:27" x14ac:dyDescent="0.25">
      <c r="A60" s="88" t="s">
        <v>218</v>
      </c>
      <c r="B60" s="88"/>
      <c r="C60" s="89">
        <f>SUM(C36:C59)</f>
        <v>22578.774424778763</v>
      </c>
      <c r="D60" s="89">
        <f>'2025 Ιανουάριος'!F7</f>
        <v>43332.674424778757</v>
      </c>
      <c r="E60" s="89">
        <f>SUM(E36:E59)</f>
        <v>22578.774424778763</v>
      </c>
      <c r="F60" s="89">
        <f>D60+E60</f>
        <v>65911.448849557521</v>
      </c>
      <c r="G60" s="89">
        <f t="shared" ref="G60:AA60" si="16">SUM(G36:G59)</f>
        <v>22578.774424778763</v>
      </c>
      <c r="H60" s="89">
        <f t="shared" si="16"/>
        <v>43332.674424778765</v>
      </c>
      <c r="I60" s="89">
        <f t="shared" si="16"/>
        <v>22578.774424778763</v>
      </c>
      <c r="J60" s="89">
        <f t="shared" si="16"/>
        <v>43332.674424778765</v>
      </c>
      <c r="K60" s="89">
        <f t="shared" si="16"/>
        <v>22578.774424778763</v>
      </c>
      <c r="L60" s="89">
        <f t="shared" si="16"/>
        <v>43332.674424778765</v>
      </c>
      <c r="M60" s="89">
        <f t="shared" si="16"/>
        <v>22578.774424778763</v>
      </c>
      <c r="N60" s="89">
        <f t="shared" si="16"/>
        <v>43332.674424778765</v>
      </c>
      <c r="O60" s="89">
        <f t="shared" si="16"/>
        <v>22578.774424778763</v>
      </c>
      <c r="P60" s="89">
        <f t="shared" si="16"/>
        <v>43332.674424778765</v>
      </c>
      <c r="Q60" s="89">
        <f t="shared" si="16"/>
        <v>22578.774424778763</v>
      </c>
      <c r="R60" s="89">
        <f t="shared" si="16"/>
        <v>43332.674424778765</v>
      </c>
      <c r="S60" s="89">
        <f t="shared" si="16"/>
        <v>22578.774424778763</v>
      </c>
      <c r="T60" s="89">
        <f t="shared" si="16"/>
        <v>43332.674424778765</v>
      </c>
      <c r="U60" s="89">
        <f t="shared" si="16"/>
        <v>22578.774424778763</v>
      </c>
      <c r="V60" s="89">
        <f t="shared" si="16"/>
        <v>43332.674424778765</v>
      </c>
      <c r="W60" s="89">
        <f t="shared" si="16"/>
        <v>22578.774424778763</v>
      </c>
      <c r="X60" s="89">
        <f t="shared" si="16"/>
        <v>43332.674424778765</v>
      </c>
      <c r="Y60" s="89">
        <f t="shared" si="16"/>
        <v>22578.774424778763</v>
      </c>
      <c r="Z60" s="89">
        <f t="shared" si="16"/>
        <v>43332.674424778765</v>
      </c>
      <c r="AA60" s="89">
        <f t="shared" si="16"/>
        <v>270945.29309734516</v>
      </c>
    </row>
    <row r="61" spans="1:27" x14ac:dyDescent="0.25">
      <c r="A61" s="88" t="s">
        <v>219</v>
      </c>
      <c r="B61" s="88"/>
      <c r="C61" s="89">
        <f>C19-C60</f>
        <v>-5508.130353982302</v>
      </c>
      <c r="D61" s="89">
        <f>D19-D60</f>
        <v>-26262.030353982296</v>
      </c>
      <c r="E61" s="89">
        <f>C20-E60</f>
        <v>-5508.130353982302</v>
      </c>
      <c r="F61" s="89">
        <f>D20-F60</f>
        <v>-31770.160707964598</v>
      </c>
      <c r="G61" s="89">
        <f>C21-G60</f>
        <v>-5508.130353982302</v>
      </c>
      <c r="H61" s="89">
        <f>D21-H60</f>
        <v>7879.2577876106152</v>
      </c>
      <c r="I61" s="89">
        <f>C22-I60</f>
        <v>-5508.130353982302</v>
      </c>
      <c r="J61" s="89">
        <f>D22-J60</f>
        <v>24949.90185840708</v>
      </c>
      <c r="K61" s="89">
        <f>C23-K60</f>
        <v>-5508.130353982302</v>
      </c>
      <c r="L61" s="89">
        <f>D24-L60</f>
        <v>59091.19000000001</v>
      </c>
      <c r="M61" s="89">
        <f>C24-M60</f>
        <v>-5508.130353982302</v>
      </c>
      <c r="N61" s="89">
        <f>D25-N60</f>
        <v>76161.834070796467</v>
      </c>
      <c r="O61" s="89">
        <f>C25-O60</f>
        <v>-5508.130353982302</v>
      </c>
      <c r="P61" s="89">
        <f>D26-P60</f>
        <v>93232.478141592932</v>
      </c>
      <c r="Q61" s="89">
        <f>C26-Q60</f>
        <v>-5508.130353982302</v>
      </c>
      <c r="R61" s="89">
        <f>D26-R60</f>
        <v>93232.478141592932</v>
      </c>
      <c r="S61" s="89">
        <f>C27-S60</f>
        <v>-5508.130353982302</v>
      </c>
      <c r="T61" s="89">
        <f>D27-T60</f>
        <v>110303.1222123894</v>
      </c>
      <c r="U61" s="89">
        <f>C28-U60</f>
        <v>-5508.130353982302</v>
      </c>
      <c r="V61" s="89">
        <f>D28-V60</f>
        <v>127373.76628318586</v>
      </c>
      <c r="W61" s="89">
        <f>C29-W60</f>
        <v>-5508.130353982302</v>
      </c>
      <c r="X61" s="89">
        <f>D29-X60</f>
        <v>144444.41035398233</v>
      </c>
      <c r="Y61" s="89">
        <f>C30-Y60</f>
        <v>-5508.130353982302</v>
      </c>
      <c r="Z61" s="89">
        <f>D30-Z60</f>
        <v>161515.05442477879</v>
      </c>
      <c r="AA61" s="89">
        <f>C31-AA60</f>
        <v>-66097.56424778761</v>
      </c>
    </row>
    <row r="64" spans="1:27" x14ac:dyDescent="0.25">
      <c r="A64" s="88" t="s">
        <v>192</v>
      </c>
      <c r="B64" s="88" t="s">
        <v>193</v>
      </c>
      <c r="C64" s="88" t="s">
        <v>220</v>
      </c>
      <c r="D64" s="88" t="s">
        <v>221</v>
      </c>
      <c r="E64" s="88" t="s">
        <v>222</v>
      </c>
      <c r="F64" s="88" t="s">
        <v>223</v>
      </c>
      <c r="G64" s="88" t="s">
        <v>224</v>
      </c>
      <c r="H64" s="88" t="s">
        <v>225</v>
      </c>
      <c r="I64" s="88" t="s">
        <v>226</v>
      </c>
      <c r="J64" s="88" t="s">
        <v>227</v>
      </c>
      <c r="K64" s="88" t="s">
        <v>228</v>
      </c>
      <c r="L64" s="88" t="s">
        <v>251</v>
      </c>
      <c r="M64" s="88" t="s">
        <v>229</v>
      </c>
      <c r="N64" s="88" t="s">
        <v>230</v>
      </c>
      <c r="O64" s="88" t="s">
        <v>231</v>
      </c>
      <c r="P64" s="88" t="s">
        <v>232</v>
      </c>
      <c r="Q64" s="88" t="s">
        <v>233</v>
      </c>
      <c r="R64" s="88" t="s">
        <v>234</v>
      </c>
      <c r="S64" s="88" t="s">
        <v>235</v>
      </c>
      <c r="T64" s="88" t="s">
        <v>236</v>
      </c>
      <c r="U64" s="88" t="s">
        <v>237</v>
      </c>
      <c r="V64" s="88" t="s">
        <v>238</v>
      </c>
      <c r="W64" s="88" t="s">
        <v>239</v>
      </c>
      <c r="X64" s="88" t="s">
        <v>240</v>
      </c>
      <c r="Y64" s="88" t="s">
        <v>241</v>
      </c>
      <c r="Z64" s="88" t="s">
        <v>216</v>
      </c>
      <c r="AA64" s="88" t="s">
        <v>217</v>
      </c>
    </row>
    <row r="65" spans="1:27" x14ac:dyDescent="0.25">
      <c r="A65" s="88" t="s">
        <v>20</v>
      </c>
      <c r="B65" s="88">
        <v>2024</v>
      </c>
      <c r="C65" s="89">
        <f>'2025 Ιανουάριος'!L8</f>
        <v>15707.26</v>
      </c>
      <c r="D65" s="89">
        <f t="shared" ref="D65:D87" si="17">C65</f>
        <v>15707.26</v>
      </c>
      <c r="E65" s="89">
        <f>'2025 Φεβρουάριος'!L8</f>
        <v>15707.26</v>
      </c>
      <c r="F65" s="89">
        <f t="shared" ref="F65:F87" si="18">D65+E65</f>
        <v>31414.52</v>
      </c>
      <c r="G65" s="89">
        <f>'2025 Μάρτιος'!L8</f>
        <v>15707.26</v>
      </c>
      <c r="H65" s="89">
        <f t="shared" ref="H65:H83" si="19">F65+G65</f>
        <v>47121.78</v>
      </c>
      <c r="I65" s="89">
        <f>'2025 Απρίλιος'!L8</f>
        <v>15707.26</v>
      </c>
      <c r="J65" s="89">
        <f t="shared" ref="J65:J83" si="20">H65+I65</f>
        <v>62829.04</v>
      </c>
      <c r="K65" s="89">
        <f>'2025 Μάιος'!L8</f>
        <v>15707.26</v>
      </c>
      <c r="L65" s="89">
        <f t="shared" ref="L65:L83" si="21">J65+K65</f>
        <v>78536.3</v>
      </c>
      <c r="M65" s="89">
        <f>'2025 Ιούνιος'!L8</f>
        <v>15707.26</v>
      </c>
      <c r="N65" s="89">
        <f t="shared" ref="N65:N83" si="22">L65+M65</f>
        <v>94243.56</v>
      </c>
      <c r="O65" s="89">
        <f>'2025 Ιούλιος'!L8</f>
        <v>15707.26</v>
      </c>
      <c r="P65" s="89">
        <f t="shared" ref="P65:P83" si="23">N65+O65</f>
        <v>109950.81999999999</v>
      </c>
      <c r="Q65" s="89">
        <f>'2025 Άυγουστος'!L8</f>
        <v>15707.26</v>
      </c>
      <c r="R65" s="89">
        <f t="shared" ref="R65:R83" si="24">P65+Q65</f>
        <v>125658.07999999999</v>
      </c>
      <c r="S65" s="89">
        <f>'2025 Σεπτέμβριος'!L8</f>
        <v>15707.26</v>
      </c>
      <c r="T65" s="89">
        <f t="shared" ref="T65:T83" si="25">R65+S65</f>
        <v>141365.34</v>
      </c>
      <c r="U65" s="89">
        <f>'2025 Οκτώβριος'!L8</f>
        <v>15707.26</v>
      </c>
      <c r="V65" s="89">
        <f t="shared" ref="V65:V83" si="26">T65+U65</f>
        <v>157072.6</v>
      </c>
      <c r="W65" s="89">
        <f>'2025 Νοέμβριος'!L8</f>
        <v>15707.26</v>
      </c>
      <c r="X65" s="89">
        <f t="shared" ref="X65:X83" si="27">V65+W65</f>
        <v>172779.86000000002</v>
      </c>
      <c r="Y65" s="89">
        <f>'2025 Δεκέμβριος'!L8</f>
        <v>15707.26</v>
      </c>
      <c r="Z65" s="89">
        <f t="shared" ref="Z65:Z83" si="28">X65+Y65</f>
        <v>188487.12000000002</v>
      </c>
      <c r="AA65" s="89">
        <f t="shared" ref="AA65:AA83" si="29">C65+E65+G65+I65+K65+M65+O65+Q65+S65+U65+W65+Y65</f>
        <v>188487.12000000002</v>
      </c>
    </row>
    <row r="66" spans="1:27" x14ac:dyDescent="0.25">
      <c r="A66" s="88" t="s">
        <v>21</v>
      </c>
      <c r="B66" s="88">
        <v>2024</v>
      </c>
      <c r="C66" s="89">
        <f>'2025 Ιανουάριος'!L9</f>
        <v>1318.5840707964601</v>
      </c>
      <c r="D66" s="89">
        <f t="shared" si="17"/>
        <v>1318.5840707964601</v>
      </c>
      <c r="E66" s="89">
        <f>'2025 Φεβρουάριος'!L9</f>
        <v>1318.5840707964601</v>
      </c>
      <c r="F66" s="89">
        <f t="shared" si="18"/>
        <v>2637.1681415929202</v>
      </c>
      <c r="G66" s="89">
        <f>'2025 Μάρτιος'!L9</f>
        <v>1318.5840707964601</v>
      </c>
      <c r="H66" s="89">
        <f t="shared" si="19"/>
        <v>3955.7522123893805</v>
      </c>
      <c r="I66" s="89">
        <f>'2025 Απρίλιος'!L9</f>
        <v>1318.5840707964601</v>
      </c>
      <c r="J66" s="89">
        <f t="shared" si="20"/>
        <v>5274.3362831858403</v>
      </c>
      <c r="K66" s="89">
        <f>'2025 Μάιος'!L9</f>
        <v>1318.5840707964601</v>
      </c>
      <c r="L66" s="89">
        <f t="shared" si="21"/>
        <v>6592.9203539823002</v>
      </c>
      <c r="M66" s="89">
        <f>'2025 Ιούνιος'!L9</f>
        <v>1318.5840707964601</v>
      </c>
      <c r="N66" s="89">
        <f t="shared" si="22"/>
        <v>7911.50442477876</v>
      </c>
      <c r="O66" s="89">
        <f>'2025 Ιούλιος'!L9</f>
        <v>1318.5840707964601</v>
      </c>
      <c r="P66" s="89">
        <f t="shared" si="23"/>
        <v>9230.0884955752208</v>
      </c>
      <c r="Q66" s="89">
        <f>'2025 Άυγουστος'!L9</f>
        <v>1318.5840707964601</v>
      </c>
      <c r="R66" s="89">
        <f t="shared" si="24"/>
        <v>10548.672566371681</v>
      </c>
      <c r="S66" s="89">
        <f>'2025 Σεπτέμβριος'!L9</f>
        <v>1318.5840707964601</v>
      </c>
      <c r="T66" s="89">
        <f t="shared" si="25"/>
        <v>11867.256637168141</v>
      </c>
      <c r="U66" s="89">
        <f>'2025 Οκτώβριος'!L9</f>
        <v>1318.5840707964601</v>
      </c>
      <c r="V66" s="89">
        <f t="shared" si="26"/>
        <v>13185.8407079646</v>
      </c>
      <c r="W66" s="89">
        <f>'2025 Νοέμβριος'!L9</f>
        <v>1318.5840707964601</v>
      </c>
      <c r="X66" s="89">
        <f t="shared" si="27"/>
        <v>14504.42477876106</v>
      </c>
      <c r="Y66" s="89">
        <f>'2025 Δεκέμβριος'!L9</f>
        <v>1318.5840707964601</v>
      </c>
      <c r="Z66" s="89">
        <f t="shared" si="28"/>
        <v>15823.00884955752</v>
      </c>
      <c r="AA66" s="89">
        <f t="shared" si="29"/>
        <v>15823.00884955752</v>
      </c>
    </row>
    <row r="67" spans="1:27" x14ac:dyDescent="0.25">
      <c r="A67" s="88" t="s">
        <v>22</v>
      </c>
      <c r="B67" s="88">
        <v>2024</v>
      </c>
      <c r="C67" s="89">
        <f>'2025 Ιανουάριος'!L10</f>
        <v>0</v>
      </c>
      <c r="D67" s="89">
        <f t="shared" si="17"/>
        <v>0</v>
      </c>
      <c r="E67" s="89">
        <f>'2025 Φεβρουάριος'!L10</f>
        <v>0</v>
      </c>
      <c r="F67" s="89">
        <f t="shared" si="18"/>
        <v>0</v>
      </c>
      <c r="G67" s="89">
        <f>'2025 Μάρτιος'!L10</f>
        <v>0</v>
      </c>
      <c r="H67" s="89">
        <f t="shared" si="19"/>
        <v>0</v>
      </c>
      <c r="I67" s="89">
        <f>'2025 Απρίλιος'!L10</f>
        <v>0</v>
      </c>
      <c r="J67" s="89">
        <f t="shared" si="20"/>
        <v>0</v>
      </c>
      <c r="K67" s="89">
        <f>'2025 Μάιος'!L10</f>
        <v>0</v>
      </c>
      <c r="L67" s="89">
        <f t="shared" si="21"/>
        <v>0</v>
      </c>
      <c r="M67" s="89">
        <f>'2025 Ιούνιος'!L10</f>
        <v>0</v>
      </c>
      <c r="N67" s="89">
        <f t="shared" si="22"/>
        <v>0</v>
      </c>
      <c r="O67" s="89">
        <f>'2025 Ιούλιος'!L10</f>
        <v>0</v>
      </c>
      <c r="P67" s="89">
        <f t="shared" si="23"/>
        <v>0</v>
      </c>
      <c r="Q67" s="89">
        <f>'2025 Άυγουστος'!L10</f>
        <v>0</v>
      </c>
      <c r="R67" s="89">
        <f t="shared" si="24"/>
        <v>0</v>
      </c>
      <c r="S67" s="89">
        <f>'2025 Σεπτέμβριος'!L10</f>
        <v>0</v>
      </c>
      <c r="T67" s="89">
        <f t="shared" si="25"/>
        <v>0</v>
      </c>
      <c r="U67" s="89">
        <f>'2025 Οκτώβριος'!L10</f>
        <v>0</v>
      </c>
      <c r="V67" s="89">
        <f t="shared" si="26"/>
        <v>0</v>
      </c>
      <c r="W67" s="89">
        <f>'2025 Νοέμβριος'!L10</f>
        <v>0</v>
      </c>
      <c r="X67" s="89">
        <f t="shared" si="27"/>
        <v>0</v>
      </c>
      <c r="Y67" s="89">
        <f>'2025 Δεκέμβριος'!L10</f>
        <v>0</v>
      </c>
      <c r="Z67" s="89">
        <f t="shared" si="28"/>
        <v>0</v>
      </c>
      <c r="AA67" s="89">
        <f t="shared" si="29"/>
        <v>0</v>
      </c>
    </row>
    <row r="68" spans="1:27" x14ac:dyDescent="0.25">
      <c r="A68" s="88" t="s">
        <v>23</v>
      </c>
      <c r="B68" s="88">
        <v>2024</v>
      </c>
      <c r="C68" s="89">
        <f>'2025 Ιανουάριος'!L11</f>
        <v>0</v>
      </c>
      <c r="D68" s="89">
        <f t="shared" si="17"/>
        <v>0</v>
      </c>
      <c r="E68" s="89">
        <f>'2025 Φεβρουάριος'!L11</f>
        <v>0</v>
      </c>
      <c r="F68" s="89">
        <f t="shared" si="18"/>
        <v>0</v>
      </c>
      <c r="G68" s="89">
        <f>'2025 Μάρτιος'!L11</f>
        <v>0</v>
      </c>
      <c r="H68" s="89">
        <f t="shared" si="19"/>
        <v>0</v>
      </c>
      <c r="I68" s="89">
        <f>'2025 Απρίλιος'!L11</f>
        <v>0</v>
      </c>
      <c r="J68" s="89">
        <f t="shared" si="20"/>
        <v>0</v>
      </c>
      <c r="K68" s="89">
        <f>'2025 Μάιος'!L11</f>
        <v>0</v>
      </c>
      <c r="L68" s="89">
        <f t="shared" si="21"/>
        <v>0</v>
      </c>
      <c r="M68" s="89">
        <f>'2025 Ιούνιος'!L11</f>
        <v>0</v>
      </c>
      <c r="N68" s="89">
        <f t="shared" si="22"/>
        <v>0</v>
      </c>
      <c r="O68" s="89">
        <f>'2025 Ιούλιος'!L11</f>
        <v>0</v>
      </c>
      <c r="P68" s="89">
        <f t="shared" si="23"/>
        <v>0</v>
      </c>
      <c r="Q68" s="89">
        <f>'2025 Άυγουστος'!L11</f>
        <v>0</v>
      </c>
      <c r="R68" s="89">
        <f t="shared" si="24"/>
        <v>0</v>
      </c>
      <c r="S68" s="89">
        <f>'2025 Σεπτέμβριος'!L11</f>
        <v>0</v>
      </c>
      <c r="T68" s="89">
        <f t="shared" si="25"/>
        <v>0</v>
      </c>
      <c r="U68" s="89">
        <f>'2025 Οκτώβριος'!L11</f>
        <v>0</v>
      </c>
      <c r="V68" s="89">
        <f t="shared" si="26"/>
        <v>0</v>
      </c>
      <c r="W68" s="89">
        <f>'2025 Νοέμβριος'!L11</f>
        <v>0</v>
      </c>
      <c r="X68" s="89">
        <f t="shared" si="27"/>
        <v>0</v>
      </c>
      <c r="Y68" s="89">
        <f>'2025 Δεκέμβριος'!L11</f>
        <v>0</v>
      </c>
      <c r="Z68" s="89">
        <f t="shared" si="28"/>
        <v>0</v>
      </c>
      <c r="AA68" s="89">
        <f t="shared" si="29"/>
        <v>0</v>
      </c>
    </row>
    <row r="69" spans="1:27" x14ac:dyDescent="0.25">
      <c r="A69" s="88" t="s">
        <v>24</v>
      </c>
      <c r="B69" s="88">
        <v>2024</v>
      </c>
      <c r="C69" s="89">
        <f>'2025 Ιανουάριος'!L12</f>
        <v>15.01</v>
      </c>
      <c r="D69" s="89">
        <f t="shared" si="17"/>
        <v>15.01</v>
      </c>
      <c r="E69" s="89">
        <f>'2025 Φεβρουάριος'!L12</f>
        <v>15.01</v>
      </c>
      <c r="F69" s="89">
        <f t="shared" si="18"/>
        <v>30.02</v>
      </c>
      <c r="G69" s="89">
        <f>'2025 Μάρτιος'!L12</f>
        <v>15.01</v>
      </c>
      <c r="H69" s="89">
        <f t="shared" si="19"/>
        <v>45.03</v>
      </c>
      <c r="I69" s="89">
        <f>'2025 Απρίλιος'!L12</f>
        <v>15.01</v>
      </c>
      <c r="J69" s="89">
        <f t="shared" si="20"/>
        <v>60.04</v>
      </c>
      <c r="K69" s="89">
        <f>'2025 Μάιος'!L12</f>
        <v>15.01</v>
      </c>
      <c r="L69" s="89">
        <f t="shared" si="21"/>
        <v>75.05</v>
      </c>
      <c r="M69" s="89">
        <f>'2025 Ιούνιος'!L12</f>
        <v>15.01</v>
      </c>
      <c r="N69" s="89">
        <f t="shared" si="22"/>
        <v>90.06</v>
      </c>
      <c r="O69" s="89">
        <f>'2025 Ιούλιος'!L12</f>
        <v>15.01</v>
      </c>
      <c r="P69" s="89">
        <f t="shared" si="23"/>
        <v>105.07000000000001</v>
      </c>
      <c r="Q69" s="89">
        <f>'2025 Άυγουστος'!L12</f>
        <v>15.01</v>
      </c>
      <c r="R69" s="89">
        <f t="shared" si="24"/>
        <v>120.08000000000001</v>
      </c>
      <c r="S69" s="89">
        <f>'2025 Σεπτέμβριος'!L12</f>
        <v>15.01</v>
      </c>
      <c r="T69" s="89">
        <f t="shared" si="25"/>
        <v>135.09</v>
      </c>
      <c r="U69" s="89">
        <f>'2025 Οκτώβριος'!L12</f>
        <v>15.01</v>
      </c>
      <c r="V69" s="89">
        <f t="shared" si="26"/>
        <v>150.1</v>
      </c>
      <c r="W69" s="89">
        <f>'2025 Νοέμβριος'!L12</f>
        <v>15.01</v>
      </c>
      <c r="X69" s="89">
        <f t="shared" si="27"/>
        <v>165.10999999999999</v>
      </c>
      <c r="Y69" s="89">
        <f>'2025 Δεκέμβριος'!L12</f>
        <v>15.01</v>
      </c>
      <c r="Z69" s="89">
        <f t="shared" si="28"/>
        <v>180.11999999999998</v>
      </c>
      <c r="AA69" s="89">
        <f t="shared" si="29"/>
        <v>180.11999999999998</v>
      </c>
    </row>
    <row r="70" spans="1:27" x14ac:dyDescent="0.25">
      <c r="A70" s="88" t="s">
        <v>25</v>
      </c>
      <c r="B70" s="88">
        <v>2024</v>
      </c>
      <c r="C70" s="89">
        <f>'2025 Ιανουάριος'!L13</f>
        <v>0</v>
      </c>
      <c r="D70" s="89">
        <f t="shared" si="17"/>
        <v>0</v>
      </c>
      <c r="E70" s="89">
        <f>'2025 Φεβρουάριος'!L13</f>
        <v>0</v>
      </c>
      <c r="F70" s="89">
        <f t="shared" si="18"/>
        <v>0</v>
      </c>
      <c r="G70" s="89">
        <f>'2025 Μάρτιος'!L13</f>
        <v>0</v>
      </c>
      <c r="H70" s="89">
        <f t="shared" si="19"/>
        <v>0</v>
      </c>
      <c r="I70" s="89">
        <f>'2025 Απρίλιος'!L13</f>
        <v>0</v>
      </c>
      <c r="J70" s="89">
        <f t="shared" si="20"/>
        <v>0</v>
      </c>
      <c r="K70" s="89">
        <f>'2025 Μάιος'!L13</f>
        <v>0</v>
      </c>
      <c r="L70" s="89">
        <f t="shared" si="21"/>
        <v>0</v>
      </c>
      <c r="M70" s="89">
        <f>'2025 Ιούνιος'!L13</f>
        <v>0</v>
      </c>
      <c r="N70" s="89">
        <f t="shared" si="22"/>
        <v>0</v>
      </c>
      <c r="O70" s="89">
        <f>'2025 Ιούλιος'!L13</f>
        <v>0</v>
      </c>
      <c r="P70" s="89">
        <f t="shared" si="23"/>
        <v>0</v>
      </c>
      <c r="Q70" s="89">
        <f>'2025 Άυγουστος'!L13</f>
        <v>0</v>
      </c>
      <c r="R70" s="89">
        <f t="shared" si="24"/>
        <v>0</v>
      </c>
      <c r="S70" s="89">
        <f>'2025 Σεπτέμβριος'!L13</f>
        <v>0</v>
      </c>
      <c r="T70" s="89">
        <f t="shared" si="25"/>
        <v>0</v>
      </c>
      <c r="U70" s="89">
        <f>'2025 Οκτώβριος'!L13</f>
        <v>0</v>
      </c>
      <c r="V70" s="89">
        <f t="shared" si="26"/>
        <v>0</v>
      </c>
      <c r="W70" s="89">
        <f>'2025 Νοέμβριος'!L13</f>
        <v>0</v>
      </c>
      <c r="X70" s="89">
        <f t="shared" si="27"/>
        <v>0</v>
      </c>
      <c r="Y70" s="89">
        <f>'2025 Δεκέμβριος'!L13</f>
        <v>0</v>
      </c>
      <c r="Z70" s="89">
        <f t="shared" si="28"/>
        <v>0</v>
      </c>
      <c r="AA70" s="89">
        <f t="shared" si="29"/>
        <v>0</v>
      </c>
    </row>
    <row r="71" spans="1:27" x14ac:dyDescent="0.25">
      <c r="A71" s="88" t="s">
        <v>26</v>
      </c>
      <c r="B71" s="88">
        <v>2024</v>
      </c>
      <c r="C71" s="89">
        <f>'2025 Ιανουάριος'!L14</f>
        <v>0</v>
      </c>
      <c r="D71" s="89">
        <f t="shared" si="17"/>
        <v>0</v>
      </c>
      <c r="E71" s="89">
        <f>'2025 Φεβρουάριος'!L14</f>
        <v>0</v>
      </c>
      <c r="F71" s="89">
        <f t="shared" si="18"/>
        <v>0</v>
      </c>
      <c r="G71" s="89">
        <f>'2025 Μάρτιος'!L14</f>
        <v>0</v>
      </c>
      <c r="H71" s="89">
        <f t="shared" si="19"/>
        <v>0</v>
      </c>
      <c r="I71" s="89">
        <f>'2025 Απρίλιος'!L14</f>
        <v>0</v>
      </c>
      <c r="J71" s="89">
        <f t="shared" si="20"/>
        <v>0</v>
      </c>
      <c r="K71" s="89">
        <f>'2025 Μάιος'!L14</f>
        <v>0</v>
      </c>
      <c r="L71" s="89">
        <f t="shared" si="21"/>
        <v>0</v>
      </c>
      <c r="M71" s="89">
        <f>'2025 Ιούνιος'!L14</f>
        <v>0</v>
      </c>
      <c r="N71" s="89">
        <f t="shared" si="22"/>
        <v>0</v>
      </c>
      <c r="O71" s="89">
        <f>'2025 Ιούλιος'!L14</f>
        <v>0</v>
      </c>
      <c r="P71" s="89">
        <f t="shared" si="23"/>
        <v>0</v>
      </c>
      <c r="Q71" s="89">
        <f>'2025 Άυγουστος'!L14</f>
        <v>0</v>
      </c>
      <c r="R71" s="89">
        <f t="shared" si="24"/>
        <v>0</v>
      </c>
      <c r="S71" s="89">
        <f>'2025 Σεπτέμβριος'!L14</f>
        <v>0</v>
      </c>
      <c r="T71" s="89">
        <f t="shared" si="25"/>
        <v>0</v>
      </c>
      <c r="U71" s="89">
        <f>'2025 Οκτώβριος'!L14</f>
        <v>0</v>
      </c>
      <c r="V71" s="89">
        <f t="shared" si="26"/>
        <v>0</v>
      </c>
      <c r="W71" s="89">
        <f>'2025 Νοέμβριος'!L14</f>
        <v>0</v>
      </c>
      <c r="X71" s="89">
        <f t="shared" si="27"/>
        <v>0</v>
      </c>
      <c r="Y71" s="89">
        <f>'2025 Δεκέμβριος'!L14</f>
        <v>0</v>
      </c>
      <c r="Z71" s="89">
        <f t="shared" si="28"/>
        <v>0</v>
      </c>
      <c r="AA71" s="89">
        <f t="shared" si="29"/>
        <v>0</v>
      </c>
    </row>
    <row r="72" spans="1:27" x14ac:dyDescent="0.25">
      <c r="A72" s="88" t="s">
        <v>27</v>
      </c>
      <c r="B72" s="88">
        <v>2024</v>
      </c>
      <c r="C72" s="89">
        <f>'2025 Ιανουάριος'!L15</f>
        <v>15</v>
      </c>
      <c r="D72" s="89">
        <f t="shared" si="17"/>
        <v>15</v>
      </c>
      <c r="E72" s="89">
        <f>'2025 Φεβρουάριος'!L15</f>
        <v>15</v>
      </c>
      <c r="F72" s="89">
        <f t="shared" si="18"/>
        <v>30</v>
      </c>
      <c r="G72" s="89">
        <f>'2025 Μάρτιος'!L15</f>
        <v>15</v>
      </c>
      <c r="H72" s="89">
        <f t="shared" si="19"/>
        <v>45</v>
      </c>
      <c r="I72" s="89">
        <f>'2025 Απρίλιος'!L15</f>
        <v>15</v>
      </c>
      <c r="J72" s="89">
        <f t="shared" si="20"/>
        <v>60</v>
      </c>
      <c r="K72" s="89">
        <f>'2025 Μάιος'!L15</f>
        <v>15</v>
      </c>
      <c r="L72" s="89">
        <f t="shared" si="21"/>
        <v>75</v>
      </c>
      <c r="M72" s="89">
        <f>'2025 Ιούνιος'!L15</f>
        <v>15</v>
      </c>
      <c r="N72" s="89">
        <f t="shared" si="22"/>
        <v>90</v>
      </c>
      <c r="O72" s="89">
        <f>'2025 Ιούλιος'!L15</f>
        <v>15</v>
      </c>
      <c r="P72" s="89">
        <f t="shared" si="23"/>
        <v>105</v>
      </c>
      <c r="Q72" s="89">
        <f>'2025 Άυγουστος'!L15</f>
        <v>15</v>
      </c>
      <c r="R72" s="89">
        <f t="shared" si="24"/>
        <v>120</v>
      </c>
      <c r="S72" s="89">
        <f>'2025 Σεπτέμβριος'!L15</f>
        <v>15</v>
      </c>
      <c r="T72" s="89">
        <f t="shared" si="25"/>
        <v>135</v>
      </c>
      <c r="U72" s="89">
        <f>'2025 Οκτώβριος'!L15</f>
        <v>15</v>
      </c>
      <c r="V72" s="89">
        <f t="shared" si="26"/>
        <v>150</v>
      </c>
      <c r="W72" s="89">
        <f>'2025 Νοέμβριος'!L15</f>
        <v>15</v>
      </c>
      <c r="X72" s="89">
        <f t="shared" si="27"/>
        <v>165</v>
      </c>
      <c r="Y72" s="89">
        <f>'2025 Δεκέμβριος'!L15</f>
        <v>15</v>
      </c>
      <c r="Z72" s="89">
        <f t="shared" si="28"/>
        <v>180</v>
      </c>
      <c r="AA72" s="89">
        <f t="shared" si="29"/>
        <v>180</v>
      </c>
    </row>
    <row r="73" spans="1:27" x14ac:dyDescent="0.25">
      <c r="A73" s="88" t="s">
        <v>28</v>
      </c>
      <c r="B73" s="88">
        <v>2024</v>
      </c>
      <c r="C73" s="89">
        <f>'2025 Ιανουάριος'!L16</f>
        <v>100</v>
      </c>
      <c r="D73" s="89">
        <f t="shared" si="17"/>
        <v>100</v>
      </c>
      <c r="E73" s="89">
        <f>'2025 Φεβρουάριος'!L16</f>
        <v>100</v>
      </c>
      <c r="F73" s="89">
        <f t="shared" si="18"/>
        <v>200</v>
      </c>
      <c r="G73" s="89">
        <f>'2025 Μάρτιος'!L16</f>
        <v>100</v>
      </c>
      <c r="H73" s="89">
        <f t="shared" si="19"/>
        <v>300</v>
      </c>
      <c r="I73" s="89">
        <f>'2025 Απρίλιος'!L16</f>
        <v>100</v>
      </c>
      <c r="J73" s="89">
        <f t="shared" si="20"/>
        <v>400</v>
      </c>
      <c r="K73" s="89">
        <f>'2025 Μάιος'!L16</f>
        <v>100</v>
      </c>
      <c r="L73" s="89">
        <f t="shared" si="21"/>
        <v>500</v>
      </c>
      <c r="M73" s="89">
        <f>'2025 Ιούνιος'!L16</f>
        <v>100</v>
      </c>
      <c r="N73" s="89">
        <f t="shared" si="22"/>
        <v>600</v>
      </c>
      <c r="O73" s="89">
        <f>'2025 Ιούλιος'!L16</f>
        <v>100</v>
      </c>
      <c r="P73" s="89">
        <f t="shared" si="23"/>
        <v>700</v>
      </c>
      <c r="Q73" s="89">
        <f>'2025 Άυγουστος'!L16</f>
        <v>100</v>
      </c>
      <c r="R73" s="89">
        <f t="shared" si="24"/>
        <v>800</v>
      </c>
      <c r="S73" s="89">
        <f>'2025 Σεπτέμβριος'!L16</f>
        <v>100</v>
      </c>
      <c r="T73" s="89">
        <f t="shared" si="25"/>
        <v>900</v>
      </c>
      <c r="U73" s="89">
        <f>'2025 Οκτώβριος'!L16</f>
        <v>100</v>
      </c>
      <c r="V73" s="89">
        <f t="shared" si="26"/>
        <v>1000</v>
      </c>
      <c r="W73" s="89">
        <f>'2025 Νοέμβριος'!L16</f>
        <v>100</v>
      </c>
      <c r="X73" s="89">
        <f t="shared" si="27"/>
        <v>1100</v>
      </c>
      <c r="Y73" s="89">
        <f>'2025 Δεκέμβριος'!L16</f>
        <v>100</v>
      </c>
      <c r="Z73" s="89">
        <f t="shared" si="28"/>
        <v>1200</v>
      </c>
      <c r="AA73" s="89">
        <f t="shared" si="29"/>
        <v>1200</v>
      </c>
    </row>
    <row r="74" spans="1:27" x14ac:dyDescent="0.25">
      <c r="A74" s="88" t="s">
        <v>29</v>
      </c>
      <c r="B74" s="88">
        <v>2024</v>
      </c>
      <c r="C74" s="89">
        <f>'2025 Ιανουάριος'!L17</f>
        <v>0</v>
      </c>
      <c r="D74" s="89">
        <f t="shared" si="17"/>
        <v>0</v>
      </c>
      <c r="E74" s="89">
        <f>'2025 Φεβρουάριος'!L17</f>
        <v>0</v>
      </c>
      <c r="F74" s="89">
        <f t="shared" si="18"/>
        <v>0</v>
      </c>
      <c r="G74" s="89">
        <f>'2025 Μάρτιος'!L17</f>
        <v>0</v>
      </c>
      <c r="H74" s="89">
        <f t="shared" si="19"/>
        <v>0</v>
      </c>
      <c r="I74" s="89">
        <f>'2025 Απρίλιος'!L17</f>
        <v>0</v>
      </c>
      <c r="J74" s="89">
        <f t="shared" si="20"/>
        <v>0</v>
      </c>
      <c r="K74" s="89">
        <f>'2025 Μάιος'!L17</f>
        <v>0</v>
      </c>
      <c r="L74" s="89">
        <f t="shared" si="21"/>
        <v>0</v>
      </c>
      <c r="M74" s="89">
        <f>'2025 Ιούνιος'!L17</f>
        <v>0</v>
      </c>
      <c r="N74" s="89">
        <f t="shared" si="22"/>
        <v>0</v>
      </c>
      <c r="O74" s="89">
        <f>'2025 Ιούλιος'!L17</f>
        <v>0</v>
      </c>
      <c r="P74" s="89">
        <f t="shared" si="23"/>
        <v>0</v>
      </c>
      <c r="Q74" s="89">
        <f>'2025 Άυγουστος'!L17</f>
        <v>0</v>
      </c>
      <c r="R74" s="89">
        <f t="shared" si="24"/>
        <v>0</v>
      </c>
      <c r="S74" s="89">
        <f>'2025 Σεπτέμβριος'!L17</f>
        <v>0</v>
      </c>
      <c r="T74" s="89">
        <f t="shared" si="25"/>
        <v>0</v>
      </c>
      <c r="U74" s="89">
        <f>'2025 Οκτώβριος'!L17</f>
        <v>0</v>
      </c>
      <c r="V74" s="89">
        <f t="shared" si="26"/>
        <v>0</v>
      </c>
      <c r="W74" s="89">
        <f>'2025 Νοέμβριος'!L17</f>
        <v>0</v>
      </c>
      <c r="X74" s="89">
        <f t="shared" si="27"/>
        <v>0</v>
      </c>
      <c r="Y74" s="89">
        <f>'2025 Δεκέμβριος'!L17</f>
        <v>0</v>
      </c>
      <c r="Z74" s="89">
        <f t="shared" si="28"/>
        <v>0</v>
      </c>
      <c r="AA74" s="89">
        <f t="shared" si="29"/>
        <v>0</v>
      </c>
    </row>
    <row r="75" spans="1:27" x14ac:dyDescent="0.25">
      <c r="A75" s="88" t="s">
        <v>30</v>
      </c>
      <c r="B75" s="88">
        <v>2024</v>
      </c>
      <c r="C75" s="89">
        <f>'2025 Ιανουάριος'!L18</f>
        <v>0</v>
      </c>
      <c r="D75" s="89">
        <f t="shared" si="17"/>
        <v>0</v>
      </c>
      <c r="E75" s="89">
        <f>'2025 Φεβρουάριος'!L18</f>
        <v>0</v>
      </c>
      <c r="F75" s="89">
        <f t="shared" si="18"/>
        <v>0</v>
      </c>
      <c r="G75" s="89">
        <f>'2025 Μάρτιος'!L18</f>
        <v>0</v>
      </c>
      <c r="H75" s="89">
        <f t="shared" si="19"/>
        <v>0</v>
      </c>
      <c r="I75" s="89">
        <f>'2025 Απρίλιος'!L18</f>
        <v>0</v>
      </c>
      <c r="J75" s="89">
        <f t="shared" si="20"/>
        <v>0</v>
      </c>
      <c r="K75" s="89">
        <f>'2025 Μάιος'!L18</f>
        <v>0</v>
      </c>
      <c r="L75" s="89">
        <f t="shared" si="21"/>
        <v>0</v>
      </c>
      <c r="M75" s="89">
        <f>'2025 Ιούνιος'!L18</f>
        <v>0</v>
      </c>
      <c r="N75" s="89">
        <f t="shared" si="22"/>
        <v>0</v>
      </c>
      <c r="O75" s="89">
        <f>'2025 Ιούλιος'!L18</f>
        <v>0</v>
      </c>
      <c r="P75" s="89">
        <f t="shared" si="23"/>
        <v>0</v>
      </c>
      <c r="Q75" s="89">
        <f>'2025 Άυγουστος'!L18</f>
        <v>0</v>
      </c>
      <c r="R75" s="89">
        <f t="shared" si="24"/>
        <v>0</v>
      </c>
      <c r="S75" s="89">
        <f>'2025 Σεπτέμβριος'!L18</f>
        <v>0</v>
      </c>
      <c r="T75" s="89">
        <f t="shared" si="25"/>
        <v>0</v>
      </c>
      <c r="U75" s="89">
        <f>'2025 Οκτώβριος'!L18</f>
        <v>0</v>
      </c>
      <c r="V75" s="89">
        <f t="shared" si="26"/>
        <v>0</v>
      </c>
      <c r="W75" s="89">
        <f>'2025 Νοέμβριος'!L18</f>
        <v>0</v>
      </c>
      <c r="X75" s="89">
        <f t="shared" si="27"/>
        <v>0</v>
      </c>
      <c r="Y75" s="89">
        <f>'2025 Δεκέμβριος'!L18</f>
        <v>0</v>
      </c>
      <c r="Z75" s="89">
        <f t="shared" si="28"/>
        <v>0</v>
      </c>
      <c r="AA75" s="89">
        <f t="shared" si="29"/>
        <v>0</v>
      </c>
    </row>
    <row r="76" spans="1:27" x14ac:dyDescent="0.25">
      <c r="A76" s="88" t="s">
        <v>31</v>
      </c>
      <c r="B76" s="88">
        <v>2024</v>
      </c>
      <c r="C76" s="89">
        <f>'2025 Ιανουάριος'!L19</f>
        <v>0</v>
      </c>
      <c r="D76" s="89">
        <f t="shared" si="17"/>
        <v>0</v>
      </c>
      <c r="E76" s="89">
        <f>'2025 Φεβρουάριος'!L19</f>
        <v>0</v>
      </c>
      <c r="F76" s="89">
        <f t="shared" si="18"/>
        <v>0</v>
      </c>
      <c r="G76" s="89">
        <f>'2025 Μάρτιος'!L19</f>
        <v>0</v>
      </c>
      <c r="H76" s="89">
        <f t="shared" si="19"/>
        <v>0</v>
      </c>
      <c r="I76" s="89">
        <f>'2025 Απρίλιος'!L19</f>
        <v>0</v>
      </c>
      <c r="J76" s="89">
        <f t="shared" si="20"/>
        <v>0</v>
      </c>
      <c r="K76" s="89">
        <f>'2025 Μάιος'!L19</f>
        <v>0</v>
      </c>
      <c r="L76" s="89">
        <f t="shared" si="21"/>
        <v>0</v>
      </c>
      <c r="M76" s="89">
        <f>'2025 Ιούνιος'!L19</f>
        <v>0</v>
      </c>
      <c r="N76" s="89">
        <f t="shared" si="22"/>
        <v>0</v>
      </c>
      <c r="O76" s="89">
        <f>'2025 Ιούλιος'!L19</f>
        <v>0</v>
      </c>
      <c r="P76" s="89">
        <f t="shared" si="23"/>
        <v>0</v>
      </c>
      <c r="Q76" s="89">
        <f>'2025 Άυγουστος'!L19</f>
        <v>0</v>
      </c>
      <c r="R76" s="89">
        <f t="shared" si="24"/>
        <v>0</v>
      </c>
      <c r="S76" s="89">
        <f>'2025 Σεπτέμβριος'!L19</f>
        <v>0</v>
      </c>
      <c r="T76" s="89">
        <f t="shared" si="25"/>
        <v>0</v>
      </c>
      <c r="U76" s="89">
        <f>'2025 Οκτώβριος'!L19</f>
        <v>0</v>
      </c>
      <c r="V76" s="89">
        <f t="shared" si="26"/>
        <v>0</v>
      </c>
      <c r="W76" s="89">
        <f>'2025 Νοέμβριος'!L19</f>
        <v>0</v>
      </c>
      <c r="X76" s="89">
        <f t="shared" si="27"/>
        <v>0</v>
      </c>
      <c r="Y76" s="89">
        <f>'2025 Δεκέμβριος'!L19</f>
        <v>0</v>
      </c>
      <c r="Z76" s="89">
        <f t="shared" si="28"/>
        <v>0</v>
      </c>
      <c r="AA76" s="89">
        <f t="shared" si="29"/>
        <v>0</v>
      </c>
    </row>
    <row r="77" spans="1:27" x14ac:dyDescent="0.25">
      <c r="A77" s="88" t="s">
        <v>32</v>
      </c>
      <c r="B77" s="88">
        <v>2024</v>
      </c>
      <c r="C77" s="89">
        <f>'2025 Ιανουάριος'!L20</f>
        <v>0</v>
      </c>
      <c r="D77" s="89">
        <f t="shared" si="17"/>
        <v>0</v>
      </c>
      <c r="E77" s="89">
        <f>'2025 Φεβρουάριος'!L20</f>
        <v>0</v>
      </c>
      <c r="F77" s="89">
        <f t="shared" si="18"/>
        <v>0</v>
      </c>
      <c r="G77" s="89">
        <f>'2025 Μάρτιος'!L20</f>
        <v>0</v>
      </c>
      <c r="H77" s="89">
        <f t="shared" si="19"/>
        <v>0</v>
      </c>
      <c r="I77" s="89">
        <f>'2025 Απρίλιος'!L20</f>
        <v>0</v>
      </c>
      <c r="J77" s="89">
        <f t="shared" si="20"/>
        <v>0</v>
      </c>
      <c r="K77" s="89">
        <f>'2025 Μάιος'!L20</f>
        <v>0</v>
      </c>
      <c r="L77" s="89">
        <f t="shared" si="21"/>
        <v>0</v>
      </c>
      <c r="M77" s="89">
        <f>'2025 Ιούνιος'!L20</f>
        <v>0</v>
      </c>
      <c r="N77" s="89">
        <f t="shared" si="22"/>
        <v>0</v>
      </c>
      <c r="O77" s="89">
        <f>'2025 Ιούλιος'!L20</f>
        <v>0</v>
      </c>
      <c r="P77" s="89">
        <f t="shared" si="23"/>
        <v>0</v>
      </c>
      <c r="Q77" s="89">
        <f>'2025 Άυγουστος'!L20</f>
        <v>0</v>
      </c>
      <c r="R77" s="89">
        <f t="shared" si="24"/>
        <v>0</v>
      </c>
      <c r="S77" s="89">
        <f>'2025 Σεπτέμβριος'!L20</f>
        <v>0</v>
      </c>
      <c r="T77" s="89">
        <f t="shared" si="25"/>
        <v>0</v>
      </c>
      <c r="U77" s="89">
        <f>'2025 Οκτώβριος'!L20</f>
        <v>0</v>
      </c>
      <c r="V77" s="89">
        <f t="shared" si="26"/>
        <v>0</v>
      </c>
      <c r="W77" s="89">
        <f>'2025 Νοέμβριος'!L20</f>
        <v>0</v>
      </c>
      <c r="X77" s="89">
        <f t="shared" si="27"/>
        <v>0</v>
      </c>
      <c r="Y77" s="89">
        <f>'2025 Δεκέμβριος'!L20</f>
        <v>0</v>
      </c>
      <c r="Z77" s="89">
        <f t="shared" si="28"/>
        <v>0</v>
      </c>
      <c r="AA77" s="89">
        <f t="shared" si="29"/>
        <v>0</v>
      </c>
    </row>
    <row r="78" spans="1:27" x14ac:dyDescent="0.25">
      <c r="A78" s="88" t="s">
        <v>33</v>
      </c>
      <c r="B78" s="88">
        <v>2024</v>
      </c>
      <c r="C78" s="89">
        <f>'2025 Ιανουάριος'!L21</f>
        <v>0</v>
      </c>
      <c r="D78" s="89">
        <f t="shared" si="17"/>
        <v>0</v>
      </c>
      <c r="E78" s="89">
        <f>'2025 Φεβρουάριος'!L21</f>
        <v>0</v>
      </c>
      <c r="F78" s="89">
        <f t="shared" si="18"/>
        <v>0</v>
      </c>
      <c r="G78" s="89">
        <f>'2025 Μάρτιος'!L21</f>
        <v>0</v>
      </c>
      <c r="H78" s="89">
        <f t="shared" si="19"/>
        <v>0</v>
      </c>
      <c r="I78" s="89">
        <f>'2025 Απρίλιος'!L21</f>
        <v>0</v>
      </c>
      <c r="J78" s="89">
        <f t="shared" si="20"/>
        <v>0</v>
      </c>
      <c r="K78" s="89">
        <f>'2025 Μάιος'!L21</f>
        <v>0</v>
      </c>
      <c r="L78" s="89">
        <f t="shared" si="21"/>
        <v>0</v>
      </c>
      <c r="M78" s="89">
        <f>'2025 Ιούνιος'!L21</f>
        <v>0</v>
      </c>
      <c r="N78" s="89">
        <f t="shared" si="22"/>
        <v>0</v>
      </c>
      <c r="O78" s="89">
        <f>'2025 Ιούλιος'!L21</f>
        <v>0</v>
      </c>
      <c r="P78" s="89">
        <f t="shared" si="23"/>
        <v>0</v>
      </c>
      <c r="Q78" s="89">
        <f>'2025 Άυγουστος'!L21</f>
        <v>0</v>
      </c>
      <c r="R78" s="89">
        <f t="shared" si="24"/>
        <v>0</v>
      </c>
      <c r="S78" s="89">
        <f>'2025 Σεπτέμβριος'!L21</f>
        <v>0</v>
      </c>
      <c r="T78" s="89">
        <f t="shared" si="25"/>
        <v>0</v>
      </c>
      <c r="U78" s="89">
        <f>'2025 Οκτώβριος'!L21</f>
        <v>0</v>
      </c>
      <c r="V78" s="89">
        <f t="shared" si="26"/>
        <v>0</v>
      </c>
      <c r="W78" s="89">
        <f>'2025 Νοέμβριος'!L21</f>
        <v>0</v>
      </c>
      <c r="X78" s="89">
        <f t="shared" si="27"/>
        <v>0</v>
      </c>
      <c r="Y78" s="89">
        <f>'2025 Δεκέμβριος'!L21</f>
        <v>0</v>
      </c>
      <c r="Z78" s="89">
        <f t="shared" si="28"/>
        <v>0</v>
      </c>
      <c r="AA78" s="89">
        <f t="shared" si="29"/>
        <v>0</v>
      </c>
    </row>
    <row r="79" spans="1:27" x14ac:dyDescent="0.25">
      <c r="A79" s="88" t="s">
        <v>34</v>
      </c>
      <c r="B79" s="88">
        <v>2024</v>
      </c>
      <c r="C79" s="89">
        <f>'2025 Ιανουάριος'!L22</f>
        <v>0</v>
      </c>
      <c r="D79" s="89">
        <f t="shared" si="17"/>
        <v>0</v>
      </c>
      <c r="E79" s="89">
        <f>'2025 Φεβρουάριος'!L22</f>
        <v>0</v>
      </c>
      <c r="F79" s="89">
        <f t="shared" si="18"/>
        <v>0</v>
      </c>
      <c r="G79" s="89">
        <f>'2025 Μάρτιος'!L22</f>
        <v>0</v>
      </c>
      <c r="H79" s="89">
        <f t="shared" si="19"/>
        <v>0</v>
      </c>
      <c r="I79" s="89">
        <f>'2025 Απρίλιος'!L22</f>
        <v>0</v>
      </c>
      <c r="J79" s="89">
        <f t="shared" si="20"/>
        <v>0</v>
      </c>
      <c r="K79" s="89">
        <f>'2025 Μάιος'!L22</f>
        <v>0</v>
      </c>
      <c r="L79" s="89">
        <f t="shared" si="21"/>
        <v>0</v>
      </c>
      <c r="M79" s="89">
        <f>'2025 Ιούνιος'!L22</f>
        <v>0</v>
      </c>
      <c r="N79" s="89">
        <f t="shared" si="22"/>
        <v>0</v>
      </c>
      <c r="O79" s="89">
        <f>'2025 Ιούλιος'!L22</f>
        <v>0</v>
      </c>
      <c r="P79" s="89">
        <f t="shared" si="23"/>
        <v>0</v>
      </c>
      <c r="Q79" s="89">
        <f>'2025 Άυγουστος'!L22</f>
        <v>0</v>
      </c>
      <c r="R79" s="89">
        <f t="shared" si="24"/>
        <v>0</v>
      </c>
      <c r="S79" s="89">
        <f>'2025 Σεπτέμβριος'!L22</f>
        <v>0</v>
      </c>
      <c r="T79" s="89">
        <f t="shared" si="25"/>
        <v>0</v>
      </c>
      <c r="U79" s="89">
        <f>'2025 Οκτώβριος'!L22</f>
        <v>0</v>
      </c>
      <c r="V79" s="89">
        <f t="shared" si="26"/>
        <v>0</v>
      </c>
      <c r="W79" s="89">
        <f>'2025 Νοέμβριος'!L22</f>
        <v>0</v>
      </c>
      <c r="X79" s="89">
        <f t="shared" si="27"/>
        <v>0</v>
      </c>
      <c r="Y79" s="89">
        <f>'2025 Δεκέμβριος'!L22</f>
        <v>0</v>
      </c>
      <c r="Z79" s="89">
        <f t="shared" si="28"/>
        <v>0</v>
      </c>
      <c r="AA79" s="89">
        <f t="shared" si="29"/>
        <v>0</v>
      </c>
    </row>
    <row r="80" spans="1:27" x14ac:dyDescent="0.25">
      <c r="A80" s="88" t="s">
        <v>35</v>
      </c>
      <c r="B80" s="88">
        <v>2024</v>
      </c>
      <c r="C80" s="89">
        <f>'2025 Ιανουάριος'!L23</f>
        <v>0</v>
      </c>
      <c r="D80" s="89">
        <f t="shared" si="17"/>
        <v>0</v>
      </c>
      <c r="E80" s="89">
        <f>'2025 Φεβρουάριος'!L23</f>
        <v>0</v>
      </c>
      <c r="F80" s="89">
        <f t="shared" si="18"/>
        <v>0</v>
      </c>
      <c r="G80" s="89">
        <f>'2025 Μάρτιος'!L23</f>
        <v>0</v>
      </c>
      <c r="H80" s="89">
        <f t="shared" si="19"/>
        <v>0</v>
      </c>
      <c r="I80" s="89">
        <f>'2025 Απρίλιος'!L23</f>
        <v>0</v>
      </c>
      <c r="J80" s="89">
        <f t="shared" si="20"/>
        <v>0</v>
      </c>
      <c r="K80" s="89">
        <f>'2025 Μάιος'!L23</f>
        <v>0</v>
      </c>
      <c r="L80" s="89">
        <f t="shared" si="21"/>
        <v>0</v>
      </c>
      <c r="M80" s="89">
        <f>'2025 Ιούνιος'!L23</f>
        <v>0</v>
      </c>
      <c r="N80" s="89">
        <f t="shared" si="22"/>
        <v>0</v>
      </c>
      <c r="O80" s="89">
        <f>'2025 Ιούλιος'!L23</f>
        <v>0</v>
      </c>
      <c r="P80" s="89">
        <f t="shared" si="23"/>
        <v>0</v>
      </c>
      <c r="Q80" s="89">
        <f>'2025 Άυγουστος'!L23</f>
        <v>0</v>
      </c>
      <c r="R80" s="89">
        <f t="shared" si="24"/>
        <v>0</v>
      </c>
      <c r="S80" s="89">
        <f>'2025 Σεπτέμβριος'!L23</f>
        <v>0</v>
      </c>
      <c r="T80" s="89">
        <f t="shared" si="25"/>
        <v>0</v>
      </c>
      <c r="U80" s="89">
        <f>'2025 Οκτώβριος'!L23</f>
        <v>0</v>
      </c>
      <c r="V80" s="89">
        <f t="shared" si="26"/>
        <v>0</v>
      </c>
      <c r="W80" s="89">
        <f>'2025 Νοέμβριος'!L23</f>
        <v>0</v>
      </c>
      <c r="X80" s="89">
        <f t="shared" si="27"/>
        <v>0</v>
      </c>
      <c r="Y80" s="89">
        <f>'2025 Δεκέμβριος'!L23</f>
        <v>0</v>
      </c>
      <c r="Z80" s="89">
        <f t="shared" si="28"/>
        <v>0</v>
      </c>
      <c r="AA80" s="89">
        <f t="shared" si="29"/>
        <v>0</v>
      </c>
    </row>
    <row r="81" spans="1:27" x14ac:dyDescent="0.25">
      <c r="A81" s="88" t="s">
        <v>36</v>
      </c>
      <c r="B81" s="88">
        <v>2024</v>
      </c>
      <c r="C81" s="89">
        <f>'2025 Ιανουάριος'!L24</f>
        <v>0</v>
      </c>
      <c r="D81" s="89">
        <f t="shared" si="17"/>
        <v>0</v>
      </c>
      <c r="E81" s="89">
        <f>'2025 Φεβρουάριος'!L24</f>
        <v>0</v>
      </c>
      <c r="F81" s="89">
        <f t="shared" si="18"/>
        <v>0</v>
      </c>
      <c r="G81" s="89">
        <f>'2025 Μάρτιος'!L24</f>
        <v>0</v>
      </c>
      <c r="H81" s="89">
        <f t="shared" si="19"/>
        <v>0</v>
      </c>
      <c r="I81" s="89">
        <f>'2025 Απρίλιος'!L24</f>
        <v>0</v>
      </c>
      <c r="J81" s="89">
        <f t="shared" si="20"/>
        <v>0</v>
      </c>
      <c r="K81" s="89">
        <f>'2025 Μάιος'!L24</f>
        <v>0</v>
      </c>
      <c r="L81" s="89">
        <f t="shared" si="21"/>
        <v>0</v>
      </c>
      <c r="M81" s="89">
        <f>'2025 Ιούνιος'!L24</f>
        <v>0</v>
      </c>
      <c r="N81" s="89">
        <f t="shared" si="22"/>
        <v>0</v>
      </c>
      <c r="O81" s="89">
        <f>'2025 Ιούλιος'!L24</f>
        <v>0</v>
      </c>
      <c r="P81" s="89">
        <f t="shared" si="23"/>
        <v>0</v>
      </c>
      <c r="Q81" s="89">
        <f>'2025 Άυγουστος'!L24</f>
        <v>0</v>
      </c>
      <c r="R81" s="89">
        <f t="shared" si="24"/>
        <v>0</v>
      </c>
      <c r="S81" s="89">
        <f>'2025 Σεπτέμβριος'!L24</f>
        <v>0</v>
      </c>
      <c r="T81" s="89">
        <f t="shared" si="25"/>
        <v>0</v>
      </c>
      <c r="U81" s="89">
        <f>'2025 Οκτώβριος'!L24</f>
        <v>0</v>
      </c>
      <c r="V81" s="89">
        <f t="shared" si="26"/>
        <v>0</v>
      </c>
      <c r="W81" s="89">
        <f>'2025 Νοέμβριος'!L24</f>
        <v>0</v>
      </c>
      <c r="X81" s="89">
        <f t="shared" si="27"/>
        <v>0</v>
      </c>
      <c r="Y81" s="89">
        <f>'2025 Δεκέμβριος'!L24</f>
        <v>0</v>
      </c>
      <c r="Z81" s="89">
        <f t="shared" si="28"/>
        <v>0</v>
      </c>
      <c r="AA81" s="89">
        <f t="shared" si="29"/>
        <v>0</v>
      </c>
    </row>
    <row r="82" spans="1:27" x14ac:dyDescent="0.25">
      <c r="A82" s="88" t="s">
        <v>37</v>
      </c>
      <c r="B82" s="88">
        <v>2024</v>
      </c>
      <c r="C82" s="89">
        <f>'2025 Ιανουάριος'!L25</f>
        <v>0</v>
      </c>
      <c r="D82" s="89">
        <f t="shared" si="17"/>
        <v>0</v>
      </c>
      <c r="E82" s="89">
        <f>'2025 Φεβρουάριος'!L25</f>
        <v>0</v>
      </c>
      <c r="F82" s="89">
        <f t="shared" si="18"/>
        <v>0</v>
      </c>
      <c r="G82" s="89">
        <f>'2025 Μάρτιος'!L25</f>
        <v>0</v>
      </c>
      <c r="H82" s="89">
        <f t="shared" si="19"/>
        <v>0</v>
      </c>
      <c r="I82" s="89">
        <f>'2025 Απρίλιος'!L25</f>
        <v>0</v>
      </c>
      <c r="J82" s="89">
        <f t="shared" si="20"/>
        <v>0</v>
      </c>
      <c r="K82" s="89">
        <f>'2025 Μάιος'!L25</f>
        <v>0</v>
      </c>
      <c r="L82" s="89">
        <f t="shared" si="21"/>
        <v>0</v>
      </c>
      <c r="M82" s="89">
        <f>'2025 Ιούνιος'!L25</f>
        <v>0</v>
      </c>
      <c r="N82" s="89">
        <f t="shared" si="22"/>
        <v>0</v>
      </c>
      <c r="O82" s="89">
        <f>'2025 Ιούλιος'!L25</f>
        <v>0</v>
      </c>
      <c r="P82" s="89">
        <f t="shared" si="23"/>
        <v>0</v>
      </c>
      <c r="Q82" s="89">
        <f>'2025 Άυγουστος'!L25</f>
        <v>0</v>
      </c>
      <c r="R82" s="89">
        <f t="shared" si="24"/>
        <v>0</v>
      </c>
      <c r="S82" s="89">
        <f>'2025 Σεπτέμβριος'!L25</f>
        <v>0</v>
      </c>
      <c r="T82" s="89">
        <f t="shared" si="25"/>
        <v>0</v>
      </c>
      <c r="U82" s="89">
        <f>'2025 Οκτώβριος'!L25</f>
        <v>0</v>
      </c>
      <c r="V82" s="89">
        <f t="shared" si="26"/>
        <v>0</v>
      </c>
      <c r="W82" s="89">
        <f>'2025 Νοέμβριος'!L25</f>
        <v>0</v>
      </c>
      <c r="X82" s="89">
        <f t="shared" si="27"/>
        <v>0</v>
      </c>
      <c r="Y82" s="89">
        <f>'2025 Δεκέμβριος'!L25</f>
        <v>0</v>
      </c>
      <c r="Z82" s="89">
        <f t="shared" si="28"/>
        <v>0</v>
      </c>
      <c r="AA82" s="89">
        <f t="shared" si="29"/>
        <v>0</v>
      </c>
    </row>
    <row r="83" spans="1:27" x14ac:dyDescent="0.25">
      <c r="A83" s="88" t="s">
        <v>38</v>
      </c>
      <c r="B83" s="88">
        <v>2024</v>
      </c>
      <c r="C83" s="89">
        <f>'2025 Ιανουάριος'!L26</f>
        <v>0</v>
      </c>
      <c r="D83" s="89">
        <f t="shared" si="17"/>
        <v>0</v>
      </c>
      <c r="E83" s="89">
        <f>'2025 Φεβρουάριος'!L26</f>
        <v>0</v>
      </c>
      <c r="F83" s="89">
        <f t="shared" si="18"/>
        <v>0</v>
      </c>
      <c r="G83" s="89">
        <f>'2025 Μάρτιος'!L26</f>
        <v>0</v>
      </c>
      <c r="H83" s="89">
        <f t="shared" si="19"/>
        <v>0</v>
      </c>
      <c r="I83" s="89">
        <f>'2025 Απρίλιος'!L26</f>
        <v>0</v>
      </c>
      <c r="J83" s="89">
        <f t="shared" si="20"/>
        <v>0</v>
      </c>
      <c r="K83" s="89">
        <f>'2025 Μάιος'!L26</f>
        <v>0</v>
      </c>
      <c r="L83" s="89">
        <f t="shared" si="21"/>
        <v>0</v>
      </c>
      <c r="M83" s="89">
        <f>'2025 Ιούνιος'!L26</f>
        <v>0</v>
      </c>
      <c r="N83" s="89">
        <f t="shared" si="22"/>
        <v>0</v>
      </c>
      <c r="O83" s="89">
        <f>'2025 Ιούλιος'!L26</f>
        <v>0</v>
      </c>
      <c r="P83" s="89">
        <f t="shared" si="23"/>
        <v>0</v>
      </c>
      <c r="Q83" s="89">
        <f>'2025 Άυγουστος'!L26</f>
        <v>0</v>
      </c>
      <c r="R83" s="89">
        <f t="shared" si="24"/>
        <v>0</v>
      </c>
      <c r="S83" s="89">
        <f>'2025 Σεπτέμβριος'!L26</f>
        <v>0</v>
      </c>
      <c r="T83" s="89">
        <f t="shared" si="25"/>
        <v>0</v>
      </c>
      <c r="U83" s="89">
        <f>'2025 Οκτώβριος'!L26</f>
        <v>0</v>
      </c>
      <c r="V83" s="89">
        <f t="shared" si="26"/>
        <v>0</v>
      </c>
      <c r="W83" s="89">
        <f>'2025 Νοέμβριος'!L26</f>
        <v>0</v>
      </c>
      <c r="X83" s="89">
        <f t="shared" si="27"/>
        <v>0</v>
      </c>
      <c r="Y83" s="89">
        <f>'2025 Δεκέμβριος'!L26</f>
        <v>0</v>
      </c>
      <c r="Z83" s="89">
        <f t="shared" si="28"/>
        <v>0</v>
      </c>
      <c r="AA83" s="89">
        <f t="shared" si="29"/>
        <v>0</v>
      </c>
    </row>
    <row r="84" spans="1:27" x14ac:dyDescent="0.25">
      <c r="A84" s="88" t="s">
        <v>39</v>
      </c>
      <c r="B84" s="88">
        <v>2024</v>
      </c>
      <c r="C84" s="89">
        <f>'2025 Ιανουάριος'!L27</f>
        <v>0</v>
      </c>
      <c r="D84" s="89">
        <f>C84</f>
        <v>0</v>
      </c>
      <c r="E84" s="89">
        <f>'2025 Φεβρουάριος'!L27</f>
        <v>0</v>
      </c>
      <c r="F84" s="89">
        <f>D84+E84</f>
        <v>0</v>
      </c>
      <c r="G84" s="89">
        <f>'2025 Μάρτιος'!L27</f>
        <v>0</v>
      </c>
      <c r="H84" s="89">
        <f>F84+G84</f>
        <v>0</v>
      </c>
      <c r="I84" s="89">
        <f>'2025 Απρίλιος'!L27</f>
        <v>0</v>
      </c>
      <c r="J84" s="89">
        <f>H84+I84</f>
        <v>0</v>
      </c>
      <c r="K84" s="89">
        <f>'2025 Μάιος'!L27</f>
        <v>0</v>
      </c>
      <c r="L84" s="89">
        <f>J84+K84</f>
        <v>0</v>
      </c>
      <c r="M84" s="89">
        <f>'2025 Ιούνιος'!L27</f>
        <v>0</v>
      </c>
      <c r="N84" s="89">
        <f>L84+M84</f>
        <v>0</v>
      </c>
      <c r="O84" s="89">
        <f>'2025 Ιούλιος'!L27</f>
        <v>0</v>
      </c>
      <c r="P84" s="89">
        <f>N84+O84</f>
        <v>0</v>
      </c>
      <c r="Q84" s="89">
        <f>'2025 Άυγουστος'!L27</f>
        <v>0</v>
      </c>
      <c r="R84" s="89">
        <f>P84+Q84</f>
        <v>0</v>
      </c>
      <c r="S84" s="89">
        <f>'2025 Σεπτέμβριος'!L27</f>
        <v>0</v>
      </c>
      <c r="T84" s="89">
        <f>R84+S84</f>
        <v>0</v>
      </c>
      <c r="U84" s="89">
        <f>'2025 Οκτώβριος'!L27</f>
        <v>0</v>
      </c>
      <c r="V84" s="89">
        <f>T84+U84</f>
        <v>0</v>
      </c>
      <c r="W84" s="89">
        <f>'2025 Νοέμβριος'!L27</f>
        <v>0</v>
      </c>
      <c r="X84" s="89">
        <f>V84+W84</f>
        <v>0</v>
      </c>
      <c r="Y84" s="89">
        <f>'2025 Δεκέμβριος'!L27</f>
        <v>0</v>
      </c>
      <c r="Z84" s="89">
        <f>X84+Y84</f>
        <v>0</v>
      </c>
      <c r="AA84" s="89">
        <f>C84+E84+G84+I84+K84+M84+O84+Q84+S84+U84+W84+Y84</f>
        <v>0</v>
      </c>
    </row>
    <row r="85" spans="1:27" x14ac:dyDescent="0.25">
      <c r="A85" s="88" t="s">
        <v>40</v>
      </c>
      <c r="B85" s="88">
        <v>2024</v>
      </c>
      <c r="C85" s="90">
        <f>'2025 Ιανουάριος'!L28</f>
        <v>0</v>
      </c>
      <c r="D85" s="89">
        <f t="shared" si="17"/>
        <v>0</v>
      </c>
      <c r="E85" s="89">
        <f>'2025 Φεβρουάριος'!L28</f>
        <v>0</v>
      </c>
      <c r="F85" s="89">
        <f t="shared" si="18"/>
        <v>0</v>
      </c>
      <c r="G85" s="89">
        <f>'2025 Μάρτιος'!L28</f>
        <v>0</v>
      </c>
      <c r="H85" s="89">
        <f t="shared" ref="H85:H86" si="30">F85+G85</f>
        <v>0</v>
      </c>
      <c r="I85" s="89">
        <f>'2025 Απρίλιος'!L28</f>
        <v>0</v>
      </c>
      <c r="J85" s="89">
        <f t="shared" ref="J85:J87" si="31">H85+I85</f>
        <v>0</v>
      </c>
      <c r="K85" s="89">
        <f>'2025 Μάιος'!L28</f>
        <v>0</v>
      </c>
      <c r="L85" s="89">
        <f t="shared" ref="L85:L86" si="32">J85+K85</f>
        <v>0</v>
      </c>
      <c r="M85" s="89">
        <f>'2025 Ιούνιος'!L28</f>
        <v>0</v>
      </c>
      <c r="N85" s="89">
        <f t="shared" ref="N85:N86" si="33">L85+M85</f>
        <v>0</v>
      </c>
      <c r="O85" s="89">
        <f>'2025 Ιούλιος'!L28</f>
        <v>0</v>
      </c>
      <c r="P85" s="89">
        <f t="shared" ref="P85:P87" si="34">N85+O85</f>
        <v>0</v>
      </c>
      <c r="Q85" s="89">
        <f>'2025 Άυγουστος'!L28</f>
        <v>0</v>
      </c>
      <c r="R85" s="89">
        <f t="shared" ref="R85:R87" si="35">P85+Q85</f>
        <v>0</v>
      </c>
      <c r="S85" s="89">
        <f>'2025 Σεπτέμβριος'!L28</f>
        <v>0</v>
      </c>
      <c r="T85" s="89">
        <f t="shared" ref="T85:T87" si="36">R85+S85</f>
        <v>0</v>
      </c>
      <c r="U85" s="89">
        <f>'2025 Οκτώβριος'!L28</f>
        <v>0</v>
      </c>
      <c r="V85" s="89">
        <f t="shared" ref="V85:V87" si="37">T85+U85</f>
        <v>0</v>
      </c>
      <c r="W85" s="89">
        <f>'2025 Νοέμβριος'!L28</f>
        <v>0</v>
      </c>
      <c r="X85" s="89">
        <f t="shared" ref="X85:X87" si="38">V85+W85</f>
        <v>0</v>
      </c>
      <c r="Y85" s="89">
        <f>'2025 Δεκέμβριος'!L28</f>
        <v>0</v>
      </c>
      <c r="Z85" s="89">
        <f t="shared" ref="Z85:Z87" si="39">X85+Y85</f>
        <v>0</v>
      </c>
      <c r="AA85" s="89">
        <f t="shared" ref="AA85:AA86" si="40">C85+E85+G85+I85+K85+M85+O85+Q85+S85+U85+W85+Y85</f>
        <v>0</v>
      </c>
    </row>
    <row r="86" spans="1:27" x14ac:dyDescent="0.25">
      <c r="A86" s="88" t="s">
        <v>41</v>
      </c>
      <c r="B86" s="88">
        <v>2024</v>
      </c>
      <c r="C86" s="89">
        <f>'2025 Ιανουάριος'!L29</f>
        <v>0</v>
      </c>
      <c r="D86" s="89">
        <f t="shared" si="17"/>
        <v>0</v>
      </c>
      <c r="E86" s="89">
        <f>'2025 Φεβρουάριος'!L29</f>
        <v>0</v>
      </c>
      <c r="F86" s="89">
        <f t="shared" si="18"/>
        <v>0</v>
      </c>
      <c r="G86" s="89">
        <f>'2025 Μάρτιος'!L29</f>
        <v>0</v>
      </c>
      <c r="H86" s="89">
        <f t="shared" si="30"/>
        <v>0</v>
      </c>
      <c r="I86" s="89">
        <f>'2025 Απρίλιος'!L29</f>
        <v>0</v>
      </c>
      <c r="J86" s="89">
        <f t="shared" si="31"/>
        <v>0</v>
      </c>
      <c r="K86" s="89">
        <f>'2025 Μάιος'!L29</f>
        <v>0</v>
      </c>
      <c r="L86" s="89">
        <f t="shared" si="32"/>
        <v>0</v>
      </c>
      <c r="M86" s="89">
        <f>'2025 Ιούνιος'!L29</f>
        <v>0</v>
      </c>
      <c r="N86" s="89">
        <f t="shared" si="33"/>
        <v>0</v>
      </c>
      <c r="O86" s="89">
        <f>'2025 Ιούλιος'!L29</f>
        <v>0</v>
      </c>
      <c r="P86" s="89">
        <f t="shared" si="34"/>
        <v>0</v>
      </c>
      <c r="Q86" s="89">
        <f>'2025 Άυγουστος'!L29</f>
        <v>0</v>
      </c>
      <c r="R86" s="89">
        <f t="shared" si="35"/>
        <v>0</v>
      </c>
      <c r="S86" s="89">
        <f>'2025 Σεπτέμβριος'!L29</f>
        <v>0</v>
      </c>
      <c r="T86" s="89">
        <f t="shared" si="36"/>
        <v>0</v>
      </c>
      <c r="U86" s="89">
        <f>'2025 Οκτώβριος'!L29</f>
        <v>0</v>
      </c>
      <c r="V86" s="89">
        <f t="shared" si="37"/>
        <v>0</v>
      </c>
      <c r="W86" s="89">
        <f>'2025 Νοέμβριος'!L29</f>
        <v>0</v>
      </c>
      <c r="X86" s="89">
        <f t="shared" si="38"/>
        <v>0</v>
      </c>
      <c r="Y86" s="89">
        <f>'2025 Δεκέμβριος'!L29</f>
        <v>0</v>
      </c>
      <c r="Z86" s="89">
        <f t="shared" si="39"/>
        <v>0</v>
      </c>
      <c r="AA86" s="89">
        <f t="shared" si="40"/>
        <v>0</v>
      </c>
    </row>
    <row r="87" spans="1:27" x14ac:dyDescent="0.25">
      <c r="A87" s="88" t="s">
        <v>42</v>
      </c>
      <c r="B87" s="88">
        <v>2024</v>
      </c>
      <c r="C87" s="89">
        <f>'2025 Ιανουάριος'!L30</f>
        <v>-85.21</v>
      </c>
      <c r="D87" s="89">
        <f t="shared" si="17"/>
        <v>-85.21</v>
      </c>
      <c r="E87" s="89">
        <f>'2025 Φεβρουάριος'!L30</f>
        <v>-85.21</v>
      </c>
      <c r="F87" s="89">
        <f t="shared" si="18"/>
        <v>-170.42</v>
      </c>
      <c r="G87" s="89">
        <f>'2025 Μάρτιος'!L30</f>
        <v>-85.21</v>
      </c>
      <c r="H87" s="89">
        <f t="shared" ref="H87" si="41">F87+G87</f>
        <v>-255.63</v>
      </c>
      <c r="I87" s="89">
        <f>'2025 Απρίλιος'!L30</f>
        <v>-85.21</v>
      </c>
      <c r="J87" s="89">
        <f t="shared" si="31"/>
        <v>-340.84</v>
      </c>
      <c r="K87" s="89">
        <f>'2025 Μάιος'!L30</f>
        <v>-85.21</v>
      </c>
      <c r="L87" s="89">
        <f>J87+K87</f>
        <v>-426.04999999999995</v>
      </c>
      <c r="M87" s="89">
        <f>'2025 Ιούνιος'!L30</f>
        <v>-85.21</v>
      </c>
      <c r="N87" s="89">
        <f>L87+M87</f>
        <v>-511.25999999999993</v>
      </c>
      <c r="O87" s="89">
        <f>'2025 Ιούλιος'!L30</f>
        <v>-85.21</v>
      </c>
      <c r="P87" s="89">
        <f t="shared" si="34"/>
        <v>-596.46999999999991</v>
      </c>
      <c r="Q87" s="89">
        <f>'2025 Άυγουστος'!L30</f>
        <v>-85.21</v>
      </c>
      <c r="R87" s="89">
        <f t="shared" si="35"/>
        <v>-681.68</v>
      </c>
      <c r="S87" s="89">
        <f>'2025 Σεπτέμβριος'!L30</f>
        <v>-85.21</v>
      </c>
      <c r="T87" s="89">
        <f t="shared" si="36"/>
        <v>-766.89</v>
      </c>
      <c r="U87" s="89">
        <f>'2025 Οκτώβριος'!L30</f>
        <v>-85.21</v>
      </c>
      <c r="V87" s="89">
        <f t="shared" si="37"/>
        <v>-852.1</v>
      </c>
      <c r="W87" s="89">
        <f>'2025 Νοέμβριος'!L30</f>
        <v>-85.21</v>
      </c>
      <c r="X87" s="89">
        <f t="shared" si="38"/>
        <v>-937.31000000000006</v>
      </c>
      <c r="Y87" s="89">
        <f>'2025 Δεκέμβριος'!L30</f>
        <v>-85.21</v>
      </c>
      <c r="Z87" s="89">
        <f t="shared" si="39"/>
        <v>-1022.5200000000001</v>
      </c>
      <c r="AA87" s="89">
        <f>C87+E87+G87+I87+K87+M87+O87+Q87+S87+U87+W87+Y87</f>
        <v>-1022.5200000000001</v>
      </c>
    </row>
    <row r="88" spans="1:27" x14ac:dyDescent="0.25">
      <c r="A88" s="88" t="s">
        <v>242</v>
      </c>
      <c r="B88" s="88">
        <v>2024</v>
      </c>
      <c r="C88" s="89">
        <f>SUM(C65:C86)</f>
        <v>17155.85407079646</v>
      </c>
      <c r="D88" s="89">
        <f>C88</f>
        <v>17155.85407079646</v>
      </c>
      <c r="E88" s="89">
        <f>SUM(E65:E86)</f>
        <v>17155.85407079646</v>
      </c>
      <c r="F88" s="89">
        <f>D88+E88</f>
        <v>34311.708141592921</v>
      </c>
      <c r="G88" s="89">
        <f>SUM(G65:G86)</f>
        <v>17155.85407079646</v>
      </c>
      <c r="H88" s="89">
        <f>F88+G88</f>
        <v>51467.562212389385</v>
      </c>
      <c r="I88" s="89">
        <f>SUM(I65:I86)</f>
        <v>17155.85407079646</v>
      </c>
      <c r="J88" s="89">
        <f>H88+I88</f>
        <v>68623.416283185841</v>
      </c>
      <c r="K88" s="89">
        <f>SUM(K65:K86)</f>
        <v>17155.85407079646</v>
      </c>
      <c r="L88" s="89">
        <f>J88+K88</f>
        <v>85779.270353982298</v>
      </c>
      <c r="M88" s="89">
        <f>SUM(M65:M86)</f>
        <v>17155.85407079646</v>
      </c>
      <c r="N88" s="89">
        <f>L88+M88</f>
        <v>102935.12442477875</v>
      </c>
      <c r="O88" s="89">
        <f>SUM(O65:O86)</f>
        <v>17155.85407079646</v>
      </c>
      <c r="P88" s="89">
        <f>N88+O88</f>
        <v>120090.97849557521</v>
      </c>
      <c r="Q88" s="89">
        <f>SUM(Q65:Q86)</f>
        <v>17155.85407079646</v>
      </c>
      <c r="R88" s="89">
        <f>P88+Q88</f>
        <v>137246.83256637168</v>
      </c>
      <c r="S88" s="89">
        <f>SUM(S65:S86)</f>
        <v>17155.85407079646</v>
      </c>
      <c r="T88" s="89">
        <f>R88+S88</f>
        <v>154402.68663716814</v>
      </c>
      <c r="U88" s="89">
        <f>SUM(U65:U86)</f>
        <v>17155.85407079646</v>
      </c>
      <c r="V88" s="89">
        <f>T88+U88</f>
        <v>171558.5407079646</v>
      </c>
      <c r="W88" s="89">
        <f>SUM(W65:W86)</f>
        <v>17155.85407079646</v>
      </c>
      <c r="X88" s="89">
        <f>V88+W88</f>
        <v>188714.39477876105</v>
      </c>
      <c r="Y88" s="89">
        <f>SUM(Y65:Y86)</f>
        <v>17155.85407079646</v>
      </c>
      <c r="Z88" s="89">
        <f>X88+Y88</f>
        <v>205870.24884955751</v>
      </c>
      <c r="AA88" s="89">
        <f>C88+E88+G88+I88+K88+M88+O88+Q88+S88+U88+W88+Y88</f>
        <v>205870.24884955751</v>
      </c>
    </row>
    <row r="89" spans="1:27" x14ac:dyDescent="0.25">
      <c r="A89" s="88" t="s">
        <v>219</v>
      </c>
      <c r="B89" s="88"/>
      <c r="C89" s="89"/>
      <c r="D89" s="89"/>
      <c r="E89" s="89"/>
      <c r="F89" s="89"/>
      <c r="G89" s="89"/>
      <c r="H89" s="89"/>
      <c r="I89" s="89"/>
      <c r="J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96"/>
    </row>
    <row r="90" spans="1:27" x14ac:dyDescent="0.25">
      <c r="AA90" s="90"/>
    </row>
    <row r="91" spans="1:27" x14ac:dyDescent="0.25">
      <c r="AA91" s="90"/>
    </row>
    <row r="94" spans="1:27" x14ac:dyDescent="0.25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</row>
    <row r="95" spans="1:27" ht="17.25" x14ac:dyDescent="0.3">
      <c r="A95" s="112" t="s">
        <v>248</v>
      </c>
      <c r="B95" s="88" t="s">
        <v>193</v>
      </c>
      <c r="C95" s="88" t="s">
        <v>194</v>
      </c>
      <c r="D95" s="88" t="s">
        <v>195</v>
      </c>
      <c r="E95" s="88" t="s">
        <v>196</v>
      </c>
      <c r="F95" s="88" t="s">
        <v>197</v>
      </c>
      <c r="G95" s="88" t="s">
        <v>198</v>
      </c>
      <c r="H95" s="88" t="s">
        <v>199</v>
      </c>
      <c r="I95" s="88" t="s">
        <v>200</v>
      </c>
      <c r="J95" s="88" t="s">
        <v>201</v>
      </c>
      <c r="K95" s="88" t="s">
        <v>202</v>
      </c>
      <c r="L95" s="88" t="s">
        <v>250</v>
      </c>
      <c r="M95" s="88" t="s">
        <v>203</v>
      </c>
      <c r="N95" s="88" t="s">
        <v>204</v>
      </c>
      <c r="O95" s="88" t="s">
        <v>205</v>
      </c>
      <c r="P95" s="88" t="s">
        <v>206</v>
      </c>
      <c r="Q95" s="88" t="s">
        <v>207</v>
      </c>
      <c r="R95" s="88" t="s">
        <v>208</v>
      </c>
      <c r="S95" s="88" t="s">
        <v>209</v>
      </c>
      <c r="T95" s="88" t="s">
        <v>210</v>
      </c>
      <c r="U95" s="88" t="s">
        <v>211</v>
      </c>
      <c r="V95" s="88" t="s">
        <v>212</v>
      </c>
      <c r="W95" s="88" t="s">
        <v>213</v>
      </c>
      <c r="X95" s="88" t="s">
        <v>214</v>
      </c>
      <c r="Y95" s="88" t="s">
        <v>215</v>
      </c>
      <c r="Z95" s="88" t="s">
        <v>216</v>
      </c>
      <c r="AA95" s="88" t="s">
        <v>247</v>
      </c>
    </row>
    <row r="96" spans="1:27" x14ac:dyDescent="0.25">
      <c r="A96" s="97" t="s">
        <v>60</v>
      </c>
      <c r="B96" s="88">
        <v>2025</v>
      </c>
      <c r="C96" s="89">
        <f>'2025 Ιανουάριος'!D37</f>
        <v>2149.4899999999998</v>
      </c>
      <c r="D96" s="89">
        <f>C96</f>
        <v>2149.4899999999998</v>
      </c>
      <c r="E96" s="89">
        <f>'2025 Φεβρουάριος'!D37</f>
        <v>2149.4899999999998</v>
      </c>
      <c r="F96" s="89">
        <f>D96+E96</f>
        <v>4298.9799999999996</v>
      </c>
      <c r="G96" s="89">
        <f>'2025 Μάρτιος'!D37</f>
        <v>2149.4899999999998</v>
      </c>
      <c r="H96" s="89">
        <f>F96+G96</f>
        <v>6448.4699999999993</v>
      </c>
      <c r="I96" s="89">
        <f>'2025 Απρίλιος'!D37</f>
        <v>2149.4899999999998</v>
      </c>
      <c r="J96" s="89">
        <f>H96+I96</f>
        <v>8597.9599999999991</v>
      </c>
      <c r="K96" s="89">
        <f>'2025 Μάιος'!D37</f>
        <v>2149.4899999999998</v>
      </c>
      <c r="L96" s="89">
        <f>J96+K96</f>
        <v>10747.449999999999</v>
      </c>
      <c r="M96" s="89">
        <f>'2025 Ιούνιος'!D37</f>
        <v>2149.4899999999998</v>
      </c>
      <c r="N96" s="89">
        <f>L96+M96</f>
        <v>12896.939999999999</v>
      </c>
      <c r="O96" s="89">
        <f>'2025 Ιούλιος'!D37</f>
        <v>2149.4899999999998</v>
      </c>
      <c r="P96" s="89">
        <f>N96+O96</f>
        <v>15046.429999999998</v>
      </c>
      <c r="Q96" s="89">
        <f>'2025 Άυγουστος'!D37</f>
        <v>2149.4899999999998</v>
      </c>
      <c r="R96" s="89">
        <f>P96+Q96</f>
        <v>17195.919999999998</v>
      </c>
      <c r="S96" s="89">
        <f>'2025 Σεπτέμβριος'!D37</f>
        <v>2149.4899999999998</v>
      </c>
      <c r="T96" s="89">
        <f>R96+S96</f>
        <v>19345.409999999996</v>
      </c>
      <c r="U96" s="89">
        <f>'2025 Οκτώβριος'!D37</f>
        <v>2149.4899999999998</v>
      </c>
      <c r="V96" s="89">
        <f>T96+U96</f>
        <v>21494.899999999994</v>
      </c>
      <c r="W96" s="89">
        <f>'2025 Νοέμβριος'!D37</f>
        <v>2149.4899999999998</v>
      </c>
      <c r="X96" s="89">
        <f>V96+W96</f>
        <v>23644.389999999992</v>
      </c>
      <c r="Y96" s="89">
        <f>'2025 Δεκέμβριος'!D37</f>
        <v>2149.4899999999998</v>
      </c>
      <c r="Z96" s="89">
        <f>X96+Y96</f>
        <v>25793.87999999999</v>
      </c>
      <c r="AA96" s="89">
        <f t="shared" ref="AA96:AA123" si="42">C96+E96+G96+I96+K96+M96+O96+Q96+S96+U96+W96+Y96</f>
        <v>25793.87999999999</v>
      </c>
    </row>
    <row r="97" spans="1:27" x14ac:dyDescent="0.25">
      <c r="A97" s="97" t="s">
        <v>61</v>
      </c>
      <c r="B97" s="88">
        <v>2025</v>
      </c>
      <c r="C97" s="89">
        <f>'2025 Ιανουάριος'!D38</f>
        <v>4249.6499999999996</v>
      </c>
      <c r="D97" s="89">
        <f t="shared" ref="D97:D123" si="43">C97</f>
        <v>4249.6499999999996</v>
      </c>
      <c r="E97" s="89">
        <f>'2025 Φεβρουάριος'!D38</f>
        <v>4249.6499999999996</v>
      </c>
      <c r="F97" s="89">
        <f t="shared" ref="F97:F123" si="44">D97+E97</f>
        <v>8499.2999999999993</v>
      </c>
      <c r="G97" s="89">
        <f>'2025 Μάρτιος'!D38</f>
        <v>4249.6499999999996</v>
      </c>
      <c r="H97" s="89">
        <f t="shared" ref="H97:H123" si="45">F97+G97</f>
        <v>12748.949999999999</v>
      </c>
      <c r="I97" s="89">
        <f>'2025 Απρίλιος'!D38</f>
        <v>4249.6499999999996</v>
      </c>
      <c r="J97" s="89">
        <f t="shared" ref="J97:J123" si="46">H97+I97</f>
        <v>16998.599999999999</v>
      </c>
      <c r="K97" s="89">
        <f>'2025 Μάιος'!D38</f>
        <v>4249.6499999999996</v>
      </c>
      <c r="L97" s="89">
        <f t="shared" ref="L97:L123" si="47">J97+K97</f>
        <v>21248.25</v>
      </c>
      <c r="M97" s="89">
        <f>'2025 Ιούνιος'!D38</f>
        <v>4249.6499999999996</v>
      </c>
      <c r="N97" s="89">
        <f t="shared" ref="N97:N123" si="48">L97+M97</f>
        <v>25497.9</v>
      </c>
      <c r="O97" s="89">
        <f>'2025 Ιούλιος'!D38</f>
        <v>4249.6499999999996</v>
      </c>
      <c r="P97" s="89">
        <f t="shared" ref="P97:P123" si="49">N97+O97</f>
        <v>29747.550000000003</v>
      </c>
      <c r="Q97" s="89">
        <f>'2025 Άυγουστος'!D38</f>
        <v>4249.6499999999996</v>
      </c>
      <c r="R97" s="89">
        <f t="shared" ref="R97:R123" si="50">P97+Q97</f>
        <v>33997.200000000004</v>
      </c>
      <c r="S97" s="89">
        <f>'2025 Σεπτέμβριος'!D38</f>
        <v>4249.6499999999996</v>
      </c>
      <c r="T97" s="89">
        <f t="shared" ref="T97:T123" si="51">R97+S97</f>
        <v>38246.850000000006</v>
      </c>
      <c r="U97" s="89">
        <f>'2025 Οκτώβριος'!D38</f>
        <v>4249.6499999999996</v>
      </c>
      <c r="V97" s="89">
        <f t="shared" ref="V97:V123" si="52">T97+U97</f>
        <v>42496.500000000007</v>
      </c>
      <c r="W97" s="89">
        <f>'2025 Νοέμβριος'!D38</f>
        <v>4249.6499999999996</v>
      </c>
      <c r="X97" s="89">
        <f t="shared" ref="X97:X123" si="53">V97+W97</f>
        <v>46746.150000000009</v>
      </c>
      <c r="Y97" s="89">
        <f>'2025 Δεκέμβριος'!D38</f>
        <v>4249.6499999999996</v>
      </c>
      <c r="Z97" s="89">
        <f t="shared" ref="Z97:Z123" si="54">X97+Y97</f>
        <v>50995.80000000001</v>
      </c>
      <c r="AA97" s="89">
        <f t="shared" si="42"/>
        <v>50995.80000000001</v>
      </c>
    </row>
    <row r="98" spans="1:27" x14ac:dyDescent="0.25">
      <c r="A98" s="97" t="s">
        <v>62</v>
      </c>
      <c r="B98" s="88">
        <v>2025</v>
      </c>
      <c r="C98" s="89">
        <f>'2025 Ιανουάριος'!D39</f>
        <v>1990.56</v>
      </c>
      <c r="D98" s="89">
        <f t="shared" si="43"/>
        <v>1990.56</v>
      </c>
      <c r="E98" s="89">
        <f>'2025 Φεβρουάριος'!D39</f>
        <v>1990.56</v>
      </c>
      <c r="F98" s="89">
        <f t="shared" si="44"/>
        <v>3981.12</v>
      </c>
      <c r="G98" s="89">
        <f>'2025 Μάρτιος'!D39</f>
        <v>1990.56</v>
      </c>
      <c r="H98" s="89">
        <f t="shared" si="45"/>
        <v>5971.68</v>
      </c>
      <c r="I98" s="89">
        <f>'2025 Απρίλιος'!D39</f>
        <v>1990.56</v>
      </c>
      <c r="J98" s="89">
        <f t="shared" si="46"/>
        <v>7962.24</v>
      </c>
      <c r="K98" s="89">
        <f>'2025 Μάιος'!D39</f>
        <v>1990.56</v>
      </c>
      <c r="L98" s="89">
        <f t="shared" si="47"/>
        <v>9952.7999999999993</v>
      </c>
      <c r="M98" s="89">
        <f>'2025 Ιούνιος'!D39</f>
        <v>1990.56</v>
      </c>
      <c r="N98" s="89">
        <f t="shared" si="48"/>
        <v>11943.359999999999</v>
      </c>
      <c r="O98" s="89">
        <f>'2025 Ιούλιος'!D39</f>
        <v>1990.56</v>
      </c>
      <c r="P98" s="89">
        <f t="shared" si="49"/>
        <v>13933.919999999998</v>
      </c>
      <c r="Q98" s="89">
        <f>'2025 Άυγουστος'!D39</f>
        <v>1990.56</v>
      </c>
      <c r="R98" s="89">
        <f t="shared" si="50"/>
        <v>15924.479999999998</v>
      </c>
      <c r="S98" s="89">
        <f>'2025 Σεπτέμβριος'!D39</f>
        <v>1990.56</v>
      </c>
      <c r="T98" s="89">
        <f t="shared" si="51"/>
        <v>17915.039999999997</v>
      </c>
      <c r="U98" s="89">
        <f>'2025 Οκτώβριος'!D39</f>
        <v>1990.56</v>
      </c>
      <c r="V98" s="89">
        <f t="shared" si="52"/>
        <v>19905.599999999999</v>
      </c>
      <c r="W98" s="89">
        <f>'2025 Νοέμβριος'!D39</f>
        <v>1990.56</v>
      </c>
      <c r="X98" s="89">
        <f t="shared" si="53"/>
        <v>21896.16</v>
      </c>
      <c r="Y98" s="89">
        <f>'2025 Δεκέμβριος'!D39</f>
        <v>1990.56</v>
      </c>
      <c r="Z98" s="89">
        <f t="shared" si="54"/>
        <v>23886.720000000001</v>
      </c>
      <c r="AA98" s="89">
        <f t="shared" si="42"/>
        <v>23886.720000000001</v>
      </c>
    </row>
    <row r="99" spans="1:27" x14ac:dyDescent="0.25">
      <c r="A99" s="98" t="s">
        <v>63</v>
      </c>
      <c r="B99" s="88">
        <v>2025</v>
      </c>
      <c r="C99" s="89">
        <f>'2025 Ιανουάριος'!D40</f>
        <v>439.85</v>
      </c>
      <c r="D99" s="89">
        <f t="shared" si="43"/>
        <v>439.85</v>
      </c>
      <c r="E99" s="89">
        <f>'2025 Φεβρουάριος'!D40</f>
        <v>439.85</v>
      </c>
      <c r="F99" s="89">
        <f t="shared" si="44"/>
        <v>879.7</v>
      </c>
      <c r="G99" s="89">
        <f>'2025 Μάρτιος'!D40</f>
        <v>439.85</v>
      </c>
      <c r="H99" s="89">
        <f t="shared" si="45"/>
        <v>1319.5500000000002</v>
      </c>
      <c r="I99" s="89">
        <f>'2025 Απρίλιος'!D40</f>
        <v>439.85</v>
      </c>
      <c r="J99" s="89">
        <f t="shared" si="46"/>
        <v>1759.4</v>
      </c>
      <c r="K99" s="89">
        <f>'2025 Μάιος'!D40</f>
        <v>439.85</v>
      </c>
      <c r="L99" s="89">
        <f t="shared" si="47"/>
        <v>2199.25</v>
      </c>
      <c r="M99" s="89">
        <f>'2025 Ιούνιος'!D40</f>
        <v>439.85</v>
      </c>
      <c r="N99" s="89">
        <f t="shared" si="48"/>
        <v>2639.1</v>
      </c>
      <c r="O99" s="89">
        <f>'2025 Ιούλιος'!D40</f>
        <v>439.85</v>
      </c>
      <c r="P99" s="89">
        <f t="shared" si="49"/>
        <v>3078.95</v>
      </c>
      <c r="Q99" s="89">
        <f>'2025 Άυγουστος'!D40</f>
        <v>439.85</v>
      </c>
      <c r="R99" s="89">
        <f t="shared" si="50"/>
        <v>3518.7999999999997</v>
      </c>
      <c r="S99" s="89">
        <f>'2025 Σεπτέμβριος'!D40</f>
        <v>439.85</v>
      </c>
      <c r="T99" s="89">
        <f t="shared" si="51"/>
        <v>3958.6499999999996</v>
      </c>
      <c r="U99" s="89">
        <f>'2025 Οκτώβριος'!D40</f>
        <v>439.85</v>
      </c>
      <c r="V99" s="89">
        <f t="shared" si="52"/>
        <v>4398.5</v>
      </c>
      <c r="W99" s="89">
        <f>'2025 Νοέμβριος'!D40</f>
        <v>439.85</v>
      </c>
      <c r="X99" s="89">
        <f t="shared" si="53"/>
        <v>4838.3500000000004</v>
      </c>
      <c r="Y99" s="89">
        <f>'2025 Δεκέμβριος'!D40</f>
        <v>439.85</v>
      </c>
      <c r="Z99" s="89">
        <f t="shared" si="54"/>
        <v>5278.2000000000007</v>
      </c>
      <c r="AA99" s="89">
        <f t="shared" si="42"/>
        <v>5278.2000000000007</v>
      </c>
    </row>
    <row r="100" spans="1:27" x14ac:dyDescent="0.25">
      <c r="A100" s="98" t="s">
        <v>64</v>
      </c>
      <c r="B100" s="88">
        <v>2025</v>
      </c>
      <c r="C100" s="89">
        <f>'2025 Ιανουάριος'!D41</f>
        <v>734.17000000000007</v>
      </c>
      <c r="D100" s="89">
        <f t="shared" si="43"/>
        <v>734.17000000000007</v>
      </c>
      <c r="E100" s="89">
        <f>'2025 Φεβρουάριος'!D41</f>
        <v>734.17000000000007</v>
      </c>
      <c r="F100" s="89">
        <f t="shared" si="44"/>
        <v>1468.3400000000001</v>
      </c>
      <c r="G100" s="89">
        <f>'2025 Μάρτιος'!D41</f>
        <v>734.17000000000007</v>
      </c>
      <c r="H100" s="89">
        <f t="shared" si="45"/>
        <v>2202.5100000000002</v>
      </c>
      <c r="I100" s="89">
        <f>'2025 Απρίλιος'!D41</f>
        <v>734.17000000000007</v>
      </c>
      <c r="J100" s="89">
        <f t="shared" si="46"/>
        <v>2936.6800000000003</v>
      </c>
      <c r="K100" s="89">
        <f>'2025 Μάιος'!D41</f>
        <v>734.17000000000007</v>
      </c>
      <c r="L100" s="89">
        <f t="shared" si="47"/>
        <v>3670.8500000000004</v>
      </c>
      <c r="M100" s="89">
        <f>'2025 Ιούνιος'!D41</f>
        <v>734.17000000000007</v>
      </c>
      <c r="N100" s="89">
        <f t="shared" si="48"/>
        <v>4405.0200000000004</v>
      </c>
      <c r="O100" s="89">
        <f>'2025 Ιούλιος'!D41</f>
        <v>734.17000000000007</v>
      </c>
      <c r="P100" s="89">
        <f t="shared" si="49"/>
        <v>5139.1900000000005</v>
      </c>
      <c r="Q100" s="89">
        <f>'2025 Άυγουστος'!D41</f>
        <v>734.17000000000007</v>
      </c>
      <c r="R100" s="89">
        <f t="shared" si="50"/>
        <v>5873.3600000000006</v>
      </c>
      <c r="S100" s="89">
        <f>'2025 Σεπτέμβριος'!D41</f>
        <v>734.17000000000007</v>
      </c>
      <c r="T100" s="89">
        <f t="shared" si="51"/>
        <v>6607.5300000000007</v>
      </c>
      <c r="U100" s="89">
        <f>'2025 Οκτώβριος'!D41</f>
        <v>734.17000000000007</v>
      </c>
      <c r="V100" s="89">
        <f t="shared" si="52"/>
        <v>7341.7000000000007</v>
      </c>
      <c r="W100" s="89">
        <f>'2025 Νοέμβριος'!D41</f>
        <v>734.17000000000007</v>
      </c>
      <c r="X100" s="89">
        <f t="shared" si="53"/>
        <v>8075.8700000000008</v>
      </c>
      <c r="Y100" s="89">
        <f>'2025 Δεκέμβριος'!D41</f>
        <v>734.17000000000007</v>
      </c>
      <c r="Z100" s="89">
        <f t="shared" si="54"/>
        <v>8810.0400000000009</v>
      </c>
      <c r="AA100" s="89">
        <f t="shared" si="42"/>
        <v>8810.0400000000009</v>
      </c>
    </row>
    <row r="101" spans="1:27" x14ac:dyDescent="0.25">
      <c r="A101" s="98" t="s">
        <v>65</v>
      </c>
      <c r="B101" s="88">
        <v>2025</v>
      </c>
      <c r="C101" s="89">
        <f>'2025 Ιανουάριος'!D42</f>
        <v>490.41</v>
      </c>
      <c r="D101" s="89">
        <f t="shared" si="43"/>
        <v>490.41</v>
      </c>
      <c r="E101" s="89">
        <f>'2025 Φεβρουάριος'!D42</f>
        <v>490.41</v>
      </c>
      <c r="F101" s="89">
        <f t="shared" si="44"/>
        <v>980.82</v>
      </c>
      <c r="G101" s="89">
        <f>'2025 Μάρτιος'!D42</f>
        <v>490.41</v>
      </c>
      <c r="H101" s="89">
        <f t="shared" si="45"/>
        <v>1471.23</v>
      </c>
      <c r="I101" s="89">
        <f>'2025 Απρίλιος'!D42</f>
        <v>490.41</v>
      </c>
      <c r="J101" s="89">
        <f t="shared" si="46"/>
        <v>1961.64</v>
      </c>
      <c r="K101" s="89">
        <f>'2025 Μάιος'!D42</f>
        <v>490.41</v>
      </c>
      <c r="L101" s="89">
        <f t="shared" si="47"/>
        <v>2452.0500000000002</v>
      </c>
      <c r="M101" s="89">
        <f>'2025 Ιούνιος'!D42</f>
        <v>490.41</v>
      </c>
      <c r="N101" s="89">
        <f t="shared" si="48"/>
        <v>2942.46</v>
      </c>
      <c r="O101" s="89">
        <f>'2025 Ιούλιος'!D42</f>
        <v>490.41</v>
      </c>
      <c r="P101" s="89">
        <f t="shared" si="49"/>
        <v>3432.87</v>
      </c>
      <c r="Q101" s="89">
        <f>'2025 Άυγουστος'!D42</f>
        <v>490.41</v>
      </c>
      <c r="R101" s="89">
        <f t="shared" si="50"/>
        <v>3923.2799999999997</v>
      </c>
      <c r="S101" s="89">
        <f>'2025 Σεπτέμβριος'!D42</f>
        <v>490.41</v>
      </c>
      <c r="T101" s="89">
        <f t="shared" si="51"/>
        <v>4413.6899999999996</v>
      </c>
      <c r="U101" s="89">
        <f>'2025 Οκτώβριος'!D42</f>
        <v>490.41</v>
      </c>
      <c r="V101" s="89">
        <f t="shared" si="52"/>
        <v>4904.0999999999995</v>
      </c>
      <c r="W101" s="89">
        <f>'2025 Νοέμβριος'!D42</f>
        <v>490.41</v>
      </c>
      <c r="X101" s="89">
        <f t="shared" si="53"/>
        <v>5394.5099999999993</v>
      </c>
      <c r="Y101" s="89">
        <f>'2025 Δεκέμβριος'!D42</f>
        <v>490.41</v>
      </c>
      <c r="Z101" s="89">
        <f t="shared" si="54"/>
        <v>5884.9199999999992</v>
      </c>
      <c r="AA101" s="89">
        <f t="shared" si="42"/>
        <v>5884.9199999999992</v>
      </c>
    </row>
    <row r="102" spans="1:27" x14ac:dyDescent="0.25">
      <c r="A102" s="99" t="s">
        <v>66</v>
      </c>
      <c r="B102" s="88">
        <v>2025</v>
      </c>
      <c r="C102" s="89">
        <f>'2025 Ιανουάριος'!D43</f>
        <v>9138.619999999999</v>
      </c>
      <c r="D102" s="89">
        <f t="shared" si="43"/>
        <v>9138.619999999999</v>
      </c>
      <c r="E102" s="89">
        <f>'2025 Φεβρουάριος'!D43</f>
        <v>9138.619999999999</v>
      </c>
      <c r="F102" s="89">
        <f t="shared" si="44"/>
        <v>18277.239999999998</v>
      </c>
      <c r="G102" s="89">
        <f>'2025 Μάρτιος'!D43</f>
        <v>9138.619999999999</v>
      </c>
      <c r="H102" s="89">
        <f t="shared" si="45"/>
        <v>27415.859999999997</v>
      </c>
      <c r="I102" s="89">
        <f>'2025 Απρίλιος'!D43</f>
        <v>9138.619999999999</v>
      </c>
      <c r="J102" s="89">
        <f t="shared" si="46"/>
        <v>36554.479999999996</v>
      </c>
      <c r="K102" s="89">
        <f>'2025 Μάιος'!D43</f>
        <v>9138.619999999999</v>
      </c>
      <c r="L102" s="89">
        <f t="shared" si="47"/>
        <v>45693.099999999991</v>
      </c>
      <c r="M102" s="89">
        <f>'2025 Ιούνιος'!D43</f>
        <v>9138.619999999999</v>
      </c>
      <c r="N102" s="89">
        <f t="shared" si="48"/>
        <v>54831.719999999987</v>
      </c>
      <c r="O102" s="89">
        <f>'2025 Ιούλιος'!D43</f>
        <v>9138.619999999999</v>
      </c>
      <c r="P102" s="89">
        <f t="shared" si="49"/>
        <v>63970.339999999982</v>
      </c>
      <c r="Q102" s="89">
        <f>'2025 Άυγουστος'!D43</f>
        <v>9138.619999999999</v>
      </c>
      <c r="R102" s="89">
        <f t="shared" si="50"/>
        <v>73108.959999999977</v>
      </c>
      <c r="S102" s="89">
        <f>'2025 Σεπτέμβριος'!D43</f>
        <v>9138.619999999999</v>
      </c>
      <c r="T102" s="89">
        <f t="shared" si="51"/>
        <v>82247.579999999973</v>
      </c>
      <c r="U102" s="89">
        <f>'2025 Οκτώβριος'!D43</f>
        <v>9138.619999999999</v>
      </c>
      <c r="V102" s="89">
        <f t="shared" si="52"/>
        <v>91386.199999999968</v>
      </c>
      <c r="W102" s="89">
        <f>'2025 Νοέμβριος'!D43</f>
        <v>9138.619999999999</v>
      </c>
      <c r="X102" s="89">
        <f t="shared" si="53"/>
        <v>100524.81999999996</v>
      </c>
      <c r="Y102" s="89">
        <f>'2025 Δεκέμβριος'!D43</f>
        <v>9138.619999999999</v>
      </c>
      <c r="Z102" s="89">
        <f t="shared" si="54"/>
        <v>109663.43999999996</v>
      </c>
      <c r="AA102" s="89">
        <f t="shared" si="42"/>
        <v>109663.43999999996</v>
      </c>
    </row>
    <row r="103" spans="1:27" x14ac:dyDescent="0.25">
      <c r="A103" s="99" t="s">
        <v>67</v>
      </c>
      <c r="B103" s="88">
        <v>2025</v>
      </c>
      <c r="C103" s="89">
        <f>'2025 Ιανουάριος'!D44</f>
        <v>0</v>
      </c>
      <c r="D103" s="89">
        <f t="shared" si="43"/>
        <v>0</v>
      </c>
      <c r="E103" s="89">
        <f>'2025 Φεβρουάριος'!D44</f>
        <v>0</v>
      </c>
      <c r="F103" s="89">
        <f t="shared" si="44"/>
        <v>0</v>
      </c>
      <c r="G103" s="89">
        <f>'2025 Μάρτιος'!D44</f>
        <v>0</v>
      </c>
      <c r="H103" s="89">
        <f t="shared" si="45"/>
        <v>0</v>
      </c>
      <c r="I103" s="89">
        <f>'2025 Απρίλιος'!D44</f>
        <v>0</v>
      </c>
      <c r="J103" s="89">
        <f t="shared" si="46"/>
        <v>0</v>
      </c>
      <c r="K103" s="89">
        <f>'2025 Μάιος'!D44</f>
        <v>0</v>
      </c>
      <c r="L103" s="89">
        <f t="shared" si="47"/>
        <v>0</v>
      </c>
      <c r="M103" s="89">
        <f>'2025 Ιούνιος'!D44</f>
        <v>0</v>
      </c>
      <c r="N103" s="89">
        <f t="shared" si="48"/>
        <v>0</v>
      </c>
      <c r="O103" s="89">
        <f>'2025 Ιούλιος'!D44</f>
        <v>0</v>
      </c>
      <c r="P103" s="89">
        <f t="shared" si="49"/>
        <v>0</v>
      </c>
      <c r="Q103" s="89">
        <f>'2025 Άυγουστος'!D44</f>
        <v>0</v>
      </c>
      <c r="R103" s="89">
        <f t="shared" si="50"/>
        <v>0</v>
      </c>
      <c r="S103" s="89">
        <f>'2025 Σεπτέμβριος'!D44</f>
        <v>0</v>
      </c>
      <c r="T103" s="89">
        <f t="shared" si="51"/>
        <v>0</v>
      </c>
      <c r="U103" s="89">
        <f>'2025 Οκτώβριος'!D44</f>
        <v>0</v>
      </c>
      <c r="V103" s="89">
        <f t="shared" si="52"/>
        <v>0</v>
      </c>
      <c r="W103" s="89">
        <f>'2025 Νοέμβριος'!D44</f>
        <v>0</v>
      </c>
      <c r="X103" s="89">
        <f t="shared" si="53"/>
        <v>0</v>
      </c>
      <c r="Y103" s="89">
        <f>'2025 Δεκέμβριος'!D44</f>
        <v>0</v>
      </c>
      <c r="Z103" s="89">
        <f t="shared" si="54"/>
        <v>0</v>
      </c>
      <c r="AA103" s="89">
        <f t="shared" si="42"/>
        <v>0</v>
      </c>
    </row>
    <row r="104" spans="1:27" x14ac:dyDescent="0.25">
      <c r="A104" s="99" t="s">
        <v>68</v>
      </c>
      <c r="B104" s="88">
        <v>2025</v>
      </c>
      <c r="C104" s="89">
        <f>'2025 Ιανουάριος'!D45</f>
        <v>321.41000000000003</v>
      </c>
      <c r="D104" s="89">
        <f t="shared" si="43"/>
        <v>321.41000000000003</v>
      </c>
      <c r="E104" s="89">
        <f>'2025 Φεβρουάριος'!D45</f>
        <v>321.41000000000003</v>
      </c>
      <c r="F104" s="89">
        <f t="shared" si="44"/>
        <v>642.82000000000005</v>
      </c>
      <c r="G104" s="89">
        <f>'2025 Μάρτιος'!D45</f>
        <v>321.41000000000003</v>
      </c>
      <c r="H104" s="89">
        <f t="shared" si="45"/>
        <v>964.23</v>
      </c>
      <c r="I104" s="89">
        <f>'2025 Απρίλιος'!D45</f>
        <v>321.41000000000003</v>
      </c>
      <c r="J104" s="89">
        <f t="shared" si="46"/>
        <v>1285.6400000000001</v>
      </c>
      <c r="K104" s="89">
        <f>'2025 Μάιος'!D45</f>
        <v>321.41000000000003</v>
      </c>
      <c r="L104" s="89">
        <f t="shared" si="47"/>
        <v>1607.0500000000002</v>
      </c>
      <c r="M104" s="89">
        <f>'2025 Ιούνιος'!D45</f>
        <v>321.41000000000003</v>
      </c>
      <c r="N104" s="89">
        <f t="shared" si="48"/>
        <v>1928.4600000000003</v>
      </c>
      <c r="O104" s="89">
        <f>'2025 Ιούλιος'!D45</f>
        <v>321.41000000000003</v>
      </c>
      <c r="P104" s="89">
        <f t="shared" si="49"/>
        <v>2249.8700000000003</v>
      </c>
      <c r="Q104" s="89">
        <f>'2025 Άυγουστος'!D45</f>
        <v>321.41000000000003</v>
      </c>
      <c r="R104" s="89">
        <f t="shared" si="50"/>
        <v>2571.2800000000002</v>
      </c>
      <c r="S104" s="89">
        <f>'2025 Σεπτέμβριος'!D45</f>
        <v>321.41000000000003</v>
      </c>
      <c r="T104" s="89">
        <f t="shared" si="51"/>
        <v>2892.69</v>
      </c>
      <c r="U104" s="89">
        <f>'2025 Οκτώβριος'!D45</f>
        <v>321.41000000000003</v>
      </c>
      <c r="V104" s="89">
        <f t="shared" si="52"/>
        <v>3214.1</v>
      </c>
      <c r="W104" s="89">
        <f>'2025 Νοέμβριος'!D45</f>
        <v>321.41000000000003</v>
      </c>
      <c r="X104" s="89">
        <f t="shared" si="53"/>
        <v>3535.5099999999998</v>
      </c>
      <c r="Y104" s="89">
        <f>'2025 Δεκέμβριος'!D45</f>
        <v>321.41000000000003</v>
      </c>
      <c r="Z104" s="89">
        <f t="shared" si="54"/>
        <v>3856.9199999999996</v>
      </c>
      <c r="AA104" s="89">
        <f t="shared" si="42"/>
        <v>3856.9199999999996</v>
      </c>
    </row>
    <row r="105" spans="1:27" x14ac:dyDescent="0.25">
      <c r="A105" s="99" t="s">
        <v>69</v>
      </c>
      <c r="B105" s="88">
        <v>2025</v>
      </c>
      <c r="C105" s="89">
        <f>'2025 Ιανουάριος'!D46</f>
        <v>433.18</v>
      </c>
      <c r="D105" s="89">
        <f t="shared" si="43"/>
        <v>433.18</v>
      </c>
      <c r="E105" s="89">
        <f>'2025 Φεβρουάριος'!D46</f>
        <v>433.18</v>
      </c>
      <c r="F105" s="89">
        <f t="shared" si="44"/>
        <v>866.36</v>
      </c>
      <c r="G105" s="89">
        <f>'2025 Μάρτιος'!D46</f>
        <v>433.18</v>
      </c>
      <c r="H105" s="89">
        <f t="shared" si="45"/>
        <v>1299.54</v>
      </c>
      <c r="I105" s="89">
        <f>'2025 Απρίλιος'!D46</f>
        <v>433.18</v>
      </c>
      <c r="J105" s="89">
        <f t="shared" si="46"/>
        <v>1732.72</v>
      </c>
      <c r="K105" s="89">
        <f>'2025 Μάιος'!D46</f>
        <v>433.18</v>
      </c>
      <c r="L105" s="89">
        <f t="shared" si="47"/>
        <v>2165.9</v>
      </c>
      <c r="M105" s="89">
        <f>'2025 Ιούνιος'!D46</f>
        <v>433.18</v>
      </c>
      <c r="N105" s="89">
        <f t="shared" si="48"/>
        <v>2599.08</v>
      </c>
      <c r="O105" s="89">
        <f>'2025 Ιούλιος'!D46</f>
        <v>433.18</v>
      </c>
      <c r="P105" s="89">
        <f t="shared" si="49"/>
        <v>3032.2599999999998</v>
      </c>
      <c r="Q105" s="89">
        <f>'2025 Άυγουστος'!D46</f>
        <v>433.18</v>
      </c>
      <c r="R105" s="89">
        <f t="shared" si="50"/>
        <v>3465.4399999999996</v>
      </c>
      <c r="S105" s="89">
        <f>'2025 Σεπτέμβριος'!D46</f>
        <v>433.18</v>
      </c>
      <c r="T105" s="89">
        <f t="shared" si="51"/>
        <v>3898.6199999999994</v>
      </c>
      <c r="U105" s="89">
        <f>'2025 Οκτώβριος'!D46</f>
        <v>433.18</v>
      </c>
      <c r="V105" s="89">
        <f t="shared" si="52"/>
        <v>4331.7999999999993</v>
      </c>
      <c r="W105" s="89">
        <f>'2025 Νοέμβριος'!D46</f>
        <v>433.18</v>
      </c>
      <c r="X105" s="89">
        <f t="shared" si="53"/>
        <v>4764.9799999999996</v>
      </c>
      <c r="Y105" s="89">
        <f>'2025 Δεκέμβριος'!D46</f>
        <v>433.18</v>
      </c>
      <c r="Z105" s="89">
        <f t="shared" si="54"/>
        <v>5198.16</v>
      </c>
      <c r="AA105" s="89">
        <f t="shared" si="42"/>
        <v>5198.16</v>
      </c>
    </row>
    <row r="106" spans="1:27" x14ac:dyDescent="0.25">
      <c r="A106" s="99" t="s">
        <v>70</v>
      </c>
      <c r="B106" s="88">
        <v>2025</v>
      </c>
      <c r="C106" s="89">
        <f>'2025 Ιανουάριος'!D47</f>
        <v>738.5200000000001</v>
      </c>
      <c r="D106" s="89">
        <f t="shared" si="43"/>
        <v>738.5200000000001</v>
      </c>
      <c r="E106" s="89">
        <f>'2025 Φεβρουάριος'!D47</f>
        <v>738.5200000000001</v>
      </c>
      <c r="F106" s="89">
        <f t="shared" si="44"/>
        <v>1477.0400000000002</v>
      </c>
      <c r="G106" s="89">
        <f>'2025 Μάρτιος'!D47</f>
        <v>738.5200000000001</v>
      </c>
      <c r="H106" s="89">
        <f t="shared" si="45"/>
        <v>2215.5600000000004</v>
      </c>
      <c r="I106" s="89">
        <f>'2025 Απρίλιος'!D47</f>
        <v>738.5200000000001</v>
      </c>
      <c r="J106" s="89">
        <f t="shared" si="46"/>
        <v>2954.0800000000004</v>
      </c>
      <c r="K106" s="89">
        <f>'2025 Μάιος'!D47</f>
        <v>738.5200000000001</v>
      </c>
      <c r="L106" s="89">
        <f t="shared" si="47"/>
        <v>3692.6000000000004</v>
      </c>
      <c r="M106" s="89">
        <f>'2025 Ιούνιος'!D47</f>
        <v>738.5200000000001</v>
      </c>
      <c r="N106" s="89">
        <f t="shared" si="48"/>
        <v>4431.1200000000008</v>
      </c>
      <c r="O106" s="89">
        <f>'2025 Ιούλιος'!D47</f>
        <v>738.5200000000001</v>
      </c>
      <c r="P106" s="89">
        <f t="shared" si="49"/>
        <v>5169.6400000000012</v>
      </c>
      <c r="Q106" s="89">
        <f>'2025 Άυγουστος'!D47</f>
        <v>738.5200000000001</v>
      </c>
      <c r="R106" s="89">
        <f t="shared" si="50"/>
        <v>5908.1600000000017</v>
      </c>
      <c r="S106" s="89">
        <f>'2025 Σεπτέμβριος'!D47</f>
        <v>738.5200000000001</v>
      </c>
      <c r="T106" s="89">
        <f t="shared" si="51"/>
        <v>6646.6800000000021</v>
      </c>
      <c r="U106" s="89">
        <f>'2025 Οκτώβριος'!D47</f>
        <v>738.5200000000001</v>
      </c>
      <c r="V106" s="89">
        <f t="shared" si="52"/>
        <v>7385.2000000000025</v>
      </c>
      <c r="W106" s="89">
        <f>'2025 Νοέμβριος'!D47</f>
        <v>738.5200000000001</v>
      </c>
      <c r="X106" s="89">
        <f t="shared" si="53"/>
        <v>8123.720000000003</v>
      </c>
      <c r="Y106" s="89">
        <f>'2025 Δεκέμβριος'!D47</f>
        <v>738.5200000000001</v>
      </c>
      <c r="Z106" s="89">
        <f t="shared" si="54"/>
        <v>8862.2400000000034</v>
      </c>
      <c r="AA106" s="89">
        <f t="shared" si="42"/>
        <v>8862.2400000000034</v>
      </c>
    </row>
    <row r="107" spans="1:27" x14ac:dyDescent="0.25">
      <c r="A107" s="99" t="s">
        <v>71</v>
      </c>
      <c r="B107" s="88">
        <v>2025</v>
      </c>
      <c r="C107" s="89">
        <f>'2025 Ιανουάριος'!D48</f>
        <v>66.64</v>
      </c>
      <c r="D107" s="89">
        <f t="shared" si="43"/>
        <v>66.64</v>
      </c>
      <c r="E107" s="89">
        <f>'2025 Φεβρουάριος'!D48</f>
        <v>66.64</v>
      </c>
      <c r="F107" s="89">
        <f t="shared" si="44"/>
        <v>133.28</v>
      </c>
      <c r="G107" s="89">
        <f>'2025 Μάρτιος'!D48</f>
        <v>66.64</v>
      </c>
      <c r="H107" s="89">
        <f t="shared" si="45"/>
        <v>199.92000000000002</v>
      </c>
      <c r="I107" s="89">
        <f>'2025 Απρίλιος'!D48</f>
        <v>66.64</v>
      </c>
      <c r="J107" s="89">
        <f t="shared" si="46"/>
        <v>266.56</v>
      </c>
      <c r="K107" s="89">
        <f>'2025 Μάιος'!D48</f>
        <v>66.64</v>
      </c>
      <c r="L107" s="89">
        <f t="shared" si="47"/>
        <v>333.2</v>
      </c>
      <c r="M107" s="89">
        <f>'2025 Ιούνιος'!D48</f>
        <v>66.64</v>
      </c>
      <c r="N107" s="89">
        <f t="shared" si="48"/>
        <v>399.84</v>
      </c>
      <c r="O107" s="89">
        <f>'2025 Ιούλιος'!D48</f>
        <v>66.64</v>
      </c>
      <c r="P107" s="89">
        <f t="shared" si="49"/>
        <v>466.47999999999996</v>
      </c>
      <c r="Q107" s="89">
        <f>'2025 Άυγουστος'!D48</f>
        <v>66.64</v>
      </c>
      <c r="R107" s="89">
        <f t="shared" si="50"/>
        <v>533.12</v>
      </c>
      <c r="S107" s="89">
        <f>'2025 Σεπτέμβριος'!D48</f>
        <v>66.64</v>
      </c>
      <c r="T107" s="89">
        <f t="shared" si="51"/>
        <v>599.76</v>
      </c>
      <c r="U107" s="89">
        <f>'2025 Οκτώβριος'!D48</f>
        <v>66.64</v>
      </c>
      <c r="V107" s="89">
        <f t="shared" si="52"/>
        <v>666.4</v>
      </c>
      <c r="W107" s="89">
        <f>'2025 Νοέμβριος'!D48</f>
        <v>66.64</v>
      </c>
      <c r="X107" s="89">
        <f t="shared" si="53"/>
        <v>733.04</v>
      </c>
      <c r="Y107" s="89">
        <f>'2025 Δεκέμβριος'!D48</f>
        <v>66.64</v>
      </c>
      <c r="Z107" s="89">
        <f t="shared" si="54"/>
        <v>799.68</v>
      </c>
      <c r="AA107" s="89">
        <f t="shared" si="42"/>
        <v>799.68</v>
      </c>
    </row>
    <row r="108" spans="1:27" x14ac:dyDescent="0.25">
      <c r="A108" s="99" t="s">
        <v>72</v>
      </c>
      <c r="B108" s="88">
        <v>2025</v>
      </c>
      <c r="C108" s="89">
        <f>'2025 Ιανουάριος'!D49</f>
        <v>426.33</v>
      </c>
      <c r="D108" s="89">
        <f t="shared" si="43"/>
        <v>426.33</v>
      </c>
      <c r="E108" s="89">
        <f>'2025 Φεβρουάριος'!D49</f>
        <v>426.33</v>
      </c>
      <c r="F108" s="89">
        <f t="shared" si="44"/>
        <v>852.66</v>
      </c>
      <c r="G108" s="89">
        <f>'2025 Μάρτιος'!D49</f>
        <v>426.33</v>
      </c>
      <c r="H108" s="89">
        <f t="shared" si="45"/>
        <v>1278.99</v>
      </c>
      <c r="I108" s="89">
        <f>'2025 Απρίλιος'!D49</f>
        <v>426.33</v>
      </c>
      <c r="J108" s="89">
        <f t="shared" si="46"/>
        <v>1705.32</v>
      </c>
      <c r="K108" s="89">
        <f>'2025 Μάιος'!D49</f>
        <v>426.33</v>
      </c>
      <c r="L108" s="89">
        <f t="shared" si="47"/>
        <v>2131.65</v>
      </c>
      <c r="M108" s="89">
        <f>'2025 Ιούνιος'!D49</f>
        <v>426.33</v>
      </c>
      <c r="N108" s="89">
        <f t="shared" si="48"/>
        <v>2557.98</v>
      </c>
      <c r="O108" s="89">
        <f>'2025 Ιούλιος'!D49</f>
        <v>426.33</v>
      </c>
      <c r="P108" s="89">
        <f t="shared" si="49"/>
        <v>2984.31</v>
      </c>
      <c r="Q108" s="89">
        <f>'2025 Άυγουστος'!D49</f>
        <v>426.33</v>
      </c>
      <c r="R108" s="89">
        <f t="shared" si="50"/>
        <v>3410.64</v>
      </c>
      <c r="S108" s="89">
        <f>'2025 Σεπτέμβριος'!D49</f>
        <v>426.33</v>
      </c>
      <c r="T108" s="89">
        <f t="shared" si="51"/>
        <v>3836.97</v>
      </c>
      <c r="U108" s="89">
        <f>'2025 Οκτώβριος'!D49</f>
        <v>426.33</v>
      </c>
      <c r="V108" s="89">
        <f t="shared" si="52"/>
        <v>4263.3</v>
      </c>
      <c r="W108" s="89">
        <f>'2025 Νοέμβριος'!D49</f>
        <v>426.33</v>
      </c>
      <c r="X108" s="89">
        <f t="shared" si="53"/>
        <v>4689.63</v>
      </c>
      <c r="Y108" s="89">
        <f>'2025 Δεκέμβριος'!D49</f>
        <v>426.33</v>
      </c>
      <c r="Z108" s="89">
        <f t="shared" si="54"/>
        <v>5115.96</v>
      </c>
      <c r="AA108" s="89">
        <f t="shared" si="42"/>
        <v>5115.96</v>
      </c>
    </row>
    <row r="109" spans="1:27" x14ac:dyDescent="0.25">
      <c r="A109" s="99" t="s">
        <v>73</v>
      </c>
      <c r="B109" s="88">
        <v>2025</v>
      </c>
      <c r="C109" s="89">
        <f>'2025 Ιανουάριος'!D50</f>
        <v>74.069999999999993</v>
      </c>
      <c r="D109" s="89">
        <f t="shared" si="43"/>
        <v>74.069999999999993</v>
      </c>
      <c r="E109" s="89">
        <f>'2025 Φεβρουάριος'!D50</f>
        <v>74.069999999999993</v>
      </c>
      <c r="F109" s="89">
        <f t="shared" si="44"/>
        <v>148.13999999999999</v>
      </c>
      <c r="G109" s="89">
        <f>'2025 Μάρτιος'!D50</f>
        <v>74.069999999999993</v>
      </c>
      <c r="H109" s="89">
        <f t="shared" si="45"/>
        <v>222.20999999999998</v>
      </c>
      <c r="I109" s="89">
        <f>'2025 Απρίλιος'!D50</f>
        <v>74.069999999999993</v>
      </c>
      <c r="J109" s="89">
        <f t="shared" si="46"/>
        <v>296.27999999999997</v>
      </c>
      <c r="K109" s="89">
        <f>'2025 Μάιος'!D50</f>
        <v>74.069999999999993</v>
      </c>
      <c r="L109" s="89">
        <f t="shared" si="47"/>
        <v>370.34999999999997</v>
      </c>
      <c r="M109" s="89">
        <f>'2025 Ιούνιος'!D50</f>
        <v>74.069999999999993</v>
      </c>
      <c r="N109" s="89">
        <f t="shared" si="48"/>
        <v>444.41999999999996</v>
      </c>
      <c r="O109" s="89">
        <f>'2025 Ιούλιος'!D50</f>
        <v>74.069999999999993</v>
      </c>
      <c r="P109" s="89">
        <f t="shared" si="49"/>
        <v>518.49</v>
      </c>
      <c r="Q109" s="89">
        <f>'2025 Άυγουστος'!D50</f>
        <v>74.069999999999993</v>
      </c>
      <c r="R109" s="89">
        <f t="shared" si="50"/>
        <v>592.55999999999995</v>
      </c>
      <c r="S109" s="89">
        <f>'2025 Σεπτέμβριος'!D50</f>
        <v>74.069999999999993</v>
      </c>
      <c r="T109" s="89">
        <f t="shared" si="51"/>
        <v>666.62999999999988</v>
      </c>
      <c r="U109" s="89">
        <f>'2025 Οκτώβριος'!D50</f>
        <v>74.069999999999993</v>
      </c>
      <c r="V109" s="89">
        <f t="shared" si="52"/>
        <v>740.69999999999982</v>
      </c>
      <c r="W109" s="89">
        <f>'2025 Νοέμβριος'!D50</f>
        <v>74.069999999999993</v>
      </c>
      <c r="X109" s="89">
        <f t="shared" si="53"/>
        <v>814.76999999999975</v>
      </c>
      <c r="Y109" s="89">
        <f>'2025 Δεκέμβριος'!D50</f>
        <v>74.069999999999993</v>
      </c>
      <c r="Z109" s="89">
        <f t="shared" si="54"/>
        <v>888.83999999999969</v>
      </c>
      <c r="AA109" s="89">
        <f t="shared" si="42"/>
        <v>888.83999999999969</v>
      </c>
    </row>
    <row r="110" spans="1:27" x14ac:dyDescent="0.25">
      <c r="A110" s="99" t="s">
        <v>74</v>
      </c>
      <c r="B110" s="88">
        <v>2025</v>
      </c>
      <c r="C110" s="89">
        <f>'2025 Ιανουάριος'!D51</f>
        <v>0</v>
      </c>
      <c r="D110" s="89">
        <f t="shared" si="43"/>
        <v>0</v>
      </c>
      <c r="E110" s="89">
        <f>'2025 Φεβρουάριος'!D51</f>
        <v>0</v>
      </c>
      <c r="F110" s="89">
        <f t="shared" si="44"/>
        <v>0</v>
      </c>
      <c r="G110" s="89">
        <f>'2025 Μάρτιος'!D51</f>
        <v>0</v>
      </c>
      <c r="H110" s="89">
        <f t="shared" si="45"/>
        <v>0</v>
      </c>
      <c r="I110" s="89">
        <f>'2025 Απρίλιος'!D51</f>
        <v>0</v>
      </c>
      <c r="J110" s="89">
        <f t="shared" si="46"/>
        <v>0</v>
      </c>
      <c r="K110" s="89">
        <f>'2025 Μάιος'!D51</f>
        <v>0</v>
      </c>
      <c r="L110" s="89">
        <f t="shared" si="47"/>
        <v>0</v>
      </c>
      <c r="M110" s="89">
        <f>'2025 Ιούνιος'!D51</f>
        <v>0</v>
      </c>
      <c r="N110" s="89">
        <f t="shared" si="48"/>
        <v>0</v>
      </c>
      <c r="O110" s="89">
        <f>'2025 Ιούλιος'!D51</f>
        <v>0</v>
      </c>
      <c r="P110" s="89">
        <f t="shared" si="49"/>
        <v>0</v>
      </c>
      <c r="Q110" s="89">
        <f>'2025 Άυγουστος'!D51</f>
        <v>0</v>
      </c>
      <c r="R110" s="89">
        <f t="shared" si="50"/>
        <v>0</v>
      </c>
      <c r="S110" s="89">
        <f>'2025 Σεπτέμβριος'!D51</f>
        <v>0</v>
      </c>
      <c r="T110" s="89">
        <f t="shared" si="51"/>
        <v>0</v>
      </c>
      <c r="U110" s="89">
        <f>'2025 Οκτώβριος'!D51</f>
        <v>0</v>
      </c>
      <c r="V110" s="89">
        <f t="shared" si="52"/>
        <v>0</v>
      </c>
      <c r="W110" s="89">
        <f>'2025 Νοέμβριος'!D51</f>
        <v>0</v>
      </c>
      <c r="X110" s="89">
        <f t="shared" si="53"/>
        <v>0</v>
      </c>
      <c r="Y110" s="89">
        <f>'2025 Δεκέμβριος'!D51</f>
        <v>0</v>
      </c>
      <c r="Z110" s="89">
        <f t="shared" si="54"/>
        <v>0</v>
      </c>
      <c r="AA110" s="89">
        <f t="shared" si="42"/>
        <v>0</v>
      </c>
    </row>
    <row r="111" spans="1:27" x14ac:dyDescent="0.25">
      <c r="A111" s="99" t="s">
        <v>75</v>
      </c>
      <c r="B111" s="88">
        <v>2025</v>
      </c>
      <c r="C111" s="89">
        <f>'2025 Ιανουάριος'!D52</f>
        <v>928.44</v>
      </c>
      <c r="D111" s="89">
        <f t="shared" si="43"/>
        <v>928.44</v>
      </c>
      <c r="E111" s="89">
        <f>'2025 Φεβρουάριος'!D52</f>
        <v>928.44</v>
      </c>
      <c r="F111" s="89">
        <f t="shared" si="44"/>
        <v>1856.88</v>
      </c>
      <c r="G111" s="89">
        <f>'2025 Μάρτιος'!D52</f>
        <v>928.44</v>
      </c>
      <c r="H111" s="89">
        <f t="shared" si="45"/>
        <v>2785.32</v>
      </c>
      <c r="I111" s="89">
        <f>'2025 Απρίλιος'!D52</f>
        <v>928.44</v>
      </c>
      <c r="J111" s="89">
        <f t="shared" si="46"/>
        <v>3713.76</v>
      </c>
      <c r="K111" s="89">
        <f>'2025 Μάιος'!D52</f>
        <v>928.44</v>
      </c>
      <c r="L111" s="89">
        <f t="shared" si="47"/>
        <v>4642.2000000000007</v>
      </c>
      <c r="M111" s="89">
        <f>'2025 Ιούνιος'!D52</f>
        <v>928.44</v>
      </c>
      <c r="N111" s="89">
        <f t="shared" si="48"/>
        <v>5570.6400000000012</v>
      </c>
      <c r="O111" s="89">
        <f>'2025 Ιούλιος'!D52</f>
        <v>928.44</v>
      </c>
      <c r="P111" s="89">
        <f t="shared" si="49"/>
        <v>6499.0800000000017</v>
      </c>
      <c r="Q111" s="89">
        <f>'2025 Άυγουστος'!D52</f>
        <v>928.44</v>
      </c>
      <c r="R111" s="89">
        <f t="shared" si="50"/>
        <v>7427.5200000000023</v>
      </c>
      <c r="S111" s="89">
        <f>'2025 Σεπτέμβριος'!D52</f>
        <v>928.44</v>
      </c>
      <c r="T111" s="89">
        <f t="shared" si="51"/>
        <v>8355.9600000000028</v>
      </c>
      <c r="U111" s="89">
        <f>'2025 Οκτώβριος'!D52</f>
        <v>928.44</v>
      </c>
      <c r="V111" s="89">
        <f t="shared" si="52"/>
        <v>9284.4000000000033</v>
      </c>
      <c r="W111" s="89">
        <f>'2025 Νοέμβριος'!D52</f>
        <v>928.44</v>
      </c>
      <c r="X111" s="89">
        <f t="shared" si="53"/>
        <v>10212.840000000004</v>
      </c>
      <c r="Y111" s="89">
        <f>'2025 Δεκέμβριος'!D52</f>
        <v>928.44</v>
      </c>
      <c r="Z111" s="89">
        <f t="shared" si="54"/>
        <v>11141.280000000004</v>
      </c>
      <c r="AA111" s="89">
        <f t="shared" si="42"/>
        <v>11141.280000000004</v>
      </c>
    </row>
    <row r="112" spans="1:27" x14ac:dyDescent="0.25">
      <c r="A112" s="99" t="s">
        <v>76</v>
      </c>
      <c r="B112" s="88">
        <v>2025</v>
      </c>
      <c r="C112" s="89">
        <f>'2025 Ιανουάριος'!D53</f>
        <v>0</v>
      </c>
      <c r="D112" s="89">
        <f t="shared" si="43"/>
        <v>0</v>
      </c>
      <c r="E112" s="89">
        <f>'2025 Φεβρουάριος'!D53</f>
        <v>0</v>
      </c>
      <c r="F112" s="89">
        <f t="shared" si="44"/>
        <v>0</v>
      </c>
      <c r="G112" s="89">
        <f>'2025 Μάρτιος'!D53</f>
        <v>0</v>
      </c>
      <c r="H112" s="89">
        <f t="shared" si="45"/>
        <v>0</v>
      </c>
      <c r="I112" s="89">
        <f>'2025 Απρίλιος'!D53</f>
        <v>0</v>
      </c>
      <c r="J112" s="89">
        <f t="shared" si="46"/>
        <v>0</v>
      </c>
      <c r="K112" s="89">
        <f>'2025 Μάιος'!D53</f>
        <v>0</v>
      </c>
      <c r="L112" s="89">
        <f t="shared" si="47"/>
        <v>0</v>
      </c>
      <c r="M112" s="89">
        <f>'2025 Ιούνιος'!D53</f>
        <v>0</v>
      </c>
      <c r="N112" s="89">
        <f t="shared" si="48"/>
        <v>0</v>
      </c>
      <c r="O112" s="89">
        <f>'2025 Ιούλιος'!D53</f>
        <v>0</v>
      </c>
      <c r="P112" s="89">
        <f t="shared" si="49"/>
        <v>0</v>
      </c>
      <c r="Q112" s="89">
        <f>'2025 Άυγουστος'!D53</f>
        <v>0</v>
      </c>
      <c r="R112" s="89">
        <f t="shared" si="50"/>
        <v>0</v>
      </c>
      <c r="S112" s="89">
        <f>'2025 Σεπτέμβριος'!D53</f>
        <v>0</v>
      </c>
      <c r="T112" s="89">
        <f t="shared" si="51"/>
        <v>0</v>
      </c>
      <c r="U112" s="89">
        <f>'2025 Οκτώβριος'!D53</f>
        <v>0</v>
      </c>
      <c r="V112" s="89">
        <f t="shared" si="52"/>
        <v>0</v>
      </c>
      <c r="W112" s="89">
        <f>'2025 Νοέμβριος'!D53</f>
        <v>0</v>
      </c>
      <c r="X112" s="89">
        <f t="shared" si="53"/>
        <v>0</v>
      </c>
      <c r="Y112" s="89">
        <f>'2025 Δεκέμβριος'!D53</f>
        <v>0</v>
      </c>
      <c r="Z112" s="89">
        <f t="shared" si="54"/>
        <v>0</v>
      </c>
      <c r="AA112" s="89">
        <f t="shared" si="42"/>
        <v>0</v>
      </c>
    </row>
    <row r="113" spans="1:27" x14ac:dyDescent="0.25">
      <c r="A113" s="99" t="s">
        <v>77</v>
      </c>
      <c r="B113" s="88">
        <v>2025</v>
      </c>
      <c r="C113" s="89">
        <f>'2025 Ιανουάριος'!D54</f>
        <v>0</v>
      </c>
      <c r="D113" s="89">
        <f t="shared" si="43"/>
        <v>0</v>
      </c>
      <c r="E113" s="89">
        <f>'2025 Φεβρουάριος'!D54</f>
        <v>0</v>
      </c>
      <c r="F113" s="89">
        <f t="shared" si="44"/>
        <v>0</v>
      </c>
      <c r="G113" s="89">
        <f>'2025 Μάρτιος'!D54</f>
        <v>0</v>
      </c>
      <c r="H113" s="89">
        <f t="shared" si="45"/>
        <v>0</v>
      </c>
      <c r="I113" s="89">
        <f>'2025 Απρίλιος'!D54</f>
        <v>0</v>
      </c>
      <c r="J113" s="89">
        <f t="shared" si="46"/>
        <v>0</v>
      </c>
      <c r="K113" s="89">
        <f>'2025 Μάιος'!D54</f>
        <v>0</v>
      </c>
      <c r="L113" s="89">
        <f t="shared" si="47"/>
        <v>0</v>
      </c>
      <c r="M113" s="89">
        <f>'2025 Ιούνιος'!D54</f>
        <v>0</v>
      </c>
      <c r="N113" s="89">
        <f t="shared" si="48"/>
        <v>0</v>
      </c>
      <c r="O113" s="89">
        <f>'2025 Ιούλιος'!D54</f>
        <v>0</v>
      </c>
      <c r="P113" s="89">
        <f t="shared" si="49"/>
        <v>0</v>
      </c>
      <c r="Q113" s="89">
        <f>'2025 Άυγουστος'!D54</f>
        <v>0</v>
      </c>
      <c r="R113" s="89">
        <f t="shared" si="50"/>
        <v>0</v>
      </c>
      <c r="S113" s="89">
        <f>'2025 Σεπτέμβριος'!D54</f>
        <v>0</v>
      </c>
      <c r="T113" s="89">
        <f t="shared" si="51"/>
        <v>0</v>
      </c>
      <c r="U113" s="89">
        <f>'2025 Οκτώβριος'!D54</f>
        <v>0</v>
      </c>
      <c r="V113" s="89">
        <f t="shared" si="52"/>
        <v>0</v>
      </c>
      <c r="W113" s="89">
        <f>'2025 Νοέμβριος'!D54</f>
        <v>0</v>
      </c>
      <c r="X113" s="89">
        <f t="shared" si="53"/>
        <v>0</v>
      </c>
      <c r="Y113" s="89">
        <f>'2025 Δεκέμβριος'!D54</f>
        <v>0</v>
      </c>
      <c r="Z113" s="89">
        <f t="shared" si="54"/>
        <v>0</v>
      </c>
      <c r="AA113" s="89">
        <f t="shared" si="42"/>
        <v>0</v>
      </c>
    </row>
    <row r="114" spans="1:27" x14ac:dyDescent="0.25">
      <c r="A114" s="100" t="s">
        <v>78</v>
      </c>
      <c r="B114" s="88">
        <v>2025</v>
      </c>
      <c r="C114" s="89">
        <f>'2025 Ιανουάριος'!D55</f>
        <v>0</v>
      </c>
      <c r="D114" s="89">
        <f t="shared" si="43"/>
        <v>0</v>
      </c>
      <c r="E114" s="89">
        <f>'2025 Φεβρουάριος'!D55</f>
        <v>0</v>
      </c>
      <c r="F114" s="89">
        <f t="shared" si="44"/>
        <v>0</v>
      </c>
      <c r="G114" s="89">
        <f>'2025 Μάρτιος'!D55</f>
        <v>0</v>
      </c>
      <c r="H114" s="89">
        <f t="shared" si="45"/>
        <v>0</v>
      </c>
      <c r="I114" s="89">
        <f>'2025 Απρίλιος'!D55</f>
        <v>0</v>
      </c>
      <c r="J114" s="89">
        <f t="shared" si="46"/>
        <v>0</v>
      </c>
      <c r="K114" s="89">
        <f>'2025 Μάιος'!D55</f>
        <v>0</v>
      </c>
      <c r="L114" s="89">
        <f t="shared" si="47"/>
        <v>0</v>
      </c>
      <c r="M114" s="89">
        <f>'2025 Ιούνιος'!D55</f>
        <v>0</v>
      </c>
      <c r="N114" s="89">
        <f t="shared" si="48"/>
        <v>0</v>
      </c>
      <c r="O114" s="89">
        <f>'2025 Ιούλιος'!D55</f>
        <v>0</v>
      </c>
      <c r="P114" s="89">
        <f t="shared" si="49"/>
        <v>0</v>
      </c>
      <c r="Q114" s="89">
        <f>'2025 Άυγουστος'!D55</f>
        <v>0</v>
      </c>
      <c r="R114" s="89">
        <f t="shared" si="50"/>
        <v>0</v>
      </c>
      <c r="S114" s="89">
        <f>'2025 Σεπτέμβριος'!D55</f>
        <v>0</v>
      </c>
      <c r="T114" s="89">
        <f t="shared" si="51"/>
        <v>0</v>
      </c>
      <c r="U114" s="89">
        <f>'2025 Οκτώβριος'!D55</f>
        <v>0</v>
      </c>
      <c r="V114" s="89">
        <f t="shared" si="52"/>
        <v>0</v>
      </c>
      <c r="W114" s="89">
        <f>'2025 Νοέμβριος'!D55</f>
        <v>0</v>
      </c>
      <c r="X114" s="89">
        <f t="shared" si="53"/>
        <v>0</v>
      </c>
      <c r="Y114" s="89">
        <f>'2025 Δεκέμβριος'!D55</f>
        <v>0</v>
      </c>
      <c r="Z114" s="89">
        <f t="shared" si="54"/>
        <v>0</v>
      </c>
      <c r="AA114" s="89">
        <f t="shared" si="42"/>
        <v>0</v>
      </c>
    </row>
    <row r="115" spans="1:27" x14ac:dyDescent="0.25">
      <c r="A115" s="101" t="s">
        <v>79</v>
      </c>
      <c r="B115" s="88">
        <v>2025</v>
      </c>
      <c r="C115" s="89">
        <f>'2025 Ιανουάριος'!D56</f>
        <v>50</v>
      </c>
      <c r="D115" s="89">
        <f t="shared" si="43"/>
        <v>50</v>
      </c>
      <c r="E115" s="89">
        <f>'2025 Φεβρουάριος'!D56</f>
        <v>50</v>
      </c>
      <c r="F115" s="89">
        <f t="shared" si="44"/>
        <v>100</v>
      </c>
      <c r="G115" s="89">
        <f>'2025 Μάρτιος'!D56</f>
        <v>50</v>
      </c>
      <c r="H115" s="89">
        <f t="shared" si="45"/>
        <v>150</v>
      </c>
      <c r="I115" s="89">
        <f>'2025 Απρίλιος'!D56</f>
        <v>50</v>
      </c>
      <c r="J115" s="89">
        <f t="shared" si="46"/>
        <v>200</v>
      </c>
      <c r="K115" s="89">
        <f>'2025 Μάιος'!D56</f>
        <v>50</v>
      </c>
      <c r="L115" s="89">
        <f t="shared" si="47"/>
        <v>250</v>
      </c>
      <c r="M115" s="89">
        <f>'2025 Ιούνιος'!D56</f>
        <v>50</v>
      </c>
      <c r="N115" s="89">
        <f t="shared" si="48"/>
        <v>300</v>
      </c>
      <c r="O115" s="89">
        <f>'2025 Ιούλιος'!D56</f>
        <v>50</v>
      </c>
      <c r="P115" s="89">
        <f t="shared" si="49"/>
        <v>350</v>
      </c>
      <c r="Q115" s="89">
        <f>'2025 Άυγουστος'!D56</f>
        <v>50</v>
      </c>
      <c r="R115" s="89">
        <f t="shared" si="50"/>
        <v>400</v>
      </c>
      <c r="S115" s="89">
        <f>'2025 Σεπτέμβριος'!D56</f>
        <v>50</v>
      </c>
      <c r="T115" s="89">
        <f t="shared" si="51"/>
        <v>450</v>
      </c>
      <c r="U115" s="89">
        <f>'2025 Οκτώβριος'!D56</f>
        <v>50</v>
      </c>
      <c r="V115" s="89">
        <f t="shared" si="52"/>
        <v>500</v>
      </c>
      <c r="W115" s="89">
        <f>'2025 Νοέμβριος'!D56</f>
        <v>50</v>
      </c>
      <c r="X115" s="89">
        <f t="shared" si="53"/>
        <v>550</v>
      </c>
      <c r="Y115" s="89">
        <f>'2025 Δεκέμβριος'!D56</f>
        <v>50</v>
      </c>
      <c r="Z115" s="89">
        <f t="shared" si="54"/>
        <v>600</v>
      </c>
      <c r="AA115" s="89">
        <f t="shared" si="42"/>
        <v>600</v>
      </c>
    </row>
    <row r="116" spans="1:27" ht="28.5" x14ac:dyDescent="0.25">
      <c r="A116" s="102" t="s">
        <v>80</v>
      </c>
      <c r="B116" s="88">
        <v>2025</v>
      </c>
      <c r="C116" s="89">
        <f>'2025 Ιανουάριος'!D57</f>
        <v>4853.79</v>
      </c>
      <c r="D116" s="89">
        <f t="shared" si="43"/>
        <v>4853.79</v>
      </c>
      <c r="E116" s="89">
        <f>'2025 Φεβρουάριος'!D57</f>
        <v>4853.79</v>
      </c>
      <c r="F116" s="89">
        <f t="shared" si="44"/>
        <v>9707.58</v>
      </c>
      <c r="G116" s="89">
        <f>'2025 Μάρτιος'!D57</f>
        <v>4853.79</v>
      </c>
      <c r="H116" s="89">
        <f t="shared" si="45"/>
        <v>14561.369999999999</v>
      </c>
      <c r="I116" s="89">
        <f>'2025 Απρίλιος'!D57</f>
        <v>4853.79</v>
      </c>
      <c r="J116" s="89">
        <f t="shared" si="46"/>
        <v>19415.16</v>
      </c>
      <c r="K116" s="89">
        <f>'2025 Μάιος'!D57</f>
        <v>4853.79</v>
      </c>
      <c r="L116" s="89">
        <f t="shared" si="47"/>
        <v>24268.95</v>
      </c>
      <c r="M116" s="89">
        <f>'2025 Ιούνιος'!D57</f>
        <v>4853.79</v>
      </c>
      <c r="N116" s="89">
        <f t="shared" si="48"/>
        <v>29122.74</v>
      </c>
      <c r="O116" s="89">
        <f>'2025 Ιούλιος'!D57</f>
        <v>4853.79</v>
      </c>
      <c r="P116" s="89">
        <f t="shared" si="49"/>
        <v>33976.53</v>
      </c>
      <c r="Q116" s="89">
        <f>'2025 Άυγουστος'!D57</f>
        <v>4853.79</v>
      </c>
      <c r="R116" s="89">
        <f t="shared" si="50"/>
        <v>38830.32</v>
      </c>
      <c r="S116" s="89">
        <f>'2025 Σεπτέμβριος'!D57</f>
        <v>4853.79</v>
      </c>
      <c r="T116" s="89">
        <f t="shared" si="51"/>
        <v>43684.11</v>
      </c>
      <c r="U116" s="89">
        <f>'2025 Οκτώβριος'!D57</f>
        <v>4853.79</v>
      </c>
      <c r="V116" s="89">
        <f t="shared" si="52"/>
        <v>48537.9</v>
      </c>
      <c r="W116" s="89">
        <f>'2025 Νοέμβριος'!D57</f>
        <v>4853.79</v>
      </c>
      <c r="X116" s="89">
        <f t="shared" si="53"/>
        <v>53391.69</v>
      </c>
      <c r="Y116" s="89">
        <f>'2025 Δεκέμβριος'!D57</f>
        <v>4853.79</v>
      </c>
      <c r="Z116" s="89">
        <f t="shared" si="54"/>
        <v>58245.48</v>
      </c>
      <c r="AA116" s="89">
        <f t="shared" si="42"/>
        <v>58245.48</v>
      </c>
    </row>
    <row r="117" spans="1:27" ht="28.5" x14ac:dyDescent="0.25">
      <c r="A117" s="102" t="s">
        <v>81</v>
      </c>
      <c r="B117" s="88">
        <v>2025</v>
      </c>
      <c r="C117" s="89">
        <f>'2025 Ιανουάριος'!D58</f>
        <v>0</v>
      </c>
      <c r="D117" s="89">
        <f t="shared" si="43"/>
        <v>0</v>
      </c>
      <c r="E117" s="89">
        <f>'2025 Φεβρουάριος'!D58</f>
        <v>0</v>
      </c>
      <c r="F117" s="89">
        <f t="shared" si="44"/>
        <v>0</v>
      </c>
      <c r="G117" s="89">
        <f>'2025 Μάρτιος'!D58</f>
        <v>0</v>
      </c>
      <c r="H117" s="89">
        <f t="shared" si="45"/>
        <v>0</v>
      </c>
      <c r="I117" s="89">
        <f>'2025 Απρίλιος'!D58</f>
        <v>0</v>
      </c>
      <c r="J117" s="89">
        <f t="shared" si="46"/>
        <v>0</v>
      </c>
      <c r="K117" s="89">
        <f>'2025 Μάιος'!D58</f>
        <v>0</v>
      </c>
      <c r="L117" s="89">
        <f t="shared" si="47"/>
        <v>0</v>
      </c>
      <c r="M117" s="89">
        <f>'2025 Ιούνιος'!D58</f>
        <v>0</v>
      </c>
      <c r="N117" s="89">
        <f t="shared" si="48"/>
        <v>0</v>
      </c>
      <c r="O117" s="89">
        <f>'2025 Ιούλιος'!D58</f>
        <v>0</v>
      </c>
      <c r="P117" s="89">
        <f t="shared" si="49"/>
        <v>0</v>
      </c>
      <c r="Q117" s="89">
        <f>'2025 Άυγουστος'!D58</f>
        <v>0</v>
      </c>
      <c r="R117" s="89">
        <f t="shared" si="50"/>
        <v>0</v>
      </c>
      <c r="S117" s="89">
        <f>'2025 Σεπτέμβριος'!D58</f>
        <v>0</v>
      </c>
      <c r="T117" s="89">
        <f t="shared" si="51"/>
        <v>0</v>
      </c>
      <c r="U117" s="89">
        <f>'2025 Οκτώβριος'!D58</f>
        <v>0</v>
      </c>
      <c r="V117" s="89">
        <f t="shared" si="52"/>
        <v>0</v>
      </c>
      <c r="W117" s="89">
        <f>'2025 Νοέμβριος'!D58</f>
        <v>0</v>
      </c>
      <c r="X117" s="89">
        <f t="shared" si="53"/>
        <v>0</v>
      </c>
      <c r="Y117" s="89">
        <f>'2025 Δεκέμβριος'!D58</f>
        <v>0</v>
      </c>
      <c r="Z117" s="89">
        <f t="shared" si="54"/>
        <v>0</v>
      </c>
      <c r="AA117" s="89">
        <f t="shared" si="42"/>
        <v>0</v>
      </c>
    </row>
    <row r="118" spans="1:27" x14ac:dyDescent="0.25">
      <c r="A118" s="100" t="s">
        <v>82</v>
      </c>
      <c r="B118" s="88">
        <v>2025</v>
      </c>
      <c r="C118" s="89">
        <f>'2025 Ιανουάριος'!D59</f>
        <v>0</v>
      </c>
      <c r="D118" s="89">
        <f t="shared" si="43"/>
        <v>0</v>
      </c>
      <c r="E118" s="89">
        <f>'2025 Φεβρουάριος'!D59</f>
        <v>0</v>
      </c>
      <c r="F118" s="89">
        <f t="shared" si="44"/>
        <v>0</v>
      </c>
      <c r="G118" s="89">
        <f>'2025 Μάρτιος'!D59</f>
        <v>0</v>
      </c>
      <c r="H118" s="89">
        <f t="shared" si="45"/>
        <v>0</v>
      </c>
      <c r="I118" s="89">
        <f>'2025 Απρίλιος'!D59</f>
        <v>0</v>
      </c>
      <c r="J118" s="89">
        <f t="shared" si="46"/>
        <v>0</v>
      </c>
      <c r="K118" s="89">
        <f>'2025 Μάιος'!D59</f>
        <v>0</v>
      </c>
      <c r="L118" s="89">
        <f t="shared" si="47"/>
        <v>0</v>
      </c>
      <c r="M118" s="89">
        <f>'2025 Ιούνιος'!D59</f>
        <v>0</v>
      </c>
      <c r="N118" s="89">
        <f t="shared" si="48"/>
        <v>0</v>
      </c>
      <c r="O118" s="89">
        <f>'2025 Ιούλιος'!D59</f>
        <v>0</v>
      </c>
      <c r="P118" s="89">
        <f t="shared" si="49"/>
        <v>0</v>
      </c>
      <c r="Q118" s="89">
        <f>'2025 Άυγουστος'!D59</f>
        <v>0</v>
      </c>
      <c r="R118" s="89">
        <f t="shared" si="50"/>
        <v>0</v>
      </c>
      <c r="S118" s="89">
        <f>'2025 Σεπτέμβριος'!D59</f>
        <v>0</v>
      </c>
      <c r="T118" s="89">
        <f t="shared" si="51"/>
        <v>0</v>
      </c>
      <c r="U118" s="89">
        <f>'2025 Οκτώβριος'!D59</f>
        <v>0</v>
      </c>
      <c r="V118" s="89">
        <f t="shared" si="52"/>
        <v>0</v>
      </c>
      <c r="W118" s="89">
        <f>'2025 Νοέμβριος'!D59</f>
        <v>0</v>
      </c>
      <c r="X118" s="89">
        <f t="shared" si="53"/>
        <v>0</v>
      </c>
      <c r="Y118" s="89">
        <f>'2025 Δεκέμβριος'!D59</f>
        <v>0</v>
      </c>
      <c r="Z118" s="89">
        <f t="shared" si="54"/>
        <v>0</v>
      </c>
      <c r="AA118" s="89">
        <f t="shared" si="42"/>
        <v>0</v>
      </c>
    </row>
    <row r="119" spans="1:27" ht="28.5" x14ac:dyDescent="0.25">
      <c r="A119" s="102" t="s">
        <v>83</v>
      </c>
      <c r="B119" s="88">
        <v>2025</v>
      </c>
      <c r="C119" s="89">
        <f>'2025 Ιανουάριος'!D60</f>
        <v>0</v>
      </c>
      <c r="D119" s="89">
        <f t="shared" si="43"/>
        <v>0</v>
      </c>
      <c r="E119" s="89">
        <f>'2025 Φεβρουάριος'!D60</f>
        <v>0</v>
      </c>
      <c r="F119" s="89">
        <f t="shared" si="44"/>
        <v>0</v>
      </c>
      <c r="G119" s="89">
        <f>'2025 Μάρτιος'!D60</f>
        <v>0</v>
      </c>
      <c r="H119" s="89">
        <f t="shared" si="45"/>
        <v>0</v>
      </c>
      <c r="I119" s="89">
        <f>'2025 Απρίλιος'!D60</f>
        <v>0</v>
      </c>
      <c r="J119" s="89">
        <f t="shared" si="46"/>
        <v>0</v>
      </c>
      <c r="K119" s="89">
        <f>'2025 Μάιος'!D60</f>
        <v>0</v>
      </c>
      <c r="L119" s="89">
        <f t="shared" si="47"/>
        <v>0</v>
      </c>
      <c r="M119" s="89">
        <f>'2025 Ιούνιος'!D60</f>
        <v>0</v>
      </c>
      <c r="N119" s="89">
        <f t="shared" si="48"/>
        <v>0</v>
      </c>
      <c r="O119" s="89">
        <f>'2025 Ιούλιος'!D60</f>
        <v>0</v>
      </c>
      <c r="P119" s="89">
        <f t="shared" si="49"/>
        <v>0</v>
      </c>
      <c r="Q119" s="89">
        <f>'2025 Άυγουστος'!D60</f>
        <v>0</v>
      </c>
      <c r="R119" s="89">
        <f t="shared" si="50"/>
        <v>0</v>
      </c>
      <c r="S119" s="89">
        <f>'2025 Σεπτέμβριος'!D60</f>
        <v>0</v>
      </c>
      <c r="T119" s="89">
        <f t="shared" si="51"/>
        <v>0</v>
      </c>
      <c r="U119" s="89">
        <f>'2025 Οκτώβριος'!D60</f>
        <v>0</v>
      </c>
      <c r="V119" s="89">
        <f t="shared" si="52"/>
        <v>0</v>
      </c>
      <c r="W119" s="89">
        <f>'2025 Νοέμβριος'!D60</f>
        <v>0</v>
      </c>
      <c r="X119" s="89">
        <f t="shared" si="53"/>
        <v>0</v>
      </c>
      <c r="Y119" s="89">
        <f>'2025 Δεκέμβριος'!D60</f>
        <v>0</v>
      </c>
      <c r="Z119" s="89">
        <f t="shared" si="54"/>
        <v>0</v>
      </c>
      <c r="AA119" s="89">
        <f t="shared" si="42"/>
        <v>0</v>
      </c>
    </row>
    <row r="120" spans="1:27" ht="28.5" x14ac:dyDescent="0.25">
      <c r="A120" s="102" t="s">
        <v>84</v>
      </c>
      <c r="B120" s="88">
        <v>2025</v>
      </c>
      <c r="C120" s="89">
        <f>'2025 Ιανουάριος'!D61</f>
        <v>577.27</v>
      </c>
      <c r="D120" s="89">
        <f t="shared" si="43"/>
        <v>577.27</v>
      </c>
      <c r="E120" s="89">
        <f>'2025 Φεβρουάριος'!D61</f>
        <v>577.27</v>
      </c>
      <c r="F120" s="89">
        <f t="shared" si="44"/>
        <v>1154.54</v>
      </c>
      <c r="G120" s="89">
        <f>'2025 Μάρτιος'!D61</f>
        <v>577.27</v>
      </c>
      <c r="H120" s="89">
        <f t="shared" si="45"/>
        <v>1731.81</v>
      </c>
      <c r="I120" s="89">
        <f>'2025 Απρίλιος'!D61</f>
        <v>577.27</v>
      </c>
      <c r="J120" s="89">
        <f t="shared" si="46"/>
        <v>2309.08</v>
      </c>
      <c r="K120" s="89">
        <f>'2025 Μάιος'!D61</f>
        <v>577.27</v>
      </c>
      <c r="L120" s="89">
        <f t="shared" si="47"/>
        <v>2886.35</v>
      </c>
      <c r="M120" s="89">
        <f>'2025 Ιούνιος'!D61</f>
        <v>577.27</v>
      </c>
      <c r="N120" s="89">
        <f t="shared" si="48"/>
        <v>3463.62</v>
      </c>
      <c r="O120" s="89">
        <f>'2025 Ιούλιος'!D61</f>
        <v>577.27</v>
      </c>
      <c r="P120" s="89">
        <f t="shared" si="49"/>
        <v>4040.89</v>
      </c>
      <c r="Q120" s="89">
        <f>'2025 Άυγουστος'!D61</f>
        <v>577.27</v>
      </c>
      <c r="R120" s="89">
        <f t="shared" si="50"/>
        <v>4618.16</v>
      </c>
      <c r="S120" s="89">
        <f>'2025 Σεπτέμβριος'!D61</f>
        <v>577.27</v>
      </c>
      <c r="T120" s="89">
        <f t="shared" si="51"/>
        <v>5195.43</v>
      </c>
      <c r="U120" s="89">
        <f>'2025 Οκτώβριος'!D61</f>
        <v>577.27</v>
      </c>
      <c r="V120" s="89">
        <f t="shared" si="52"/>
        <v>5772.7000000000007</v>
      </c>
      <c r="W120" s="89">
        <f>'2025 Νοέμβριος'!D61</f>
        <v>577.27</v>
      </c>
      <c r="X120" s="89">
        <f t="shared" si="53"/>
        <v>6349.9700000000012</v>
      </c>
      <c r="Y120" s="89">
        <f>'2025 Δεκέμβριος'!D61</f>
        <v>577.27</v>
      </c>
      <c r="Z120" s="89">
        <f t="shared" si="54"/>
        <v>6927.2400000000016</v>
      </c>
      <c r="AA120" s="89">
        <f t="shared" si="42"/>
        <v>6927.2400000000016</v>
      </c>
    </row>
    <row r="121" spans="1:27" x14ac:dyDescent="0.25">
      <c r="A121" s="99" t="s">
        <v>85</v>
      </c>
      <c r="B121" s="88">
        <v>2025</v>
      </c>
      <c r="C121" s="89">
        <f>'2025 Ιανουάριος'!D62</f>
        <v>0</v>
      </c>
      <c r="D121" s="89">
        <f t="shared" si="43"/>
        <v>0</v>
      </c>
      <c r="E121" s="89">
        <f>'2025 Φεβρουάριος'!D62</f>
        <v>0</v>
      </c>
      <c r="F121" s="89">
        <f t="shared" si="44"/>
        <v>0</v>
      </c>
      <c r="G121" s="89">
        <f>'2025 Μάρτιος'!D62</f>
        <v>0</v>
      </c>
      <c r="H121" s="89">
        <f t="shared" si="45"/>
        <v>0</v>
      </c>
      <c r="I121" s="89">
        <f>'2025 Απρίλιος'!D62</f>
        <v>0</v>
      </c>
      <c r="J121" s="89">
        <f t="shared" si="46"/>
        <v>0</v>
      </c>
      <c r="K121" s="89">
        <f>'2025 Μάιος'!D62</f>
        <v>0</v>
      </c>
      <c r="L121" s="89">
        <f t="shared" si="47"/>
        <v>0</v>
      </c>
      <c r="M121" s="89">
        <f>'2025 Ιούνιος'!D62</f>
        <v>0</v>
      </c>
      <c r="N121" s="89">
        <f t="shared" si="48"/>
        <v>0</v>
      </c>
      <c r="O121" s="89">
        <f>'2025 Ιούλιος'!D62</f>
        <v>0</v>
      </c>
      <c r="P121" s="89">
        <f t="shared" si="49"/>
        <v>0</v>
      </c>
      <c r="Q121" s="89">
        <f>'2025 Άυγουστος'!D62</f>
        <v>0</v>
      </c>
      <c r="R121" s="89">
        <f t="shared" si="50"/>
        <v>0</v>
      </c>
      <c r="S121" s="89">
        <f>'2025 Σεπτέμβριος'!D62</f>
        <v>0</v>
      </c>
      <c r="T121" s="89">
        <f t="shared" si="51"/>
        <v>0</v>
      </c>
      <c r="U121" s="89">
        <f>'2025 Οκτώβριος'!D62</f>
        <v>0</v>
      </c>
      <c r="V121" s="89">
        <f t="shared" si="52"/>
        <v>0</v>
      </c>
      <c r="W121" s="89">
        <f>'2025 Νοέμβριος'!D62</f>
        <v>0</v>
      </c>
      <c r="X121" s="89">
        <f t="shared" si="53"/>
        <v>0</v>
      </c>
      <c r="Y121" s="89">
        <f>'2025 Δεκέμβριος'!D62</f>
        <v>0</v>
      </c>
      <c r="Z121" s="89">
        <f t="shared" si="54"/>
        <v>0</v>
      </c>
      <c r="AA121" s="89">
        <f t="shared" si="42"/>
        <v>0</v>
      </c>
    </row>
    <row r="122" spans="1:27" x14ac:dyDescent="0.25">
      <c r="A122" s="99" t="s">
        <v>86</v>
      </c>
      <c r="B122" s="88">
        <v>2025</v>
      </c>
      <c r="C122" s="89">
        <f>'2025 Ιανουάριος'!D63</f>
        <v>0</v>
      </c>
      <c r="D122" s="89">
        <f t="shared" si="43"/>
        <v>0</v>
      </c>
      <c r="E122" s="89">
        <f>'2025 Φεβρουάριος'!D63</f>
        <v>0</v>
      </c>
      <c r="F122" s="89">
        <f t="shared" si="44"/>
        <v>0</v>
      </c>
      <c r="G122" s="89">
        <f>'2025 Μάρτιος'!D63</f>
        <v>0</v>
      </c>
      <c r="H122" s="89">
        <f t="shared" si="45"/>
        <v>0</v>
      </c>
      <c r="I122" s="89">
        <f>'2025 Απρίλιος'!D63</f>
        <v>0</v>
      </c>
      <c r="J122" s="89">
        <f t="shared" si="46"/>
        <v>0</v>
      </c>
      <c r="K122" s="89">
        <f>'2025 Μάιος'!D63</f>
        <v>0</v>
      </c>
      <c r="L122" s="89">
        <f t="shared" si="47"/>
        <v>0</v>
      </c>
      <c r="M122" s="89">
        <f>'2025 Ιούνιος'!D63</f>
        <v>0</v>
      </c>
      <c r="N122" s="89">
        <f t="shared" si="48"/>
        <v>0</v>
      </c>
      <c r="O122" s="89">
        <f>'2025 Ιούλιος'!D63</f>
        <v>0</v>
      </c>
      <c r="P122" s="89">
        <f t="shared" si="49"/>
        <v>0</v>
      </c>
      <c r="Q122" s="89">
        <f>'2025 Άυγουστος'!D63</f>
        <v>0</v>
      </c>
      <c r="R122" s="89">
        <f t="shared" si="50"/>
        <v>0</v>
      </c>
      <c r="S122" s="89">
        <f>'2025 Σεπτέμβριος'!D63</f>
        <v>0</v>
      </c>
      <c r="T122" s="89">
        <f t="shared" si="51"/>
        <v>0</v>
      </c>
      <c r="U122" s="89">
        <f>'2025 Οκτώβριος'!D63</f>
        <v>0</v>
      </c>
      <c r="V122" s="89">
        <f t="shared" si="52"/>
        <v>0</v>
      </c>
      <c r="W122" s="89">
        <f>'2025 Νοέμβριος'!D63</f>
        <v>0</v>
      </c>
      <c r="X122" s="89">
        <f t="shared" si="53"/>
        <v>0</v>
      </c>
      <c r="Y122" s="89">
        <f>'2025 Δεκέμβριος'!D63</f>
        <v>0</v>
      </c>
      <c r="Z122" s="89">
        <f t="shared" si="54"/>
        <v>0</v>
      </c>
      <c r="AA122" s="89">
        <f t="shared" si="42"/>
        <v>0</v>
      </c>
    </row>
    <row r="123" spans="1:27" x14ac:dyDescent="0.25">
      <c r="A123" s="102" t="s">
        <v>87</v>
      </c>
      <c r="B123" s="88">
        <v>2025</v>
      </c>
      <c r="C123" s="89">
        <f>'2025 Ιανουάριος'!D64</f>
        <v>0</v>
      </c>
      <c r="D123" s="89">
        <f t="shared" si="43"/>
        <v>0</v>
      </c>
      <c r="E123" s="89">
        <f>'2025 Φεβρουάριος'!D64</f>
        <v>0</v>
      </c>
      <c r="F123" s="89">
        <f t="shared" si="44"/>
        <v>0</v>
      </c>
      <c r="G123" s="89">
        <f>'2025 Μάρτιος'!D64</f>
        <v>0</v>
      </c>
      <c r="H123" s="89">
        <f t="shared" si="45"/>
        <v>0</v>
      </c>
      <c r="I123" s="89">
        <f>'2025 Απρίλιος'!D64</f>
        <v>0</v>
      </c>
      <c r="J123" s="89">
        <f t="shared" si="46"/>
        <v>0</v>
      </c>
      <c r="K123" s="89">
        <f>'2025 Μάιος'!D64</f>
        <v>0</v>
      </c>
      <c r="L123" s="89">
        <f t="shared" si="47"/>
        <v>0</v>
      </c>
      <c r="M123" s="89">
        <f>'2025 Ιούνιος'!D64</f>
        <v>0</v>
      </c>
      <c r="N123" s="89">
        <f t="shared" si="48"/>
        <v>0</v>
      </c>
      <c r="O123" s="89">
        <f>'2025 Ιούλιος'!D64</f>
        <v>0</v>
      </c>
      <c r="P123" s="89">
        <f t="shared" si="49"/>
        <v>0</v>
      </c>
      <c r="Q123" s="89">
        <f>'2025 Άυγουστος'!D64</f>
        <v>0</v>
      </c>
      <c r="R123" s="89">
        <f t="shared" si="50"/>
        <v>0</v>
      </c>
      <c r="S123" s="89">
        <f>'2025 Σεπτέμβριος'!D64</f>
        <v>0</v>
      </c>
      <c r="T123" s="89">
        <f t="shared" si="51"/>
        <v>0</v>
      </c>
      <c r="U123" s="89">
        <f>'2025 Οκτώβριος'!D64</f>
        <v>0</v>
      </c>
      <c r="V123" s="89">
        <f t="shared" si="52"/>
        <v>0</v>
      </c>
      <c r="W123" s="89">
        <f>'2025 Νοέμβριος'!D64</f>
        <v>0</v>
      </c>
      <c r="X123" s="89">
        <f t="shared" si="53"/>
        <v>0</v>
      </c>
      <c r="Y123" s="89">
        <f>'2025 Δεκέμβριος'!D64</f>
        <v>0</v>
      </c>
      <c r="Z123" s="89">
        <f t="shared" si="54"/>
        <v>0</v>
      </c>
      <c r="AA123" s="89">
        <f t="shared" si="42"/>
        <v>0</v>
      </c>
    </row>
    <row r="124" spans="1:27" x14ac:dyDescent="0.25">
      <c r="A124" s="88" t="s">
        <v>263</v>
      </c>
      <c r="B124" s="88"/>
      <c r="C124" s="89">
        <f>SUM(C96:C123)</f>
        <v>27662.400000000001</v>
      </c>
      <c r="D124" s="89">
        <f t="shared" ref="D124:AA124" si="55">SUM(D96:D123)</f>
        <v>27662.400000000001</v>
      </c>
      <c r="E124" s="89">
        <f t="shared" si="55"/>
        <v>27662.400000000001</v>
      </c>
      <c r="F124" s="89">
        <f t="shared" si="55"/>
        <v>55324.800000000003</v>
      </c>
      <c r="G124" s="89">
        <f t="shared" si="55"/>
        <v>27662.400000000001</v>
      </c>
      <c r="H124" s="89">
        <f t="shared" si="55"/>
        <v>82987.199999999983</v>
      </c>
      <c r="I124" s="89">
        <f t="shared" si="55"/>
        <v>27662.400000000001</v>
      </c>
      <c r="J124" s="89">
        <f t="shared" si="55"/>
        <v>110649.60000000001</v>
      </c>
      <c r="K124" s="89">
        <f t="shared" si="55"/>
        <v>27662.400000000001</v>
      </c>
      <c r="L124" s="89">
        <f t="shared" si="55"/>
        <v>138312</v>
      </c>
      <c r="M124" s="89">
        <f t="shared" si="55"/>
        <v>27662.400000000001</v>
      </c>
      <c r="N124" s="89">
        <f t="shared" si="55"/>
        <v>165974.39999999997</v>
      </c>
      <c r="O124" s="89">
        <f t="shared" si="55"/>
        <v>27662.400000000001</v>
      </c>
      <c r="P124" s="89">
        <f t="shared" si="55"/>
        <v>193636.80000000002</v>
      </c>
      <c r="Q124" s="89">
        <f t="shared" si="55"/>
        <v>27662.400000000001</v>
      </c>
      <c r="R124" s="89">
        <f t="shared" si="55"/>
        <v>221299.20000000001</v>
      </c>
      <c r="S124" s="89">
        <f t="shared" si="55"/>
        <v>27662.400000000001</v>
      </c>
      <c r="T124" s="89">
        <f t="shared" si="55"/>
        <v>248961.59999999998</v>
      </c>
      <c r="U124" s="89">
        <f t="shared" si="55"/>
        <v>27662.400000000001</v>
      </c>
      <c r="V124" s="89">
        <f t="shared" si="55"/>
        <v>276624</v>
      </c>
      <c r="W124" s="89">
        <f t="shared" si="55"/>
        <v>27662.400000000001</v>
      </c>
      <c r="X124" s="89">
        <f t="shared" si="55"/>
        <v>304286.40000000002</v>
      </c>
      <c r="Y124" s="89">
        <f t="shared" si="55"/>
        <v>27662.400000000001</v>
      </c>
      <c r="Z124" s="89">
        <f t="shared" si="55"/>
        <v>331948.79999999993</v>
      </c>
      <c r="AA124" s="89">
        <f t="shared" si="55"/>
        <v>331948.79999999993</v>
      </c>
    </row>
    <row r="125" spans="1:27" x14ac:dyDescent="0.25">
      <c r="AA125" s="90"/>
    </row>
    <row r="127" spans="1:27" ht="17.25" x14ac:dyDescent="0.3">
      <c r="A127" s="112" t="s">
        <v>249</v>
      </c>
      <c r="B127" s="88" t="s">
        <v>193</v>
      </c>
      <c r="C127" s="88" t="s">
        <v>194</v>
      </c>
      <c r="D127" s="88" t="s">
        <v>195</v>
      </c>
      <c r="E127" s="88" t="s">
        <v>196</v>
      </c>
      <c r="F127" s="88" t="s">
        <v>197</v>
      </c>
      <c r="G127" s="88" t="s">
        <v>198</v>
      </c>
      <c r="H127" s="88" t="s">
        <v>199</v>
      </c>
      <c r="I127" s="88" t="s">
        <v>200</v>
      </c>
      <c r="J127" s="88" t="s">
        <v>201</v>
      </c>
      <c r="K127" s="88" t="s">
        <v>202</v>
      </c>
      <c r="L127" s="88" t="s">
        <v>250</v>
      </c>
      <c r="M127" s="88" t="s">
        <v>203</v>
      </c>
      <c r="N127" s="88" t="s">
        <v>204</v>
      </c>
      <c r="O127" s="88" t="s">
        <v>205</v>
      </c>
      <c r="P127" s="88" t="s">
        <v>206</v>
      </c>
      <c r="Q127" s="88" t="s">
        <v>207</v>
      </c>
      <c r="R127" s="88" t="s">
        <v>208</v>
      </c>
      <c r="S127" s="88" t="s">
        <v>209</v>
      </c>
      <c r="T127" s="88" t="s">
        <v>210</v>
      </c>
      <c r="U127" s="88" t="s">
        <v>211</v>
      </c>
      <c r="V127" s="88" t="s">
        <v>212</v>
      </c>
      <c r="W127" s="88" t="s">
        <v>213</v>
      </c>
      <c r="X127" s="88" t="s">
        <v>214</v>
      </c>
      <c r="Y127" s="88" t="s">
        <v>215</v>
      </c>
      <c r="Z127" s="88" t="s">
        <v>216</v>
      </c>
      <c r="AA127" s="88" t="s">
        <v>247</v>
      </c>
    </row>
    <row r="128" spans="1:27" x14ac:dyDescent="0.25">
      <c r="A128" s="99" t="s">
        <v>99</v>
      </c>
      <c r="B128" s="88">
        <v>2025</v>
      </c>
      <c r="C128" s="89">
        <f>'2025 Ιανουάριος'!D71</f>
        <v>1739.37</v>
      </c>
      <c r="D128" s="89">
        <f>C128</f>
        <v>1739.37</v>
      </c>
      <c r="E128" s="89">
        <f>'2025 Μάρτιος'!D71</f>
        <v>1739.37</v>
      </c>
      <c r="F128" s="89">
        <f>D128+E128</f>
        <v>3478.74</v>
      </c>
      <c r="G128" s="89">
        <f>'2025 Μάρτιος'!D71</f>
        <v>1739.37</v>
      </c>
      <c r="H128" s="89">
        <f>F128+G128</f>
        <v>5218.1099999999997</v>
      </c>
      <c r="I128" s="89">
        <f>'2025 Απρίλιος'!D71</f>
        <v>1739.37</v>
      </c>
      <c r="J128" s="89">
        <f>H128+I128</f>
        <v>6957.48</v>
      </c>
      <c r="K128" s="89">
        <f>'2025 Μάιος'!D71</f>
        <v>1739.37</v>
      </c>
      <c r="L128" s="89">
        <f>J128+K128</f>
        <v>8696.8499999999985</v>
      </c>
      <c r="M128" s="89">
        <f>'2025 Ιούνιος'!D71</f>
        <v>1739.37</v>
      </c>
      <c r="N128" s="89">
        <f>L128+M128</f>
        <v>10436.219999999998</v>
      </c>
      <c r="O128" s="89">
        <f>'2025 Ιούλιος'!D71</f>
        <v>1739.37</v>
      </c>
      <c r="P128" s="89">
        <f>N128+O128</f>
        <v>12175.589999999997</v>
      </c>
      <c r="Q128" s="89">
        <f>'2025 Άυγουστος'!D71</f>
        <v>1739.37</v>
      </c>
      <c r="R128" s="89">
        <f>P128+Q128</f>
        <v>13914.959999999995</v>
      </c>
      <c r="S128" s="89">
        <f>'2025 Σεπτέμβριος'!D71</f>
        <v>1739.37</v>
      </c>
      <c r="T128" s="89">
        <f>R128+S128</f>
        <v>15654.329999999994</v>
      </c>
      <c r="U128" s="89">
        <f>'2025 Οκτώβριος'!D71</f>
        <v>1739.37</v>
      </c>
      <c r="V128" s="89">
        <f>T128+U128</f>
        <v>17393.699999999993</v>
      </c>
      <c r="W128" s="89">
        <f>'2025 Νοέμβριος'!D71</f>
        <v>1739.37</v>
      </c>
      <c r="X128" s="89">
        <f>V128+W128</f>
        <v>19133.069999999992</v>
      </c>
      <c r="Y128" s="89">
        <f>'2025 Δεκέμβριος'!D71</f>
        <v>1739.37</v>
      </c>
      <c r="Z128" s="89">
        <f>X128+Y128</f>
        <v>20872.439999999991</v>
      </c>
      <c r="AA128" s="89">
        <f t="shared" ref="AA128:AA152" si="56">C128+E128+G128+I128+K128+M128+O128+Q128+S128+U128+W128+Y128</f>
        <v>20872.439999999991</v>
      </c>
    </row>
    <row r="129" spans="1:27" x14ac:dyDescent="0.25">
      <c r="A129" s="97" t="s">
        <v>100</v>
      </c>
      <c r="B129" s="88">
        <v>2025</v>
      </c>
      <c r="C129" s="89">
        <f>'2025 Ιανουάριος'!D72</f>
        <v>1747.2</v>
      </c>
      <c r="D129" s="89">
        <f t="shared" ref="D129:D156" si="57">C129</f>
        <v>1747.2</v>
      </c>
      <c r="E129" s="89">
        <f>'2025 Μάρτιος'!D72</f>
        <v>1747.2</v>
      </c>
      <c r="F129" s="89">
        <f t="shared" ref="F129:F156" si="58">D129+E129</f>
        <v>3494.4</v>
      </c>
      <c r="G129" s="89">
        <f>'2025 Μάρτιος'!D72</f>
        <v>1747.2</v>
      </c>
      <c r="H129" s="89">
        <f t="shared" ref="H129:H156" si="59">F129+G129</f>
        <v>5241.6000000000004</v>
      </c>
      <c r="I129" s="89">
        <f>'2025 Απρίλιος'!D72</f>
        <v>1747.2</v>
      </c>
      <c r="J129" s="89">
        <f t="shared" ref="J129:J156" si="60">H129+I129</f>
        <v>6988.8</v>
      </c>
      <c r="K129" s="89">
        <f>'2025 Μάιος'!D72</f>
        <v>1747.2</v>
      </c>
      <c r="L129" s="89">
        <f t="shared" ref="L129:L156" si="61">J129+K129</f>
        <v>8736</v>
      </c>
      <c r="M129" s="89">
        <f>'2025 Ιούνιος'!D72</f>
        <v>1747.2</v>
      </c>
      <c r="N129" s="89">
        <f t="shared" ref="N129:N156" si="62">L129+M129</f>
        <v>10483.200000000001</v>
      </c>
      <c r="O129" s="89">
        <f>'2025 Ιούλιος'!D72</f>
        <v>1747.2</v>
      </c>
      <c r="P129" s="89">
        <f t="shared" ref="P129:P156" si="63">N129+O129</f>
        <v>12230.400000000001</v>
      </c>
      <c r="Q129" s="89">
        <f>'2025 Άυγουστος'!D72</f>
        <v>1747.2</v>
      </c>
      <c r="R129" s="89">
        <f t="shared" ref="R129:R156" si="64">P129+Q129</f>
        <v>13977.600000000002</v>
      </c>
      <c r="S129" s="89">
        <f>'2025 Σεπτέμβριος'!D72</f>
        <v>1747.2</v>
      </c>
      <c r="T129" s="89">
        <f t="shared" ref="T129:T156" si="65">R129+S129</f>
        <v>15724.800000000003</v>
      </c>
      <c r="U129" s="89">
        <f>'2025 Οκτώβριος'!D72</f>
        <v>1747.2</v>
      </c>
      <c r="V129" s="89">
        <f t="shared" ref="V129:V156" si="66">T129+U129</f>
        <v>17472.000000000004</v>
      </c>
      <c r="W129" s="89">
        <f>'2025 Νοέμβριος'!D72</f>
        <v>1747.2</v>
      </c>
      <c r="X129" s="89">
        <f t="shared" ref="X129:X156" si="67">V129+W129</f>
        <v>19219.200000000004</v>
      </c>
      <c r="Y129" s="89">
        <f>'2025 Δεκέμβριος'!D72</f>
        <v>1747.2</v>
      </c>
      <c r="Z129" s="89">
        <f t="shared" ref="Z129:Z156" si="68">X129+Y129</f>
        <v>20966.400000000005</v>
      </c>
      <c r="AA129" s="89">
        <f t="shared" si="56"/>
        <v>20966.400000000005</v>
      </c>
    </row>
    <row r="130" spans="1:27" x14ac:dyDescent="0.25">
      <c r="A130" s="97" t="s">
        <v>101</v>
      </c>
      <c r="B130" s="88">
        <v>2025</v>
      </c>
      <c r="C130" s="89">
        <f>'2025 Ιανουάριος'!D73</f>
        <v>1198.17</v>
      </c>
      <c r="D130" s="89">
        <f t="shared" si="57"/>
        <v>1198.17</v>
      </c>
      <c r="E130" s="89">
        <f>'2025 Μάρτιος'!D73</f>
        <v>1198.17</v>
      </c>
      <c r="F130" s="89">
        <f t="shared" si="58"/>
        <v>2396.34</v>
      </c>
      <c r="G130" s="89">
        <f>'2025 Μάρτιος'!D73</f>
        <v>1198.17</v>
      </c>
      <c r="H130" s="89">
        <f t="shared" si="59"/>
        <v>3594.51</v>
      </c>
      <c r="I130" s="89">
        <f>'2025 Απρίλιος'!D73</f>
        <v>1198.17</v>
      </c>
      <c r="J130" s="89">
        <f t="shared" si="60"/>
        <v>4792.68</v>
      </c>
      <c r="K130" s="89">
        <f>'2025 Μάιος'!D73</f>
        <v>1198.17</v>
      </c>
      <c r="L130" s="89">
        <f t="shared" si="61"/>
        <v>5990.85</v>
      </c>
      <c r="M130" s="89">
        <f>'2025 Ιούνιος'!D73</f>
        <v>1198.17</v>
      </c>
      <c r="N130" s="89">
        <f t="shared" si="62"/>
        <v>7189.02</v>
      </c>
      <c r="O130" s="89">
        <f>'2025 Ιούλιος'!D73</f>
        <v>1198.17</v>
      </c>
      <c r="P130" s="89">
        <f t="shared" si="63"/>
        <v>8387.19</v>
      </c>
      <c r="Q130" s="89">
        <f>'2025 Άυγουστος'!D73</f>
        <v>1198.17</v>
      </c>
      <c r="R130" s="89">
        <f t="shared" si="64"/>
        <v>9585.36</v>
      </c>
      <c r="S130" s="89">
        <f>'2025 Σεπτέμβριος'!D73</f>
        <v>1198.17</v>
      </c>
      <c r="T130" s="89">
        <f t="shared" si="65"/>
        <v>10783.53</v>
      </c>
      <c r="U130" s="89">
        <f>'2025 Οκτώβριος'!D73</f>
        <v>1198.17</v>
      </c>
      <c r="V130" s="89">
        <f t="shared" si="66"/>
        <v>11981.7</v>
      </c>
      <c r="W130" s="89">
        <f>'2025 Νοέμβριος'!D73</f>
        <v>1198.17</v>
      </c>
      <c r="X130" s="89">
        <f t="shared" si="67"/>
        <v>13179.87</v>
      </c>
      <c r="Y130" s="89">
        <f>'2025 Δεκέμβριος'!D73</f>
        <v>1198.17</v>
      </c>
      <c r="Z130" s="89">
        <f t="shared" si="68"/>
        <v>14378.04</v>
      </c>
      <c r="AA130" s="89">
        <f t="shared" si="56"/>
        <v>14378.04</v>
      </c>
    </row>
    <row r="131" spans="1:27" x14ac:dyDescent="0.25">
      <c r="A131" s="97" t="s">
        <v>102</v>
      </c>
      <c r="B131" s="88">
        <v>2025</v>
      </c>
      <c r="C131" s="89">
        <f>'2025 Ιανουάριος'!D74</f>
        <v>1245.7</v>
      </c>
      <c r="D131" s="89">
        <f t="shared" si="57"/>
        <v>1245.7</v>
      </c>
      <c r="E131" s="89">
        <f>'2025 Μάρτιος'!D74</f>
        <v>1245.7</v>
      </c>
      <c r="F131" s="89">
        <f t="shared" si="58"/>
        <v>2491.4</v>
      </c>
      <c r="G131" s="89">
        <f>'2025 Μάρτιος'!D74</f>
        <v>1245.7</v>
      </c>
      <c r="H131" s="89">
        <f t="shared" si="59"/>
        <v>3737.1000000000004</v>
      </c>
      <c r="I131" s="89">
        <f>'2025 Απρίλιος'!D74</f>
        <v>1245.7</v>
      </c>
      <c r="J131" s="89">
        <f t="shared" si="60"/>
        <v>4982.8</v>
      </c>
      <c r="K131" s="89">
        <f>'2025 Μάιος'!D74</f>
        <v>1245.7</v>
      </c>
      <c r="L131" s="89">
        <f t="shared" si="61"/>
        <v>6228.5</v>
      </c>
      <c r="M131" s="89">
        <f>'2025 Ιούνιος'!D74</f>
        <v>1245.7</v>
      </c>
      <c r="N131" s="89">
        <f t="shared" si="62"/>
        <v>7474.2</v>
      </c>
      <c r="O131" s="89">
        <f>'2025 Ιούλιος'!D74</f>
        <v>1245.7</v>
      </c>
      <c r="P131" s="89">
        <f t="shared" si="63"/>
        <v>8719.9</v>
      </c>
      <c r="Q131" s="89">
        <f>'2025 Άυγουστος'!D74</f>
        <v>1245.7</v>
      </c>
      <c r="R131" s="89">
        <f t="shared" si="64"/>
        <v>9965.6</v>
      </c>
      <c r="S131" s="89">
        <f>'2025 Σεπτέμβριος'!D74</f>
        <v>1245.7</v>
      </c>
      <c r="T131" s="89">
        <f t="shared" si="65"/>
        <v>11211.300000000001</v>
      </c>
      <c r="U131" s="89">
        <f>'2025 Οκτώβριος'!D74</f>
        <v>1245.7</v>
      </c>
      <c r="V131" s="89">
        <f t="shared" si="66"/>
        <v>12457.000000000002</v>
      </c>
      <c r="W131" s="89">
        <f>'2025 Νοέμβριος'!D74</f>
        <v>1245.7</v>
      </c>
      <c r="X131" s="89">
        <f t="shared" si="67"/>
        <v>13702.700000000003</v>
      </c>
      <c r="Y131" s="89">
        <f>'2025 Δεκέμβριος'!D74</f>
        <v>1245.7</v>
      </c>
      <c r="Z131" s="89">
        <f t="shared" si="68"/>
        <v>14948.400000000003</v>
      </c>
      <c r="AA131" s="89">
        <f t="shared" si="56"/>
        <v>14948.400000000003</v>
      </c>
    </row>
    <row r="132" spans="1:27" x14ac:dyDescent="0.25">
      <c r="A132" s="97" t="s">
        <v>103</v>
      </c>
      <c r="B132" s="88">
        <v>2025</v>
      </c>
      <c r="C132" s="89">
        <f>'2025 Ιανουάριος'!D75</f>
        <v>357.22</v>
      </c>
      <c r="D132" s="89">
        <f t="shared" si="57"/>
        <v>357.22</v>
      </c>
      <c r="E132" s="89">
        <f>'2025 Μάρτιος'!D75</f>
        <v>357.22</v>
      </c>
      <c r="F132" s="89">
        <f t="shared" si="58"/>
        <v>714.44</v>
      </c>
      <c r="G132" s="89">
        <f>'2025 Μάρτιος'!D75</f>
        <v>357.22</v>
      </c>
      <c r="H132" s="89">
        <f t="shared" si="59"/>
        <v>1071.6600000000001</v>
      </c>
      <c r="I132" s="89">
        <f>'2025 Απρίλιος'!D75</f>
        <v>357.22</v>
      </c>
      <c r="J132" s="89">
        <f t="shared" si="60"/>
        <v>1428.88</v>
      </c>
      <c r="K132" s="89">
        <f>'2025 Μάιος'!D75</f>
        <v>357.22</v>
      </c>
      <c r="L132" s="89">
        <f t="shared" si="61"/>
        <v>1786.1000000000001</v>
      </c>
      <c r="M132" s="89">
        <f>'2025 Ιούνιος'!D75</f>
        <v>357.22</v>
      </c>
      <c r="N132" s="89">
        <f t="shared" si="62"/>
        <v>2143.3200000000002</v>
      </c>
      <c r="O132" s="89">
        <f>'2025 Ιούλιος'!D75</f>
        <v>357.22</v>
      </c>
      <c r="P132" s="89">
        <f t="shared" si="63"/>
        <v>2500.54</v>
      </c>
      <c r="Q132" s="89">
        <f>'2025 Άυγουστος'!D75</f>
        <v>357.22</v>
      </c>
      <c r="R132" s="89">
        <f t="shared" si="64"/>
        <v>2857.76</v>
      </c>
      <c r="S132" s="89">
        <f>'2025 Σεπτέμβριος'!D75</f>
        <v>357.22</v>
      </c>
      <c r="T132" s="89">
        <f t="shared" si="65"/>
        <v>3214.9800000000005</v>
      </c>
      <c r="U132" s="89">
        <f>'2025 Οκτώβριος'!D75</f>
        <v>357.22</v>
      </c>
      <c r="V132" s="89">
        <f t="shared" si="66"/>
        <v>3572.2000000000007</v>
      </c>
      <c r="W132" s="89">
        <f>'2025 Νοέμβριος'!D75</f>
        <v>357.22</v>
      </c>
      <c r="X132" s="89">
        <f t="shared" si="67"/>
        <v>3929.420000000001</v>
      </c>
      <c r="Y132" s="89">
        <f>'2025 Δεκέμβριος'!D75</f>
        <v>357.22</v>
      </c>
      <c r="Z132" s="89">
        <f t="shared" si="68"/>
        <v>4286.6400000000012</v>
      </c>
      <c r="AA132" s="89">
        <f t="shared" si="56"/>
        <v>4286.6400000000012</v>
      </c>
    </row>
    <row r="133" spans="1:27" x14ac:dyDescent="0.25">
      <c r="A133" s="98" t="s">
        <v>104</v>
      </c>
      <c r="B133" s="88">
        <v>2025</v>
      </c>
      <c r="C133" s="89">
        <f>'2025 Ιανουάριος'!D76</f>
        <v>358.92</v>
      </c>
      <c r="D133" s="89">
        <f t="shared" si="57"/>
        <v>358.92</v>
      </c>
      <c r="E133" s="89">
        <f>'2025 Μάρτιος'!D76</f>
        <v>358.92</v>
      </c>
      <c r="F133" s="89">
        <f t="shared" si="58"/>
        <v>717.84</v>
      </c>
      <c r="G133" s="89">
        <f>'2025 Μάρτιος'!D76</f>
        <v>358.92</v>
      </c>
      <c r="H133" s="89">
        <f t="shared" si="59"/>
        <v>1076.76</v>
      </c>
      <c r="I133" s="89">
        <f>'2025 Απρίλιος'!D76</f>
        <v>358.92</v>
      </c>
      <c r="J133" s="89">
        <f t="shared" si="60"/>
        <v>1435.68</v>
      </c>
      <c r="K133" s="89">
        <f>'2025 Μάιος'!D76</f>
        <v>358.92</v>
      </c>
      <c r="L133" s="89">
        <f t="shared" si="61"/>
        <v>1794.6000000000001</v>
      </c>
      <c r="M133" s="89">
        <f>'2025 Ιούνιος'!D76</f>
        <v>358.92</v>
      </c>
      <c r="N133" s="89">
        <f t="shared" si="62"/>
        <v>2153.52</v>
      </c>
      <c r="O133" s="89">
        <f>'2025 Ιούλιος'!D76</f>
        <v>358.92</v>
      </c>
      <c r="P133" s="89">
        <f t="shared" si="63"/>
        <v>2512.44</v>
      </c>
      <c r="Q133" s="89">
        <f>'2025 Άυγουστος'!D76</f>
        <v>358.92</v>
      </c>
      <c r="R133" s="89">
        <f t="shared" si="64"/>
        <v>2871.36</v>
      </c>
      <c r="S133" s="89">
        <f>'2025 Σεπτέμβριος'!D76</f>
        <v>358.92</v>
      </c>
      <c r="T133" s="89">
        <f t="shared" si="65"/>
        <v>3230.28</v>
      </c>
      <c r="U133" s="89">
        <f>'2025 Οκτώβριος'!D76</f>
        <v>358.92</v>
      </c>
      <c r="V133" s="89">
        <f t="shared" si="66"/>
        <v>3589.2000000000003</v>
      </c>
      <c r="W133" s="89">
        <f>'2025 Νοέμβριος'!D76</f>
        <v>358.92</v>
      </c>
      <c r="X133" s="89">
        <f t="shared" si="67"/>
        <v>3948.1200000000003</v>
      </c>
      <c r="Y133" s="89">
        <f>'2025 Δεκέμβριος'!D76</f>
        <v>358.92</v>
      </c>
      <c r="Z133" s="89">
        <f t="shared" si="68"/>
        <v>4307.04</v>
      </c>
      <c r="AA133" s="89">
        <f t="shared" si="56"/>
        <v>4307.04</v>
      </c>
    </row>
    <row r="134" spans="1:27" x14ac:dyDescent="0.25">
      <c r="A134" s="98" t="s">
        <v>105</v>
      </c>
      <c r="B134" s="88">
        <v>2025</v>
      </c>
      <c r="C134" s="89">
        <f>'2025 Ιανουάριος'!D77</f>
        <v>151.02000000000001</v>
      </c>
      <c r="D134" s="89">
        <f t="shared" si="57"/>
        <v>151.02000000000001</v>
      </c>
      <c r="E134" s="89">
        <f>'2025 Μάρτιος'!D77</f>
        <v>151.02000000000001</v>
      </c>
      <c r="F134" s="89">
        <f t="shared" si="58"/>
        <v>302.04000000000002</v>
      </c>
      <c r="G134" s="89">
        <f>'2025 Μάρτιος'!D77</f>
        <v>151.02000000000001</v>
      </c>
      <c r="H134" s="89">
        <f t="shared" si="59"/>
        <v>453.06000000000006</v>
      </c>
      <c r="I134" s="89">
        <f>'2025 Απρίλιος'!D77</f>
        <v>151.02000000000001</v>
      </c>
      <c r="J134" s="89">
        <f t="shared" si="60"/>
        <v>604.08000000000004</v>
      </c>
      <c r="K134" s="89">
        <f>'2025 Μάιος'!D77</f>
        <v>151.02000000000001</v>
      </c>
      <c r="L134" s="89">
        <f t="shared" si="61"/>
        <v>755.1</v>
      </c>
      <c r="M134" s="89">
        <f>'2025 Ιούνιος'!D77</f>
        <v>151.02000000000001</v>
      </c>
      <c r="N134" s="89">
        <f t="shared" si="62"/>
        <v>906.12</v>
      </c>
      <c r="O134" s="89">
        <f>'2025 Ιούλιος'!D77</f>
        <v>151.02000000000001</v>
      </c>
      <c r="P134" s="89">
        <f t="shared" si="63"/>
        <v>1057.1400000000001</v>
      </c>
      <c r="Q134" s="89">
        <f>'2025 Άυγουστος'!D77</f>
        <v>151.02000000000001</v>
      </c>
      <c r="R134" s="89">
        <f t="shared" si="64"/>
        <v>1208.1600000000001</v>
      </c>
      <c r="S134" s="89">
        <f>'2025 Σεπτέμβριος'!D77</f>
        <v>151.02000000000001</v>
      </c>
      <c r="T134" s="89">
        <f t="shared" si="65"/>
        <v>1359.18</v>
      </c>
      <c r="U134" s="89">
        <f>'2025 Οκτώβριος'!D77</f>
        <v>151.02000000000001</v>
      </c>
      <c r="V134" s="89">
        <f t="shared" si="66"/>
        <v>1510.2</v>
      </c>
      <c r="W134" s="89">
        <f>'2025 Νοέμβριος'!D77</f>
        <v>151.02000000000001</v>
      </c>
      <c r="X134" s="89">
        <f t="shared" si="67"/>
        <v>1661.22</v>
      </c>
      <c r="Y134" s="89">
        <f>'2025 Δεκέμβριος'!D77</f>
        <v>151.02000000000001</v>
      </c>
      <c r="Z134" s="89">
        <f t="shared" si="68"/>
        <v>1812.24</v>
      </c>
      <c r="AA134" s="89">
        <f t="shared" si="56"/>
        <v>1812.24</v>
      </c>
    </row>
    <row r="135" spans="1:27" x14ac:dyDescent="0.25">
      <c r="A135" s="98" t="s">
        <v>106</v>
      </c>
      <c r="B135" s="88">
        <v>2025</v>
      </c>
      <c r="C135" s="89">
        <f>'2025 Ιανουάριος'!D78</f>
        <v>158.21</v>
      </c>
      <c r="D135" s="89">
        <f t="shared" si="57"/>
        <v>158.21</v>
      </c>
      <c r="E135" s="89">
        <f>'2025 Μάρτιος'!D78</f>
        <v>158.21</v>
      </c>
      <c r="F135" s="89">
        <f t="shared" si="58"/>
        <v>316.42</v>
      </c>
      <c r="G135" s="89">
        <f>'2025 Μάρτιος'!D78</f>
        <v>158.21</v>
      </c>
      <c r="H135" s="89">
        <f t="shared" si="59"/>
        <v>474.63</v>
      </c>
      <c r="I135" s="89">
        <f>'2025 Απρίλιος'!D78</f>
        <v>158.21</v>
      </c>
      <c r="J135" s="89">
        <f t="shared" si="60"/>
        <v>632.84</v>
      </c>
      <c r="K135" s="89">
        <f>'2025 Μάιος'!D78</f>
        <v>158.21</v>
      </c>
      <c r="L135" s="89">
        <f t="shared" si="61"/>
        <v>791.05000000000007</v>
      </c>
      <c r="M135" s="89">
        <f>'2025 Ιούνιος'!D78</f>
        <v>158.21</v>
      </c>
      <c r="N135" s="89">
        <f t="shared" si="62"/>
        <v>949.2600000000001</v>
      </c>
      <c r="O135" s="89">
        <f>'2025 Ιούλιος'!D78</f>
        <v>158.21</v>
      </c>
      <c r="P135" s="89">
        <f t="shared" si="63"/>
        <v>1107.47</v>
      </c>
      <c r="Q135" s="89">
        <f>'2025 Άυγουστος'!D78</f>
        <v>158.21</v>
      </c>
      <c r="R135" s="89">
        <f t="shared" si="64"/>
        <v>1265.68</v>
      </c>
      <c r="S135" s="89">
        <f>'2025 Σεπτέμβριος'!D78</f>
        <v>158.21</v>
      </c>
      <c r="T135" s="89">
        <f t="shared" si="65"/>
        <v>1423.89</v>
      </c>
      <c r="U135" s="89">
        <f>'2025 Οκτώβριος'!D78</f>
        <v>158.21</v>
      </c>
      <c r="V135" s="89">
        <f t="shared" si="66"/>
        <v>1582.1000000000001</v>
      </c>
      <c r="W135" s="89">
        <f>'2025 Νοέμβριος'!D78</f>
        <v>158.21</v>
      </c>
      <c r="X135" s="89">
        <f t="shared" si="67"/>
        <v>1740.3100000000002</v>
      </c>
      <c r="Y135" s="89">
        <f>'2025 Δεκέμβριος'!D78</f>
        <v>158.21</v>
      </c>
      <c r="Z135" s="89">
        <f t="shared" si="68"/>
        <v>1898.5200000000002</v>
      </c>
      <c r="AA135" s="89">
        <f t="shared" si="56"/>
        <v>1898.5200000000002</v>
      </c>
    </row>
    <row r="136" spans="1:27" x14ac:dyDescent="0.25">
      <c r="A136" s="100" t="s">
        <v>107</v>
      </c>
      <c r="B136" s="88">
        <v>2025</v>
      </c>
      <c r="C136" s="89">
        <f>'2025 Ιανουάριος'!D79</f>
        <v>0</v>
      </c>
      <c r="D136" s="89">
        <f t="shared" si="57"/>
        <v>0</v>
      </c>
      <c r="E136" s="89">
        <f>'2025 Μάρτιος'!D79</f>
        <v>0</v>
      </c>
      <c r="F136" s="89">
        <f t="shared" si="58"/>
        <v>0</v>
      </c>
      <c r="G136" s="89">
        <f>'2025 Μάρτιος'!D79</f>
        <v>0</v>
      </c>
      <c r="H136" s="89">
        <f t="shared" si="59"/>
        <v>0</v>
      </c>
      <c r="I136" s="89">
        <f>'2025 Απρίλιος'!D79</f>
        <v>0</v>
      </c>
      <c r="J136" s="89">
        <f t="shared" si="60"/>
        <v>0</v>
      </c>
      <c r="K136" s="89">
        <f>'2025 Μάιος'!D79</f>
        <v>0</v>
      </c>
      <c r="L136" s="89">
        <f t="shared" si="61"/>
        <v>0</v>
      </c>
      <c r="M136" s="89">
        <f>'2025 Ιούνιος'!D79</f>
        <v>0</v>
      </c>
      <c r="N136" s="89">
        <f t="shared" si="62"/>
        <v>0</v>
      </c>
      <c r="O136" s="89">
        <f>'2025 Ιούλιος'!D79</f>
        <v>0</v>
      </c>
      <c r="P136" s="89">
        <f t="shared" si="63"/>
        <v>0</v>
      </c>
      <c r="Q136" s="89">
        <f>'2025 Άυγουστος'!D79</f>
        <v>0</v>
      </c>
      <c r="R136" s="89">
        <f t="shared" si="64"/>
        <v>0</v>
      </c>
      <c r="S136" s="89">
        <f>'2025 Σεπτέμβριος'!D79</f>
        <v>0</v>
      </c>
      <c r="T136" s="89">
        <f t="shared" si="65"/>
        <v>0</v>
      </c>
      <c r="U136" s="89">
        <f>'2025 Οκτώβριος'!D79</f>
        <v>0</v>
      </c>
      <c r="V136" s="89">
        <f t="shared" si="66"/>
        <v>0</v>
      </c>
      <c r="W136" s="89">
        <f>'2025 Νοέμβριος'!D79</f>
        <v>0</v>
      </c>
      <c r="X136" s="89">
        <f t="shared" si="67"/>
        <v>0</v>
      </c>
      <c r="Y136" s="89">
        <f>'2025 Δεκέμβριος'!D79</f>
        <v>0</v>
      </c>
      <c r="Z136" s="89">
        <f t="shared" si="68"/>
        <v>0</v>
      </c>
      <c r="AA136" s="89">
        <f t="shared" si="56"/>
        <v>0</v>
      </c>
    </row>
    <row r="137" spans="1:27" x14ac:dyDescent="0.25">
      <c r="A137" s="99" t="s">
        <v>68</v>
      </c>
      <c r="B137" s="88">
        <v>2025</v>
      </c>
      <c r="C137" s="89">
        <f>'2025 Ιανουάριος'!D80</f>
        <v>0</v>
      </c>
      <c r="D137" s="89">
        <f t="shared" si="57"/>
        <v>0</v>
      </c>
      <c r="E137" s="89">
        <f>'2025 Μάρτιος'!D80</f>
        <v>0</v>
      </c>
      <c r="F137" s="89">
        <f t="shared" si="58"/>
        <v>0</v>
      </c>
      <c r="G137" s="89">
        <f>'2025 Μάρτιος'!D80</f>
        <v>0</v>
      </c>
      <c r="H137" s="89">
        <f t="shared" si="59"/>
        <v>0</v>
      </c>
      <c r="I137" s="89">
        <f>'2025 Απρίλιος'!D80</f>
        <v>0</v>
      </c>
      <c r="J137" s="89">
        <f t="shared" si="60"/>
        <v>0</v>
      </c>
      <c r="K137" s="89">
        <f>'2025 Μάιος'!D80</f>
        <v>0</v>
      </c>
      <c r="L137" s="89">
        <f t="shared" si="61"/>
        <v>0</v>
      </c>
      <c r="M137" s="89">
        <f>'2025 Ιούνιος'!D80</f>
        <v>0</v>
      </c>
      <c r="N137" s="89">
        <f t="shared" si="62"/>
        <v>0</v>
      </c>
      <c r="O137" s="89">
        <f>'2025 Ιούλιος'!D80</f>
        <v>0</v>
      </c>
      <c r="P137" s="89">
        <f t="shared" si="63"/>
        <v>0</v>
      </c>
      <c r="Q137" s="89">
        <f>'2025 Άυγουστος'!D80</f>
        <v>0</v>
      </c>
      <c r="R137" s="89">
        <f t="shared" si="64"/>
        <v>0</v>
      </c>
      <c r="S137" s="89">
        <f>'2025 Σεπτέμβριος'!D80</f>
        <v>0</v>
      </c>
      <c r="T137" s="89">
        <f t="shared" si="65"/>
        <v>0</v>
      </c>
      <c r="U137" s="89">
        <f>'2025 Οκτώβριος'!D80</f>
        <v>0</v>
      </c>
      <c r="V137" s="89">
        <f t="shared" si="66"/>
        <v>0</v>
      </c>
      <c r="W137" s="89">
        <f>'2025 Νοέμβριος'!D80</f>
        <v>0</v>
      </c>
      <c r="X137" s="89">
        <f t="shared" si="67"/>
        <v>0</v>
      </c>
      <c r="Y137" s="89">
        <f>'2025 Δεκέμβριος'!D80</f>
        <v>0</v>
      </c>
      <c r="Z137" s="89">
        <f t="shared" si="68"/>
        <v>0</v>
      </c>
      <c r="AA137" s="89">
        <f t="shared" si="56"/>
        <v>0</v>
      </c>
    </row>
    <row r="138" spans="1:27" x14ac:dyDescent="0.25">
      <c r="A138" s="99" t="s">
        <v>69</v>
      </c>
      <c r="B138" s="88">
        <v>2025</v>
      </c>
      <c r="C138" s="89">
        <f>'2025 Ιανουάριος'!D81</f>
        <v>0</v>
      </c>
      <c r="D138" s="89">
        <f t="shared" si="57"/>
        <v>0</v>
      </c>
      <c r="E138" s="89">
        <f>'2025 Μάρτιος'!D81</f>
        <v>0</v>
      </c>
      <c r="F138" s="89">
        <f t="shared" si="58"/>
        <v>0</v>
      </c>
      <c r="G138" s="89">
        <f>'2025 Μάρτιος'!D81</f>
        <v>0</v>
      </c>
      <c r="H138" s="89">
        <f t="shared" si="59"/>
        <v>0</v>
      </c>
      <c r="I138" s="89">
        <f>'2025 Απρίλιος'!D81</f>
        <v>0</v>
      </c>
      <c r="J138" s="89">
        <f t="shared" si="60"/>
        <v>0</v>
      </c>
      <c r="K138" s="89">
        <f>'2025 Μάιος'!D81</f>
        <v>0</v>
      </c>
      <c r="L138" s="89">
        <f t="shared" si="61"/>
        <v>0</v>
      </c>
      <c r="M138" s="89">
        <f>'2025 Ιούνιος'!D81</f>
        <v>0</v>
      </c>
      <c r="N138" s="89">
        <f t="shared" si="62"/>
        <v>0</v>
      </c>
      <c r="O138" s="89">
        <f>'2025 Ιούλιος'!D81</f>
        <v>0</v>
      </c>
      <c r="P138" s="89">
        <f t="shared" si="63"/>
        <v>0</v>
      </c>
      <c r="Q138" s="89">
        <f>'2025 Άυγουστος'!D81</f>
        <v>0</v>
      </c>
      <c r="R138" s="89">
        <f t="shared" si="64"/>
        <v>0</v>
      </c>
      <c r="S138" s="89">
        <f>'2025 Σεπτέμβριος'!D81</f>
        <v>0</v>
      </c>
      <c r="T138" s="89">
        <f t="shared" si="65"/>
        <v>0</v>
      </c>
      <c r="U138" s="89">
        <f>'2025 Οκτώβριος'!D81</f>
        <v>0</v>
      </c>
      <c r="V138" s="89">
        <f t="shared" si="66"/>
        <v>0</v>
      </c>
      <c r="W138" s="89">
        <f>'2025 Νοέμβριος'!D81</f>
        <v>0</v>
      </c>
      <c r="X138" s="89">
        <f t="shared" si="67"/>
        <v>0</v>
      </c>
      <c r="Y138" s="89">
        <f>'2025 Δεκέμβριος'!D81</f>
        <v>0</v>
      </c>
      <c r="Z138" s="89">
        <f t="shared" si="68"/>
        <v>0</v>
      </c>
      <c r="AA138" s="89">
        <f t="shared" si="56"/>
        <v>0</v>
      </c>
    </row>
    <row r="139" spans="1:27" x14ac:dyDescent="0.25">
      <c r="A139" s="98" t="s">
        <v>70</v>
      </c>
      <c r="B139" s="88">
        <v>2025</v>
      </c>
      <c r="C139" s="89">
        <f>'2025 Ιανουάριος'!D82</f>
        <v>0</v>
      </c>
      <c r="D139" s="89">
        <f t="shared" si="57"/>
        <v>0</v>
      </c>
      <c r="E139" s="89">
        <f>'2025 Μάρτιος'!D82</f>
        <v>0</v>
      </c>
      <c r="F139" s="89">
        <f t="shared" si="58"/>
        <v>0</v>
      </c>
      <c r="G139" s="89">
        <f>'2025 Μάρτιος'!D82</f>
        <v>0</v>
      </c>
      <c r="H139" s="89">
        <f t="shared" si="59"/>
        <v>0</v>
      </c>
      <c r="I139" s="89">
        <f>'2025 Απρίλιος'!D82</f>
        <v>0</v>
      </c>
      <c r="J139" s="89">
        <f t="shared" si="60"/>
        <v>0</v>
      </c>
      <c r="K139" s="89">
        <f>'2025 Μάιος'!D82</f>
        <v>0</v>
      </c>
      <c r="L139" s="89">
        <f t="shared" si="61"/>
        <v>0</v>
      </c>
      <c r="M139" s="89">
        <f>'2025 Ιούνιος'!D82</f>
        <v>0</v>
      </c>
      <c r="N139" s="89">
        <f t="shared" si="62"/>
        <v>0</v>
      </c>
      <c r="O139" s="89">
        <f>'2025 Ιούλιος'!D82</f>
        <v>0</v>
      </c>
      <c r="P139" s="89">
        <f t="shared" si="63"/>
        <v>0</v>
      </c>
      <c r="Q139" s="89">
        <f>'2025 Άυγουστος'!D82</f>
        <v>0</v>
      </c>
      <c r="R139" s="89">
        <f t="shared" si="64"/>
        <v>0</v>
      </c>
      <c r="S139" s="89">
        <f>'2025 Σεπτέμβριος'!D82</f>
        <v>0</v>
      </c>
      <c r="T139" s="89">
        <f t="shared" si="65"/>
        <v>0</v>
      </c>
      <c r="U139" s="89">
        <f>'2025 Οκτώβριος'!D82</f>
        <v>0</v>
      </c>
      <c r="V139" s="89">
        <f t="shared" si="66"/>
        <v>0</v>
      </c>
      <c r="W139" s="89">
        <f>'2025 Νοέμβριος'!D82</f>
        <v>0</v>
      </c>
      <c r="X139" s="89">
        <f t="shared" si="67"/>
        <v>0</v>
      </c>
      <c r="Y139" s="89">
        <f>'2025 Δεκέμβριος'!D82</f>
        <v>0</v>
      </c>
      <c r="Z139" s="89">
        <f t="shared" si="68"/>
        <v>0</v>
      </c>
      <c r="AA139" s="89">
        <f t="shared" si="56"/>
        <v>0</v>
      </c>
    </row>
    <row r="140" spans="1:27" x14ac:dyDescent="0.25">
      <c r="A140" s="99" t="s">
        <v>72</v>
      </c>
      <c r="B140" s="88">
        <v>2025</v>
      </c>
      <c r="C140" s="89">
        <f>'2025 Ιανουάριος'!D83</f>
        <v>0</v>
      </c>
      <c r="D140" s="89">
        <f t="shared" si="57"/>
        <v>0</v>
      </c>
      <c r="E140" s="89">
        <f>'2025 Μάρτιος'!D83</f>
        <v>0</v>
      </c>
      <c r="F140" s="89">
        <f t="shared" si="58"/>
        <v>0</v>
      </c>
      <c r="G140" s="89">
        <f>'2025 Μάρτιος'!D83</f>
        <v>0</v>
      </c>
      <c r="H140" s="89">
        <f t="shared" si="59"/>
        <v>0</v>
      </c>
      <c r="I140" s="89">
        <f>'2025 Απρίλιος'!D83</f>
        <v>0</v>
      </c>
      <c r="J140" s="89">
        <f t="shared" si="60"/>
        <v>0</v>
      </c>
      <c r="K140" s="89">
        <f>'2025 Μάιος'!D83</f>
        <v>0</v>
      </c>
      <c r="L140" s="89">
        <f t="shared" si="61"/>
        <v>0</v>
      </c>
      <c r="M140" s="89">
        <f>'2025 Ιούνιος'!D83</f>
        <v>0</v>
      </c>
      <c r="N140" s="89">
        <f t="shared" si="62"/>
        <v>0</v>
      </c>
      <c r="O140" s="89">
        <f>'2025 Ιούλιος'!D83</f>
        <v>0</v>
      </c>
      <c r="P140" s="89">
        <f t="shared" si="63"/>
        <v>0</v>
      </c>
      <c r="Q140" s="89">
        <f>'2025 Άυγουστος'!D83</f>
        <v>0</v>
      </c>
      <c r="R140" s="89">
        <f t="shared" si="64"/>
        <v>0</v>
      </c>
      <c r="S140" s="89">
        <f>'2025 Σεπτέμβριος'!D83</f>
        <v>0</v>
      </c>
      <c r="T140" s="89">
        <f t="shared" si="65"/>
        <v>0</v>
      </c>
      <c r="U140" s="89">
        <f>'2025 Οκτώβριος'!D83</f>
        <v>0</v>
      </c>
      <c r="V140" s="89">
        <f t="shared" si="66"/>
        <v>0</v>
      </c>
      <c r="W140" s="89">
        <f>'2025 Νοέμβριος'!D83</f>
        <v>0</v>
      </c>
      <c r="X140" s="89">
        <f t="shared" si="67"/>
        <v>0</v>
      </c>
      <c r="Y140" s="89">
        <f>'2025 Δεκέμβριος'!D83</f>
        <v>0</v>
      </c>
      <c r="Z140" s="89">
        <f t="shared" si="68"/>
        <v>0</v>
      </c>
      <c r="AA140" s="89">
        <f t="shared" si="56"/>
        <v>0</v>
      </c>
    </row>
    <row r="141" spans="1:27" x14ac:dyDescent="0.25">
      <c r="A141" s="99" t="s">
        <v>73</v>
      </c>
      <c r="B141" s="88">
        <v>2025</v>
      </c>
      <c r="C141" s="89">
        <f>'2025 Ιανουάριος'!D84</f>
        <v>0</v>
      </c>
      <c r="D141" s="89">
        <f t="shared" si="57"/>
        <v>0</v>
      </c>
      <c r="E141" s="89">
        <f>'2025 Μάρτιος'!D84</f>
        <v>0</v>
      </c>
      <c r="F141" s="89">
        <f t="shared" si="58"/>
        <v>0</v>
      </c>
      <c r="G141" s="89">
        <f>'2025 Μάρτιος'!D84</f>
        <v>0</v>
      </c>
      <c r="H141" s="89">
        <f t="shared" si="59"/>
        <v>0</v>
      </c>
      <c r="I141" s="89">
        <f>'2025 Απρίλιος'!D84</f>
        <v>0</v>
      </c>
      <c r="J141" s="89">
        <f t="shared" si="60"/>
        <v>0</v>
      </c>
      <c r="K141" s="89">
        <f>'2025 Μάιος'!D84</f>
        <v>0</v>
      </c>
      <c r="L141" s="89">
        <f t="shared" si="61"/>
        <v>0</v>
      </c>
      <c r="M141" s="89">
        <f>'2025 Ιούνιος'!D84</f>
        <v>0</v>
      </c>
      <c r="N141" s="89">
        <f t="shared" si="62"/>
        <v>0</v>
      </c>
      <c r="O141" s="89">
        <f>'2025 Ιούλιος'!D84</f>
        <v>0</v>
      </c>
      <c r="P141" s="89">
        <f t="shared" si="63"/>
        <v>0</v>
      </c>
      <c r="Q141" s="89">
        <f>'2025 Άυγουστος'!D84</f>
        <v>0</v>
      </c>
      <c r="R141" s="89">
        <f t="shared" si="64"/>
        <v>0</v>
      </c>
      <c r="S141" s="89">
        <f>'2025 Σεπτέμβριος'!D84</f>
        <v>0</v>
      </c>
      <c r="T141" s="89">
        <f t="shared" si="65"/>
        <v>0</v>
      </c>
      <c r="U141" s="89">
        <f>'2025 Οκτώβριος'!D84</f>
        <v>0</v>
      </c>
      <c r="V141" s="89">
        <f t="shared" si="66"/>
        <v>0</v>
      </c>
      <c r="W141" s="89">
        <f>'2025 Νοέμβριος'!D84</f>
        <v>0</v>
      </c>
      <c r="X141" s="89">
        <f t="shared" si="67"/>
        <v>0</v>
      </c>
      <c r="Y141" s="89">
        <f>'2025 Δεκέμβριος'!D84</f>
        <v>0</v>
      </c>
      <c r="Z141" s="89">
        <f t="shared" si="68"/>
        <v>0</v>
      </c>
      <c r="AA141" s="89">
        <f t="shared" si="56"/>
        <v>0</v>
      </c>
    </row>
    <row r="142" spans="1:27" x14ac:dyDescent="0.25">
      <c r="A142" s="99" t="s">
        <v>74</v>
      </c>
      <c r="B142" s="88">
        <v>2025</v>
      </c>
      <c r="C142" s="89">
        <f>'2025 Ιανουάριος'!D85</f>
        <v>0</v>
      </c>
      <c r="D142" s="89">
        <f t="shared" si="57"/>
        <v>0</v>
      </c>
      <c r="E142" s="89">
        <f>'2025 Μάρτιος'!D85</f>
        <v>0</v>
      </c>
      <c r="F142" s="89">
        <f t="shared" si="58"/>
        <v>0</v>
      </c>
      <c r="G142" s="89">
        <f>'2025 Μάρτιος'!D85</f>
        <v>0</v>
      </c>
      <c r="H142" s="89">
        <f t="shared" si="59"/>
        <v>0</v>
      </c>
      <c r="I142" s="89">
        <f>'2025 Απρίλιος'!D85</f>
        <v>0</v>
      </c>
      <c r="J142" s="89">
        <f t="shared" si="60"/>
        <v>0</v>
      </c>
      <c r="K142" s="89">
        <f>'2025 Μάιος'!D85</f>
        <v>0</v>
      </c>
      <c r="L142" s="89">
        <f t="shared" si="61"/>
        <v>0</v>
      </c>
      <c r="M142" s="89">
        <f>'2025 Ιούνιος'!D85</f>
        <v>0</v>
      </c>
      <c r="N142" s="89">
        <f t="shared" si="62"/>
        <v>0</v>
      </c>
      <c r="O142" s="89">
        <f>'2025 Ιούλιος'!D85</f>
        <v>0</v>
      </c>
      <c r="P142" s="89">
        <f t="shared" si="63"/>
        <v>0</v>
      </c>
      <c r="Q142" s="89">
        <f>'2025 Άυγουστος'!D85</f>
        <v>0</v>
      </c>
      <c r="R142" s="89">
        <f t="shared" si="64"/>
        <v>0</v>
      </c>
      <c r="S142" s="89">
        <f>'2025 Σεπτέμβριος'!D85</f>
        <v>0</v>
      </c>
      <c r="T142" s="89">
        <f t="shared" si="65"/>
        <v>0</v>
      </c>
      <c r="U142" s="89">
        <f>'2025 Οκτώβριος'!D85</f>
        <v>0</v>
      </c>
      <c r="V142" s="89">
        <f t="shared" si="66"/>
        <v>0</v>
      </c>
      <c r="W142" s="89">
        <f>'2025 Νοέμβριος'!D85</f>
        <v>0</v>
      </c>
      <c r="X142" s="89">
        <f t="shared" si="67"/>
        <v>0</v>
      </c>
      <c r="Y142" s="89">
        <f>'2025 Δεκέμβριος'!D85</f>
        <v>0</v>
      </c>
      <c r="Z142" s="89">
        <f t="shared" si="68"/>
        <v>0</v>
      </c>
      <c r="AA142" s="89">
        <f t="shared" si="56"/>
        <v>0</v>
      </c>
    </row>
    <row r="143" spans="1:27" x14ac:dyDescent="0.25">
      <c r="A143" s="99" t="s">
        <v>108</v>
      </c>
      <c r="B143" s="88">
        <v>2025</v>
      </c>
      <c r="C143" s="89">
        <f>'2025 Ιανουάριος'!D86</f>
        <v>161.91999999999999</v>
      </c>
      <c r="D143" s="89">
        <f t="shared" si="57"/>
        <v>161.91999999999999</v>
      </c>
      <c r="E143" s="89">
        <f>'2025 Μάρτιος'!D86</f>
        <v>161.91999999999999</v>
      </c>
      <c r="F143" s="89">
        <f t="shared" si="58"/>
        <v>323.83999999999997</v>
      </c>
      <c r="G143" s="89">
        <f>'2025 Μάρτιος'!D86</f>
        <v>161.91999999999999</v>
      </c>
      <c r="H143" s="89">
        <f t="shared" si="59"/>
        <v>485.76</v>
      </c>
      <c r="I143" s="89">
        <f>'2025 Απρίλιος'!D86</f>
        <v>161.91999999999999</v>
      </c>
      <c r="J143" s="89">
        <f t="shared" si="60"/>
        <v>647.67999999999995</v>
      </c>
      <c r="K143" s="89">
        <f>'2025 Μάιος'!D86</f>
        <v>161.91999999999999</v>
      </c>
      <c r="L143" s="89">
        <f t="shared" si="61"/>
        <v>809.59999999999991</v>
      </c>
      <c r="M143" s="89">
        <f>'2025 Ιούνιος'!D86</f>
        <v>161.91999999999999</v>
      </c>
      <c r="N143" s="89">
        <f t="shared" si="62"/>
        <v>971.51999999999987</v>
      </c>
      <c r="O143" s="89">
        <f>'2025 Ιούλιος'!D86</f>
        <v>161.91999999999999</v>
      </c>
      <c r="P143" s="89">
        <f t="shared" si="63"/>
        <v>1133.4399999999998</v>
      </c>
      <c r="Q143" s="89">
        <f>'2025 Άυγουστος'!D86</f>
        <v>161.91999999999999</v>
      </c>
      <c r="R143" s="89">
        <f t="shared" si="64"/>
        <v>1295.3599999999999</v>
      </c>
      <c r="S143" s="89">
        <f>'2025 Σεπτέμβριος'!D86</f>
        <v>161.91999999999999</v>
      </c>
      <c r="T143" s="89">
        <f t="shared" si="65"/>
        <v>1457.28</v>
      </c>
      <c r="U143" s="89">
        <f>'2025 Οκτώβριος'!D86</f>
        <v>161.91999999999999</v>
      </c>
      <c r="V143" s="89">
        <f t="shared" si="66"/>
        <v>1619.2</v>
      </c>
      <c r="W143" s="89">
        <f>'2025 Νοέμβριος'!D86</f>
        <v>161.91999999999999</v>
      </c>
      <c r="X143" s="89">
        <f t="shared" si="67"/>
        <v>1781.1200000000001</v>
      </c>
      <c r="Y143" s="89">
        <f>'2025 Δεκέμβριος'!D86</f>
        <v>161.91999999999999</v>
      </c>
      <c r="Z143" s="89">
        <f t="shared" si="68"/>
        <v>1943.0400000000002</v>
      </c>
      <c r="AA143" s="89">
        <f t="shared" si="56"/>
        <v>1943.0400000000002</v>
      </c>
    </row>
    <row r="144" spans="1:27" x14ac:dyDescent="0.25">
      <c r="A144" s="99" t="s">
        <v>77</v>
      </c>
      <c r="B144" s="88">
        <v>2025</v>
      </c>
      <c r="C144" s="89">
        <f>'2025 Ιανουάριος'!D87</f>
        <v>0</v>
      </c>
      <c r="D144" s="89">
        <f t="shared" si="57"/>
        <v>0</v>
      </c>
      <c r="E144" s="89">
        <f>'2025 Μάρτιος'!D87</f>
        <v>0</v>
      </c>
      <c r="F144" s="89">
        <f t="shared" si="58"/>
        <v>0</v>
      </c>
      <c r="G144" s="89">
        <f>'2025 Μάρτιος'!D87</f>
        <v>0</v>
      </c>
      <c r="H144" s="89">
        <f t="shared" si="59"/>
        <v>0</v>
      </c>
      <c r="I144" s="89">
        <f>'2025 Απρίλιος'!D87</f>
        <v>0</v>
      </c>
      <c r="J144" s="89">
        <f t="shared" si="60"/>
        <v>0</v>
      </c>
      <c r="K144" s="89">
        <f>'2025 Μάιος'!D87</f>
        <v>0</v>
      </c>
      <c r="L144" s="89">
        <f t="shared" si="61"/>
        <v>0</v>
      </c>
      <c r="M144" s="89">
        <f>'2025 Ιούνιος'!D87</f>
        <v>0</v>
      </c>
      <c r="N144" s="89">
        <f t="shared" si="62"/>
        <v>0</v>
      </c>
      <c r="O144" s="89">
        <f>'2025 Ιούλιος'!D87</f>
        <v>0</v>
      </c>
      <c r="P144" s="89">
        <f t="shared" si="63"/>
        <v>0</v>
      </c>
      <c r="Q144" s="89">
        <f>'2025 Άυγουστος'!D87</f>
        <v>0</v>
      </c>
      <c r="R144" s="89">
        <f t="shared" si="64"/>
        <v>0</v>
      </c>
      <c r="S144" s="89">
        <f>'2025 Σεπτέμβριος'!D87</f>
        <v>0</v>
      </c>
      <c r="T144" s="89">
        <f t="shared" si="65"/>
        <v>0</v>
      </c>
      <c r="U144" s="89">
        <f>'2025 Οκτώβριος'!D87</f>
        <v>0</v>
      </c>
      <c r="V144" s="89">
        <f t="shared" si="66"/>
        <v>0</v>
      </c>
      <c r="W144" s="89">
        <f>'2025 Νοέμβριος'!D87</f>
        <v>0</v>
      </c>
      <c r="X144" s="89">
        <f t="shared" si="67"/>
        <v>0</v>
      </c>
      <c r="Y144" s="89">
        <f>'2025 Δεκέμβριος'!D87</f>
        <v>0</v>
      </c>
      <c r="Z144" s="89">
        <f t="shared" si="68"/>
        <v>0</v>
      </c>
      <c r="AA144" s="89">
        <f t="shared" si="56"/>
        <v>0</v>
      </c>
    </row>
    <row r="145" spans="1:27" x14ac:dyDescent="0.25">
      <c r="A145" s="100" t="s">
        <v>78</v>
      </c>
      <c r="B145" s="88">
        <v>2025</v>
      </c>
      <c r="C145" s="89">
        <f>'2025 Ιανουάριος'!D88</f>
        <v>0</v>
      </c>
      <c r="D145" s="89">
        <f t="shared" si="57"/>
        <v>0</v>
      </c>
      <c r="E145" s="89">
        <f>'2025 Μάρτιος'!D88</f>
        <v>0</v>
      </c>
      <c r="F145" s="89">
        <f t="shared" si="58"/>
        <v>0</v>
      </c>
      <c r="G145" s="89">
        <f>'2025 Μάρτιος'!D88</f>
        <v>0</v>
      </c>
      <c r="H145" s="89">
        <f t="shared" si="59"/>
        <v>0</v>
      </c>
      <c r="I145" s="89">
        <f>'2025 Απρίλιος'!D88</f>
        <v>0</v>
      </c>
      <c r="J145" s="89">
        <f t="shared" si="60"/>
        <v>0</v>
      </c>
      <c r="K145" s="89">
        <f>'2025 Μάιος'!D88</f>
        <v>0</v>
      </c>
      <c r="L145" s="89">
        <f t="shared" si="61"/>
        <v>0</v>
      </c>
      <c r="M145" s="89">
        <f>'2025 Ιούνιος'!D88</f>
        <v>0</v>
      </c>
      <c r="N145" s="89">
        <f t="shared" si="62"/>
        <v>0</v>
      </c>
      <c r="O145" s="89">
        <f>'2025 Ιούλιος'!D88</f>
        <v>0</v>
      </c>
      <c r="P145" s="89">
        <f t="shared" si="63"/>
        <v>0</v>
      </c>
      <c r="Q145" s="89">
        <f>'2025 Άυγουστος'!D88</f>
        <v>0</v>
      </c>
      <c r="R145" s="89">
        <f t="shared" si="64"/>
        <v>0</v>
      </c>
      <c r="S145" s="89">
        <f>'2025 Σεπτέμβριος'!D88</f>
        <v>0</v>
      </c>
      <c r="T145" s="89">
        <f t="shared" si="65"/>
        <v>0</v>
      </c>
      <c r="U145" s="89">
        <f>'2025 Οκτώβριος'!D88</f>
        <v>0</v>
      </c>
      <c r="V145" s="89">
        <f t="shared" si="66"/>
        <v>0</v>
      </c>
      <c r="W145" s="89">
        <f>'2025 Νοέμβριος'!D88</f>
        <v>0</v>
      </c>
      <c r="X145" s="89">
        <f t="shared" si="67"/>
        <v>0</v>
      </c>
      <c r="Y145" s="89">
        <f>'2025 Δεκέμβριος'!D88</f>
        <v>0</v>
      </c>
      <c r="Z145" s="89">
        <f t="shared" si="68"/>
        <v>0</v>
      </c>
      <c r="AA145" s="89">
        <f t="shared" si="56"/>
        <v>0</v>
      </c>
    </row>
    <row r="146" spans="1:27" x14ac:dyDescent="0.25">
      <c r="A146" s="103" t="s">
        <v>109</v>
      </c>
      <c r="B146" s="88">
        <v>2025</v>
      </c>
      <c r="C146" s="89">
        <f>'2025 Ιανουάριος'!D89</f>
        <v>0</v>
      </c>
      <c r="D146" s="89">
        <f t="shared" si="57"/>
        <v>0</v>
      </c>
      <c r="E146" s="89">
        <f>'2025 Μάρτιος'!D89</f>
        <v>0</v>
      </c>
      <c r="F146" s="89">
        <f t="shared" si="58"/>
        <v>0</v>
      </c>
      <c r="G146" s="89">
        <f>'2025 Μάρτιος'!D89</f>
        <v>0</v>
      </c>
      <c r="H146" s="89">
        <f t="shared" si="59"/>
        <v>0</v>
      </c>
      <c r="I146" s="89">
        <f>'2025 Απρίλιος'!D89</f>
        <v>0</v>
      </c>
      <c r="J146" s="89">
        <f t="shared" si="60"/>
        <v>0</v>
      </c>
      <c r="K146" s="89">
        <f>'2025 Μάιος'!D89</f>
        <v>0</v>
      </c>
      <c r="L146" s="89">
        <f t="shared" si="61"/>
        <v>0</v>
      </c>
      <c r="M146" s="89">
        <f>'2025 Ιούνιος'!D89</f>
        <v>0</v>
      </c>
      <c r="N146" s="89">
        <f t="shared" si="62"/>
        <v>0</v>
      </c>
      <c r="O146" s="89">
        <f>'2025 Ιούλιος'!D89</f>
        <v>0</v>
      </c>
      <c r="P146" s="89">
        <f t="shared" si="63"/>
        <v>0</v>
      </c>
      <c r="Q146" s="89">
        <f>'2025 Άυγουστος'!D89</f>
        <v>0</v>
      </c>
      <c r="R146" s="89">
        <f t="shared" si="64"/>
        <v>0</v>
      </c>
      <c r="S146" s="89">
        <f>'2025 Σεπτέμβριος'!D89</f>
        <v>0</v>
      </c>
      <c r="T146" s="89">
        <f t="shared" si="65"/>
        <v>0</v>
      </c>
      <c r="U146" s="89">
        <f>'2025 Οκτώβριος'!D89</f>
        <v>0</v>
      </c>
      <c r="V146" s="89">
        <f t="shared" si="66"/>
        <v>0</v>
      </c>
      <c r="W146" s="89">
        <f>'2025 Νοέμβριος'!D89</f>
        <v>0</v>
      </c>
      <c r="X146" s="89">
        <f t="shared" si="67"/>
        <v>0</v>
      </c>
      <c r="Y146" s="89">
        <f>'2025 Δεκέμβριος'!D89</f>
        <v>0</v>
      </c>
      <c r="Z146" s="89">
        <f t="shared" si="68"/>
        <v>0</v>
      </c>
      <c r="AA146" s="89">
        <f t="shared" si="56"/>
        <v>0</v>
      </c>
    </row>
    <row r="147" spans="1:27" ht="28.5" x14ac:dyDescent="0.25">
      <c r="A147" s="103" t="s">
        <v>110</v>
      </c>
      <c r="B147" s="88">
        <v>2025</v>
      </c>
      <c r="C147" s="89">
        <f>'2025 Ιανουάριος'!D90</f>
        <v>560.03</v>
      </c>
      <c r="D147" s="89">
        <f t="shared" si="57"/>
        <v>560.03</v>
      </c>
      <c r="E147" s="89">
        <f>'2025 Μάρτιος'!D90</f>
        <v>560.03</v>
      </c>
      <c r="F147" s="89">
        <f t="shared" si="58"/>
        <v>1120.06</v>
      </c>
      <c r="G147" s="89">
        <f>'2025 Μάρτιος'!D90</f>
        <v>560.03</v>
      </c>
      <c r="H147" s="89">
        <f t="shared" si="59"/>
        <v>1680.09</v>
      </c>
      <c r="I147" s="89">
        <f>'2025 Απρίλιος'!D90</f>
        <v>560.03</v>
      </c>
      <c r="J147" s="89">
        <f t="shared" si="60"/>
        <v>2240.12</v>
      </c>
      <c r="K147" s="89">
        <f>'2025 Μάιος'!D90</f>
        <v>560.03</v>
      </c>
      <c r="L147" s="89">
        <f t="shared" si="61"/>
        <v>2800.1499999999996</v>
      </c>
      <c r="M147" s="89">
        <f>'2025 Ιούνιος'!D90</f>
        <v>560.03</v>
      </c>
      <c r="N147" s="89">
        <f t="shared" si="62"/>
        <v>3360.1799999999994</v>
      </c>
      <c r="O147" s="89">
        <f>'2025 Ιούλιος'!D90</f>
        <v>560.03</v>
      </c>
      <c r="P147" s="89">
        <f t="shared" si="63"/>
        <v>3920.2099999999991</v>
      </c>
      <c r="Q147" s="89">
        <f>'2025 Άυγουστος'!D90</f>
        <v>560.03</v>
      </c>
      <c r="R147" s="89">
        <f t="shared" si="64"/>
        <v>4480.2399999999989</v>
      </c>
      <c r="S147" s="89">
        <f>'2025 Σεπτέμβριος'!D90</f>
        <v>560.03</v>
      </c>
      <c r="T147" s="89">
        <f t="shared" si="65"/>
        <v>5040.2699999999986</v>
      </c>
      <c r="U147" s="89">
        <f>'2025 Οκτώβριος'!D90</f>
        <v>560.03</v>
      </c>
      <c r="V147" s="89">
        <f t="shared" si="66"/>
        <v>5600.2999999999984</v>
      </c>
      <c r="W147" s="89">
        <f>'2025 Νοέμβριος'!D90</f>
        <v>560.03</v>
      </c>
      <c r="X147" s="89">
        <f t="shared" si="67"/>
        <v>6160.3299999999981</v>
      </c>
      <c r="Y147" s="89">
        <f>'2025 Δεκέμβριος'!D90</f>
        <v>560.03</v>
      </c>
      <c r="Z147" s="89">
        <f t="shared" si="68"/>
        <v>6720.3599999999979</v>
      </c>
      <c r="AA147" s="89">
        <f t="shared" si="56"/>
        <v>6720.3599999999979</v>
      </c>
    </row>
    <row r="148" spans="1:27" x14ac:dyDescent="0.25">
      <c r="A148" s="103" t="s">
        <v>111</v>
      </c>
      <c r="B148" s="88">
        <v>2025</v>
      </c>
      <c r="C148" s="89">
        <f>'2025 Ιανουάριος'!D91</f>
        <v>0</v>
      </c>
      <c r="D148" s="89">
        <f t="shared" si="57"/>
        <v>0</v>
      </c>
      <c r="E148" s="89">
        <f>'2025 Μάρτιος'!D91</f>
        <v>0</v>
      </c>
      <c r="F148" s="89">
        <f t="shared" si="58"/>
        <v>0</v>
      </c>
      <c r="G148" s="89">
        <f>'2025 Μάρτιος'!D91</f>
        <v>0</v>
      </c>
      <c r="H148" s="89">
        <f t="shared" si="59"/>
        <v>0</v>
      </c>
      <c r="I148" s="89">
        <f>'2025 Απρίλιος'!D91</f>
        <v>0</v>
      </c>
      <c r="J148" s="89">
        <f t="shared" si="60"/>
        <v>0</v>
      </c>
      <c r="K148" s="89">
        <f>'2025 Μάιος'!D91</f>
        <v>0</v>
      </c>
      <c r="L148" s="89">
        <f t="shared" si="61"/>
        <v>0</v>
      </c>
      <c r="M148" s="89">
        <f>'2025 Ιούνιος'!D91</f>
        <v>0</v>
      </c>
      <c r="N148" s="89">
        <f t="shared" si="62"/>
        <v>0</v>
      </c>
      <c r="O148" s="89">
        <f>'2025 Ιούλιος'!D91</f>
        <v>0</v>
      </c>
      <c r="P148" s="89">
        <f t="shared" si="63"/>
        <v>0</v>
      </c>
      <c r="Q148" s="89">
        <f>'2025 Άυγουστος'!D91</f>
        <v>0</v>
      </c>
      <c r="R148" s="89">
        <f t="shared" si="64"/>
        <v>0</v>
      </c>
      <c r="S148" s="89">
        <f>'2025 Σεπτέμβριος'!D91</f>
        <v>0</v>
      </c>
      <c r="T148" s="89">
        <f t="shared" si="65"/>
        <v>0</v>
      </c>
      <c r="U148" s="89">
        <f>'2025 Οκτώβριος'!D91</f>
        <v>0</v>
      </c>
      <c r="V148" s="89">
        <f t="shared" si="66"/>
        <v>0</v>
      </c>
      <c r="W148" s="89">
        <f>'2025 Νοέμβριος'!D91</f>
        <v>0</v>
      </c>
      <c r="X148" s="89">
        <f t="shared" si="67"/>
        <v>0</v>
      </c>
      <c r="Y148" s="89">
        <f>'2025 Δεκέμβριος'!D91</f>
        <v>0</v>
      </c>
      <c r="Z148" s="89">
        <f t="shared" si="68"/>
        <v>0</v>
      </c>
      <c r="AA148" s="89">
        <f t="shared" si="56"/>
        <v>0</v>
      </c>
    </row>
    <row r="149" spans="1:27" x14ac:dyDescent="0.25">
      <c r="A149" s="104" t="s">
        <v>85</v>
      </c>
      <c r="B149" s="88">
        <v>2025</v>
      </c>
      <c r="C149" s="89">
        <f>'2025 Ιανουάριος'!D92</f>
        <v>0</v>
      </c>
      <c r="D149" s="89">
        <f t="shared" si="57"/>
        <v>0</v>
      </c>
      <c r="E149" s="89">
        <f>'2025 Μάρτιος'!D92</f>
        <v>0</v>
      </c>
      <c r="F149" s="89">
        <f t="shared" si="58"/>
        <v>0</v>
      </c>
      <c r="G149" s="89">
        <f>'2025 Μάρτιος'!D92</f>
        <v>0</v>
      </c>
      <c r="H149" s="89">
        <f t="shared" si="59"/>
        <v>0</v>
      </c>
      <c r="I149" s="89">
        <f>'2025 Απρίλιος'!D92</f>
        <v>0</v>
      </c>
      <c r="J149" s="89">
        <f t="shared" si="60"/>
        <v>0</v>
      </c>
      <c r="K149" s="89">
        <f>'2025 Μάιος'!D92</f>
        <v>0</v>
      </c>
      <c r="L149" s="89">
        <f t="shared" si="61"/>
        <v>0</v>
      </c>
      <c r="M149" s="89">
        <f>'2025 Ιούνιος'!D92</f>
        <v>0</v>
      </c>
      <c r="N149" s="89">
        <f t="shared" si="62"/>
        <v>0</v>
      </c>
      <c r="O149" s="89">
        <f>'2025 Ιούλιος'!D92</f>
        <v>0</v>
      </c>
      <c r="P149" s="89">
        <f t="shared" si="63"/>
        <v>0</v>
      </c>
      <c r="Q149" s="89">
        <f>'2025 Άυγουστος'!D92</f>
        <v>0</v>
      </c>
      <c r="R149" s="89">
        <f t="shared" si="64"/>
        <v>0</v>
      </c>
      <c r="S149" s="89">
        <f>'2025 Σεπτέμβριος'!D92</f>
        <v>0</v>
      </c>
      <c r="T149" s="89">
        <f t="shared" si="65"/>
        <v>0</v>
      </c>
      <c r="U149" s="89">
        <f>'2025 Οκτώβριος'!D92</f>
        <v>0</v>
      </c>
      <c r="V149" s="89">
        <f t="shared" si="66"/>
        <v>0</v>
      </c>
      <c r="W149" s="89">
        <f>'2025 Νοέμβριος'!D92</f>
        <v>0</v>
      </c>
      <c r="X149" s="89">
        <f t="shared" si="67"/>
        <v>0</v>
      </c>
      <c r="Y149" s="89">
        <f>'2025 Δεκέμβριος'!D92</f>
        <v>0</v>
      </c>
      <c r="Z149" s="89">
        <f t="shared" si="68"/>
        <v>0</v>
      </c>
      <c r="AA149" s="89">
        <f t="shared" si="56"/>
        <v>0</v>
      </c>
    </row>
    <row r="150" spans="1:27" x14ac:dyDescent="0.25">
      <c r="A150" s="100" t="s">
        <v>112</v>
      </c>
      <c r="B150" s="88">
        <v>2025</v>
      </c>
      <c r="C150" s="89">
        <f>'2025 Ιανουάριος'!D93</f>
        <v>1078.45</v>
      </c>
      <c r="D150" s="89">
        <f t="shared" si="57"/>
        <v>1078.45</v>
      </c>
      <c r="E150" s="89">
        <f>'2025 Μάρτιος'!D93</f>
        <v>1078.45</v>
      </c>
      <c r="F150" s="89">
        <f t="shared" si="58"/>
        <v>2156.9</v>
      </c>
      <c r="G150" s="89">
        <f>'2025 Μάρτιος'!D93</f>
        <v>1078.45</v>
      </c>
      <c r="H150" s="89">
        <f t="shared" si="59"/>
        <v>3235.3500000000004</v>
      </c>
      <c r="I150" s="89">
        <f>'2025 Απρίλιος'!D93</f>
        <v>1078.45</v>
      </c>
      <c r="J150" s="89">
        <f t="shared" si="60"/>
        <v>4313.8</v>
      </c>
      <c r="K150" s="89">
        <f>'2025 Μάιος'!D93</f>
        <v>1078.45</v>
      </c>
      <c r="L150" s="89">
        <f t="shared" si="61"/>
        <v>5392.25</v>
      </c>
      <c r="M150" s="89">
        <f>'2025 Ιούνιος'!D93</f>
        <v>1078.45</v>
      </c>
      <c r="N150" s="89">
        <f t="shared" si="62"/>
        <v>6470.7</v>
      </c>
      <c r="O150" s="89">
        <f>'2025 Ιούλιος'!D93</f>
        <v>1078.45</v>
      </c>
      <c r="P150" s="89">
        <f t="shared" si="63"/>
        <v>7549.15</v>
      </c>
      <c r="Q150" s="89">
        <f>'2025 Άυγουστος'!D93</f>
        <v>1078.45</v>
      </c>
      <c r="R150" s="89">
        <f t="shared" si="64"/>
        <v>8627.6</v>
      </c>
      <c r="S150" s="89">
        <f>'2025 Σεπτέμβριος'!D93</f>
        <v>1078.45</v>
      </c>
      <c r="T150" s="89">
        <f t="shared" si="65"/>
        <v>9706.0500000000011</v>
      </c>
      <c r="U150" s="89">
        <f>'2025 Οκτώβριος'!D93</f>
        <v>1078.45</v>
      </c>
      <c r="V150" s="89">
        <f t="shared" si="66"/>
        <v>10784.500000000002</v>
      </c>
      <c r="W150" s="89">
        <f>'2025 Νοέμβριος'!D93</f>
        <v>1078.45</v>
      </c>
      <c r="X150" s="89">
        <f t="shared" si="67"/>
        <v>11862.950000000003</v>
      </c>
      <c r="Y150" s="89">
        <f>'2025 Δεκέμβριος'!D93</f>
        <v>1078.45</v>
      </c>
      <c r="Z150" s="89">
        <f t="shared" si="68"/>
        <v>12941.400000000003</v>
      </c>
      <c r="AA150" s="89">
        <f t="shared" si="56"/>
        <v>12941.400000000003</v>
      </c>
    </row>
    <row r="151" spans="1:27" x14ac:dyDescent="0.25">
      <c r="A151" s="104" t="s">
        <v>113</v>
      </c>
      <c r="B151" s="88">
        <v>2025</v>
      </c>
      <c r="C151" s="89">
        <f>'2025 Ιανουάριος'!D94</f>
        <v>0</v>
      </c>
      <c r="D151" s="89">
        <f t="shared" si="57"/>
        <v>0</v>
      </c>
      <c r="E151" s="89">
        <f>'2025 Μάρτιος'!D94</f>
        <v>0</v>
      </c>
      <c r="F151" s="89">
        <f t="shared" si="58"/>
        <v>0</v>
      </c>
      <c r="G151" s="89">
        <f>'2025 Μάρτιος'!D94</f>
        <v>0</v>
      </c>
      <c r="H151" s="89">
        <f t="shared" si="59"/>
        <v>0</v>
      </c>
      <c r="I151" s="89">
        <f>'2025 Απρίλιος'!D94</f>
        <v>0</v>
      </c>
      <c r="J151" s="89">
        <f t="shared" si="60"/>
        <v>0</v>
      </c>
      <c r="K151" s="89">
        <f>'2025 Μάιος'!D94</f>
        <v>0</v>
      </c>
      <c r="L151" s="89">
        <f t="shared" si="61"/>
        <v>0</v>
      </c>
      <c r="M151" s="89">
        <f>'2025 Ιούνιος'!D94</f>
        <v>0</v>
      </c>
      <c r="N151" s="89">
        <f t="shared" si="62"/>
        <v>0</v>
      </c>
      <c r="O151" s="89">
        <f>'2025 Ιούλιος'!D94</f>
        <v>0</v>
      </c>
      <c r="P151" s="89">
        <f t="shared" si="63"/>
        <v>0</v>
      </c>
      <c r="Q151" s="89">
        <f>'2025 Άυγουστος'!D94</f>
        <v>0</v>
      </c>
      <c r="R151" s="89">
        <f t="shared" si="64"/>
        <v>0</v>
      </c>
      <c r="S151" s="89">
        <f>'2025 Σεπτέμβριος'!D94</f>
        <v>0</v>
      </c>
      <c r="T151" s="89">
        <f t="shared" si="65"/>
        <v>0</v>
      </c>
      <c r="U151" s="89">
        <f>'2025 Οκτώβριος'!D94</f>
        <v>0</v>
      </c>
      <c r="V151" s="89">
        <f t="shared" si="66"/>
        <v>0</v>
      </c>
      <c r="W151" s="89">
        <f>'2025 Νοέμβριος'!D94</f>
        <v>0</v>
      </c>
      <c r="X151" s="89">
        <f t="shared" si="67"/>
        <v>0</v>
      </c>
      <c r="Y151" s="89">
        <f>'2025 Δεκέμβριος'!D94</f>
        <v>0</v>
      </c>
      <c r="Z151" s="89">
        <f t="shared" si="68"/>
        <v>0</v>
      </c>
      <c r="AA151" s="89">
        <f t="shared" si="56"/>
        <v>0</v>
      </c>
    </row>
    <row r="152" spans="1:27" x14ac:dyDescent="0.25">
      <c r="A152" s="104" t="s">
        <v>114</v>
      </c>
      <c r="B152" s="88">
        <v>2025</v>
      </c>
      <c r="C152" s="89">
        <f>'2025 Ιανουάριος'!D95</f>
        <v>0</v>
      </c>
      <c r="D152" s="89">
        <f t="shared" si="57"/>
        <v>0</v>
      </c>
      <c r="E152" s="89">
        <f>'2025 Μάρτιος'!D95</f>
        <v>0</v>
      </c>
      <c r="F152" s="89">
        <f t="shared" si="58"/>
        <v>0</v>
      </c>
      <c r="G152" s="89">
        <f>'2025 Μάρτιος'!D95</f>
        <v>0</v>
      </c>
      <c r="H152" s="89">
        <f t="shared" si="59"/>
        <v>0</v>
      </c>
      <c r="I152" s="89">
        <f>'2025 Απρίλιος'!D95</f>
        <v>0</v>
      </c>
      <c r="J152" s="89">
        <f t="shared" si="60"/>
        <v>0</v>
      </c>
      <c r="K152" s="89">
        <f>'2025 Μάιος'!D95</f>
        <v>0</v>
      </c>
      <c r="L152" s="89">
        <f t="shared" si="61"/>
        <v>0</v>
      </c>
      <c r="M152" s="89">
        <f>'2025 Ιούνιος'!D95</f>
        <v>0</v>
      </c>
      <c r="N152" s="89">
        <f t="shared" si="62"/>
        <v>0</v>
      </c>
      <c r="O152" s="89">
        <f>'2025 Ιούλιος'!D95</f>
        <v>0</v>
      </c>
      <c r="P152" s="89">
        <f t="shared" si="63"/>
        <v>0</v>
      </c>
      <c r="Q152" s="89">
        <f>'2025 Άυγουστος'!D95</f>
        <v>0</v>
      </c>
      <c r="R152" s="89">
        <f t="shared" si="64"/>
        <v>0</v>
      </c>
      <c r="S152" s="89">
        <f>'2025 Σεπτέμβριος'!D95</f>
        <v>0</v>
      </c>
      <c r="T152" s="89">
        <f t="shared" si="65"/>
        <v>0</v>
      </c>
      <c r="U152" s="89">
        <f>'2025 Οκτώβριος'!D95</f>
        <v>0</v>
      </c>
      <c r="V152" s="89">
        <f t="shared" si="66"/>
        <v>0</v>
      </c>
      <c r="W152" s="89">
        <f>'2025 Νοέμβριος'!D95</f>
        <v>0</v>
      </c>
      <c r="X152" s="89">
        <f t="shared" si="67"/>
        <v>0</v>
      </c>
      <c r="Y152" s="89">
        <f>'2025 Δεκέμβριος'!D95</f>
        <v>0</v>
      </c>
      <c r="Z152" s="89">
        <f t="shared" si="68"/>
        <v>0</v>
      </c>
      <c r="AA152" s="89">
        <f t="shared" si="56"/>
        <v>0</v>
      </c>
    </row>
    <row r="153" spans="1:27" x14ac:dyDescent="0.25">
      <c r="A153" s="104"/>
      <c r="B153" s="88">
        <v>2025</v>
      </c>
      <c r="C153" s="89">
        <f>'2025 Ιανουάριος'!D96</f>
        <v>0</v>
      </c>
      <c r="D153" s="89">
        <f t="shared" si="57"/>
        <v>0</v>
      </c>
      <c r="E153" s="89">
        <f>'2025 Μάρτιος'!D96</f>
        <v>0</v>
      </c>
      <c r="F153" s="89">
        <f t="shared" si="58"/>
        <v>0</v>
      </c>
      <c r="G153" s="89">
        <f>'2025 Μάρτιος'!D96</f>
        <v>0</v>
      </c>
      <c r="H153" s="89">
        <f t="shared" si="59"/>
        <v>0</v>
      </c>
      <c r="I153" s="89">
        <f>'2025 Απρίλιος'!D96</f>
        <v>0</v>
      </c>
      <c r="J153" s="89">
        <f t="shared" si="60"/>
        <v>0</v>
      </c>
      <c r="K153" s="89">
        <f>'2025 Μάιος'!D96</f>
        <v>0</v>
      </c>
      <c r="L153" s="89">
        <f t="shared" si="61"/>
        <v>0</v>
      </c>
      <c r="M153" s="89">
        <f>'2025 Ιούνιος'!D96</f>
        <v>0</v>
      </c>
      <c r="N153" s="89">
        <f t="shared" si="62"/>
        <v>0</v>
      </c>
      <c r="O153" s="89">
        <f>'2025 Ιούλιος'!D96</f>
        <v>0</v>
      </c>
      <c r="P153" s="89">
        <f t="shared" si="63"/>
        <v>0</v>
      </c>
      <c r="Q153" s="89">
        <f>'2025 Άυγουστος'!D96</f>
        <v>0</v>
      </c>
      <c r="R153" s="89">
        <f t="shared" si="64"/>
        <v>0</v>
      </c>
      <c r="S153" s="89">
        <f>'2025 Σεπτέμβριος'!D96</f>
        <v>0</v>
      </c>
      <c r="T153" s="89">
        <f t="shared" si="65"/>
        <v>0</v>
      </c>
      <c r="U153" s="89">
        <f>'2025 Οκτώβριος'!D96</f>
        <v>0</v>
      </c>
      <c r="V153" s="89">
        <f t="shared" si="66"/>
        <v>0</v>
      </c>
      <c r="W153" s="89">
        <f>'2025 Νοέμβριος'!D96</f>
        <v>0</v>
      </c>
      <c r="X153" s="89">
        <f t="shared" si="67"/>
        <v>0</v>
      </c>
      <c r="Y153" s="89">
        <f>'2025 Δεκέμβριος'!D96</f>
        <v>0</v>
      </c>
      <c r="Z153" s="89">
        <f t="shared" si="68"/>
        <v>0</v>
      </c>
      <c r="AA153" s="89">
        <f t="shared" ref="AA153:AA156" si="69">C153+E153+G153+I153+K153+M153+O153+Q153+S153+U153+W153+Y153</f>
        <v>0</v>
      </c>
    </row>
    <row r="154" spans="1:27" x14ac:dyDescent="0.25">
      <c r="A154" s="104"/>
      <c r="B154" s="88">
        <v>2025</v>
      </c>
      <c r="C154" s="89">
        <f>'2025 Ιανουάριος'!D97</f>
        <v>0</v>
      </c>
      <c r="D154" s="89">
        <f t="shared" si="57"/>
        <v>0</v>
      </c>
      <c r="E154" s="89">
        <f>'2025 Μάρτιος'!D97</f>
        <v>0</v>
      </c>
      <c r="F154" s="89">
        <f t="shared" si="58"/>
        <v>0</v>
      </c>
      <c r="G154" s="89">
        <f>'2025 Μάρτιος'!D97</f>
        <v>0</v>
      </c>
      <c r="H154" s="89">
        <f t="shared" si="59"/>
        <v>0</v>
      </c>
      <c r="I154" s="89">
        <f>'2025 Απρίλιος'!D97</f>
        <v>0</v>
      </c>
      <c r="J154" s="89">
        <f t="shared" si="60"/>
        <v>0</v>
      </c>
      <c r="K154" s="89">
        <f>'2025 Μάιος'!D97</f>
        <v>0</v>
      </c>
      <c r="L154" s="89">
        <f t="shared" si="61"/>
        <v>0</v>
      </c>
      <c r="M154" s="89">
        <f>'2025 Ιούνιος'!D97</f>
        <v>0</v>
      </c>
      <c r="N154" s="89">
        <f t="shared" si="62"/>
        <v>0</v>
      </c>
      <c r="O154" s="89">
        <f>'2025 Ιούλιος'!D97</f>
        <v>0</v>
      </c>
      <c r="P154" s="89">
        <f t="shared" si="63"/>
        <v>0</v>
      </c>
      <c r="Q154" s="89">
        <f>'2025 Άυγουστος'!D97</f>
        <v>0</v>
      </c>
      <c r="R154" s="89">
        <f t="shared" si="64"/>
        <v>0</v>
      </c>
      <c r="S154" s="89">
        <f>'2025 Σεπτέμβριος'!D97</f>
        <v>0</v>
      </c>
      <c r="T154" s="89">
        <f t="shared" si="65"/>
        <v>0</v>
      </c>
      <c r="U154" s="89">
        <f>'2025 Οκτώβριος'!D97</f>
        <v>0</v>
      </c>
      <c r="V154" s="89">
        <f t="shared" si="66"/>
        <v>0</v>
      </c>
      <c r="W154" s="89">
        <f>'2025 Νοέμβριος'!D97</f>
        <v>0</v>
      </c>
      <c r="X154" s="89">
        <f t="shared" si="67"/>
        <v>0</v>
      </c>
      <c r="Y154" s="89">
        <f>'2025 Δεκέμβριος'!D97</f>
        <v>0</v>
      </c>
      <c r="Z154" s="89">
        <f t="shared" si="68"/>
        <v>0</v>
      </c>
      <c r="AA154" s="89">
        <f t="shared" si="69"/>
        <v>0</v>
      </c>
    </row>
    <row r="155" spans="1:27" x14ac:dyDescent="0.25">
      <c r="A155" s="104"/>
      <c r="B155" s="88">
        <v>2025</v>
      </c>
      <c r="C155" s="89">
        <f>'2025 Ιανουάριος'!D98</f>
        <v>0</v>
      </c>
      <c r="D155" s="89">
        <f t="shared" si="57"/>
        <v>0</v>
      </c>
      <c r="E155" s="89">
        <f>'2025 Μάρτιος'!D98</f>
        <v>0</v>
      </c>
      <c r="F155" s="89">
        <f t="shared" si="58"/>
        <v>0</v>
      </c>
      <c r="G155" s="89">
        <f>'2025 Μάρτιος'!D98</f>
        <v>0</v>
      </c>
      <c r="H155" s="89">
        <f t="shared" si="59"/>
        <v>0</v>
      </c>
      <c r="I155" s="89">
        <f>'2025 Απρίλιος'!D98</f>
        <v>0</v>
      </c>
      <c r="J155" s="89">
        <f t="shared" si="60"/>
        <v>0</v>
      </c>
      <c r="K155" s="89">
        <f>'2025 Μάιος'!D98</f>
        <v>0</v>
      </c>
      <c r="L155" s="89">
        <f t="shared" si="61"/>
        <v>0</v>
      </c>
      <c r="M155" s="89">
        <f>'2025 Ιούνιος'!D98</f>
        <v>0</v>
      </c>
      <c r="N155" s="89">
        <f t="shared" si="62"/>
        <v>0</v>
      </c>
      <c r="O155" s="89">
        <f>'2025 Ιούλιος'!D98</f>
        <v>0</v>
      </c>
      <c r="P155" s="89">
        <f t="shared" si="63"/>
        <v>0</v>
      </c>
      <c r="Q155" s="89">
        <f>'2025 Άυγουστος'!D98</f>
        <v>0</v>
      </c>
      <c r="R155" s="89">
        <f t="shared" si="64"/>
        <v>0</v>
      </c>
      <c r="S155" s="89">
        <f>'2025 Σεπτέμβριος'!D98</f>
        <v>0</v>
      </c>
      <c r="T155" s="89">
        <f t="shared" si="65"/>
        <v>0</v>
      </c>
      <c r="U155" s="89">
        <f>'2025 Οκτώβριος'!D98</f>
        <v>0</v>
      </c>
      <c r="V155" s="89">
        <f t="shared" si="66"/>
        <v>0</v>
      </c>
      <c r="W155" s="89">
        <f>'2025 Νοέμβριος'!D98</f>
        <v>0</v>
      </c>
      <c r="X155" s="89">
        <f t="shared" si="67"/>
        <v>0</v>
      </c>
      <c r="Y155" s="89">
        <f>'2025 Δεκέμβριος'!D98</f>
        <v>0</v>
      </c>
      <c r="Z155" s="89">
        <f t="shared" si="68"/>
        <v>0</v>
      </c>
      <c r="AA155" s="89">
        <f t="shared" si="69"/>
        <v>0</v>
      </c>
    </row>
    <row r="156" spans="1:27" x14ac:dyDescent="0.25">
      <c r="A156" s="104"/>
      <c r="B156" s="88">
        <v>2025</v>
      </c>
      <c r="C156" s="89">
        <f>'2025 Ιανουάριος'!D99</f>
        <v>0</v>
      </c>
      <c r="D156" s="89">
        <f t="shared" si="57"/>
        <v>0</v>
      </c>
      <c r="E156" s="89">
        <f>'2025 Μάρτιος'!D99</f>
        <v>0</v>
      </c>
      <c r="F156" s="89">
        <f t="shared" si="58"/>
        <v>0</v>
      </c>
      <c r="G156" s="89">
        <f>'2025 Μάρτιος'!D99</f>
        <v>0</v>
      </c>
      <c r="H156" s="89">
        <f t="shared" si="59"/>
        <v>0</v>
      </c>
      <c r="I156" s="89">
        <f>'2025 Απρίλιος'!D99</f>
        <v>0</v>
      </c>
      <c r="J156" s="89">
        <f t="shared" si="60"/>
        <v>0</v>
      </c>
      <c r="K156" s="89">
        <f>'2025 Μάιος'!D99</f>
        <v>0</v>
      </c>
      <c r="L156" s="89">
        <f t="shared" si="61"/>
        <v>0</v>
      </c>
      <c r="M156" s="89">
        <f>'2025 Ιούνιος'!D99</f>
        <v>0</v>
      </c>
      <c r="N156" s="89">
        <f t="shared" si="62"/>
        <v>0</v>
      </c>
      <c r="O156" s="89">
        <f>'2025 Ιούλιος'!D99</f>
        <v>0</v>
      </c>
      <c r="P156" s="89">
        <f t="shared" si="63"/>
        <v>0</v>
      </c>
      <c r="Q156" s="89">
        <f>'2025 Άυγουστος'!D99</f>
        <v>0</v>
      </c>
      <c r="R156" s="89">
        <f t="shared" si="64"/>
        <v>0</v>
      </c>
      <c r="S156" s="89">
        <f>'2025 Σεπτέμβριος'!D99</f>
        <v>0</v>
      </c>
      <c r="T156" s="89">
        <f t="shared" si="65"/>
        <v>0</v>
      </c>
      <c r="U156" s="89">
        <f>'2025 Οκτώβριος'!D99</f>
        <v>0</v>
      </c>
      <c r="V156" s="89">
        <f t="shared" si="66"/>
        <v>0</v>
      </c>
      <c r="W156" s="89">
        <f>'2025 Νοέμβριος'!D99</f>
        <v>0</v>
      </c>
      <c r="X156" s="89">
        <f t="shared" si="67"/>
        <v>0</v>
      </c>
      <c r="Y156" s="89">
        <f>'2025 Δεκέμβριος'!D99</f>
        <v>0</v>
      </c>
      <c r="Z156" s="89">
        <f t="shared" si="68"/>
        <v>0</v>
      </c>
      <c r="AA156" s="89">
        <f t="shared" si="69"/>
        <v>0</v>
      </c>
    </row>
    <row r="157" spans="1:27" x14ac:dyDescent="0.25">
      <c r="A157" s="88" t="s">
        <v>263</v>
      </c>
      <c r="B157" s="88"/>
      <c r="C157" s="89">
        <f>SUM(C128:C156)</f>
        <v>8756.2100000000009</v>
      </c>
      <c r="D157" s="89">
        <f t="shared" ref="D157:AA157" si="70">SUM(D128:D156)</f>
        <v>8756.2100000000009</v>
      </c>
      <c r="E157" s="89">
        <f t="shared" si="70"/>
        <v>8756.2100000000009</v>
      </c>
      <c r="F157" s="89">
        <f t="shared" si="70"/>
        <v>17512.420000000002</v>
      </c>
      <c r="G157" s="89">
        <f t="shared" si="70"/>
        <v>8756.2100000000009</v>
      </c>
      <c r="H157" s="89">
        <f t="shared" si="70"/>
        <v>26268.629999999997</v>
      </c>
      <c r="I157" s="89">
        <f t="shared" si="70"/>
        <v>8756.2100000000009</v>
      </c>
      <c r="J157" s="89">
        <f t="shared" si="70"/>
        <v>35024.840000000004</v>
      </c>
      <c r="K157" s="89">
        <f t="shared" si="70"/>
        <v>8756.2100000000009</v>
      </c>
      <c r="L157" s="89">
        <f t="shared" si="70"/>
        <v>43781.049999999996</v>
      </c>
      <c r="M157" s="89">
        <f t="shared" si="70"/>
        <v>8756.2100000000009</v>
      </c>
      <c r="N157" s="89">
        <f t="shared" si="70"/>
        <v>52537.259999999995</v>
      </c>
      <c r="O157" s="89">
        <f t="shared" si="70"/>
        <v>8756.2100000000009</v>
      </c>
      <c r="P157" s="89">
        <f t="shared" si="70"/>
        <v>61293.470000000008</v>
      </c>
      <c r="Q157" s="89">
        <f t="shared" si="70"/>
        <v>8756.2100000000009</v>
      </c>
      <c r="R157" s="89">
        <f t="shared" si="70"/>
        <v>70049.680000000008</v>
      </c>
      <c r="S157" s="89">
        <f t="shared" si="70"/>
        <v>8756.2100000000009</v>
      </c>
      <c r="T157" s="89">
        <f t="shared" si="70"/>
        <v>78805.89</v>
      </c>
      <c r="U157" s="89">
        <f t="shared" si="70"/>
        <v>8756.2100000000009</v>
      </c>
      <c r="V157" s="89">
        <f t="shared" si="70"/>
        <v>87562.099999999991</v>
      </c>
      <c r="W157" s="89">
        <f t="shared" si="70"/>
        <v>8756.2100000000009</v>
      </c>
      <c r="X157" s="89">
        <f t="shared" si="70"/>
        <v>96318.31</v>
      </c>
      <c r="Y157" s="89">
        <f t="shared" si="70"/>
        <v>8756.2100000000009</v>
      </c>
      <c r="Z157" s="90">
        <f t="shared" si="70"/>
        <v>105074.52</v>
      </c>
      <c r="AA157" s="90">
        <f t="shared" si="70"/>
        <v>105074.52</v>
      </c>
    </row>
    <row r="161" spans="1:27" ht="17.25" x14ac:dyDescent="0.3">
      <c r="A161" s="112" t="s">
        <v>252</v>
      </c>
      <c r="B161" s="88" t="s">
        <v>193</v>
      </c>
      <c r="C161" s="88" t="s">
        <v>194</v>
      </c>
      <c r="D161" s="88" t="s">
        <v>195</v>
      </c>
      <c r="E161" s="88" t="s">
        <v>196</v>
      </c>
      <c r="F161" s="88" t="s">
        <v>197</v>
      </c>
      <c r="G161" s="88" t="s">
        <v>198</v>
      </c>
      <c r="H161" s="88" t="s">
        <v>199</v>
      </c>
      <c r="I161" s="88" t="s">
        <v>200</v>
      </c>
      <c r="J161" s="88" t="s">
        <v>201</v>
      </c>
      <c r="K161" s="88" t="s">
        <v>202</v>
      </c>
      <c r="L161" s="88" t="s">
        <v>250</v>
      </c>
      <c r="M161" s="88" t="s">
        <v>203</v>
      </c>
      <c r="N161" s="88" t="s">
        <v>204</v>
      </c>
      <c r="O161" s="88" t="s">
        <v>205</v>
      </c>
      <c r="P161" s="88" t="s">
        <v>206</v>
      </c>
      <c r="Q161" s="88" t="s">
        <v>207</v>
      </c>
      <c r="R161" s="88" t="s">
        <v>208</v>
      </c>
      <c r="S161" s="88" t="s">
        <v>209</v>
      </c>
      <c r="T161" s="88" t="s">
        <v>210</v>
      </c>
      <c r="U161" s="88" t="s">
        <v>211</v>
      </c>
      <c r="V161" s="88" t="s">
        <v>212</v>
      </c>
      <c r="W161" s="88" t="s">
        <v>213</v>
      </c>
      <c r="X161" s="88" t="s">
        <v>214</v>
      </c>
      <c r="Y161" s="88" t="s">
        <v>215</v>
      </c>
      <c r="Z161" s="88" t="s">
        <v>216</v>
      </c>
      <c r="AA161" s="88" t="s">
        <v>247</v>
      </c>
    </row>
    <row r="162" spans="1:27" x14ac:dyDescent="0.25">
      <c r="A162" s="97" t="s">
        <v>119</v>
      </c>
      <c r="B162" s="88">
        <v>2025</v>
      </c>
      <c r="C162" s="89">
        <f>'2025 Ιανουάριος'!D108</f>
        <v>1229</v>
      </c>
      <c r="D162" s="89">
        <f t="shared" ref="D162:D194" si="71">C162</f>
        <v>1229</v>
      </c>
      <c r="E162" s="89">
        <f>'2025 Φεβρουάριος'!D108</f>
        <v>1229</v>
      </c>
      <c r="F162" s="89">
        <f t="shared" ref="F162:F194" si="72">D162+E162</f>
        <v>2458</v>
      </c>
      <c r="G162" s="89">
        <f>'2025 Μάρτιος'!D108</f>
        <v>1229</v>
      </c>
      <c r="H162" s="89">
        <f t="shared" ref="H162:H194" si="73">F162+G162</f>
        <v>3687</v>
      </c>
      <c r="I162" s="89">
        <f>'2025 Απρίλιος'!D108</f>
        <v>1229</v>
      </c>
      <c r="J162" s="89">
        <f t="shared" ref="J162:J194" si="74">H162+I162</f>
        <v>4916</v>
      </c>
      <c r="K162" s="89">
        <f>'2025 Μάιος'!D108</f>
        <v>1229</v>
      </c>
      <c r="L162" s="89">
        <f t="shared" ref="L162:L194" si="75">J162+K162</f>
        <v>6145</v>
      </c>
      <c r="M162" s="89">
        <f>'2025 Ιούνιος'!D108</f>
        <v>1229</v>
      </c>
      <c r="N162" s="89">
        <f t="shared" ref="N162:N194" si="76">L162+M162</f>
        <v>7374</v>
      </c>
      <c r="O162" s="89">
        <f>'2025 Ιούλιος'!D108</f>
        <v>1229</v>
      </c>
      <c r="P162" s="89">
        <f t="shared" ref="P162:P194" si="77">N162+O162</f>
        <v>8603</v>
      </c>
      <c r="Q162" s="89">
        <f>'2025 Άυγουστος'!D108</f>
        <v>1229</v>
      </c>
      <c r="R162" s="89">
        <f t="shared" ref="R162:R194" si="78">P162+Q162</f>
        <v>9832</v>
      </c>
      <c r="S162" s="89">
        <f>'2025 Σεπτέμβριος'!D108</f>
        <v>1229</v>
      </c>
      <c r="T162" s="89">
        <f t="shared" ref="T162:T194" si="79">R162+S162</f>
        <v>11061</v>
      </c>
      <c r="U162" s="89">
        <f>'2025 Οκτώβριος'!D108</f>
        <v>1229</v>
      </c>
      <c r="V162" s="89">
        <f t="shared" ref="V162:V194" si="80">T162+U162</f>
        <v>12290</v>
      </c>
      <c r="W162" s="89">
        <f>'2025 Νοέμβριος'!D108</f>
        <v>1229</v>
      </c>
      <c r="X162" s="89">
        <f t="shared" ref="X162:X194" si="81">V162+W162</f>
        <v>13519</v>
      </c>
      <c r="Y162" s="89">
        <f>'2025 Δεκέμβριος'!D108</f>
        <v>1229</v>
      </c>
      <c r="Z162" s="89">
        <f t="shared" ref="Z162:Z194" si="82">X162+Y162</f>
        <v>14748</v>
      </c>
      <c r="AA162" s="89">
        <f t="shared" ref="AA162:AA200" si="83">C162+E162+G162+I162+K162+M162+O162+Q162+S162+U162+W162+Y162</f>
        <v>14748</v>
      </c>
    </row>
    <row r="163" spans="1:27" x14ac:dyDescent="0.25">
      <c r="A163" s="98" t="s">
        <v>120</v>
      </c>
      <c r="B163" s="88">
        <v>2025</v>
      </c>
      <c r="C163" s="89">
        <f>'2025 Ιανουάριος'!D109</f>
        <v>235.11</v>
      </c>
      <c r="D163" s="89">
        <f t="shared" si="71"/>
        <v>235.11</v>
      </c>
      <c r="E163" s="89">
        <f>'2025 Φεβρουάριος'!D109</f>
        <v>235.11</v>
      </c>
      <c r="F163" s="89">
        <f t="shared" si="72"/>
        <v>470.22</v>
      </c>
      <c r="G163" s="89">
        <f>'2025 Μάρτιος'!D109</f>
        <v>235.11</v>
      </c>
      <c r="H163" s="89">
        <f t="shared" si="73"/>
        <v>705.33</v>
      </c>
      <c r="I163" s="89">
        <f>'2025 Απρίλιος'!D109</f>
        <v>235.11</v>
      </c>
      <c r="J163" s="89">
        <f t="shared" si="74"/>
        <v>940.44</v>
      </c>
      <c r="K163" s="89">
        <f>'2025 Μάιος'!D109</f>
        <v>235.11</v>
      </c>
      <c r="L163" s="89">
        <f t="shared" si="75"/>
        <v>1175.5500000000002</v>
      </c>
      <c r="M163" s="89">
        <f>'2025 Ιούνιος'!D109</f>
        <v>235.11</v>
      </c>
      <c r="N163" s="89">
        <f t="shared" si="76"/>
        <v>1410.6600000000003</v>
      </c>
      <c r="O163" s="89">
        <f>'2025 Ιούλιος'!D109</f>
        <v>235.11</v>
      </c>
      <c r="P163" s="89">
        <f t="shared" si="77"/>
        <v>1645.7700000000004</v>
      </c>
      <c r="Q163" s="89">
        <f>'2025 Άυγουστος'!D109</f>
        <v>235.11</v>
      </c>
      <c r="R163" s="89">
        <f t="shared" si="78"/>
        <v>1880.8800000000006</v>
      </c>
      <c r="S163" s="89">
        <f>'2025 Σεπτέμβριος'!D109</f>
        <v>235.11</v>
      </c>
      <c r="T163" s="89">
        <f t="shared" si="79"/>
        <v>2115.9900000000007</v>
      </c>
      <c r="U163" s="89">
        <f>'2025 Οκτώβριος'!D109</f>
        <v>235.11</v>
      </c>
      <c r="V163" s="89">
        <f t="shared" si="80"/>
        <v>2351.1000000000008</v>
      </c>
      <c r="W163" s="89">
        <f>'2025 Νοέμβριος'!D109</f>
        <v>235.11</v>
      </c>
      <c r="X163" s="89">
        <f t="shared" si="81"/>
        <v>2586.2100000000009</v>
      </c>
      <c r="Y163" s="89">
        <f>'2025 Δεκέμβριος'!D109</f>
        <v>235.11</v>
      </c>
      <c r="Z163" s="89">
        <f t="shared" si="82"/>
        <v>2821.3200000000011</v>
      </c>
      <c r="AA163" s="89">
        <f t="shared" si="83"/>
        <v>2821.3200000000011</v>
      </c>
    </row>
    <row r="164" spans="1:27" x14ac:dyDescent="0.25">
      <c r="A164" s="103" t="s">
        <v>121</v>
      </c>
      <c r="B164" s="88">
        <v>2025</v>
      </c>
      <c r="C164" s="89">
        <f>'2025 Ιανουάριος'!D110</f>
        <v>875.5</v>
      </c>
      <c r="D164" s="89">
        <f t="shared" si="71"/>
        <v>875.5</v>
      </c>
      <c r="E164" s="89">
        <f>'2025 Φεβρουάριος'!D110</f>
        <v>875.5</v>
      </c>
      <c r="F164" s="89">
        <f t="shared" si="72"/>
        <v>1751</v>
      </c>
      <c r="G164" s="89">
        <f>'2025 Μάρτιος'!D110</f>
        <v>875.5</v>
      </c>
      <c r="H164" s="89">
        <f t="shared" si="73"/>
        <v>2626.5</v>
      </c>
      <c r="I164" s="89">
        <f>'2025 Απρίλιος'!D110</f>
        <v>875.5</v>
      </c>
      <c r="J164" s="89">
        <f t="shared" si="74"/>
        <v>3502</v>
      </c>
      <c r="K164" s="89">
        <f>'2025 Μάιος'!D110</f>
        <v>875.5</v>
      </c>
      <c r="L164" s="89">
        <f t="shared" si="75"/>
        <v>4377.5</v>
      </c>
      <c r="M164" s="89">
        <f>'2025 Ιούνιος'!D110</f>
        <v>875.5</v>
      </c>
      <c r="N164" s="89">
        <f t="shared" si="76"/>
        <v>5253</v>
      </c>
      <c r="O164" s="89">
        <f>'2025 Ιούλιος'!D110</f>
        <v>875.5</v>
      </c>
      <c r="P164" s="89">
        <f t="shared" si="77"/>
        <v>6128.5</v>
      </c>
      <c r="Q164" s="89">
        <f>'2025 Άυγουστος'!D110</f>
        <v>875.5</v>
      </c>
      <c r="R164" s="89">
        <f t="shared" si="78"/>
        <v>7004</v>
      </c>
      <c r="S164" s="89">
        <f>'2025 Σεπτέμβριος'!D110</f>
        <v>875.5</v>
      </c>
      <c r="T164" s="89">
        <f t="shared" si="79"/>
        <v>7879.5</v>
      </c>
      <c r="U164" s="89">
        <f>'2025 Οκτώβριος'!D110</f>
        <v>875.5</v>
      </c>
      <c r="V164" s="89">
        <f t="shared" si="80"/>
        <v>8755</v>
      </c>
      <c r="W164" s="89">
        <f>'2025 Νοέμβριος'!D110</f>
        <v>875.5</v>
      </c>
      <c r="X164" s="89">
        <f t="shared" si="81"/>
        <v>9630.5</v>
      </c>
      <c r="Y164" s="89">
        <f>'2025 Δεκέμβριος'!D110</f>
        <v>875.5</v>
      </c>
      <c r="Z164" s="89">
        <f t="shared" si="82"/>
        <v>10506</v>
      </c>
      <c r="AA164" s="89">
        <f t="shared" si="83"/>
        <v>10506</v>
      </c>
    </row>
    <row r="165" spans="1:27" x14ac:dyDescent="0.25">
      <c r="A165" s="103" t="s">
        <v>122</v>
      </c>
      <c r="B165" s="88">
        <v>2025</v>
      </c>
      <c r="C165" s="89">
        <f>'2025 Ιανουάριος'!D111</f>
        <v>0</v>
      </c>
      <c r="D165" s="89">
        <f t="shared" si="71"/>
        <v>0</v>
      </c>
      <c r="E165" s="89">
        <f>'2025 Φεβρουάριος'!D111</f>
        <v>0</v>
      </c>
      <c r="F165" s="89">
        <f t="shared" si="72"/>
        <v>0</v>
      </c>
      <c r="G165" s="89">
        <f>'2025 Μάρτιος'!D111</f>
        <v>0</v>
      </c>
      <c r="H165" s="89">
        <f t="shared" si="73"/>
        <v>0</v>
      </c>
      <c r="I165" s="89">
        <f>'2025 Απρίλιος'!D111</f>
        <v>0</v>
      </c>
      <c r="J165" s="89">
        <f t="shared" si="74"/>
        <v>0</v>
      </c>
      <c r="K165" s="89">
        <f>'2025 Μάιος'!D111</f>
        <v>0</v>
      </c>
      <c r="L165" s="89">
        <f t="shared" si="75"/>
        <v>0</v>
      </c>
      <c r="M165" s="89">
        <f>'2025 Ιούνιος'!D111</f>
        <v>0</v>
      </c>
      <c r="N165" s="89">
        <f t="shared" si="76"/>
        <v>0</v>
      </c>
      <c r="O165" s="89">
        <f>'2025 Ιούλιος'!D111</f>
        <v>0</v>
      </c>
      <c r="P165" s="89">
        <f t="shared" si="77"/>
        <v>0</v>
      </c>
      <c r="Q165" s="89">
        <f>'2025 Άυγουστος'!D111</f>
        <v>0</v>
      </c>
      <c r="R165" s="89">
        <f t="shared" si="78"/>
        <v>0</v>
      </c>
      <c r="S165" s="89">
        <f>'2025 Σεπτέμβριος'!D111</f>
        <v>0</v>
      </c>
      <c r="T165" s="89">
        <f t="shared" si="79"/>
        <v>0</v>
      </c>
      <c r="U165" s="89">
        <f>'2025 Οκτώβριος'!D111</f>
        <v>0</v>
      </c>
      <c r="V165" s="89">
        <f t="shared" si="80"/>
        <v>0</v>
      </c>
      <c r="W165" s="89">
        <f>'2025 Νοέμβριος'!D111</f>
        <v>0</v>
      </c>
      <c r="X165" s="89">
        <f t="shared" si="81"/>
        <v>0</v>
      </c>
      <c r="Y165" s="89">
        <f>'2025 Δεκέμβριος'!D111</f>
        <v>0</v>
      </c>
      <c r="Z165" s="89">
        <f t="shared" si="82"/>
        <v>0</v>
      </c>
      <c r="AA165" s="89">
        <f t="shared" si="83"/>
        <v>0</v>
      </c>
    </row>
    <row r="166" spans="1:27" x14ac:dyDescent="0.25">
      <c r="A166" s="103" t="s">
        <v>123</v>
      </c>
      <c r="B166" s="88">
        <v>2025</v>
      </c>
      <c r="C166" s="89">
        <f>'2025 Ιανουάριος'!D112</f>
        <v>248.55</v>
      </c>
      <c r="D166" s="89">
        <f t="shared" si="71"/>
        <v>248.55</v>
      </c>
      <c r="E166" s="89">
        <f>'2025 Φεβρουάριος'!D112</f>
        <v>248.55</v>
      </c>
      <c r="F166" s="89">
        <f t="shared" si="72"/>
        <v>497.1</v>
      </c>
      <c r="G166" s="89">
        <f>'2025 Μάρτιος'!D112</f>
        <v>248.55</v>
      </c>
      <c r="H166" s="89">
        <f t="shared" si="73"/>
        <v>745.65000000000009</v>
      </c>
      <c r="I166" s="89">
        <f>'2025 Απρίλιος'!D112</f>
        <v>248.55</v>
      </c>
      <c r="J166" s="89">
        <f t="shared" si="74"/>
        <v>994.2</v>
      </c>
      <c r="K166" s="89">
        <f>'2025 Μάιος'!D112</f>
        <v>248.55</v>
      </c>
      <c r="L166" s="89">
        <f t="shared" si="75"/>
        <v>1242.75</v>
      </c>
      <c r="M166" s="89">
        <f>'2025 Ιούνιος'!D112</f>
        <v>248.55</v>
      </c>
      <c r="N166" s="89">
        <f t="shared" si="76"/>
        <v>1491.3</v>
      </c>
      <c r="O166" s="89">
        <f>'2025 Ιούλιος'!D112</f>
        <v>248.55</v>
      </c>
      <c r="P166" s="89">
        <f t="shared" si="77"/>
        <v>1739.85</v>
      </c>
      <c r="Q166" s="89">
        <f>'2025 Άυγουστος'!D112</f>
        <v>248.55</v>
      </c>
      <c r="R166" s="89">
        <f t="shared" si="78"/>
        <v>1988.3999999999999</v>
      </c>
      <c r="S166" s="89">
        <f>'2025 Σεπτέμβριος'!D112</f>
        <v>248.55</v>
      </c>
      <c r="T166" s="89">
        <f t="shared" si="79"/>
        <v>2236.9499999999998</v>
      </c>
      <c r="U166" s="89">
        <f>'2025 Οκτώβριος'!D112</f>
        <v>248.55</v>
      </c>
      <c r="V166" s="89">
        <f t="shared" si="80"/>
        <v>2485.5</v>
      </c>
      <c r="W166" s="89">
        <f>'2025 Νοέμβριος'!D112</f>
        <v>248.55</v>
      </c>
      <c r="X166" s="89">
        <f t="shared" si="81"/>
        <v>2734.05</v>
      </c>
      <c r="Y166" s="89">
        <f>'2025 Δεκέμβριος'!D112</f>
        <v>248.55</v>
      </c>
      <c r="Z166" s="89">
        <f t="shared" si="82"/>
        <v>2982.6000000000004</v>
      </c>
      <c r="AA166" s="89">
        <f t="shared" si="83"/>
        <v>2982.6000000000004</v>
      </c>
    </row>
    <row r="167" spans="1:27" x14ac:dyDescent="0.25">
      <c r="A167" s="103" t="s">
        <v>124</v>
      </c>
      <c r="B167" s="88">
        <v>2025</v>
      </c>
      <c r="C167" s="89">
        <f>'2025 Ιανουάριος'!D113</f>
        <v>965.25</v>
      </c>
      <c r="D167" s="89">
        <f t="shared" si="71"/>
        <v>965.25</v>
      </c>
      <c r="E167" s="89">
        <f>'2025 Φεβρουάριος'!D113</f>
        <v>965.25</v>
      </c>
      <c r="F167" s="89">
        <f t="shared" si="72"/>
        <v>1930.5</v>
      </c>
      <c r="G167" s="89">
        <f>'2025 Μάρτιος'!D113</f>
        <v>965.25</v>
      </c>
      <c r="H167" s="89">
        <f t="shared" si="73"/>
        <v>2895.75</v>
      </c>
      <c r="I167" s="89">
        <f>'2025 Απρίλιος'!D113</f>
        <v>965.25</v>
      </c>
      <c r="J167" s="89">
        <f t="shared" si="74"/>
        <v>3861</v>
      </c>
      <c r="K167" s="89">
        <f>'2025 Μάιος'!D113</f>
        <v>965.25</v>
      </c>
      <c r="L167" s="89">
        <f t="shared" si="75"/>
        <v>4826.25</v>
      </c>
      <c r="M167" s="89">
        <f>'2025 Ιούνιος'!D113</f>
        <v>965.25</v>
      </c>
      <c r="N167" s="89">
        <f t="shared" si="76"/>
        <v>5791.5</v>
      </c>
      <c r="O167" s="89">
        <f>'2025 Ιούλιος'!D113</f>
        <v>965.25</v>
      </c>
      <c r="P167" s="89">
        <f t="shared" si="77"/>
        <v>6756.75</v>
      </c>
      <c r="Q167" s="89">
        <f>'2025 Άυγουστος'!D113</f>
        <v>965.25</v>
      </c>
      <c r="R167" s="89">
        <f t="shared" si="78"/>
        <v>7722</v>
      </c>
      <c r="S167" s="89">
        <f>'2025 Σεπτέμβριος'!D113</f>
        <v>965.25</v>
      </c>
      <c r="T167" s="89">
        <f t="shared" si="79"/>
        <v>8687.25</v>
      </c>
      <c r="U167" s="89">
        <f>'2025 Οκτώβριος'!D113</f>
        <v>965.25</v>
      </c>
      <c r="V167" s="89">
        <f t="shared" si="80"/>
        <v>9652.5</v>
      </c>
      <c r="W167" s="89">
        <f>'2025 Νοέμβριος'!D113</f>
        <v>965.25</v>
      </c>
      <c r="X167" s="89">
        <f t="shared" si="81"/>
        <v>10617.75</v>
      </c>
      <c r="Y167" s="89">
        <f>'2025 Δεκέμβριος'!D113</f>
        <v>965.25</v>
      </c>
      <c r="Z167" s="89">
        <f t="shared" si="82"/>
        <v>11583</v>
      </c>
      <c r="AA167" s="89">
        <f t="shared" si="83"/>
        <v>11583</v>
      </c>
    </row>
    <row r="168" spans="1:27" x14ac:dyDescent="0.25">
      <c r="A168" s="103" t="s">
        <v>125</v>
      </c>
      <c r="B168" s="88">
        <v>2025</v>
      </c>
      <c r="C168" s="89">
        <f>'2025 Ιανουάριος'!D114</f>
        <v>31.52</v>
      </c>
      <c r="D168" s="89">
        <f t="shared" si="71"/>
        <v>31.52</v>
      </c>
      <c r="E168" s="89">
        <f>'2025 Φεβρουάριος'!D114</f>
        <v>31.52</v>
      </c>
      <c r="F168" s="89">
        <f t="shared" si="72"/>
        <v>63.04</v>
      </c>
      <c r="G168" s="89">
        <f>'2025 Μάρτιος'!D114</f>
        <v>31.52</v>
      </c>
      <c r="H168" s="89">
        <f t="shared" si="73"/>
        <v>94.56</v>
      </c>
      <c r="I168" s="89">
        <f>'2025 Απρίλιος'!D114</f>
        <v>31.52</v>
      </c>
      <c r="J168" s="89">
        <f t="shared" si="74"/>
        <v>126.08</v>
      </c>
      <c r="K168" s="89">
        <f>'2025 Μάιος'!D114</f>
        <v>31.52</v>
      </c>
      <c r="L168" s="89">
        <f t="shared" si="75"/>
        <v>157.6</v>
      </c>
      <c r="M168" s="89">
        <f>'2025 Ιούνιος'!D114</f>
        <v>31.52</v>
      </c>
      <c r="N168" s="89">
        <f t="shared" si="76"/>
        <v>189.12</v>
      </c>
      <c r="O168" s="89">
        <f>'2025 Ιούλιος'!D114</f>
        <v>31.52</v>
      </c>
      <c r="P168" s="89">
        <f t="shared" si="77"/>
        <v>220.64000000000001</v>
      </c>
      <c r="Q168" s="89">
        <f>'2025 Άυγουστος'!D114</f>
        <v>31.52</v>
      </c>
      <c r="R168" s="89">
        <f t="shared" si="78"/>
        <v>252.16000000000003</v>
      </c>
      <c r="S168" s="89">
        <f>'2025 Σεπτέμβριος'!D114</f>
        <v>31.52</v>
      </c>
      <c r="T168" s="89">
        <f t="shared" si="79"/>
        <v>283.68</v>
      </c>
      <c r="U168" s="89">
        <f>'2025 Οκτώβριος'!D114</f>
        <v>31.52</v>
      </c>
      <c r="V168" s="89">
        <f t="shared" si="80"/>
        <v>315.2</v>
      </c>
      <c r="W168" s="89">
        <f>'2025 Νοέμβριος'!D114</f>
        <v>31.52</v>
      </c>
      <c r="X168" s="89">
        <f t="shared" si="81"/>
        <v>346.71999999999997</v>
      </c>
      <c r="Y168" s="89">
        <f>'2025 Δεκέμβριος'!D114</f>
        <v>31.52</v>
      </c>
      <c r="Z168" s="89">
        <f t="shared" si="82"/>
        <v>378.23999999999995</v>
      </c>
      <c r="AA168" s="89">
        <f t="shared" si="83"/>
        <v>378.23999999999995</v>
      </c>
    </row>
    <row r="169" spans="1:27" x14ac:dyDescent="0.25">
      <c r="A169" s="103" t="s">
        <v>126</v>
      </c>
      <c r="B169" s="88">
        <v>2025</v>
      </c>
      <c r="C169" s="89">
        <f>'2025 Ιανουάριος'!D115</f>
        <v>8.9499999999999993</v>
      </c>
      <c r="D169" s="89">
        <f t="shared" si="71"/>
        <v>8.9499999999999993</v>
      </c>
      <c r="E169" s="89">
        <f>'2025 Φεβρουάριος'!D115</f>
        <v>8.9499999999999993</v>
      </c>
      <c r="F169" s="89">
        <f t="shared" si="72"/>
        <v>17.899999999999999</v>
      </c>
      <c r="G169" s="89">
        <f>'2025 Μάρτιος'!D115</f>
        <v>8.9499999999999993</v>
      </c>
      <c r="H169" s="89">
        <f t="shared" si="73"/>
        <v>26.849999999999998</v>
      </c>
      <c r="I169" s="89">
        <f>'2025 Απρίλιος'!D115</f>
        <v>8.9499999999999993</v>
      </c>
      <c r="J169" s="89">
        <f t="shared" si="74"/>
        <v>35.799999999999997</v>
      </c>
      <c r="K169" s="89">
        <f>'2025 Μάιος'!D115</f>
        <v>8.9499999999999993</v>
      </c>
      <c r="L169" s="89">
        <f t="shared" si="75"/>
        <v>44.75</v>
      </c>
      <c r="M169" s="89">
        <f>'2025 Ιούνιος'!D115</f>
        <v>8.9499999999999993</v>
      </c>
      <c r="N169" s="89">
        <f t="shared" si="76"/>
        <v>53.7</v>
      </c>
      <c r="O169" s="89">
        <f>'2025 Ιούλιος'!D115</f>
        <v>8.9499999999999993</v>
      </c>
      <c r="P169" s="89">
        <f t="shared" si="77"/>
        <v>62.650000000000006</v>
      </c>
      <c r="Q169" s="89">
        <f>'2025 Άυγουστος'!D115</f>
        <v>8.9499999999999993</v>
      </c>
      <c r="R169" s="89">
        <f t="shared" si="78"/>
        <v>71.600000000000009</v>
      </c>
      <c r="S169" s="89">
        <f>'2025 Σεπτέμβριος'!D115</f>
        <v>8.9499999999999993</v>
      </c>
      <c r="T169" s="89">
        <f t="shared" si="79"/>
        <v>80.550000000000011</v>
      </c>
      <c r="U169" s="89">
        <f>'2025 Οκτώβριος'!D115</f>
        <v>8.9499999999999993</v>
      </c>
      <c r="V169" s="89">
        <f t="shared" si="80"/>
        <v>89.500000000000014</v>
      </c>
      <c r="W169" s="89">
        <f>'2025 Νοέμβριος'!D115</f>
        <v>8.9499999999999993</v>
      </c>
      <c r="X169" s="89">
        <f t="shared" si="81"/>
        <v>98.450000000000017</v>
      </c>
      <c r="Y169" s="89">
        <f>'2025 Δεκέμβριος'!D115</f>
        <v>8.9499999999999993</v>
      </c>
      <c r="Z169" s="89">
        <f t="shared" si="82"/>
        <v>107.40000000000002</v>
      </c>
      <c r="AA169" s="89">
        <f t="shared" si="83"/>
        <v>107.40000000000002</v>
      </c>
    </row>
    <row r="170" spans="1:27" x14ac:dyDescent="0.25">
      <c r="A170" s="103" t="s">
        <v>127</v>
      </c>
      <c r="B170" s="88">
        <v>2025</v>
      </c>
      <c r="C170" s="89">
        <f>'2025 Ιανουάριος'!D116</f>
        <v>0</v>
      </c>
      <c r="D170" s="89">
        <f t="shared" si="71"/>
        <v>0</v>
      </c>
      <c r="E170" s="89">
        <f>'2025 Φεβρουάριος'!D116</f>
        <v>0</v>
      </c>
      <c r="F170" s="89">
        <f t="shared" si="72"/>
        <v>0</v>
      </c>
      <c r="G170" s="89">
        <f>'2025 Μάρτιος'!D116</f>
        <v>0</v>
      </c>
      <c r="H170" s="89">
        <f t="shared" si="73"/>
        <v>0</v>
      </c>
      <c r="I170" s="89">
        <f>'2025 Απρίλιος'!D116</f>
        <v>0</v>
      </c>
      <c r="J170" s="89">
        <f t="shared" si="74"/>
        <v>0</v>
      </c>
      <c r="K170" s="89">
        <f>'2025 Μάιος'!D116</f>
        <v>0</v>
      </c>
      <c r="L170" s="89">
        <f t="shared" si="75"/>
        <v>0</v>
      </c>
      <c r="M170" s="89">
        <f>'2025 Ιούνιος'!D116</f>
        <v>0</v>
      </c>
      <c r="N170" s="89">
        <f t="shared" si="76"/>
        <v>0</v>
      </c>
      <c r="O170" s="89">
        <f>'2025 Ιούλιος'!D116</f>
        <v>0</v>
      </c>
      <c r="P170" s="89">
        <f t="shared" si="77"/>
        <v>0</v>
      </c>
      <c r="Q170" s="89">
        <f>'2025 Άυγουστος'!D116</f>
        <v>0</v>
      </c>
      <c r="R170" s="89">
        <f t="shared" si="78"/>
        <v>0</v>
      </c>
      <c r="S170" s="89">
        <f>'2025 Σεπτέμβριος'!D116</f>
        <v>0</v>
      </c>
      <c r="T170" s="89">
        <f t="shared" si="79"/>
        <v>0</v>
      </c>
      <c r="U170" s="89">
        <f>'2025 Οκτώβριος'!D116</f>
        <v>0</v>
      </c>
      <c r="V170" s="89">
        <f t="shared" si="80"/>
        <v>0</v>
      </c>
      <c r="W170" s="89">
        <f>'2025 Νοέμβριος'!D116</f>
        <v>0</v>
      </c>
      <c r="X170" s="89">
        <f t="shared" si="81"/>
        <v>0</v>
      </c>
      <c r="Y170" s="89">
        <f>'2025 Δεκέμβριος'!D116</f>
        <v>0</v>
      </c>
      <c r="Z170" s="89">
        <f t="shared" si="82"/>
        <v>0</v>
      </c>
      <c r="AA170" s="89">
        <f t="shared" si="83"/>
        <v>0</v>
      </c>
    </row>
    <row r="171" spans="1:27" x14ac:dyDescent="0.25">
      <c r="A171" s="103" t="s">
        <v>128</v>
      </c>
      <c r="B171" s="88">
        <v>2025</v>
      </c>
      <c r="C171" s="89">
        <f>'2025 Ιανουάριος'!D117</f>
        <v>34.75</v>
      </c>
      <c r="D171" s="89">
        <f t="shared" si="71"/>
        <v>34.75</v>
      </c>
      <c r="E171" s="89">
        <f>'2025 Φεβρουάριος'!D117</f>
        <v>34.75</v>
      </c>
      <c r="F171" s="89">
        <f t="shared" si="72"/>
        <v>69.5</v>
      </c>
      <c r="G171" s="89">
        <f>'2025 Μάρτιος'!D117</f>
        <v>34.75</v>
      </c>
      <c r="H171" s="89">
        <f t="shared" si="73"/>
        <v>104.25</v>
      </c>
      <c r="I171" s="89">
        <f>'2025 Απρίλιος'!D117</f>
        <v>34.75</v>
      </c>
      <c r="J171" s="89">
        <f t="shared" si="74"/>
        <v>139</v>
      </c>
      <c r="K171" s="89">
        <f>'2025 Μάιος'!D117</f>
        <v>34.75</v>
      </c>
      <c r="L171" s="89">
        <f t="shared" si="75"/>
        <v>173.75</v>
      </c>
      <c r="M171" s="89">
        <f>'2025 Ιούνιος'!D117</f>
        <v>34.75</v>
      </c>
      <c r="N171" s="89">
        <f t="shared" si="76"/>
        <v>208.5</v>
      </c>
      <c r="O171" s="89">
        <f>'2025 Ιούλιος'!D117</f>
        <v>34.75</v>
      </c>
      <c r="P171" s="89">
        <f t="shared" si="77"/>
        <v>243.25</v>
      </c>
      <c r="Q171" s="89">
        <f>'2025 Άυγουστος'!D117</f>
        <v>34.75</v>
      </c>
      <c r="R171" s="89">
        <f t="shared" si="78"/>
        <v>278</v>
      </c>
      <c r="S171" s="89">
        <f>'2025 Σεπτέμβριος'!D117</f>
        <v>34.75</v>
      </c>
      <c r="T171" s="89">
        <f t="shared" si="79"/>
        <v>312.75</v>
      </c>
      <c r="U171" s="89">
        <f>'2025 Οκτώβριος'!D117</f>
        <v>34.75</v>
      </c>
      <c r="V171" s="89">
        <f t="shared" si="80"/>
        <v>347.5</v>
      </c>
      <c r="W171" s="89">
        <f>'2025 Νοέμβριος'!D117</f>
        <v>34.75</v>
      </c>
      <c r="X171" s="89">
        <f t="shared" si="81"/>
        <v>382.25</v>
      </c>
      <c r="Y171" s="89">
        <f>'2025 Δεκέμβριος'!D117</f>
        <v>34.75</v>
      </c>
      <c r="Z171" s="89">
        <f t="shared" si="82"/>
        <v>417</v>
      </c>
      <c r="AA171" s="89">
        <f t="shared" si="83"/>
        <v>417</v>
      </c>
    </row>
    <row r="172" spans="1:27" x14ac:dyDescent="0.25">
      <c r="A172" s="103" t="s">
        <v>129</v>
      </c>
      <c r="B172" s="88">
        <v>2025</v>
      </c>
      <c r="C172" s="89">
        <f>'2025 Ιανουάριος'!D118</f>
        <v>0</v>
      </c>
      <c r="D172" s="89">
        <f t="shared" si="71"/>
        <v>0</v>
      </c>
      <c r="E172" s="89">
        <f>'2025 Φεβρουάριος'!D118</f>
        <v>0</v>
      </c>
      <c r="F172" s="89">
        <f t="shared" si="72"/>
        <v>0</v>
      </c>
      <c r="G172" s="89">
        <f>'2025 Μάρτιος'!D118</f>
        <v>0</v>
      </c>
      <c r="H172" s="89">
        <f t="shared" si="73"/>
        <v>0</v>
      </c>
      <c r="I172" s="89">
        <f>'2025 Απρίλιος'!D118</f>
        <v>0</v>
      </c>
      <c r="J172" s="89">
        <f t="shared" si="74"/>
        <v>0</v>
      </c>
      <c r="K172" s="89">
        <f>'2025 Μάιος'!D118</f>
        <v>0</v>
      </c>
      <c r="L172" s="89">
        <f t="shared" si="75"/>
        <v>0</v>
      </c>
      <c r="M172" s="89">
        <f>'2025 Ιούνιος'!D118</f>
        <v>0</v>
      </c>
      <c r="N172" s="89">
        <f t="shared" si="76"/>
        <v>0</v>
      </c>
      <c r="O172" s="89">
        <f>'2025 Ιούλιος'!D118</f>
        <v>0</v>
      </c>
      <c r="P172" s="89">
        <f t="shared" si="77"/>
        <v>0</v>
      </c>
      <c r="Q172" s="89">
        <f>'2025 Άυγουστος'!D118</f>
        <v>0</v>
      </c>
      <c r="R172" s="89">
        <f t="shared" si="78"/>
        <v>0</v>
      </c>
      <c r="S172" s="89">
        <f>'2025 Σεπτέμβριος'!D118</f>
        <v>0</v>
      </c>
      <c r="T172" s="89">
        <f t="shared" si="79"/>
        <v>0</v>
      </c>
      <c r="U172" s="89">
        <f>'2025 Οκτώβριος'!D118</f>
        <v>0</v>
      </c>
      <c r="V172" s="89">
        <f t="shared" si="80"/>
        <v>0</v>
      </c>
      <c r="W172" s="89">
        <f>'2025 Νοέμβριος'!D118</f>
        <v>0</v>
      </c>
      <c r="X172" s="89">
        <f t="shared" si="81"/>
        <v>0</v>
      </c>
      <c r="Y172" s="89">
        <f>'2025 Δεκέμβριος'!D118</f>
        <v>0</v>
      </c>
      <c r="Z172" s="89">
        <f t="shared" si="82"/>
        <v>0</v>
      </c>
      <c r="AA172" s="89">
        <f t="shared" si="83"/>
        <v>0</v>
      </c>
    </row>
    <row r="173" spans="1:27" x14ac:dyDescent="0.25">
      <c r="A173" s="103" t="s">
        <v>130</v>
      </c>
      <c r="B173" s="88">
        <v>2025</v>
      </c>
      <c r="C173" s="89">
        <f>'2025 Ιανουάριος'!D119</f>
        <v>0</v>
      </c>
      <c r="D173" s="89">
        <f t="shared" si="71"/>
        <v>0</v>
      </c>
      <c r="E173" s="89">
        <f>'2025 Φεβρουάριος'!D119</f>
        <v>0</v>
      </c>
      <c r="F173" s="89">
        <f t="shared" si="72"/>
        <v>0</v>
      </c>
      <c r="G173" s="89">
        <f>'2025 Μάρτιος'!D119</f>
        <v>0</v>
      </c>
      <c r="H173" s="89">
        <f t="shared" si="73"/>
        <v>0</v>
      </c>
      <c r="I173" s="89">
        <f>'2025 Απρίλιος'!D119</f>
        <v>0</v>
      </c>
      <c r="J173" s="89">
        <f t="shared" si="74"/>
        <v>0</v>
      </c>
      <c r="K173" s="89">
        <f>'2025 Μάιος'!D119</f>
        <v>0</v>
      </c>
      <c r="L173" s="89">
        <f t="shared" si="75"/>
        <v>0</v>
      </c>
      <c r="M173" s="89">
        <f>'2025 Ιούνιος'!D119</f>
        <v>0</v>
      </c>
      <c r="N173" s="89">
        <f t="shared" si="76"/>
        <v>0</v>
      </c>
      <c r="O173" s="89">
        <f>'2025 Ιούλιος'!D119</f>
        <v>0</v>
      </c>
      <c r="P173" s="89">
        <f t="shared" si="77"/>
        <v>0</v>
      </c>
      <c r="Q173" s="89">
        <f>'2025 Άυγουστος'!D119</f>
        <v>0</v>
      </c>
      <c r="R173" s="89">
        <f t="shared" si="78"/>
        <v>0</v>
      </c>
      <c r="S173" s="89">
        <f>'2025 Σεπτέμβριος'!D119</f>
        <v>0</v>
      </c>
      <c r="T173" s="89">
        <f t="shared" si="79"/>
        <v>0</v>
      </c>
      <c r="U173" s="89">
        <f>'2025 Οκτώβριος'!D119</f>
        <v>0</v>
      </c>
      <c r="V173" s="89">
        <f t="shared" si="80"/>
        <v>0</v>
      </c>
      <c r="W173" s="89">
        <f>'2025 Νοέμβριος'!D119</f>
        <v>0</v>
      </c>
      <c r="X173" s="89">
        <f t="shared" si="81"/>
        <v>0</v>
      </c>
      <c r="Y173" s="89">
        <f>'2025 Δεκέμβριος'!D119</f>
        <v>0</v>
      </c>
      <c r="Z173" s="89">
        <f t="shared" si="82"/>
        <v>0</v>
      </c>
      <c r="AA173" s="89">
        <f t="shared" si="83"/>
        <v>0</v>
      </c>
    </row>
    <row r="174" spans="1:27" x14ac:dyDescent="0.25">
      <c r="A174" s="103" t="s">
        <v>131</v>
      </c>
      <c r="B174" s="88">
        <v>2025</v>
      </c>
      <c r="C174" s="89">
        <f>'2025 Ιανουάριος'!D120</f>
        <v>0</v>
      </c>
      <c r="D174" s="89">
        <f t="shared" si="71"/>
        <v>0</v>
      </c>
      <c r="E174" s="89">
        <f>'2025 Φεβρουάριος'!D120</f>
        <v>0</v>
      </c>
      <c r="F174" s="89">
        <f t="shared" si="72"/>
        <v>0</v>
      </c>
      <c r="G174" s="89">
        <f>'2025 Μάρτιος'!D120</f>
        <v>0</v>
      </c>
      <c r="H174" s="89">
        <f t="shared" si="73"/>
        <v>0</v>
      </c>
      <c r="I174" s="89">
        <f>'2025 Απρίλιος'!D120</f>
        <v>0</v>
      </c>
      <c r="J174" s="89">
        <f t="shared" si="74"/>
        <v>0</v>
      </c>
      <c r="K174" s="89">
        <f>'2025 Μάιος'!D120</f>
        <v>0</v>
      </c>
      <c r="L174" s="89">
        <f t="shared" si="75"/>
        <v>0</v>
      </c>
      <c r="M174" s="89">
        <f>'2025 Ιούνιος'!D120</f>
        <v>0</v>
      </c>
      <c r="N174" s="89">
        <f t="shared" si="76"/>
        <v>0</v>
      </c>
      <c r="O174" s="89">
        <f>'2025 Ιούλιος'!D120</f>
        <v>0</v>
      </c>
      <c r="P174" s="89">
        <f t="shared" si="77"/>
        <v>0</v>
      </c>
      <c r="Q174" s="89">
        <f>'2025 Άυγουστος'!D120</f>
        <v>0</v>
      </c>
      <c r="R174" s="89">
        <f t="shared" si="78"/>
        <v>0</v>
      </c>
      <c r="S174" s="89">
        <f>'2025 Σεπτέμβριος'!D120</f>
        <v>0</v>
      </c>
      <c r="T174" s="89">
        <f t="shared" si="79"/>
        <v>0</v>
      </c>
      <c r="U174" s="89">
        <f>'2025 Οκτώβριος'!D120</f>
        <v>0</v>
      </c>
      <c r="V174" s="89">
        <f t="shared" si="80"/>
        <v>0</v>
      </c>
      <c r="W174" s="89">
        <f>'2025 Νοέμβριος'!D120</f>
        <v>0</v>
      </c>
      <c r="X174" s="89">
        <f t="shared" si="81"/>
        <v>0</v>
      </c>
      <c r="Y174" s="89">
        <f>'2025 Δεκέμβριος'!D120</f>
        <v>0</v>
      </c>
      <c r="Z174" s="89">
        <f t="shared" si="82"/>
        <v>0</v>
      </c>
      <c r="AA174" s="89">
        <f t="shared" si="83"/>
        <v>0</v>
      </c>
    </row>
    <row r="175" spans="1:27" x14ac:dyDescent="0.25">
      <c r="A175" s="103" t="s">
        <v>132</v>
      </c>
      <c r="B175" s="88">
        <v>2025</v>
      </c>
      <c r="C175" s="89">
        <f>'2025 Ιανουάριος'!D121</f>
        <v>33</v>
      </c>
      <c r="D175" s="89">
        <f t="shared" si="71"/>
        <v>33</v>
      </c>
      <c r="E175" s="89">
        <f>'2025 Φεβρουάριος'!D121</f>
        <v>33</v>
      </c>
      <c r="F175" s="89">
        <f t="shared" si="72"/>
        <v>66</v>
      </c>
      <c r="G175" s="89">
        <f>'2025 Μάρτιος'!D121</f>
        <v>33</v>
      </c>
      <c r="H175" s="89">
        <f t="shared" si="73"/>
        <v>99</v>
      </c>
      <c r="I175" s="89">
        <f>'2025 Απρίλιος'!D121</f>
        <v>33</v>
      </c>
      <c r="J175" s="89">
        <f t="shared" si="74"/>
        <v>132</v>
      </c>
      <c r="K175" s="89">
        <f>'2025 Μάιος'!D121</f>
        <v>33</v>
      </c>
      <c r="L175" s="89">
        <f t="shared" si="75"/>
        <v>165</v>
      </c>
      <c r="M175" s="89">
        <f>'2025 Ιούνιος'!D121</f>
        <v>33</v>
      </c>
      <c r="N175" s="89">
        <f t="shared" si="76"/>
        <v>198</v>
      </c>
      <c r="O175" s="89">
        <f>'2025 Ιούλιος'!D121</f>
        <v>33</v>
      </c>
      <c r="P175" s="89">
        <f t="shared" si="77"/>
        <v>231</v>
      </c>
      <c r="Q175" s="89">
        <f>'2025 Άυγουστος'!D121</f>
        <v>33</v>
      </c>
      <c r="R175" s="89">
        <f t="shared" si="78"/>
        <v>264</v>
      </c>
      <c r="S175" s="89">
        <f>'2025 Σεπτέμβριος'!D121</f>
        <v>33</v>
      </c>
      <c r="T175" s="89">
        <f t="shared" si="79"/>
        <v>297</v>
      </c>
      <c r="U175" s="89">
        <f>'2025 Οκτώβριος'!D121</f>
        <v>33</v>
      </c>
      <c r="V175" s="89">
        <f t="shared" si="80"/>
        <v>330</v>
      </c>
      <c r="W175" s="89">
        <f>'2025 Νοέμβριος'!D121</f>
        <v>33</v>
      </c>
      <c r="X175" s="89">
        <f t="shared" si="81"/>
        <v>363</v>
      </c>
      <c r="Y175" s="89">
        <f>'2025 Δεκέμβριος'!D121</f>
        <v>33</v>
      </c>
      <c r="Z175" s="89">
        <f t="shared" si="82"/>
        <v>396</v>
      </c>
      <c r="AA175" s="89">
        <f t="shared" si="83"/>
        <v>396</v>
      </c>
    </row>
    <row r="176" spans="1:27" x14ac:dyDescent="0.25">
      <c r="A176" s="98" t="s">
        <v>133</v>
      </c>
      <c r="B176" s="88">
        <v>2025</v>
      </c>
      <c r="C176" s="89">
        <f>'2025 Ιανουάριος'!D122</f>
        <v>211.24</v>
      </c>
      <c r="D176" s="89">
        <f t="shared" si="71"/>
        <v>211.24</v>
      </c>
      <c r="E176" s="89">
        <f>'2025 Φεβρουάριος'!D122</f>
        <v>211.24</v>
      </c>
      <c r="F176" s="89">
        <f t="shared" si="72"/>
        <v>422.48</v>
      </c>
      <c r="G176" s="89">
        <f>'2025 Μάρτιος'!D122</f>
        <v>211.24</v>
      </c>
      <c r="H176" s="89">
        <f t="shared" si="73"/>
        <v>633.72</v>
      </c>
      <c r="I176" s="89">
        <f>'2025 Απρίλιος'!D122</f>
        <v>211.24</v>
      </c>
      <c r="J176" s="89">
        <f t="shared" si="74"/>
        <v>844.96</v>
      </c>
      <c r="K176" s="89">
        <f>'2025 Μάιος'!D122</f>
        <v>211.24</v>
      </c>
      <c r="L176" s="89">
        <f t="shared" si="75"/>
        <v>1056.2</v>
      </c>
      <c r="M176" s="89">
        <f>'2025 Ιούνιος'!D122</f>
        <v>211.24</v>
      </c>
      <c r="N176" s="89">
        <f t="shared" si="76"/>
        <v>1267.44</v>
      </c>
      <c r="O176" s="89">
        <f>'2025 Ιούλιος'!D122</f>
        <v>211.24</v>
      </c>
      <c r="P176" s="89">
        <f t="shared" si="77"/>
        <v>1478.68</v>
      </c>
      <c r="Q176" s="89">
        <f>'2025 Άυγουστος'!D122</f>
        <v>211.24</v>
      </c>
      <c r="R176" s="89">
        <f t="shared" si="78"/>
        <v>1689.92</v>
      </c>
      <c r="S176" s="89">
        <f>'2025 Σεπτέμβριος'!D122</f>
        <v>211.24</v>
      </c>
      <c r="T176" s="89">
        <f t="shared" si="79"/>
        <v>1901.16</v>
      </c>
      <c r="U176" s="89">
        <f>'2025 Οκτώβριος'!D122</f>
        <v>211.24</v>
      </c>
      <c r="V176" s="89">
        <f t="shared" si="80"/>
        <v>2112.4</v>
      </c>
      <c r="W176" s="89">
        <f>'2025 Νοέμβριος'!D122</f>
        <v>211.24</v>
      </c>
      <c r="X176" s="89">
        <f t="shared" si="81"/>
        <v>2323.6400000000003</v>
      </c>
      <c r="Y176" s="89">
        <f>'2025 Δεκέμβριος'!D122</f>
        <v>211.24</v>
      </c>
      <c r="Z176" s="89">
        <f t="shared" si="82"/>
        <v>2534.88</v>
      </c>
      <c r="AA176" s="89">
        <f t="shared" si="83"/>
        <v>2534.88</v>
      </c>
    </row>
    <row r="177" spans="1:27" x14ac:dyDescent="0.25">
      <c r="A177" s="98" t="s">
        <v>134</v>
      </c>
      <c r="B177" s="88">
        <v>2025</v>
      </c>
      <c r="C177" s="89">
        <f>'2025 Ιανουάριος'!D123</f>
        <v>29.27</v>
      </c>
      <c r="D177" s="89">
        <f t="shared" si="71"/>
        <v>29.27</v>
      </c>
      <c r="E177" s="89">
        <f>'2025 Φεβρουάριος'!D123</f>
        <v>29.27</v>
      </c>
      <c r="F177" s="89">
        <f t="shared" si="72"/>
        <v>58.54</v>
      </c>
      <c r="G177" s="89">
        <f>'2025 Μάρτιος'!D123</f>
        <v>29.27</v>
      </c>
      <c r="H177" s="89">
        <f t="shared" si="73"/>
        <v>87.81</v>
      </c>
      <c r="I177" s="89">
        <f>'2025 Απρίλιος'!D123</f>
        <v>29.27</v>
      </c>
      <c r="J177" s="89">
        <f t="shared" si="74"/>
        <v>117.08</v>
      </c>
      <c r="K177" s="89">
        <f>'2025 Μάιος'!D123</f>
        <v>29.27</v>
      </c>
      <c r="L177" s="89">
        <f t="shared" si="75"/>
        <v>146.35</v>
      </c>
      <c r="M177" s="89">
        <f>'2025 Ιούνιος'!D123</f>
        <v>29.27</v>
      </c>
      <c r="N177" s="89">
        <f t="shared" si="76"/>
        <v>175.62</v>
      </c>
      <c r="O177" s="89">
        <f>'2025 Ιούλιος'!D123</f>
        <v>29.27</v>
      </c>
      <c r="P177" s="89">
        <f t="shared" si="77"/>
        <v>204.89000000000001</v>
      </c>
      <c r="Q177" s="89">
        <f>'2025 Άυγουστος'!D123</f>
        <v>29.27</v>
      </c>
      <c r="R177" s="89">
        <f t="shared" si="78"/>
        <v>234.16000000000003</v>
      </c>
      <c r="S177" s="89">
        <f>'2025 Σεπτέμβριος'!D123</f>
        <v>29.27</v>
      </c>
      <c r="T177" s="89">
        <f t="shared" si="79"/>
        <v>263.43</v>
      </c>
      <c r="U177" s="89">
        <f>'2025 Οκτώβριος'!D123</f>
        <v>29.27</v>
      </c>
      <c r="V177" s="89">
        <f t="shared" si="80"/>
        <v>292.7</v>
      </c>
      <c r="W177" s="89">
        <f>'2025 Νοέμβριος'!D123</f>
        <v>29.27</v>
      </c>
      <c r="X177" s="89">
        <f t="shared" si="81"/>
        <v>321.96999999999997</v>
      </c>
      <c r="Y177" s="89">
        <f>'2025 Δεκέμβριος'!D123</f>
        <v>29.27</v>
      </c>
      <c r="Z177" s="89">
        <f t="shared" si="82"/>
        <v>351.23999999999995</v>
      </c>
      <c r="AA177" s="89">
        <f t="shared" si="83"/>
        <v>351.23999999999995</v>
      </c>
    </row>
    <row r="178" spans="1:27" x14ac:dyDescent="0.25">
      <c r="A178" s="98" t="s">
        <v>135</v>
      </c>
      <c r="B178" s="88">
        <v>2025</v>
      </c>
      <c r="C178" s="89">
        <f>'2025 Ιανουάριος'!D124</f>
        <v>6.42</v>
      </c>
      <c r="D178" s="89">
        <f t="shared" si="71"/>
        <v>6.42</v>
      </c>
      <c r="E178" s="89">
        <f>'2025 Φεβρουάριος'!D124</f>
        <v>6.42</v>
      </c>
      <c r="F178" s="89">
        <f t="shared" si="72"/>
        <v>12.84</v>
      </c>
      <c r="G178" s="89">
        <f>'2025 Μάρτιος'!D124</f>
        <v>6.42</v>
      </c>
      <c r="H178" s="89">
        <f t="shared" si="73"/>
        <v>19.259999999999998</v>
      </c>
      <c r="I178" s="89">
        <f>'2025 Απρίλιος'!D124</f>
        <v>6.42</v>
      </c>
      <c r="J178" s="89">
        <f t="shared" si="74"/>
        <v>25.68</v>
      </c>
      <c r="K178" s="89">
        <f>'2025 Μάιος'!D124</f>
        <v>6.42</v>
      </c>
      <c r="L178" s="89">
        <f t="shared" si="75"/>
        <v>32.1</v>
      </c>
      <c r="M178" s="89">
        <f>'2025 Ιούνιος'!D124</f>
        <v>6.42</v>
      </c>
      <c r="N178" s="89">
        <f t="shared" si="76"/>
        <v>38.520000000000003</v>
      </c>
      <c r="O178" s="89">
        <f>'2025 Ιούλιος'!D124</f>
        <v>6.42</v>
      </c>
      <c r="P178" s="89">
        <f t="shared" si="77"/>
        <v>44.940000000000005</v>
      </c>
      <c r="Q178" s="89">
        <f>'2025 Άυγουστος'!D124</f>
        <v>6.42</v>
      </c>
      <c r="R178" s="89">
        <f t="shared" si="78"/>
        <v>51.360000000000007</v>
      </c>
      <c r="S178" s="89">
        <f>'2025 Σεπτέμβριος'!D124</f>
        <v>6.42</v>
      </c>
      <c r="T178" s="89">
        <f t="shared" si="79"/>
        <v>57.780000000000008</v>
      </c>
      <c r="U178" s="89">
        <f>'2025 Οκτώβριος'!D124</f>
        <v>6.42</v>
      </c>
      <c r="V178" s="89">
        <f t="shared" si="80"/>
        <v>64.2</v>
      </c>
      <c r="W178" s="89">
        <f>'2025 Νοέμβριος'!D124</f>
        <v>6.42</v>
      </c>
      <c r="X178" s="89">
        <f t="shared" si="81"/>
        <v>70.62</v>
      </c>
      <c r="Y178" s="89">
        <f>'2025 Δεκέμβριος'!D124</f>
        <v>6.42</v>
      </c>
      <c r="Z178" s="89">
        <f t="shared" si="82"/>
        <v>77.040000000000006</v>
      </c>
      <c r="AA178" s="89">
        <f t="shared" si="83"/>
        <v>77.040000000000006</v>
      </c>
    </row>
    <row r="179" spans="1:27" x14ac:dyDescent="0.25">
      <c r="A179" s="98" t="s">
        <v>136</v>
      </c>
      <c r="B179" s="88">
        <v>2025</v>
      </c>
      <c r="C179" s="89">
        <f>'2025 Ιανουάριος'!D125</f>
        <v>22.48</v>
      </c>
      <c r="D179" s="89">
        <f t="shared" si="71"/>
        <v>22.48</v>
      </c>
      <c r="E179" s="89">
        <f>'2025 Φεβρουάριος'!D125</f>
        <v>22.48</v>
      </c>
      <c r="F179" s="89">
        <f t="shared" si="72"/>
        <v>44.96</v>
      </c>
      <c r="G179" s="89">
        <f>'2025 Μάρτιος'!D125</f>
        <v>22.48</v>
      </c>
      <c r="H179" s="89">
        <f t="shared" si="73"/>
        <v>67.44</v>
      </c>
      <c r="I179" s="89">
        <f>'2025 Απρίλιος'!D125</f>
        <v>22.48</v>
      </c>
      <c r="J179" s="89">
        <f t="shared" si="74"/>
        <v>89.92</v>
      </c>
      <c r="K179" s="89">
        <f>'2025 Μάιος'!D125</f>
        <v>22.48</v>
      </c>
      <c r="L179" s="89">
        <f t="shared" si="75"/>
        <v>112.4</v>
      </c>
      <c r="M179" s="89">
        <f>'2025 Ιούνιος'!D125</f>
        <v>22.48</v>
      </c>
      <c r="N179" s="89">
        <f t="shared" si="76"/>
        <v>134.88</v>
      </c>
      <c r="O179" s="89">
        <f>'2025 Ιούλιος'!D125</f>
        <v>22.48</v>
      </c>
      <c r="P179" s="89">
        <f t="shared" si="77"/>
        <v>157.35999999999999</v>
      </c>
      <c r="Q179" s="89">
        <f>'2025 Άυγουστος'!D125</f>
        <v>22.48</v>
      </c>
      <c r="R179" s="89">
        <f t="shared" si="78"/>
        <v>179.83999999999997</v>
      </c>
      <c r="S179" s="89">
        <f>'2025 Σεπτέμβριος'!D125</f>
        <v>22.48</v>
      </c>
      <c r="T179" s="89">
        <f t="shared" si="79"/>
        <v>202.31999999999996</v>
      </c>
      <c r="U179" s="89">
        <f>'2025 Οκτώβριος'!D125</f>
        <v>22.48</v>
      </c>
      <c r="V179" s="89">
        <f t="shared" si="80"/>
        <v>224.79999999999995</v>
      </c>
      <c r="W179" s="89">
        <f>'2025 Νοέμβριος'!D125</f>
        <v>22.48</v>
      </c>
      <c r="X179" s="89">
        <f t="shared" si="81"/>
        <v>247.27999999999994</v>
      </c>
      <c r="Y179" s="89">
        <f>'2025 Δεκέμβριος'!D125</f>
        <v>22.48</v>
      </c>
      <c r="Z179" s="89">
        <f t="shared" si="82"/>
        <v>269.75999999999993</v>
      </c>
      <c r="AA179" s="89">
        <f t="shared" si="83"/>
        <v>269.75999999999993</v>
      </c>
    </row>
    <row r="180" spans="1:27" x14ac:dyDescent="0.25">
      <c r="A180" s="101" t="s">
        <v>72</v>
      </c>
      <c r="B180" s="88">
        <v>2025</v>
      </c>
      <c r="C180" s="89">
        <f>'2025 Ιανουάριος'!D126</f>
        <v>297.5</v>
      </c>
      <c r="D180" s="89">
        <f t="shared" si="71"/>
        <v>297.5</v>
      </c>
      <c r="E180" s="89">
        <f>'2025 Φεβρουάριος'!D126</f>
        <v>297.5</v>
      </c>
      <c r="F180" s="89">
        <f t="shared" si="72"/>
        <v>595</v>
      </c>
      <c r="G180" s="89">
        <f>'2025 Μάρτιος'!D126</f>
        <v>297.5</v>
      </c>
      <c r="H180" s="89">
        <f t="shared" si="73"/>
        <v>892.5</v>
      </c>
      <c r="I180" s="89">
        <f>'2025 Απρίλιος'!D126</f>
        <v>297.5</v>
      </c>
      <c r="J180" s="89">
        <f t="shared" si="74"/>
        <v>1190</v>
      </c>
      <c r="K180" s="89">
        <f>'2025 Μάιος'!D126</f>
        <v>297.5</v>
      </c>
      <c r="L180" s="89">
        <f t="shared" si="75"/>
        <v>1487.5</v>
      </c>
      <c r="M180" s="89">
        <f>'2025 Ιούνιος'!D126</f>
        <v>297.5</v>
      </c>
      <c r="N180" s="89">
        <f t="shared" si="76"/>
        <v>1785</v>
      </c>
      <c r="O180" s="89">
        <f>'2025 Ιούλιος'!D126</f>
        <v>297.5</v>
      </c>
      <c r="P180" s="89">
        <f t="shared" si="77"/>
        <v>2082.5</v>
      </c>
      <c r="Q180" s="89">
        <f>'2025 Άυγουστος'!D126</f>
        <v>297.5</v>
      </c>
      <c r="R180" s="89">
        <f t="shared" si="78"/>
        <v>2380</v>
      </c>
      <c r="S180" s="89">
        <f>'2025 Σεπτέμβριος'!D126</f>
        <v>297.5</v>
      </c>
      <c r="T180" s="89">
        <f t="shared" si="79"/>
        <v>2677.5</v>
      </c>
      <c r="U180" s="89">
        <f>'2025 Οκτώβριος'!D126</f>
        <v>297.5</v>
      </c>
      <c r="V180" s="89">
        <f t="shared" si="80"/>
        <v>2975</v>
      </c>
      <c r="W180" s="89">
        <f>'2025 Νοέμβριος'!D126</f>
        <v>297.5</v>
      </c>
      <c r="X180" s="89">
        <f t="shared" si="81"/>
        <v>3272.5</v>
      </c>
      <c r="Y180" s="89">
        <f>'2025 Δεκέμβριος'!D126</f>
        <v>297.5</v>
      </c>
      <c r="Z180" s="89">
        <f t="shared" si="82"/>
        <v>3570</v>
      </c>
      <c r="AA180" s="89">
        <f t="shared" si="83"/>
        <v>3570</v>
      </c>
    </row>
    <row r="181" spans="1:27" x14ac:dyDescent="0.25">
      <c r="A181" s="103" t="s">
        <v>137</v>
      </c>
      <c r="B181" s="88">
        <v>2025</v>
      </c>
      <c r="C181" s="89">
        <f>'2025 Ιανουάριος'!D127</f>
        <v>8.0500000000000007</v>
      </c>
      <c r="D181" s="89">
        <f t="shared" si="71"/>
        <v>8.0500000000000007</v>
      </c>
      <c r="E181" s="89">
        <f>'2025 Φεβρουάριος'!D127</f>
        <v>8.0500000000000007</v>
      </c>
      <c r="F181" s="89">
        <f t="shared" si="72"/>
        <v>16.100000000000001</v>
      </c>
      <c r="G181" s="89">
        <f>'2025 Μάρτιος'!D127</f>
        <v>8.0500000000000007</v>
      </c>
      <c r="H181" s="89">
        <f t="shared" si="73"/>
        <v>24.150000000000002</v>
      </c>
      <c r="I181" s="89">
        <f>'2025 Απρίλιος'!D127</f>
        <v>8.0500000000000007</v>
      </c>
      <c r="J181" s="89">
        <f t="shared" si="74"/>
        <v>32.200000000000003</v>
      </c>
      <c r="K181" s="89">
        <f>'2025 Μάιος'!D127</f>
        <v>8.0500000000000007</v>
      </c>
      <c r="L181" s="89">
        <f t="shared" si="75"/>
        <v>40.25</v>
      </c>
      <c r="M181" s="89">
        <f>'2025 Ιούνιος'!D127</f>
        <v>8.0500000000000007</v>
      </c>
      <c r="N181" s="89">
        <f t="shared" si="76"/>
        <v>48.3</v>
      </c>
      <c r="O181" s="89">
        <f>'2025 Ιούλιος'!D127</f>
        <v>8.0500000000000007</v>
      </c>
      <c r="P181" s="89">
        <f t="shared" si="77"/>
        <v>56.349999999999994</v>
      </c>
      <c r="Q181" s="89">
        <f>'2025 Άυγουστος'!D127</f>
        <v>8.0500000000000007</v>
      </c>
      <c r="R181" s="89">
        <f t="shared" si="78"/>
        <v>64.399999999999991</v>
      </c>
      <c r="S181" s="89">
        <f>'2025 Σεπτέμβριος'!D127</f>
        <v>8.0500000000000007</v>
      </c>
      <c r="T181" s="89">
        <f t="shared" si="79"/>
        <v>72.449999999999989</v>
      </c>
      <c r="U181" s="89">
        <f>'2025 Οκτώβριος'!D127</f>
        <v>8.0500000000000007</v>
      </c>
      <c r="V181" s="89">
        <f t="shared" si="80"/>
        <v>80.499999999999986</v>
      </c>
      <c r="W181" s="89">
        <f>'2025 Νοέμβριος'!D127</f>
        <v>8.0500000000000007</v>
      </c>
      <c r="X181" s="89">
        <f t="shared" si="81"/>
        <v>88.549999999999983</v>
      </c>
      <c r="Y181" s="89">
        <f>'2025 Δεκέμβριος'!D127</f>
        <v>8.0500000000000007</v>
      </c>
      <c r="Z181" s="89">
        <f t="shared" si="82"/>
        <v>96.59999999999998</v>
      </c>
      <c r="AA181" s="89">
        <f t="shared" si="83"/>
        <v>96.59999999999998</v>
      </c>
    </row>
    <row r="182" spans="1:27" x14ac:dyDescent="0.25">
      <c r="A182" s="103" t="s">
        <v>74</v>
      </c>
      <c r="B182" s="88">
        <v>2025</v>
      </c>
      <c r="C182" s="89">
        <f>'2025 Ιανουάριος'!D128</f>
        <v>0</v>
      </c>
      <c r="D182" s="89">
        <f t="shared" si="71"/>
        <v>0</v>
      </c>
      <c r="E182" s="89">
        <f>'2025 Φεβρουάριος'!D128</f>
        <v>0</v>
      </c>
      <c r="F182" s="89">
        <f t="shared" si="72"/>
        <v>0</v>
      </c>
      <c r="G182" s="89">
        <f>'2025 Μάρτιος'!D128</f>
        <v>0</v>
      </c>
      <c r="H182" s="89">
        <f t="shared" si="73"/>
        <v>0</v>
      </c>
      <c r="I182" s="89">
        <f>'2025 Απρίλιος'!D128</f>
        <v>0</v>
      </c>
      <c r="J182" s="89">
        <f t="shared" si="74"/>
        <v>0</v>
      </c>
      <c r="K182" s="89">
        <f>'2025 Μάιος'!D128</f>
        <v>0</v>
      </c>
      <c r="L182" s="89">
        <f t="shared" si="75"/>
        <v>0</v>
      </c>
      <c r="M182" s="89">
        <f>'2025 Ιούνιος'!D128</f>
        <v>0</v>
      </c>
      <c r="N182" s="89">
        <f t="shared" si="76"/>
        <v>0</v>
      </c>
      <c r="O182" s="89">
        <f>'2025 Ιούλιος'!D128</f>
        <v>0</v>
      </c>
      <c r="P182" s="89">
        <f t="shared" si="77"/>
        <v>0</v>
      </c>
      <c r="Q182" s="89">
        <f>'2025 Άυγουστος'!D128</f>
        <v>0</v>
      </c>
      <c r="R182" s="89">
        <f t="shared" si="78"/>
        <v>0</v>
      </c>
      <c r="S182" s="89">
        <f>'2025 Σεπτέμβριος'!D128</f>
        <v>0</v>
      </c>
      <c r="T182" s="89">
        <f t="shared" si="79"/>
        <v>0</v>
      </c>
      <c r="U182" s="89">
        <f>'2025 Οκτώβριος'!D128</f>
        <v>0</v>
      </c>
      <c r="V182" s="89">
        <f t="shared" si="80"/>
        <v>0</v>
      </c>
      <c r="W182" s="89">
        <f>'2025 Νοέμβριος'!D128</f>
        <v>0</v>
      </c>
      <c r="X182" s="89">
        <f t="shared" si="81"/>
        <v>0</v>
      </c>
      <c r="Y182" s="89">
        <f>'2025 Δεκέμβριος'!D128</f>
        <v>0</v>
      </c>
      <c r="Z182" s="89">
        <f t="shared" si="82"/>
        <v>0</v>
      </c>
      <c r="AA182" s="89">
        <f t="shared" si="83"/>
        <v>0</v>
      </c>
    </row>
    <row r="183" spans="1:27" x14ac:dyDescent="0.25">
      <c r="A183" s="103" t="s">
        <v>108</v>
      </c>
      <c r="B183" s="88">
        <v>2025</v>
      </c>
      <c r="C183" s="89">
        <f>'2025 Ιανουάριος'!D129</f>
        <v>0</v>
      </c>
      <c r="D183" s="89">
        <f t="shared" si="71"/>
        <v>0</v>
      </c>
      <c r="E183" s="89">
        <f>'2025 Φεβρουάριος'!D129</f>
        <v>0</v>
      </c>
      <c r="F183" s="89">
        <f t="shared" si="72"/>
        <v>0</v>
      </c>
      <c r="G183" s="89">
        <f>'2025 Μάρτιος'!D129</f>
        <v>0</v>
      </c>
      <c r="H183" s="89">
        <f t="shared" si="73"/>
        <v>0</v>
      </c>
      <c r="I183" s="89">
        <f>'2025 Απρίλιος'!D129</f>
        <v>0</v>
      </c>
      <c r="J183" s="89">
        <f t="shared" si="74"/>
        <v>0</v>
      </c>
      <c r="K183" s="89">
        <f>'2025 Μάιος'!D129</f>
        <v>0</v>
      </c>
      <c r="L183" s="89">
        <f t="shared" si="75"/>
        <v>0</v>
      </c>
      <c r="M183" s="89">
        <f>'2025 Ιούνιος'!D129</f>
        <v>0</v>
      </c>
      <c r="N183" s="89">
        <f t="shared" si="76"/>
        <v>0</v>
      </c>
      <c r="O183" s="89">
        <f>'2025 Ιούλιος'!D129</f>
        <v>0</v>
      </c>
      <c r="P183" s="89">
        <f t="shared" si="77"/>
        <v>0</v>
      </c>
      <c r="Q183" s="89">
        <f>'2025 Άυγουστος'!D129</f>
        <v>0</v>
      </c>
      <c r="R183" s="89">
        <f t="shared" si="78"/>
        <v>0</v>
      </c>
      <c r="S183" s="89">
        <f>'2025 Σεπτέμβριος'!D129</f>
        <v>0</v>
      </c>
      <c r="T183" s="89">
        <f t="shared" si="79"/>
        <v>0</v>
      </c>
      <c r="U183" s="89">
        <f>'2025 Οκτώβριος'!D129</f>
        <v>0</v>
      </c>
      <c r="V183" s="89">
        <f t="shared" si="80"/>
        <v>0</v>
      </c>
      <c r="W183" s="89">
        <f>'2025 Νοέμβριος'!D129</f>
        <v>0</v>
      </c>
      <c r="X183" s="89">
        <f t="shared" si="81"/>
        <v>0</v>
      </c>
      <c r="Y183" s="89">
        <f>'2025 Δεκέμβριος'!D129</f>
        <v>0</v>
      </c>
      <c r="Z183" s="89">
        <f t="shared" si="82"/>
        <v>0</v>
      </c>
      <c r="AA183" s="89">
        <f t="shared" si="83"/>
        <v>0</v>
      </c>
    </row>
    <row r="184" spans="1:27" x14ac:dyDescent="0.25">
      <c r="A184" s="103" t="s">
        <v>77</v>
      </c>
      <c r="B184" s="88">
        <v>2025</v>
      </c>
      <c r="C184" s="89">
        <f>'2025 Ιανουάριος'!D130</f>
        <v>0</v>
      </c>
      <c r="D184" s="89">
        <f t="shared" si="71"/>
        <v>0</v>
      </c>
      <c r="E184" s="89">
        <f>'2025 Φεβρουάριος'!D130</f>
        <v>0</v>
      </c>
      <c r="F184" s="89">
        <f t="shared" si="72"/>
        <v>0</v>
      </c>
      <c r="G184" s="89">
        <f>'2025 Μάρτιος'!D130</f>
        <v>0</v>
      </c>
      <c r="H184" s="89">
        <f t="shared" si="73"/>
        <v>0</v>
      </c>
      <c r="I184" s="89">
        <f>'2025 Απρίλιος'!D130</f>
        <v>0</v>
      </c>
      <c r="J184" s="89">
        <f t="shared" si="74"/>
        <v>0</v>
      </c>
      <c r="K184" s="89">
        <f>'2025 Μάιος'!D130</f>
        <v>0</v>
      </c>
      <c r="L184" s="89">
        <f t="shared" si="75"/>
        <v>0</v>
      </c>
      <c r="M184" s="89">
        <f>'2025 Ιούνιος'!D130</f>
        <v>0</v>
      </c>
      <c r="N184" s="89">
        <f t="shared" si="76"/>
        <v>0</v>
      </c>
      <c r="O184" s="89">
        <f>'2025 Ιούλιος'!D130</f>
        <v>0</v>
      </c>
      <c r="P184" s="89">
        <f t="shared" si="77"/>
        <v>0</v>
      </c>
      <c r="Q184" s="89">
        <f>'2025 Άυγουστος'!D130</f>
        <v>0</v>
      </c>
      <c r="R184" s="89">
        <f t="shared" si="78"/>
        <v>0</v>
      </c>
      <c r="S184" s="89">
        <f>'2025 Σεπτέμβριος'!D130</f>
        <v>0</v>
      </c>
      <c r="T184" s="89">
        <f t="shared" si="79"/>
        <v>0</v>
      </c>
      <c r="U184" s="89">
        <f>'2025 Οκτώβριος'!D130</f>
        <v>0</v>
      </c>
      <c r="V184" s="89">
        <f t="shared" si="80"/>
        <v>0</v>
      </c>
      <c r="W184" s="89">
        <f>'2025 Νοέμβριος'!D130</f>
        <v>0</v>
      </c>
      <c r="X184" s="89">
        <f t="shared" si="81"/>
        <v>0</v>
      </c>
      <c r="Y184" s="89">
        <f>'2025 Δεκέμβριος'!D130</f>
        <v>0</v>
      </c>
      <c r="Z184" s="89">
        <f t="shared" si="82"/>
        <v>0</v>
      </c>
      <c r="AA184" s="89">
        <f t="shared" si="83"/>
        <v>0</v>
      </c>
    </row>
    <row r="185" spans="1:27" ht="47.25" customHeight="1" x14ac:dyDescent="0.25">
      <c r="A185" s="100" t="s">
        <v>78</v>
      </c>
      <c r="B185" s="88">
        <v>2025</v>
      </c>
      <c r="C185" s="89">
        <f>'2025 Ιανουάριος'!D131</f>
        <v>0</v>
      </c>
      <c r="D185" s="89">
        <f t="shared" si="71"/>
        <v>0</v>
      </c>
      <c r="E185" s="89">
        <f>'2025 Φεβρουάριος'!D131</f>
        <v>0</v>
      </c>
      <c r="F185" s="89">
        <f t="shared" si="72"/>
        <v>0</v>
      </c>
      <c r="G185" s="89">
        <f>'2025 Μάρτιος'!D131</f>
        <v>0</v>
      </c>
      <c r="H185" s="89">
        <f t="shared" si="73"/>
        <v>0</v>
      </c>
      <c r="I185" s="89">
        <f>'2025 Απρίλιος'!D131</f>
        <v>0</v>
      </c>
      <c r="J185" s="89">
        <f t="shared" si="74"/>
        <v>0</v>
      </c>
      <c r="K185" s="89">
        <f>'2025 Μάιος'!D131</f>
        <v>0</v>
      </c>
      <c r="L185" s="89">
        <f t="shared" si="75"/>
        <v>0</v>
      </c>
      <c r="M185" s="89">
        <f>'2025 Ιούνιος'!D131</f>
        <v>0</v>
      </c>
      <c r="N185" s="89">
        <f t="shared" si="76"/>
        <v>0</v>
      </c>
      <c r="O185" s="89">
        <f>'2025 Ιούλιος'!D131</f>
        <v>0</v>
      </c>
      <c r="P185" s="89">
        <f t="shared" si="77"/>
        <v>0</v>
      </c>
      <c r="Q185" s="89">
        <f>'2025 Άυγουστος'!D131</f>
        <v>0</v>
      </c>
      <c r="R185" s="89">
        <f t="shared" si="78"/>
        <v>0</v>
      </c>
      <c r="S185" s="89">
        <f>'2025 Σεπτέμβριος'!D131</f>
        <v>0</v>
      </c>
      <c r="T185" s="89">
        <f t="shared" si="79"/>
        <v>0</v>
      </c>
      <c r="U185" s="89">
        <f>'2025 Οκτώβριος'!D131</f>
        <v>0</v>
      </c>
      <c r="V185" s="89">
        <f t="shared" si="80"/>
        <v>0</v>
      </c>
      <c r="W185" s="89">
        <f>'2025 Νοέμβριος'!D131</f>
        <v>0</v>
      </c>
      <c r="X185" s="89">
        <f t="shared" si="81"/>
        <v>0</v>
      </c>
      <c r="Y185" s="89">
        <f>'2025 Δεκέμβριος'!D131</f>
        <v>0</v>
      </c>
      <c r="Z185" s="89">
        <f t="shared" si="82"/>
        <v>0</v>
      </c>
      <c r="AA185" s="89">
        <f t="shared" si="83"/>
        <v>0</v>
      </c>
    </row>
    <row r="186" spans="1:27" x14ac:dyDescent="0.25">
      <c r="A186" s="100" t="s">
        <v>79</v>
      </c>
      <c r="B186" s="88">
        <v>2025</v>
      </c>
      <c r="C186" s="89">
        <f>'2025 Ιανουάριος'!D132</f>
        <v>368.53</v>
      </c>
      <c r="D186" s="89">
        <f t="shared" si="71"/>
        <v>368.53</v>
      </c>
      <c r="E186" s="89">
        <f>'2025 Φεβρουάριος'!D132</f>
        <v>368.53</v>
      </c>
      <c r="F186" s="89">
        <f t="shared" si="72"/>
        <v>737.06</v>
      </c>
      <c r="G186" s="89">
        <f>'2025 Μάρτιος'!D132</f>
        <v>368.53</v>
      </c>
      <c r="H186" s="89">
        <f t="shared" si="73"/>
        <v>1105.5899999999999</v>
      </c>
      <c r="I186" s="89">
        <f>'2025 Απρίλιος'!D132</f>
        <v>368.53</v>
      </c>
      <c r="J186" s="89">
        <f t="shared" si="74"/>
        <v>1474.12</v>
      </c>
      <c r="K186" s="89">
        <f>'2025 Μάιος'!D132</f>
        <v>368.53</v>
      </c>
      <c r="L186" s="89">
        <f t="shared" si="75"/>
        <v>1842.6499999999999</v>
      </c>
      <c r="M186" s="89">
        <f>'2025 Ιούνιος'!D132</f>
        <v>368.53</v>
      </c>
      <c r="N186" s="89">
        <f t="shared" si="76"/>
        <v>2211.1799999999998</v>
      </c>
      <c r="O186" s="89">
        <f>'2025 Ιούλιος'!D132</f>
        <v>368.53</v>
      </c>
      <c r="P186" s="89">
        <f t="shared" si="77"/>
        <v>2579.71</v>
      </c>
      <c r="Q186" s="89">
        <f>'2025 Άυγουστος'!D132</f>
        <v>368.53</v>
      </c>
      <c r="R186" s="89">
        <f t="shared" si="78"/>
        <v>2948.24</v>
      </c>
      <c r="S186" s="89">
        <f>'2025 Σεπτέμβριος'!D132</f>
        <v>368.53</v>
      </c>
      <c r="T186" s="89">
        <f t="shared" si="79"/>
        <v>3316.7699999999995</v>
      </c>
      <c r="U186" s="89">
        <f>'2025 Οκτώβριος'!D132</f>
        <v>368.53</v>
      </c>
      <c r="V186" s="89">
        <f t="shared" si="80"/>
        <v>3685.2999999999993</v>
      </c>
      <c r="W186" s="89">
        <f>'2025 Νοέμβριος'!D132</f>
        <v>368.53</v>
      </c>
      <c r="X186" s="89">
        <f t="shared" si="81"/>
        <v>4053.829999999999</v>
      </c>
      <c r="Y186" s="89">
        <f>'2025 Δεκέμβριος'!D132</f>
        <v>368.53</v>
      </c>
      <c r="Z186" s="89">
        <f t="shared" si="82"/>
        <v>4422.3599999999988</v>
      </c>
      <c r="AA186" s="89">
        <f t="shared" si="83"/>
        <v>4422.3599999999988</v>
      </c>
    </row>
    <row r="187" spans="1:27" ht="28.5" x14ac:dyDescent="0.25">
      <c r="A187" s="103" t="s">
        <v>138</v>
      </c>
      <c r="B187" s="88">
        <v>2025</v>
      </c>
      <c r="C187" s="89">
        <f>'2025 Ιανουάριος'!D133</f>
        <v>1632.73</v>
      </c>
      <c r="D187" s="89">
        <f t="shared" si="71"/>
        <v>1632.73</v>
      </c>
      <c r="E187" s="89">
        <f>'2025 Φεβρουάριος'!D133</f>
        <v>1632.73</v>
      </c>
      <c r="F187" s="89">
        <f t="shared" si="72"/>
        <v>3265.46</v>
      </c>
      <c r="G187" s="89">
        <f>'2025 Μάρτιος'!D133</f>
        <v>1632.73</v>
      </c>
      <c r="H187" s="89">
        <f t="shared" si="73"/>
        <v>4898.1900000000005</v>
      </c>
      <c r="I187" s="89">
        <f>'2025 Απρίλιος'!D133</f>
        <v>1632.73</v>
      </c>
      <c r="J187" s="89">
        <f t="shared" si="74"/>
        <v>6530.92</v>
      </c>
      <c r="K187" s="89">
        <f>'2025 Μάιος'!D133</f>
        <v>1632.73</v>
      </c>
      <c r="L187" s="89">
        <f t="shared" si="75"/>
        <v>8163.65</v>
      </c>
      <c r="M187" s="89">
        <f>'2025 Ιούνιος'!D133</f>
        <v>1632.73</v>
      </c>
      <c r="N187" s="89">
        <f t="shared" si="76"/>
        <v>9796.3799999999992</v>
      </c>
      <c r="O187" s="89">
        <f>'2025 Ιούλιος'!D133</f>
        <v>1632.73</v>
      </c>
      <c r="P187" s="89">
        <f t="shared" si="77"/>
        <v>11429.109999999999</v>
      </c>
      <c r="Q187" s="89">
        <f>'2025 Άυγουστος'!D133</f>
        <v>1632.73</v>
      </c>
      <c r="R187" s="89">
        <f t="shared" si="78"/>
        <v>13061.839999999998</v>
      </c>
      <c r="S187" s="89">
        <f>'2025 Σεπτέμβριος'!D133</f>
        <v>1632.73</v>
      </c>
      <c r="T187" s="89">
        <f t="shared" si="79"/>
        <v>14694.569999999998</v>
      </c>
      <c r="U187" s="89">
        <f>'2025 Οκτώβριος'!D133</f>
        <v>1632.73</v>
      </c>
      <c r="V187" s="89">
        <f t="shared" si="80"/>
        <v>16327.299999999997</v>
      </c>
      <c r="W187" s="89">
        <f>'2025 Νοέμβριος'!D133</f>
        <v>1632.73</v>
      </c>
      <c r="X187" s="89">
        <f t="shared" si="81"/>
        <v>17960.03</v>
      </c>
      <c r="Y187" s="89">
        <f>'2025 Δεκέμβριος'!D133</f>
        <v>1632.73</v>
      </c>
      <c r="Z187" s="89">
        <f t="shared" si="82"/>
        <v>19592.759999999998</v>
      </c>
      <c r="AA187" s="89">
        <f t="shared" si="83"/>
        <v>19592.759999999998</v>
      </c>
    </row>
    <row r="188" spans="1:27" ht="28.5" x14ac:dyDescent="0.25">
      <c r="A188" s="103" t="s">
        <v>139</v>
      </c>
      <c r="B188" s="88">
        <v>2025</v>
      </c>
      <c r="C188" s="89">
        <f>'2025 Ιανουάριος'!D134</f>
        <v>117.04</v>
      </c>
      <c r="D188" s="89">
        <f t="shared" si="71"/>
        <v>117.04</v>
      </c>
      <c r="E188" s="89">
        <f>'2025 Φεβρουάριος'!D134</f>
        <v>117.04</v>
      </c>
      <c r="F188" s="89">
        <f t="shared" si="72"/>
        <v>234.08</v>
      </c>
      <c r="G188" s="89">
        <f>'2025 Μάρτιος'!D134</f>
        <v>117.04</v>
      </c>
      <c r="H188" s="89">
        <f t="shared" si="73"/>
        <v>351.12</v>
      </c>
      <c r="I188" s="89">
        <f>'2025 Απρίλιος'!D134</f>
        <v>117.04</v>
      </c>
      <c r="J188" s="89">
        <f t="shared" si="74"/>
        <v>468.16</v>
      </c>
      <c r="K188" s="89">
        <f>'2025 Μάιος'!D134</f>
        <v>117.04</v>
      </c>
      <c r="L188" s="89">
        <f t="shared" si="75"/>
        <v>585.20000000000005</v>
      </c>
      <c r="M188" s="89">
        <f>'2025 Ιούνιος'!D134</f>
        <v>117.04</v>
      </c>
      <c r="N188" s="89">
        <f t="shared" si="76"/>
        <v>702.24</v>
      </c>
      <c r="O188" s="89">
        <f>'2025 Ιούλιος'!D134</f>
        <v>117.04</v>
      </c>
      <c r="P188" s="89">
        <f t="shared" si="77"/>
        <v>819.28</v>
      </c>
      <c r="Q188" s="89">
        <f>'2025 Άυγουστος'!D134</f>
        <v>117.04</v>
      </c>
      <c r="R188" s="89">
        <f t="shared" si="78"/>
        <v>936.31999999999994</v>
      </c>
      <c r="S188" s="89">
        <f>'2025 Σεπτέμβριος'!D134</f>
        <v>117.04</v>
      </c>
      <c r="T188" s="89">
        <f t="shared" si="79"/>
        <v>1053.3599999999999</v>
      </c>
      <c r="U188" s="89">
        <f>'2025 Οκτώβριος'!D134</f>
        <v>117.04</v>
      </c>
      <c r="V188" s="89">
        <f t="shared" si="80"/>
        <v>1170.3999999999999</v>
      </c>
      <c r="W188" s="89">
        <f>'2025 Νοέμβριος'!D134</f>
        <v>117.04</v>
      </c>
      <c r="X188" s="89">
        <f t="shared" si="81"/>
        <v>1287.4399999999998</v>
      </c>
      <c r="Y188" s="89">
        <f>'2025 Δεκέμβριος'!D134</f>
        <v>117.04</v>
      </c>
      <c r="Z188" s="89">
        <f t="shared" si="82"/>
        <v>1404.4799999999998</v>
      </c>
      <c r="AA188" s="89">
        <f t="shared" si="83"/>
        <v>1404.4799999999998</v>
      </c>
    </row>
    <row r="189" spans="1:27" x14ac:dyDescent="0.25">
      <c r="A189" s="103" t="s">
        <v>85</v>
      </c>
      <c r="B189" s="88">
        <v>2025</v>
      </c>
      <c r="C189" s="89">
        <f>'2025 Ιανουάριος'!D135</f>
        <v>934.62</v>
      </c>
      <c r="D189" s="89">
        <f t="shared" si="71"/>
        <v>934.62</v>
      </c>
      <c r="E189" s="89">
        <f>'2025 Φεβρουάριος'!D135</f>
        <v>934.62</v>
      </c>
      <c r="F189" s="89">
        <f t="shared" si="72"/>
        <v>1869.24</v>
      </c>
      <c r="G189" s="89">
        <f>'2025 Μάρτιος'!D135</f>
        <v>934.62</v>
      </c>
      <c r="H189" s="89">
        <f t="shared" si="73"/>
        <v>2803.86</v>
      </c>
      <c r="I189" s="89">
        <f>'2025 Απρίλιος'!D135</f>
        <v>934.62</v>
      </c>
      <c r="J189" s="89">
        <f t="shared" si="74"/>
        <v>3738.48</v>
      </c>
      <c r="K189" s="89">
        <f>'2025 Μάιος'!D135</f>
        <v>934.62</v>
      </c>
      <c r="L189" s="89">
        <f t="shared" si="75"/>
        <v>4673.1000000000004</v>
      </c>
      <c r="M189" s="89">
        <f>'2025 Ιούνιος'!D135</f>
        <v>934.62</v>
      </c>
      <c r="N189" s="89">
        <f t="shared" si="76"/>
        <v>5607.72</v>
      </c>
      <c r="O189" s="89">
        <f>'2025 Ιούλιος'!D135</f>
        <v>934.62</v>
      </c>
      <c r="P189" s="89">
        <f t="shared" si="77"/>
        <v>6542.34</v>
      </c>
      <c r="Q189" s="89">
        <f>'2025 Άυγουστος'!D135</f>
        <v>934.62</v>
      </c>
      <c r="R189" s="89">
        <f t="shared" si="78"/>
        <v>7476.96</v>
      </c>
      <c r="S189" s="89">
        <f>'2025 Σεπτέμβριος'!D135</f>
        <v>934.62</v>
      </c>
      <c r="T189" s="89">
        <f t="shared" si="79"/>
        <v>8411.58</v>
      </c>
      <c r="U189" s="89">
        <f>'2025 Οκτώβριος'!D135</f>
        <v>934.62</v>
      </c>
      <c r="V189" s="89">
        <f t="shared" si="80"/>
        <v>9346.2000000000007</v>
      </c>
      <c r="W189" s="89">
        <f>'2025 Νοέμβριος'!D135</f>
        <v>934.62</v>
      </c>
      <c r="X189" s="89">
        <f t="shared" si="81"/>
        <v>10280.820000000002</v>
      </c>
      <c r="Y189" s="89">
        <f>'2025 Δεκέμβριος'!D135</f>
        <v>934.62</v>
      </c>
      <c r="Z189" s="89">
        <f t="shared" si="82"/>
        <v>11215.440000000002</v>
      </c>
      <c r="AA189" s="89">
        <f t="shared" si="83"/>
        <v>11215.440000000002</v>
      </c>
    </row>
    <row r="190" spans="1:27" x14ac:dyDescent="0.25">
      <c r="A190" s="103" t="s">
        <v>140</v>
      </c>
      <c r="B190" s="88">
        <v>2025</v>
      </c>
      <c r="C190" s="89">
        <f>'2025 Ιανουάριος'!D136</f>
        <v>82.97</v>
      </c>
      <c r="D190" s="89">
        <f t="shared" si="71"/>
        <v>82.97</v>
      </c>
      <c r="E190" s="89">
        <f>'2025 Φεβρουάριος'!D136</f>
        <v>82.97</v>
      </c>
      <c r="F190" s="89">
        <f t="shared" si="72"/>
        <v>165.94</v>
      </c>
      <c r="G190" s="89">
        <f>'2025 Μάρτιος'!D136</f>
        <v>82.97</v>
      </c>
      <c r="H190" s="89">
        <f t="shared" si="73"/>
        <v>248.91</v>
      </c>
      <c r="I190" s="89">
        <f>'2025 Απρίλιος'!D136</f>
        <v>82.97</v>
      </c>
      <c r="J190" s="89">
        <f t="shared" si="74"/>
        <v>331.88</v>
      </c>
      <c r="K190" s="89">
        <f>'2025 Μάιος'!D136</f>
        <v>82.97</v>
      </c>
      <c r="L190" s="89">
        <f t="shared" si="75"/>
        <v>414.85</v>
      </c>
      <c r="M190" s="89">
        <f>'2025 Ιούνιος'!D136</f>
        <v>82.97</v>
      </c>
      <c r="N190" s="89">
        <f t="shared" si="76"/>
        <v>497.82000000000005</v>
      </c>
      <c r="O190" s="89">
        <f>'2025 Ιούλιος'!D136</f>
        <v>82.97</v>
      </c>
      <c r="P190" s="89">
        <f t="shared" si="77"/>
        <v>580.79000000000008</v>
      </c>
      <c r="Q190" s="89">
        <f>'2025 Άυγουστος'!D136</f>
        <v>82.97</v>
      </c>
      <c r="R190" s="89">
        <f t="shared" si="78"/>
        <v>663.7600000000001</v>
      </c>
      <c r="S190" s="89">
        <f>'2025 Σεπτέμβριος'!D136</f>
        <v>82.97</v>
      </c>
      <c r="T190" s="89">
        <f t="shared" si="79"/>
        <v>746.73000000000013</v>
      </c>
      <c r="U190" s="89">
        <f>'2025 Οκτώβριος'!D136</f>
        <v>82.97</v>
      </c>
      <c r="V190" s="89">
        <f t="shared" si="80"/>
        <v>829.70000000000016</v>
      </c>
      <c r="W190" s="89">
        <f>'2025 Νοέμβριος'!D136</f>
        <v>82.97</v>
      </c>
      <c r="X190" s="89">
        <f t="shared" si="81"/>
        <v>912.67000000000019</v>
      </c>
      <c r="Y190" s="89">
        <f>'2025 Δεκέμβριος'!D136</f>
        <v>82.97</v>
      </c>
      <c r="Z190" s="89">
        <f t="shared" si="82"/>
        <v>995.64000000000021</v>
      </c>
      <c r="AA190" s="89">
        <f t="shared" si="83"/>
        <v>995.64000000000021</v>
      </c>
    </row>
    <row r="191" spans="1:27" x14ac:dyDescent="0.25">
      <c r="A191" s="103" t="s">
        <v>141</v>
      </c>
      <c r="B191" s="88">
        <v>2025</v>
      </c>
      <c r="C191" s="89">
        <f>'2025 Ιανουάριος'!D137</f>
        <v>0</v>
      </c>
      <c r="D191" s="89">
        <f t="shared" si="71"/>
        <v>0</v>
      </c>
      <c r="E191" s="89">
        <f>'2025 Φεβρουάριος'!D137</f>
        <v>0</v>
      </c>
      <c r="F191" s="89">
        <f t="shared" si="72"/>
        <v>0</v>
      </c>
      <c r="G191" s="89">
        <f>'2025 Μάρτιος'!D137</f>
        <v>0</v>
      </c>
      <c r="H191" s="89">
        <f t="shared" si="73"/>
        <v>0</v>
      </c>
      <c r="I191" s="89">
        <f>'2025 Απρίλιος'!D137</f>
        <v>0</v>
      </c>
      <c r="J191" s="89">
        <f t="shared" si="74"/>
        <v>0</v>
      </c>
      <c r="K191" s="89">
        <f>'2025 Μάιος'!D137</f>
        <v>0</v>
      </c>
      <c r="L191" s="89">
        <f t="shared" si="75"/>
        <v>0</v>
      </c>
      <c r="M191" s="89">
        <f>'2025 Ιούνιος'!D137</f>
        <v>0</v>
      </c>
      <c r="N191" s="89">
        <f t="shared" si="76"/>
        <v>0</v>
      </c>
      <c r="O191" s="89">
        <f>'2025 Ιούλιος'!D137</f>
        <v>0</v>
      </c>
      <c r="P191" s="89">
        <f t="shared" si="77"/>
        <v>0</v>
      </c>
      <c r="Q191" s="89">
        <f>'2025 Άυγουστος'!D137</f>
        <v>0</v>
      </c>
      <c r="R191" s="89">
        <f t="shared" si="78"/>
        <v>0</v>
      </c>
      <c r="S191" s="89">
        <f>'2025 Σεπτέμβριος'!D137</f>
        <v>0</v>
      </c>
      <c r="T191" s="89">
        <f t="shared" si="79"/>
        <v>0</v>
      </c>
      <c r="U191" s="89">
        <f>'2025 Οκτώβριος'!D137</f>
        <v>0</v>
      </c>
      <c r="V191" s="89">
        <f t="shared" si="80"/>
        <v>0</v>
      </c>
      <c r="W191" s="89">
        <f>'2025 Νοέμβριος'!D137</f>
        <v>0</v>
      </c>
      <c r="X191" s="89">
        <f t="shared" si="81"/>
        <v>0</v>
      </c>
      <c r="Y191" s="89">
        <f>'2025 Δεκέμβριος'!D137</f>
        <v>0</v>
      </c>
      <c r="Z191" s="89">
        <f t="shared" si="82"/>
        <v>0</v>
      </c>
      <c r="AA191" s="89">
        <f t="shared" si="83"/>
        <v>0</v>
      </c>
    </row>
    <row r="192" spans="1:27" x14ac:dyDescent="0.25">
      <c r="A192" s="103" t="s">
        <v>142</v>
      </c>
      <c r="B192" s="88">
        <v>2025</v>
      </c>
      <c r="C192" s="89">
        <f>'2025 Ιανουάριος'!D138</f>
        <v>0</v>
      </c>
      <c r="D192" s="89">
        <f t="shared" si="71"/>
        <v>0</v>
      </c>
      <c r="E192" s="89">
        <f>'2025 Φεβρουάριος'!D138</f>
        <v>0</v>
      </c>
      <c r="F192" s="89">
        <f t="shared" si="72"/>
        <v>0</v>
      </c>
      <c r="G192" s="89">
        <f>'2025 Μάρτιος'!D138</f>
        <v>0</v>
      </c>
      <c r="H192" s="89">
        <f t="shared" si="73"/>
        <v>0</v>
      </c>
      <c r="I192" s="89">
        <f>'2025 Απρίλιος'!D138</f>
        <v>0</v>
      </c>
      <c r="J192" s="89">
        <f t="shared" si="74"/>
        <v>0</v>
      </c>
      <c r="K192" s="89">
        <f>'2025 Μάιος'!D138</f>
        <v>0</v>
      </c>
      <c r="L192" s="89">
        <f t="shared" si="75"/>
        <v>0</v>
      </c>
      <c r="M192" s="89">
        <f>'2025 Ιούνιος'!D138</f>
        <v>0</v>
      </c>
      <c r="N192" s="89">
        <f t="shared" si="76"/>
        <v>0</v>
      </c>
      <c r="O192" s="89">
        <f>'2025 Ιούλιος'!D138</f>
        <v>0</v>
      </c>
      <c r="P192" s="89">
        <f t="shared" si="77"/>
        <v>0</v>
      </c>
      <c r="Q192" s="89">
        <f>'2025 Άυγουστος'!D138</f>
        <v>0</v>
      </c>
      <c r="R192" s="89">
        <f t="shared" si="78"/>
        <v>0</v>
      </c>
      <c r="S192" s="89">
        <f>'2025 Σεπτέμβριος'!D138</f>
        <v>0</v>
      </c>
      <c r="T192" s="89">
        <f t="shared" si="79"/>
        <v>0</v>
      </c>
      <c r="U192" s="89">
        <f>'2025 Οκτώβριος'!D138</f>
        <v>0</v>
      </c>
      <c r="V192" s="89">
        <f t="shared" si="80"/>
        <v>0</v>
      </c>
      <c r="W192" s="89">
        <f>'2025 Νοέμβριος'!D138</f>
        <v>0</v>
      </c>
      <c r="X192" s="89">
        <f t="shared" si="81"/>
        <v>0</v>
      </c>
      <c r="Y192" s="89">
        <f>'2025 Δεκέμβριος'!D138</f>
        <v>0</v>
      </c>
      <c r="Z192" s="89">
        <f t="shared" si="82"/>
        <v>0</v>
      </c>
      <c r="AA192" s="89">
        <f t="shared" si="83"/>
        <v>0</v>
      </c>
    </row>
    <row r="193" spans="1:27" x14ac:dyDescent="0.25">
      <c r="A193" s="103" t="s">
        <v>143</v>
      </c>
      <c r="B193" s="88">
        <v>2025</v>
      </c>
      <c r="C193" s="89">
        <f>'2025 Ιανουάριος'!D139</f>
        <v>725.34</v>
      </c>
      <c r="D193" s="89">
        <f t="shared" si="71"/>
        <v>725.34</v>
      </c>
      <c r="E193" s="89">
        <f>'2025 Φεβρουάριος'!D139</f>
        <v>725.34</v>
      </c>
      <c r="F193" s="89">
        <f t="shared" si="72"/>
        <v>1450.68</v>
      </c>
      <c r="G193" s="89">
        <f>'2025 Μάρτιος'!D139</f>
        <v>725.34</v>
      </c>
      <c r="H193" s="89">
        <f t="shared" si="73"/>
        <v>2176.02</v>
      </c>
      <c r="I193" s="89">
        <f>'2025 Απρίλιος'!D139</f>
        <v>725.34</v>
      </c>
      <c r="J193" s="89">
        <f t="shared" si="74"/>
        <v>2901.36</v>
      </c>
      <c r="K193" s="89">
        <f>'2025 Μάιος'!D139</f>
        <v>725.34</v>
      </c>
      <c r="L193" s="89">
        <f t="shared" si="75"/>
        <v>3626.7000000000003</v>
      </c>
      <c r="M193" s="89">
        <f>'2025 Ιούνιος'!D139</f>
        <v>725.34</v>
      </c>
      <c r="N193" s="89">
        <f t="shared" si="76"/>
        <v>4352.04</v>
      </c>
      <c r="O193" s="89">
        <f>'2025 Ιούλιος'!D139</f>
        <v>725.34</v>
      </c>
      <c r="P193" s="89">
        <f t="shared" si="77"/>
        <v>5077.38</v>
      </c>
      <c r="Q193" s="89">
        <f>'2025 Άυγουστος'!D139</f>
        <v>725.34</v>
      </c>
      <c r="R193" s="89">
        <f t="shared" si="78"/>
        <v>5802.72</v>
      </c>
      <c r="S193" s="89">
        <f>'2025 Σεπτέμβριος'!D139</f>
        <v>725.34</v>
      </c>
      <c r="T193" s="89">
        <f t="shared" si="79"/>
        <v>6528.06</v>
      </c>
      <c r="U193" s="89">
        <f>'2025 Οκτώβριος'!D139</f>
        <v>725.34</v>
      </c>
      <c r="V193" s="89">
        <f t="shared" si="80"/>
        <v>7253.4000000000005</v>
      </c>
      <c r="W193" s="89">
        <f>'2025 Νοέμβριος'!D139</f>
        <v>725.34</v>
      </c>
      <c r="X193" s="89">
        <f t="shared" si="81"/>
        <v>7978.7400000000007</v>
      </c>
      <c r="Y193" s="89">
        <f>'2025 Δεκέμβριος'!D139</f>
        <v>725.34</v>
      </c>
      <c r="Z193" s="89">
        <f t="shared" si="82"/>
        <v>8704.08</v>
      </c>
      <c r="AA193" s="89">
        <f t="shared" si="83"/>
        <v>8704.08</v>
      </c>
    </row>
    <row r="194" spans="1:27" x14ac:dyDescent="0.25">
      <c r="A194" s="103" t="s">
        <v>144</v>
      </c>
      <c r="B194" s="88">
        <v>2025</v>
      </c>
      <c r="C194" s="89">
        <f>'2025 Ιανουάριος'!D140</f>
        <v>0</v>
      </c>
      <c r="D194" s="89">
        <f t="shared" si="71"/>
        <v>0</v>
      </c>
      <c r="E194" s="89">
        <f>'2025 Φεβρουάριος'!D140</f>
        <v>0</v>
      </c>
      <c r="F194" s="89">
        <f t="shared" si="72"/>
        <v>0</v>
      </c>
      <c r="G194" s="89">
        <f>'2025 Μάρτιος'!D140</f>
        <v>0</v>
      </c>
      <c r="H194" s="89">
        <f t="shared" si="73"/>
        <v>0</v>
      </c>
      <c r="I194" s="89">
        <f>'2025 Απρίλιος'!D140</f>
        <v>0</v>
      </c>
      <c r="J194" s="89">
        <f t="shared" si="74"/>
        <v>0</v>
      </c>
      <c r="K194" s="89">
        <f>'2025 Μάιος'!D140</f>
        <v>0</v>
      </c>
      <c r="L194" s="89">
        <f t="shared" si="75"/>
        <v>0</v>
      </c>
      <c r="M194" s="89">
        <f>'2025 Ιούνιος'!D140</f>
        <v>0</v>
      </c>
      <c r="N194" s="89">
        <f t="shared" si="76"/>
        <v>0</v>
      </c>
      <c r="O194" s="89">
        <f>'2025 Ιούλιος'!D140</f>
        <v>0</v>
      </c>
      <c r="P194" s="89">
        <f t="shared" si="77"/>
        <v>0</v>
      </c>
      <c r="Q194" s="89">
        <f>'2025 Άυγουστος'!D140</f>
        <v>0</v>
      </c>
      <c r="R194" s="89">
        <f t="shared" si="78"/>
        <v>0</v>
      </c>
      <c r="S194" s="89">
        <f>'2025 Σεπτέμβριος'!D140</f>
        <v>0</v>
      </c>
      <c r="T194" s="89">
        <f t="shared" si="79"/>
        <v>0</v>
      </c>
      <c r="U194" s="89">
        <f>'2025 Οκτώβριος'!D140</f>
        <v>0</v>
      </c>
      <c r="V194" s="89">
        <f t="shared" si="80"/>
        <v>0</v>
      </c>
      <c r="W194" s="89">
        <f>'2025 Νοέμβριος'!D140</f>
        <v>0</v>
      </c>
      <c r="X194" s="89">
        <f t="shared" si="81"/>
        <v>0</v>
      </c>
      <c r="Y194" s="89">
        <f>'2025 Δεκέμβριος'!D140</f>
        <v>0</v>
      </c>
      <c r="Z194" s="89">
        <f t="shared" si="82"/>
        <v>0</v>
      </c>
      <c r="AA194" s="89">
        <f t="shared" si="83"/>
        <v>0</v>
      </c>
    </row>
    <row r="195" spans="1:27" x14ac:dyDescent="0.25">
      <c r="A195" s="103" t="s">
        <v>145</v>
      </c>
      <c r="B195" s="88">
        <v>2025</v>
      </c>
      <c r="C195" s="89">
        <f>'2025 Ιανουάριος'!D141</f>
        <v>521.88</v>
      </c>
      <c r="D195" s="89">
        <f t="shared" ref="D195:D200" si="84">C195</f>
        <v>521.88</v>
      </c>
      <c r="E195" s="89">
        <f>'2025 Φεβρουάριος'!D141</f>
        <v>521.88</v>
      </c>
      <c r="F195" s="89">
        <f t="shared" ref="F195:F200" si="85">D195+E195</f>
        <v>1043.76</v>
      </c>
      <c r="G195" s="89">
        <f>'2025 Μάρτιος'!D141</f>
        <v>521.88</v>
      </c>
      <c r="H195" s="89">
        <f t="shared" ref="H195:H200" si="86">F195+G195</f>
        <v>1565.6399999999999</v>
      </c>
      <c r="I195" s="89">
        <f>'2025 Απρίλιος'!D141</f>
        <v>521.88</v>
      </c>
      <c r="J195" s="89">
        <f t="shared" ref="J195:J200" si="87">H195+I195</f>
        <v>2087.52</v>
      </c>
      <c r="K195" s="89">
        <f>'2025 Μάιος'!D141</f>
        <v>521.88</v>
      </c>
      <c r="L195" s="89">
        <f t="shared" ref="L195:L200" si="88">J195+K195</f>
        <v>2609.4</v>
      </c>
      <c r="M195" s="89">
        <f>'2025 Ιούνιος'!D141</f>
        <v>521.88</v>
      </c>
      <c r="N195" s="89">
        <f t="shared" ref="N195:N200" si="89">L195+M195</f>
        <v>3131.28</v>
      </c>
      <c r="O195" s="89">
        <f>'2025 Ιούλιος'!D141</f>
        <v>521.88</v>
      </c>
      <c r="P195" s="89">
        <f t="shared" ref="P195:P200" si="90">N195+O195</f>
        <v>3653.1600000000003</v>
      </c>
      <c r="Q195" s="89">
        <f>'2025 Άυγουστος'!D141</f>
        <v>521.88</v>
      </c>
      <c r="R195" s="89">
        <f t="shared" ref="R195:R200" si="91">P195+Q195</f>
        <v>4175.04</v>
      </c>
      <c r="S195" s="89">
        <f>'2025 Σεπτέμβριος'!D141</f>
        <v>521.88</v>
      </c>
      <c r="T195" s="89">
        <f t="shared" ref="T195:T200" si="92">R195+S195</f>
        <v>4696.92</v>
      </c>
      <c r="U195" s="89">
        <f>'2025 Οκτώβριος'!D141</f>
        <v>521.88</v>
      </c>
      <c r="V195" s="89">
        <f t="shared" ref="V195:V200" si="93">T195+U195</f>
        <v>5218.8</v>
      </c>
      <c r="W195" s="89">
        <f>'2025 Νοέμβριος'!D141</f>
        <v>521.88</v>
      </c>
      <c r="X195" s="89">
        <f t="shared" ref="X195:X200" si="94">V195+W195</f>
        <v>5740.68</v>
      </c>
      <c r="Y195" s="89">
        <f>'2025 Δεκέμβριος'!D141</f>
        <v>521.88</v>
      </c>
      <c r="Z195" s="89">
        <f t="shared" ref="Z195:Z200" si="95">X195+Y195</f>
        <v>6262.56</v>
      </c>
      <c r="AA195" s="89">
        <f t="shared" si="83"/>
        <v>6262.56</v>
      </c>
    </row>
    <row r="196" spans="1:27" x14ac:dyDescent="0.25">
      <c r="A196" s="103" t="s">
        <v>146</v>
      </c>
      <c r="B196" s="88">
        <v>2025</v>
      </c>
      <c r="C196" s="89">
        <f>'2025 Ιανουάριος'!D142</f>
        <v>0</v>
      </c>
      <c r="D196" s="89">
        <f t="shared" si="84"/>
        <v>0</v>
      </c>
      <c r="E196" s="89">
        <f>'2025 Φεβρουάριος'!D142</f>
        <v>0</v>
      </c>
      <c r="F196" s="89">
        <f t="shared" si="85"/>
        <v>0</v>
      </c>
      <c r="G196" s="89">
        <f>'2025 Μάρτιος'!D142</f>
        <v>0</v>
      </c>
      <c r="H196" s="89">
        <f t="shared" si="86"/>
        <v>0</v>
      </c>
      <c r="I196" s="89">
        <f>'2025 Απρίλιος'!D142</f>
        <v>0</v>
      </c>
      <c r="J196" s="89">
        <f t="shared" si="87"/>
        <v>0</v>
      </c>
      <c r="K196" s="89">
        <f>'2025 Μάιος'!D142</f>
        <v>0</v>
      </c>
      <c r="L196" s="89">
        <f t="shared" si="88"/>
        <v>0</v>
      </c>
      <c r="M196" s="89">
        <f>'2025 Ιούνιος'!D142</f>
        <v>0</v>
      </c>
      <c r="N196" s="89">
        <f t="shared" si="89"/>
        <v>0</v>
      </c>
      <c r="O196" s="89">
        <f>'2025 Ιούλιος'!D142</f>
        <v>0</v>
      </c>
      <c r="P196" s="89">
        <f t="shared" si="90"/>
        <v>0</v>
      </c>
      <c r="Q196" s="89">
        <f>'2025 Άυγουστος'!D142</f>
        <v>0</v>
      </c>
      <c r="R196" s="89">
        <f t="shared" si="91"/>
        <v>0</v>
      </c>
      <c r="S196" s="89">
        <f>'2025 Σεπτέμβριος'!D142</f>
        <v>0</v>
      </c>
      <c r="T196" s="89">
        <f t="shared" si="92"/>
        <v>0</v>
      </c>
      <c r="U196" s="89">
        <f>'2025 Οκτώβριος'!D142</f>
        <v>0</v>
      </c>
      <c r="V196" s="89">
        <f t="shared" si="93"/>
        <v>0</v>
      </c>
      <c r="W196" s="89">
        <f>'2025 Νοέμβριος'!D142</f>
        <v>0</v>
      </c>
      <c r="X196" s="89">
        <f t="shared" si="94"/>
        <v>0</v>
      </c>
      <c r="Y196" s="89">
        <f>'2025 Δεκέμβριος'!D142</f>
        <v>0</v>
      </c>
      <c r="Z196" s="89">
        <f t="shared" si="95"/>
        <v>0</v>
      </c>
      <c r="AA196" s="89">
        <f t="shared" si="83"/>
        <v>0</v>
      </c>
    </row>
    <row r="197" spans="1:27" ht="28.5" x14ac:dyDescent="0.25">
      <c r="A197" s="103" t="s">
        <v>147</v>
      </c>
      <c r="B197" s="88">
        <v>2025</v>
      </c>
      <c r="C197" s="89">
        <f>'2025 Ιανουάριος'!D143</f>
        <v>0</v>
      </c>
      <c r="D197" s="89">
        <f t="shared" si="84"/>
        <v>0</v>
      </c>
      <c r="E197" s="89">
        <f>'2025 Φεβρουάριος'!D143</f>
        <v>0</v>
      </c>
      <c r="F197" s="89">
        <f t="shared" si="85"/>
        <v>0</v>
      </c>
      <c r="G197" s="89">
        <f>'2025 Μάρτιος'!D143</f>
        <v>0</v>
      </c>
      <c r="H197" s="89">
        <f t="shared" si="86"/>
        <v>0</v>
      </c>
      <c r="I197" s="89">
        <f>'2025 Απρίλιος'!D143</f>
        <v>0</v>
      </c>
      <c r="J197" s="89">
        <f t="shared" si="87"/>
        <v>0</v>
      </c>
      <c r="K197" s="89">
        <f>'2025 Μάιος'!D143</f>
        <v>0</v>
      </c>
      <c r="L197" s="89">
        <f t="shared" si="88"/>
        <v>0</v>
      </c>
      <c r="M197" s="89">
        <f>'2025 Ιούνιος'!D143</f>
        <v>0</v>
      </c>
      <c r="N197" s="89">
        <f t="shared" si="89"/>
        <v>0</v>
      </c>
      <c r="O197" s="89">
        <f>'2025 Ιούλιος'!D143</f>
        <v>0</v>
      </c>
      <c r="P197" s="89">
        <f t="shared" si="90"/>
        <v>0</v>
      </c>
      <c r="Q197" s="89">
        <f>'2025 Άυγουστος'!D143</f>
        <v>0</v>
      </c>
      <c r="R197" s="89">
        <f t="shared" si="91"/>
        <v>0</v>
      </c>
      <c r="S197" s="89">
        <f>'2025 Σεπτέμβριος'!D143</f>
        <v>0</v>
      </c>
      <c r="T197" s="89">
        <f t="shared" si="92"/>
        <v>0</v>
      </c>
      <c r="U197" s="89">
        <f>'2025 Οκτώβριος'!D143</f>
        <v>0</v>
      </c>
      <c r="V197" s="89">
        <f t="shared" si="93"/>
        <v>0</v>
      </c>
      <c r="W197" s="89">
        <f>'2025 Νοέμβριος'!D143</f>
        <v>0</v>
      </c>
      <c r="X197" s="89">
        <f t="shared" si="94"/>
        <v>0</v>
      </c>
      <c r="Y197" s="89">
        <f>'2025 Δεκέμβριος'!D143</f>
        <v>0</v>
      </c>
      <c r="Z197" s="89">
        <f t="shared" si="95"/>
        <v>0</v>
      </c>
      <c r="AA197" s="89">
        <f t="shared" si="83"/>
        <v>0</v>
      </c>
    </row>
    <row r="198" spans="1:27" x14ac:dyDescent="0.25">
      <c r="A198" s="103" t="s">
        <v>148</v>
      </c>
      <c r="B198" s="88">
        <v>2025</v>
      </c>
      <c r="C198" s="89">
        <f>'2025 Ιανουάριος'!D144</f>
        <v>109.66</v>
      </c>
      <c r="D198" s="89">
        <f t="shared" si="84"/>
        <v>109.66</v>
      </c>
      <c r="E198" s="89">
        <f>'2025 Φεβρουάριος'!D144</f>
        <v>109.66</v>
      </c>
      <c r="F198" s="89">
        <f t="shared" si="85"/>
        <v>219.32</v>
      </c>
      <c r="G198" s="89">
        <f>'2025 Μάρτιος'!D144</f>
        <v>109.66</v>
      </c>
      <c r="H198" s="89">
        <f t="shared" si="86"/>
        <v>328.98</v>
      </c>
      <c r="I198" s="89">
        <f>'2025 Απρίλιος'!D144</f>
        <v>109.66</v>
      </c>
      <c r="J198" s="89">
        <f t="shared" si="87"/>
        <v>438.64</v>
      </c>
      <c r="K198" s="89">
        <f>'2025 Μάιος'!D144</f>
        <v>109.66</v>
      </c>
      <c r="L198" s="89">
        <f t="shared" si="88"/>
        <v>548.29999999999995</v>
      </c>
      <c r="M198" s="89">
        <f>'2025 Ιούνιος'!D144</f>
        <v>109.66</v>
      </c>
      <c r="N198" s="89">
        <f t="shared" si="89"/>
        <v>657.95999999999992</v>
      </c>
      <c r="O198" s="89">
        <f>'2025 Ιούλιος'!D144</f>
        <v>109.66</v>
      </c>
      <c r="P198" s="89">
        <f t="shared" si="90"/>
        <v>767.61999999999989</v>
      </c>
      <c r="Q198" s="89">
        <f>'2025 Άυγουστος'!D144</f>
        <v>109.66</v>
      </c>
      <c r="R198" s="89">
        <f t="shared" si="91"/>
        <v>877.27999999999986</v>
      </c>
      <c r="S198" s="89">
        <f>'2025 Σεπτέμβριος'!D144</f>
        <v>109.66</v>
      </c>
      <c r="T198" s="89">
        <f t="shared" si="92"/>
        <v>986.93999999999983</v>
      </c>
      <c r="U198" s="89">
        <f>'2025 Οκτώβριος'!D144</f>
        <v>109.66</v>
      </c>
      <c r="V198" s="89">
        <f t="shared" si="93"/>
        <v>1096.5999999999999</v>
      </c>
      <c r="W198" s="89">
        <f>'2025 Νοέμβριος'!D144</f>
        <v>109.66</v>
      </c>
      <c r="X198" s="89">
        <f t="shared" si="94"/>
        <v>1206.26</v>
      </c>
      <c r="Y198" s="89">
        <f>'2025 Δεκέμβριος'!D144</f>
        <v>109.66</v>
      </c>
      <c r="Z198" s="89">
        <f t="shared" si="95"/>
        <v>1315.92</v>
      </c>
      <c r="AA198" s="89">
        <f t="shared" si="83"/>
        <v>1315.92</v>
      </c>
    </row>
    <row r="199" spans="1:27" x14ac:dyDescent="0.25">
      <c r="A199" s="103"/>
      <c r="B199" s="88">
        <v>2025</v>
      </c>
      <c r="C199" s="89">
        <f>'2025 Ιανουάριος'!D145</f>
        <v>0</v>
      </c>
      <c r="D199" s="89">
        <f t="shared" si="84"/>
        <v>0</v>
      </c>
      <c r="E199" s="89">
        <f>'2025 Φεβρουάριος'!D145</f>
        <v>0</v>
      </c>
      <c r="F199" s="89">
        <f t="shared" si="85"/>
        <v>0</v>
      </c>
      <c r="G199" s="89">
        <f>'2025 Μάρτιος'!D145</f>
        <v>0</v>
      </c>
      <c r="H199" s="89">
        <f t="shared" si="86"/>
        <v>0</v>
      </c>
      <c r="I199" s="89">
        <f>'2025 Απρίλιος'!D145</f>
        <v>0</v>
      </c>
      <c r="J199" s="89">
        <f t="shared" si="87"/>
        <v>0</v>
      </c>
      <c r="K199" s="89">
        <f>'2025 Μάιος'!D145</f>
        <v>0</v>
      </c>
      <c r="L199" s="89">
        <f t="shared" si="88"/>
        <v>0</v>
      </c>
      <c r="M199" s="89">
        <f>'2025 Ιούνιος'!D145</f>
        <v>0</v>
      </c>
      <c r="N199" s="89">
        <f t="shared" si="89"/>
        <v>0</v>
      </c>
      <c r="O199" s="89">
        <f>'2025 Ιούλιος'!D145</f>
        <v>0</v>
      </c>
      <c r="P199" s="89">
        <f t="shared" si="90"/>
        <v>0</v>
      </c>
      <c r="Q199" s="89">
        <f>'2025 Άυγουστος'!D145</f>
        <v>0</v>
      </c>
      <c r="R199" s="89">
        <f t="shared" si="91"/>
        <v>0</v>
      </c>
      <c r="S199" s="89">
        <f>'2025 Σεπτέμβριος'!D145</f>
        <v>0</v>
      </c>
      <c r="T199" s="89">
        <f t="shared" si="92"/>
        <v>0</v>
      </c>
      <c r="U199" s="89">
        <f>'2025 Οκτώβριος'!D145</f>
        <v>0</v>
      </c>
      <c r="V199" s="89">
        <f t="shared" si="93"/>
        <v>0</v>
      </c>
      <c r="W199" s="89">
        <f>'2025 Νοέμβριος'!D145</f>
        <v>0</v>
      </c>
      <c r="X199" s="89">
        <f t="shared" si="94"/>
        <v>0</v>
      </c>
      <c r="Y199" s="89">
        <f>'2025 Δεκέμβριος'!D145</f>
        <v>0</v>
      </c>
      <c r="Z199" s="89">
        <f t="shared" si="95"/>
        <v>0</v>
      </c>
      <c r="AA199" s="89">
        <f t="shared" si="83"/>
        <v>0</v>
      </c>
    </row>
    <row r="200" spans="1:27" x14ac:dyDescent="0.25">
      <c r="A200" s="103"/>
      <c r="B200" s="88">
        <v>2025</v>
      </c>
      <c r="C200" s="89">
        <f>'2025 Ιανουάριος'!D146</f>
        <v>0</v>
      </c>
      <c r="D200" s="89">
        <f t="shared" si="84"/>
        <v>0</v>
      </c>
      <c r="E200" s="89">
        <f>'2025 Φεβρουάριος'!D146</f>
        <v>0</v>
      </c>
      <c r="F200" s="89">
        <f t="shared" si="85"/>
        <v>0</v>
      </c>
      <c r="G200" s="89">
        <f>'2025 Μάρτιος'!D146</f>
        <v>0</v>
      </c>
      <c r="H200" s="89">
        <f t="shared" si="86"/>
        <v>0</v>
      </c>
      <c r="I200" s="89">
        <f>'2025 Απρίλιος'!D146</f>
        <v>0</v>
      </c>
      <c r="J200" s="89">
        <f t="shared" si="87"/>
        <v>0</v>
      </c>
      <c r="K200" s="89">
        <f>'2025 Μάιος'!D146</f>
        <v>0</v>
      </c>
      <c r="L200" s="89">
        <f t="shared" si="88"/>
        <v>0</v>
      </c>
      <c r="M200" s="89">
        <f>'2025 Ιούνιος'!D146</f>
        <v>0</v>
      </c>
      <c r="N200" s="89">
        <f t="shared" si="89"/>
        <v>0</v>
      </c>
      <c r="O200" s="89">
        <f>'2025 Ιούλιος'!D146</f>
        <v>0</v>
      </c>
      <c r="P200" s="89">
        <f t="shared" si="90"/>
        <v>0</v>
      </c>
      <c r="Q200" s="89">
        <f>'2025 Άυγουστος'!D146</f>
        <v>0</v>
      </c>
      <c r="R200" s="89">
        <f t="shared" si="91"/>
        <v>0</v>
      </c>
      <c r="S200" s="89">
        <f>'2025 Σεπτέμβριος'!D146</f>
        <v>0</v>
      </c>
      <c r="T200" s="89">
        <f t="shared" si="92"/>
        <v>0</v>
      </c>
      <c r="U200" s="89">
        <f>'2025 Οκτώβριος'!D146</f>
        <v>0</v>
      </c>
      <c r="V200" s="89">
        <f t="shared" si="93"/>
        <v>0</v>
      </c>
      <c r="W200" s="89">
        <f>'2025 Νοέμβριος'!D146</f>
        <v>0</v>
      </c>
      <c r="X200" s="89">
        <f t="shared" si="94"/>
        <v>0</v>
      </c>
      <c r="Y200" s="89">
        <f>'2025 Δεκέμβριος'!D146</f>
        <v>0</v>
      </c>
      <c r="Z200" s="89">
        <f t="shared" si="95"/>
        <v>0</v>
      </c>
      <c r="AA200" s="89">
        <f t="shared" si="83"/>
        <v>0</v>
      </c>
    </row>
    <row r="201" spans="1:27" x14ac:dyDescent="0.25">
      <c r="A201" s="111" t="s">
        <v>263</v>
      </c>
      <c r="C201" s="90">
        <f>SUM(C162:C200)</f>
        <v>8729.36</v>
      </c>
      <c r="D201" s="90">
        <f t="shared" ref="D201:AA201" si="96">SUM(D162:D200)</f>
        <v>8729.36</v>
      </c>
      <c r="E201" s="90">
        <f t="shared" si="96"/>
        <v>8729.36</v>
      </c>
      <c r="F201" s="90">
        <f t="shared" si="96"/>
        <v>17458.72</v>
      </c>
      <c r="G201" s="90">
        <f t="shared" si="96"/>
        <v>8729.36</v>
      </c>
      <c r="H201" s="90">
        <f t="shared" si="96"/>
        <v>26188.079999999998</v>
      </c>
      <c r="I201" s="90">
        <f t="shared" si="96"/>
        <v>8729.36</v>
      </c>
      <c r="J201" s="90">
        <f t="shared" si="96"/>
        <v>34917.440000000002</v>
      </c>
      <c r="K201" s="90">
        <f t="shared" si="96"/>
        <v>8729.36</v>
      </c>
      <c r="L201" s="90">
        <f t="shared" si="96"/>
        <v>43646.8</v>
      </c>
      <c r="M201" s="90">
        <f t="shared" si="96"/>
        <v>8729.36</v>
      </c>
      <c r="N201" s="90">
        <f t="shared" si="96"/>
        <v>52376.159999999996</v>
      </c>
      <c r="O201" s="90">
        <f t="shared" si="96"/>
        <v>8729.36</v>
      </c>
      <c r="P201" s="90">
        <f t="shared" si="96"/>
        <v>61105.52</v>
      </c>
      <c r="Q201" s="90">
        <f t="shared" si="96"/>
        <v>8729.36</v>
      </c>
      <c r="R201" s="90">
        <f t="shared" si="96"/>
        <v>69834.87999999999</v>
      </c>
      <c r="S201" s="90">
        <f t="shared" si="96"/>
        <v>8729.36</v>
      </c>
      <c r="T201" s="90">
        <f t="shared" si="96"/>
        <v>78564.239999999991</v>
      </c>
      <c r="U201" s="90">
        <f t="shared" si="96"/>
        <v>8729.36</v>
      </c>
      <c r="V201" s="90">
        <f t="shared" si="96"/>
        <v>87293.599999999991</v>
      </c>
      <c r="W201" s="90">
        <f t="shared" si="96"/>
        <v>8729.36</v>
      </c>
      <c r="X201" s="90">
        <f t="shared" si="96"/>
        <v>96022.96</v>
      </c>
      <c r="Y201" s="90">
        <f t="shared" si="96"/>
        <v>8729.36</v>
      </c>
      <c r="Z201" s="90">
        <f t="shared" si="96"/>
        <v>104752.31999999999</v>
      </c>
      <c r="AA201" s="90">
        <f t="shared" si="96"/>
        <v>104752.31999999999</v>
      </c>
    </row>
    <row r="204" spans="1:27" x14ac:dyDescent="0.25">
      <c r="D204" s="90"/>
      <c r="F204" s="90"/>
      <c r="H204" s="90"/>
      <c r="J204" s="90"/>
      <c r="L204" s="90"/>
      <c r="N204" s="90"/>
      <c r="P204" s="90"/>
      <c r="R204" s="90"/>
      <c r="T204" s="90"/>
      <c r="V204" s="90"/>
      <c r="X204" s="90"/>
      <c r="Z204" s="90"/>
      <c r="AA204" s="90"/>
    </row>
    <row r="205" spans="1:27" x14ac:dyDescent="0.25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</row>
    <row r="206" spans="1:27" ht="17.25" x14ac:dyDescent="0.3">
      <c r="A206" s="112" t="s">
        <v>248</v>
      </c>
      <c r="B206" s="88" t="s">
        <v>193</v>
      </c>
      <c r="C206" s="88" t="s">
        <v>220</v>
      </c>
      <c r="D206" s="88" t="s">
        <v>221</v>
      </c>
      <c r="E206" s="88" t="s">
        <v>222</v>
      </c>
      <c r="F206" s="88" t="s">
        <v>223</v>
      </c>
      <c r="G206" s="88" t="s">
        <v>224</v>
      </c>
      <c r="H206" s="88" t="s">
        <v>225</v>
      </c>
      <c r="I206" s="88" t="s">
        <v>253</v>
      </c>
      <c r="J206" s="88" t="s">
        <v>227</v>
      </c>
      <c r="K206" s="88" t="s">
        <v>228</v>
      </c>
      <c r="L206" s="88" t="s">
        <v>251</v>
      </c>
      <c r="M206" s="88" t="s">
        <v>229</v>
      </c>
      <c r="N206" s="88" t="s">
        <v>230</v>
      </c>
      <c r="O206" s="88" t="s">
        <v>231</v>
      </c>
      <c r="P206" s="88" t="s">
        <v>232</v>
      </c>
      <c r="Q206" s="88" t="s">
        <v>233</v>
      </c>
      <c r="R206" s="88" t="s">
        <v>234</v>
      </c>
      <c r="S206" s="88" t="s">
        <v>254</v>
      </c>
      <c r="T206" s="88" t="s">
        <v>236</v>
      </c>
      <c r="U206" s="88" t="s">
        <v>237</v>
      </c>
      <c r="V206" s="88" t="s">
        <v>238</v>
      </c>
      <c r="W206" s="88" t="s">
        <v>239</v>
      </c>
      <c r="X206" s="88" t="s">
        <v>240</v>
      </c>
      <c r="Y206" s="88" t="s">
        <v>255</v>
      </c>
      <c r="Z206" s="88" t="s">
        <v>256</v>
      </c>
      <c r="AA206" s="88" t="s">
        <v>257</v>
      </c>
    </row>
    <row r="207" spans="1:27" x14ac:dyDescent="0.25">
      <c r="A207" s="97" t="s">
        <v>60</v>
      </c>
      <c r="B207" s="88">
        <v>2024</v>
      </c>
      <c r="C207" s="89">
        <f>'2025 Ιανουάριος'!L37</f>
        <v>2874.37</v>
      </c>
      <c r="D207" s="89">
        <f t="shared" ref="D207:D234" si="97">C207</f>
        <v>2874.37</v>
      </c>
      <c r="E207" s="89">
        <f>'2025 Φεβρουάριος'!L37</f>
        <v>2874.37</v>
      </c>
      <c r="F207" s="89">
        <f t="shared" ref="F207:F234" si="98">D207+E207</f>
        <v>5748.74</v>
      </c>
      <c r="G207" s="89">
        <f>'2025 Μάρτιος'!L37</f>
        <v>2874.37</v>
      </c>
      <c r="H207" s="89">
        <f t="shared" ref="H207:H234" si="99">F207+G207</f>
        <v>8623.11</v>
      </c>
      <c r="I207" s="89">
        <f>'2025 Απρίλιος'!L37</f>
        <v>2874.37</v>
      </c>
      <c r="J207" s="89">
        <f t="shared" ref="J207:J234" si="100">H207+I207</f>
        <v>11497.48</v>
      </c>
      <c r="K207" s="89">
        <f>'2025 Μάιος'!L37</f>
        <v>2874.37</v>
      </c>
      <c r="L207" s="89">
        <f t="shared" ref="L207:L234" si="101">J207+K207</f>
        <v>14371.849999999999</v>
      </c>
      <c r="M207" s="89">
        <f>'2025 Ιούνιος'!L37</f>
        <v>2874.37</v>
      </c>
      <c r="N207" s="89">
        <f t="shared" ref="N207:N234" si="102">L207+M207</f>
        <v>17246.219999999998</v>
      </c>
      <c r="O207" s="89">
        <f>'2025 Ιούλιος'!L37</f>
        <v>2874.37</v>
      </c>
      <c r="P207" s="89">
        <f t="shared" ref="P207:P234" si="103">N207+O207</f>
        <v>20120.589999999997</v>
      </c>
      <c r="Q207" s="89">
        <f>'2025 Άυγουστος'!L37</f>
        <v>2874.37</v>
      </c>
      <c r="R207" s="89">
        <f t="shared" ref="R207:R234" si="104">P207+Q207</f>
        <v>22994.959999999995</v>
      </c>
      <c r="S207" s="89">
        <f>'2025 Σεπτέμβριος'!L37</f>
        <v>2874.37</v>
      </c>
      <c r="T207" s="89">
        <f t="shared" ref="T207:T234" si="105">R207+S207</f>
        <v>25869.329999999994</v>
      </c>
      <c r="U207" s="89">
        <f>'2025 Οκτώβριος'!L37</f>
        <v>2874.37</v>
      </c>
      <c r="V207" s="89">
        <f t="shared" ref="V207:V234" si="106">T207+U207</f>
        <v>28743.699999999993</v>
      </c>
      <c r="W207" s="89">
        <f>'2025 Νοέμβριος'!L37</f>
        <v>2874.37</v>
      </c>
      <c r="X207" s="89">
        <f t="shared" ref="X207:X234" si="107">V207+W207</f>
        <v>31618.069999999992</v>
      </c>
      <c r="Y207" s="89">
        <f>'2025 Δεκέμβριος'!L37</f>
        <v>2874.37</v>
      </c>
      <c r="Z207" s="89">
        <f t="shared" ref="Z207:Z234" si="108">X207+Y207</f>
        <v>34492.439999999995</v>
      </c>
      <c r="AA207" s="89">
        <f t="shared" ref="AA207:AA234" si="109">C207+E207+G207+I207+K207+M207+O207+Q207+S207+U207+W207+Y207</f>
        <v>34492.439999999995</v>
      </c>
    </row>
    <row r="208" spans="1:27" x14ac:dyDescent="0.25">
      <c r="A208" s="97" t="s">
        <v>61</v>
      </c>
      <c r="B208" s="88">
        <v>2024</v>
      </c>
      <c r="C208" s="89">
        <f>'2025 Ιανουάριος'!L38</f>
        <v>4702.76</v>
      </c>
      <c r="D208" s="89">
        <f t="shared" si="97"/>
        <v>4702.76</v>
      </c>
      <c r="E208" s="89">
        <f>'2025 Φεβρουάριος'!L38</f>
        <v>4702.76</v>
      </c>
      <c r="F208" s="89">
        <f t="shared" si="98"/>
        <v>9405.52</v>
      </c>
      <c r="G208" s="89">
        <f>'2025 Μάρτιος'!L38</f>
        <v>4702.76</v>
      </c>
      <c r="H208" s="89">
        <f t="shared" si="99"/>
        <v>14108.28</v>
      </c>
      <c r="I208" s="89">
        <f>'2025 Απρίλιος'!L38</f>
        <v>4702.76</v>
      </c>
      <c r="J208" s="89">
        <f t="shared" si="100"/>
        <v>18811.04</v>
      </c>
      <c r="K208" s="89">
        <f>'2025 Μάιος'!L38</f>
        <v>4702.76</v>
      </c>
      <c r="L208" s="89">
        <f t="shared" si="101"/>
        <v>23513.800000000003</v>
      </c>
      <c r="M208" s="89">
        <f>'2025 Ιούνιος'!L38</f>
        <v>4702.76</v>
      </c>
      <c r="N208" s="89">
        <f t="shared" si="102"/>
        <v>28216.560000000005</v>
      </c>
      <c r="O208" s="89">
        <f>'2025 Ιούλιος'!L38</f>
        <v>4702.76</v>
      </c>
      <c r="P208" s="89">
        <f t="shared" si="103"/>
        <v>32919.320000000007</v>
      </c>
      <c r="Q208" s="89">
        <f>'2025 Άυγουστος'!L38</f>
        <v>4702.76</v>
      </c>
      <c r="R208" s="89">
        <f t="shared" si="104"/>
        <v>37622.080000000009</v>
      </c>
      <c r="S208" s="89">
        <f>'2025 Σεπτέμβριος'!L38</f>
        <v>4702.76</v>
      </c>
      <c r="T208" s="89">
        <f t="shared" si="105"/>
        <v>42324.840000000011</v>
      </c>
      <c r="U208" s="89">
        <f>'2025 Οκτώβριος'!L38</f>
        <v>4702.76</v>
      </c>
      <c r="V208" s="89">
        <f t="shared" si="106"/>
        <v>47027.600000000013</v>
      </c>
      <c r="W208" s="89">
        <f>'2025 Νοέμβριος'!L38</f>
        <v>4702.76</v>
      </c>
      <c r="X208" s="89">
        <f t="shared" si="107"/>
        <v>51730.360000000015</v>
      </c>
      <c r="Y208" s="89">
        <f>'2025 Δεκέμβριος'!L38</f>
        <v>4702.76</v>
      </c>
      <c r="Z208" s="89">
        <f t="shared" si="108"/>
        <v>56433.120000000017</v>
      </c>
      <c r="AA208" s="89">
        <f t="shared" si="109"/>
        <v>56433.120000000017</v>
      </c>
    </row>
    <row r="209" spans="1:27" x14ac:dyDescent="0.25">
      <c r="A209" s="97" t="s">
        <v>62</v>
      </c>
      <c r="B209" s="88">
        <v>2024</v>
      </c>
      <c r="C209" s="89">
        <f>'2025 Ιανουάριος'!L39</f>
        <v>2652.85</v>
      </c>
      <c r="D209" s="89">
        <f t="shared" si="97"/>
        <v>2652.85</v>
      </c>
      <c r="E209" s="89">
        <f>'2025 Φεβρουάριος'!L39</f>
        <v>2652.85</v>
      </c>
      <c r="F209" s="89">
        <f t="shared" si="98"/>
        <v>5305.7</v>
      </c>
      <c r="G209" s="89">
        <f>'2025 Μάρτιος'!L39</f>
        <v>2652.85</v>
      </c>
      <c r="H209" s="89">
        <f t="shared" si="99"/>
        <v>7958.5499999999993</v>
      </c>
      <c r="I209" s="89">
        <f>'2025 Απρίλιος'!L39</f>
        <v>2652.85</v>
      </c>
      <c r="J209" s="89">
        <f t="shared" si="100"/>
        <v>10611.4</v>
      </c>
      <c r="K209" s="89">
        <f>'2025 Μάιος'!L39</f>
        <v>2652.85</v>
      </c>
      <c r="L209" s="89">
        <f t="shared" si="101"/>
        <v>13264.25</v>
      </c>
      <c r="M209" s="89">
        <f>'2025 Ιούνιος'!L39</f>
        <v>2652.85</v>
      </c>
      <c r="N209" s="89">
        <f t="shared" si="102"/>
        <v>15917.1</v>
      </c>
      <c r="O209" s="89">
        <f>'2025 Ιούλιος'!L39</f>
        <v>2652.85</v>
      </c>
      <c r="P209" s="89">
        <f t="shared" si="103"/>
        <v>18569.95</v>
      </c>
      <c r="Q209" s="89">
        <f>'2025 Άυγουστος'!L39</f>
        <v>2652.85</v>
      </c>
      <c r="R209" s="89">
        <f t="shared" si="104"/>
        <v>21222.799999999999</v>
      </c>
      <c r="S209" s="89">
        <f>'2025 Σεπτέμβριος'!L39</f>
        <v>2652.85</v>
      </c>
      <c r="T209" s="89">
        <f t="shared" si="105"/>
        <v>23875.649999999998</v>
      </c>
      <c r="U209" s="89">
        <f>'2025 Οκτώβριος'!L39</f>
        <v>2652.85</v>
      </c>
      <c r="V209" s="89">
        <f t="shared" si="106"/>
        <v>26528.499999999996</v>
      </c>
      <c r="W209" s="89">
        <f>'2025 Νοέμβριος'!L39</f>
        <v>2652.85</v>
      </c>
      <c r="X209" s="89">
        <f t="shared" si="107"/>
        <v>29181.349999999995</v>
      </c>
      <c r="Y209" s="89">
        <f>'2025 Δεκέμβριος'!L39</f>
        <v>2652.85</v>
      </c>
      <c r="Z209" s="89">
        <f t="shared" si="108"/>
        <v>31834.199999999993</v>
      </c>
      <c r="AA209" s="89">
        <f t="shared" si="109"/>
        <v>31834.199999999993</v>
      </c>
    </row>
    <row r="210" spans="1:27" x14ac:dyDescent="0.25">
      <c r="A210" s="98" t="s">
        <v>63</v>
      </c>
      <c r="B210" s="88">
        <v>2024</v>
      </c>
      <c r="C210" s="89">
        <f>'2025 Ιανουάριος'!L40</f>
        <v>698.88999999999987</v>
      </c>
      <c r="D210" s="89">
        <f t="shared" si="97"/>
        <v>698.88999999999987</v>
      </c>
      <c r="E210" s="89">
        <f>'2025 Φεβρουάριος'!L40</f>
        <v>698.88999999999987</v>
      </c>
      <c r="F210" s="89">
        <f t="shared" si="98"/>
        <v>1397.7799999999997</v>
      </c>
      <c r="G210" s="89">
        <f>'2025 Μάρτιος'!L40</f>
        <v>698.88999999999987</v>
      </c>
      <c r="H210" s="89">
        <f t="shared" si="99"/>
        <v>2096.6699999999996</v>
      </c>
      <c r="I210" s="89">
        <f>'2025 Απρίλιος'!L40</f>
        <v>698.88999999999987</v>
      </c>
      <c r="J210" s="89">
        <f t="shared" si="100"/>
        <v>2795.5599999999995</v>
      </c>
      <c r="K210" s="89">
        <f>'2025 Μάιος'!L40</f>
        <v>698.88999999999987</v>
      </c>
      <c r="L210" s="89">
        <f t="shared" si="101"/>
        <v>3494.4499999999994</v>
      </c>
      <c r="M210" s="89">
        <f>'2025 Ιούνιος'!L40</f>
        <v>698.88999999999987</v>
      </c>
      <c r="N210" s="89">
        <f t="shared" si="102"/>
        <v>4193.3399999999992</v>
      </c>
      <c r="O210" s="89">
        <f>'2025 Ιούλιος'!L40</f>
        <v>698.88999999999987</v>
      </c>
      <c r="P210" s="89">
        <f t="shared" si="103"/>
        <v>4892.2299999999996</v>
      </c>
      <c r="Q210" s="89">
        <f>'2025 Άυγουστος'!L40</f>
        <v>698.88999999999987</v>
      </c>
      <c r="R210" s="89">
        <f t="shared" si="104"/>
        <v>5591.119999999999</v>
      </c>
      <c r="S210" s="89">
        <f>'2025 Σεπτέμβριος'!L40</f>
        <v>698.88999999999987</v>
      </c>
      <c r="T210" s="89">
        <f t="shared" si="105"/>
        <v>6290.0099999999984</v>
      </c>
      <c r="U210" s="89">
        <f>'2025 Οκτώβριος'!L40</f>
        <v>698.88999999999987</v>
      </c>
      <c r="V210" s="89">
        <f t="shared" si="106"/>
        <v>6988.8999999999978</v>
      </c>
      <c r="W210" s="89">
        <f>'2025 Νοέμβριος'!L40</f>
        <v>698.88999999999987</v>
      </c>
      <c r="X210" s="89">
        <f t="shared" si="107"/>
        <v>7687.7899999999972</v>
      </c>
      <c r="Y210" s="89">
        <f>'2025 Δεκέμβριος'!L40</f>
        <v>698.88999999999987</v>
      </c>
      <c r="Z210" s="89">
        <f t="shared" si="108"/>
        <v>8386.6799999999967</v>
      </c>
      <c r="AA210" s="89">
        <f t="shared" si="109"/>
        <v>8386.6799999999967</v>
      </c>
    </row>
    <row r="211" spans="1:27" x14ac:dyDescent="0.25">
      <c r="A211" s="98" t="s">
        <v>64</v>
      </c>
      <c r="B211" s="88">
        <v>2024</v>
      </c>
      <c r="C211" s="89">
        <f>'2025 Ιανουάριος'!L41</f>
        <v>1048.25</v>
      </c>
      <c r="D211" s="89">
        <f t="shared" si="97"/>
        <v>1048.25</v>
      </c>
      <c r="E211" s="89">
        <f>'2025 Φεβρουάριος'!L41</f>
        <v>1048.25</v>
      </c>
      <c r="F211" s="89">
        <f t="shared" si="98"/>
        <v>2096.5</v>
      </c>
      <c r="G211" s="89">
        <f>'2025 Μάρτιος'!L41</f>
        <v>1048.25</v>
      </c>
      <c r="H211" s="89">
        <f t="shared" si="99"/>
        <v>3144.75</v>
      </c>
      <c r="I211" s="89">
        <f>'2025 Απρίλιος'!L41</f>
        <v>1048.25</v>
      </c>
      <c r="J211" s="89">
        <f t="shared" si="100"/>
        <v>4193</v>
      </c>
      <c r="K211" s="89">
        <f>'2025 Μάιος'!L41</f>
        <v>1048.25</v>
      </c>
      <c r="L211" s="89">
        <f t="shared" si="101"/>
        <v>5241.25</v>
      </c>
      <c r="M211" s="89">
        <f>'2025 Ιούνιος'!L41</f>
        <v>1048.25</v>
      </c>
      <c r="N211" s="89">
        <f t="shared" si="102"/>
        <v>6289.5</v>
      </c>
      <c r="O211" s="89">
        <f>'2025 Ιούλιος'!L41</f>
        <v>1048.25</v>
      </c>
      <c r="P211" s="89">
        <f t="shared" si="103"/>
        <v>7337.75</v>
      </c>
      <c r="Q211" s="89">
        <f>'2025 Άυγουστος'!L41</f>
        <v>1048.25</v>
      </c>
      <c r="R211" s="89">
        <f t="shared" si="104"/>
        <v>8386</v>
      </c>
      <c r="S211" s="89">
        <f>'2025 Σεπτέμβριος'!L41</f>
        <v>1048.25</v>
      </c>
      <c r="T211" s="89">
        <f t="shared" si="105"/>
        <v>9434.25</v>
      </c>
      <c r="U211" s="89">
        <f>'2025 Οκτώβριος'!L41</f>
        <v>1048.25</v>
      </c>
      <c r="V211" s="89">
        <f t="shared" si="106"/>
        <v>10482.5</v>
      </c>
      <c r="W211" s="89">
        <f>'2025 Νοέμβριος'!L41</f>
        <v>1048.25</v>
      </c>
      <c r="X211" s="89">
        <f t="shared" si="107"/>
        <v>11530.75</v>
      </c>
      <c r="Y211" s="89">
        <f>'2025 Δεκέμβριος'!L41</f>
        <v>1048.25</v>
      </c>
      <c r="Z211" s="89">
        <f t="shared" si="108"/>
        <v>12579</v>
      </c>
      <c r="AA211" s="89">
        <f t="shared" si="109"/>
        <v>12579</v>
      </c>
    </row>
    <row r="212" spans="1:27" x14ac:dyDescent="0.25">
      <c r="A212" s="98" t="s">
        <v>65</v>
      </c>
      <c r="B212" s="88">
        <v>2024</v>
      </c>
      <c r="C212" s="89">
        <f>'2025 Ιανουάριος'!L42</f>
        <v>701.41</v>
      </c>
      <c r="D212" s="89">
        <f t="shared" si="97"/>
        <v>701.41</v>
      </c>
      <c r="E212" s="89">
        <f>'2025 Φεβρουάριος'!L42</f>
        <v>701.41</v>
      </c>
      <c r="F212" s="89">
        <f t="shared" si="98"/>
        <v>1402.82</v>
      </c>
      <c r="G212" s="89">
        <f>'2025 Μάρτιος'!L42</f>
        <v>701.41</v>
      </c>
      <c r="H212" s="89">
        <f t="shared" si="99"/>
        <v>2104.23</v>
      </c>
      <c r="I212" s="89">
        <f>'2025 Απρίλιος'!L42</f>
        <v>701.41</v>
      </c>
      <c r="J212" s="89">
        <f t="shared" si="100"/>
        <v>2805.64</v>
      </c>
      <c r="K212" s="89">
        <f>'2025 Μάιος'!L42</f>
        <v>701.41</v>
      </c>
      <c r="L212" s="89">
        <f t="shared" si="101"/>
        <v>3507.0499999999997</v>
      </c>
      <c r="M212" s="89">
        <f>'2025 Ιούνιος'!L42</f>
        <v>701.41</v>
      </c>
      <c r="N212" s="89">
        <f t="shared" si="102"/>
        <v>4208.46</v>
      </c>
      <c r="O212" s="89">
        <f>'2025 Ιούλιος'!L42</f>
        <v>701.41</v>
      </c>
      <c r="P212" s="89">
        <f t="shared" si="103"/>
        <v>4909.87</v>
      </c>
      <c r="Q212" s="89">
        <f>'2025 Άυγουστος'!L42</f>
        <v>701.41</v>
      </c>
      <c r="R212" s="89">
        <f t="shared" si="104"/>
        <v>5611.28</v>
      </c>
      <c r="S212" s="89">
        <f>'2025 Σεπτέμβριος'!L42</f>
        <v>701.41</v>
      </c>
      <c r="T212" s="89">
        <f t="shared" si="105"/>
        <v>6312.69</v>
      </c>
      <c r="U212" s="89">
        <f>'2025 Οκτώβριος'!L42</f>
        <v>701.41</v>
      </c>
      <c r="V212" s="89">
        <f t="shared" si="106"/>
        <v>7014.0999999999995</v>
      </c>
      <c r="W212" s="89">
        <f>'2025 Νοέμβριος'!L42</f>
        <v>701.41</v>
      </c>
      <c r="X212" s="89">
        <f t="shared" si="107"/>
        <v>7715.5099999999993</v>
      </c>
      <c r="Y212" s="89">
        <f>'2025 Δεκέμβριος'!L42</f>
        <v>701.41</v>
      </c>
      <c r="Z212" s="89">
        <f t="shared" si="108"/>
        <v>8416.92</v>
      </c>
      <c r="AA212" s="89">
        <f t="shared" si="109"/>
        <v>8416.92</v>
      </c>
    </row>
    <row r="213" spans="1:27" x14ac:dyDescent="0.25">
      <c r="A213" s="99" t="s">
        <v>66</v>
      </c>
      <c r="B213" s="88">
        <v>2024</v>
      </c>
      <c r="C213" s="89">
        <f>'2025 Ιανουάριος'!L43</f>
        <v>9312.57</v>
      </c>
      <c r="D213" s="89">
        <f t="shared" si="97"/>
        <v>9312.57</v>
      </c>
      <c r="E213" s="89">
        <f>'2025 Φεβρουάριος'!L43</f>
        <v>9312.57</v>
      </c>
      <c r="F213" s="89">
        <f t="shared" si="98"/>
        <v>18625.14</v>
      </c>
      <c r="G213" s="89">
        <f>'2025 Μάρτιος'!L43</f>
        <v>9312.57</v>
      </c>
      <c r="H213" s="89">
        <f t="shared" si="99"/>
        <v>27937.71</v>
      </c>
      <c r="I213" s="89">
        <f>'2025 Απρίλιος'!L43</f>
        <v>9312.57</v>
      </c>
      <c r="J213" s="89">
        <f t="shared" si="100"/>
        <v>37250.28</v>
      </c>
      <c r="K213" s="89">
        <f>'2025 Μάιος'!L43</f>
        <v>9312.57</v>
      </c>
      <c r="L213" s="89">
        <f t="shared" si="101"/>
        <v>46562.85</v>
      </c>
      <c r="M213" s="89">
        <f>'2025 Ιούνιος'!L43</f>
        <v>9312.57</v>
      </c>
      <c r="N213" s="89">
        <f t="shared" si="102"/>
        <v>55875.42</v>
      </c>
      <c r="O213" s="89">
        <f>'2025 Ιούλιος'!L43</f>
        <v>9312.57</v>
      </c>
      <c r="P213" s="89">
        <f t="shared" si="103"/>
        <v>65187.99</v>
      </c>
      <c r="Q213" s="89">
        <f>'2025 Άυγουστος'!L43</f>
        <v>9312.57</v>
      </c>
      <c r="R213" s="89">
        <f t="shared" si="104"/>
        <v>74500.56</v>
      </c>
      <c r="S213" s="89">
        <f>'2025 Σεπτέμβριος'!L43</f>
        <v>9312.57</v>
      </c>
      <c r="T213" s="89">
        <f t="shared" si="105"/>
        <v>83813.13</v>
      </c>
      <c r="U213" s="89">
        <f>'2025 Οκτώβριος'!L43</f>
        <v>9312.57</v>
      </c>
      <c r="V213" s="89">
        <f t="shared" si="106"/>
        <v>93125.700000000012</v>
      </c>
      <c r="W213" s="89">
        <f>'2025 Νοέμβριος'!L43</f>
        <v>9312.57</v>
      </c>
      <c r="X213" s="89">
        <f t="shared" si="107"/>
        <v>102438.27000000002</v>
      </c>
      <c r="Y213" s="89">
        <f>'2025 Δεκέμβριος'!L43</f>
        <v>9312.57</v>
      </c>
      <c r="Z213" s="89">
        <f t="shared" si="108"/>
        <v>111750.84000000003</v>
      </c>
      <c r="AA213" s="89">
        <f t="shared" si="109"/>
        <v>111750.84000000003</v>
      </c>
    </row>
    <row r="214" spans="1:27" x14ac:dyDescent="0.25">
      <c r="A214" s="99" t="s">
        <v>67</v>
      </c>
      <c r="B214" s="88">
        <v>2024</v>
      </c>
      <c r="C214" s="89">
        <f>'2025 Ιανουάριος'!L44</f>
        <v>0</v>
      </c>
      <c r="D214" s="89">
        <f t="shared" si="97"/>
        <v>0</v>
      </c>
      <c r="E214" s="89">
        <f>'2025 Φεβρουάριος'!L44</f>
        <v>0</v>
      </c>
      <c r="F214" s="89">
        <f t="shared" si="98"/>
        <v>0</v>
      </c>
      <c r="G214" s="89">
        <f>'2025 Μάρτιος'!L44</f>
        <v>0</v>
      </c>
      <c r="H214" s="89">
        <f t="shared" si="99"/>
        <v>0</v>
      </c>
      <c r="I214" s="89">
        <f>'2025 Απρίλιος'!L44</f>
        <v>0</v>
      </c>
      <c r="J214" s="89">
        <f t="shared" si="100"/>
        <v>0</v>
      </c>
      <c r="K214" s="89">
        <f>'2025 Μάιος'!L44</f>
        <v>0</v>
      </c>
      <c r="L214" s="89">
        <f t="shared" si="101"/>
        <v>0</v>
      </c>
      <c r="M214" s="89">
        <f>'2025 Ιούνιος'!L44</f>
        <v>0</v>
      </c>
      <c r="N214" s="89">
        <f t="shared" si="102"/>
        <v>0</v>
      </c>
      <c r="O214" s="89">
        <f>'2025 Ιούλιος'!L44</f>
        <v>0</v>
      </c>
      <c r="P214" s="89">
        <f t="shared" si="103"/>
        <v>0</v>
      </c>
      <c r="Q214" s="89">
        <f>'2025 Άυγουστος'!L44</f>
        <v>0</v>
      </c>
      <c r="R214" s="89">
        <f t="shared" si="104"/>
        <v>0</v>
      </c>
      <c r="S214" s="89">
        <f>'2025 Σεπτέμβριος'!L44</f>
        <v>0</v>
      </c>
      <c r="T214" s="89">
        <f t="shared" si="105"/>
        <v>0</v>
      </c>
      <c r="U214" s="89">
        <f>'2025 Οκτώβριος'!L44</f>
        <v>0</v>
      </c>
      <c r="V214" s="89">
        <f t="shared" si="106"/>
        <v>0</v>
      </c>
      <c r="W214" s="89">
        <f>'2025 Νοέμβριος'!L44</f>
        <v>0</v>
      </c>
      <c r="X214" s="89">
        <f t="shared" si="107"/>
        <v>0</v>
      </c>
      <c r="Y214" s="89">
        <f>'2025 Δεκέμβριος'!L44</f>
        <v>0</v>
      </c>
      <c r="Z214" s="89">
        <f t="shared" si="108"/>
        <v>0</v>
      </c>
      <c r="AA214" s="89">
        <f t="shared" si="109"/>
        <v>0</v>
      </c>
    </row>
    <row r="215" spans="1:27" x14ac:dyDescent="0.25">
      <c r="A215" s="99" t="s">
        <v>68</v>
      </c>
      <c r="B215" s="88">
        <v>2024</v>
      </c>
      <c r="C215" s="89">
        <f>'2025 Ιανουάριος'!L45</f>
        <v>327.67</v>
      </c>
      <c r="D215" s="89">
        <f t="shared" si="97"/>
        <v>327.67</v>
      </c>
      <c r="E215" s="89">
        <f>'2025 Φεβρουάριος'!L45</f>
        <v>327.67</v>
      </c>
      <c r="F215" s="89">
        <f t="shared" si="98"/>
        <v>655.34</v>
      </c>
      <c r="G215" s="89">
        <f>'2025 Μάρτιος'!L45</f>
        <v>327.67</v>
      </c>
      <c r="H215" s="89">
        <f t="shared" si="99"/>
        <v>983.01</v>
      </c>
      <c r="I215" s="89">
        <f>'2025 Απρίλιος'!L45</f>
        <v>327.67</v>
      </c>
      <c r="J215" s="89">
        <f t="shared" si="100"/>
        <v>1310.68</v>
      </c>
      <c r="K215" s="89">
        <f>'2025 Μάιος'!L45</f>
        <v>327.67</v>
      </c>
      <c r="L215" s="89">
        <f t="shared" si="101"/>
        <v>1638.3500000000001</v>
      </c>
      <c r="M215" s="89">
        <f>'2025 Ιούνιος'!L45</f>
        <v>327.67</v>
      </c>
      <c r="N215" s="89">
        <f t="shared" si="102"/>
        <v>1966.0200000000002</v>
      </c>
      <c r="O215" s="89">
        <f>'2025 Ιούλιος'!L45</f>
        <v>327.67</v>
      </c>
      <c r="P215" s="89">
        <f t="shared" si="103"/>
        <v>2293.69</v>
      </c>
      <c r="Q215" s="89">
        <f>'2025 Άυγουστος'!L45</f>
        <v>327.67</v>
      </c>
      <c r="R215" s="89">
        <f t="shared" si="104"/>
        <v>2621.36</v>
      </c>
      <c r="S215" s="89">
        <f>'2025 Σεπτέμβριος'!L45</f>
        <v>327.67</v>
      </c>
      <c r="T215" s="89">
        <f t="shared" si="105"/>
        <v>2949.03</v>
      </c>
      <c r="U215" s="89">
        <f>'2025 Οκτώβριος'!L45</f>
        <v>327.67</v>
      </c>
      <c r="V215" s="89">
        <f t="shared" si="106"/>
        <v>3276.7000000000003</v>
      </c>
      <c r="W215" s="89">
        <f>'2025 Νοέμβριος'!L45</f>
        <v>327.67</v>
      </c>
      <c r="X215" s="89">
        <f t="shared" si="107"/>
        <v>3604.3700000000003</v>
      </c>
      <c r="Y215" s="89">
        <f>'2025 Δεκέμβριος'!L45</f>
        <v>327.67</v>
      </c>
      <c r="Z215" s="89">
        <f t="shared" si="108"/>
        <v>3932.0400000000004</v>
      </c>
      <c r="AA215" s="89">
        <f t="shared" si="109"/>
        <v>3932.0400000000004</v>
      </c>
    </row>
    <row r="216" spans="1:27" x14ac:dyDescent="0.25">
      <c r="A216" s="99" t="s">
        <v>69</v>
      </c>
      <c r="B216" s="88">
        <v>2024</v>
      </c>
      <c r="C216" s="89">
        <f>'2025 Ιανουάριος'!L46</f>
        <v>482.53</v>
      </c>
      <c r="D216" s="89">
        <f t="shared" si="97"/>
        <v>482.53</v>
      </c>
      <c r="E216" s="89">
        <f>'2025 Φεβρουάριος'!L46</f>
        <v>482.53</v>
      </c>
      <c r="F216" s="89">
        <f t="shared" si="98"/>
        <v>965.06</v>
      </c>
      <c r="G216" s="89">
        <f>'2025 Μάρτιος'!L46</f>
        <v>482.53</v>
      </c>
      <c r="H216" s="89">
        <f t="shared" si="99"/>
        <v>1447.59</v>
      </c>
      <c r="I216" s="89">
        <f>'2025 Απρίλιος'!L46</f>
        <v>482.53</v>
      </c>
      <c r="J216" s="89">
        <f t="shared" si="100"/>
        <v>1930.12</v>
      </c>
      <c r="K216" s="89">
        <f>'2025 Μάιος'!L46</f>
        <v>482.53</v>
      </c>
      <c r="L216" s="89">
        <f t="shared" si="101"/>
        <v>2412.6499999999996</v>
      </c>
      <c r="M216" s="89">
        <f>'2025 Ιούνιος'!L46</f>
        <v>482.53</v>
      </c>
      <c r="N216" s="89">
        <f t="shared" si="102"/>
        <v>2895.1799999999994</v>
      </c>
      <c r="O216" s="89">
        <f>'2025 Ιούλιος'!L46</f>
        <v>482.53</v>
      </c>
      <c r="P216" s="89">
        <f t="shared" si="103"/>
        <v>3377.7099999999991</v>
      </c>
      <c r="Q216" s="89">
        <f>'2025 Άυγουστος'!L46</f>
        <v>482.53</v>
      </c>
      <c r="R216" s="89">
        <f t="shared" si="104"/>
        <v>3860.2399999999989</v>
      </c>
      <c r="S216" s="89">
        <f>'2025 Σεπτέμβριος'!L46</f>
        <v>482.53</v>
      </c>
      <c r="T216" s="89">
        <f t="shared" si="105"/>
        <v>4342.7699999999986</v>
      </c>
      <c r="U216" s="89">
        <f>'2025 Οκτώβριος'!L46</f>
        <v>482.53</v>
      </c>
      <c r="V216" s="89">
        <f t="shared" si="106"/>
        <v>4825.2999999999984</v>
      </c>
      <c r="W216" s="89">
        <f>'2025 Νοέμβριος'!L46</f>
        <v>482.53</v>
      </c>
      <c r="X216" s="89">
        <f t="shared" si="107"/>
        <v>5307.8299999999981</v>
      </c>
      <c r="Y216" s="89">
        <f>'2025 Δεκέμβριος'!L46</f>
        <v>482.53</v>
      </c>
      <c r="Z216" s="89">
        <f t="shared" si="108"/>
        <v>5790.3599999999979</v>
      </c>
      <c r="AA216" s="89">
        <f t="shared" si="109"/>
        <v>5790.3599999999979</v>
      </c>
    </row>
    <row r="217" spans="1:27" x14ac:dyDescent="0.25">
      <c r="A217" s="99" t="s">
        <v>70</v>
      </c>
      <c r="B217" s="88">
        <v>2024</v>
      </c>
      <c r="C217" s="89">
        <f>'2025 Ιανουάριος'!L47</f>
        <v>1298.3699999999999</v>
      </c>
      <c r="D217" s="89">
        <f t="shared" si="97"/>
        <v>1298.3699999999999</v>
      </c>
      <c r="E217" s="89">
        <f>'2025 Φεβρουάριος'!L47</f>
        <v>1298.3699999999999</v>
      </c>
      <c r="F217" s="89">
        <f t="shared" si="98"/>
        <v>2596.7399999999998</v>
      </c>
      <c r="G217" s="89">
        <f>'2025 Μάρτιος'!L47</f>
        <v>1298.3699999999999</v>
      </c>
      <c r="H217" s="89">
        <f t="shared" si="99"/>
        <v>3895.1099999999997</v>
      </c>
      <c r="I217" s="89">
        <f>'2025 Απρίλιος'!L47</f>
        <v>1298.3699999999999</v>
      </c>
      <c r="J217" s="89">
        <f t="shared" si="100"/>
        <v>5193.4799999999996</v>
      </c>
      <c r="K217" s="89">
        <f>'2025 Μάιος'!L47</f>
        <v>1298.3699999999999</v>
      </c>
      <c r="L217" s="89">
        <f t="shared" si="101"/>
        <v>6491.8499999999995</v>
      </c>
      <c r="M217" s="89">
        <f>'2025 Ιούνιος'!L47</f>
        <v>1298.3699999999999</v>
      </c>
      <c r="N217" s="89">
        <f t="shared" si="102"/>
        <v>7790.2199999999993</v>
      </c>
      <c r="O217" s="89">
        <f>'2025 Ιούλιος'!L47</f>
        <v>1298.3699999999999</v>
      </c>
      <c r="P217" s="89">
        <f t="shared" si="103"/>
        <v>9088.59</v>
      </c>
      <c r="Q217" s="89">
        <f>'2025 Άυγουστος'!L47</f>
        <v>1298.3699999999999</v>
      </c>
      <c r="R217" s="89">
        <f t="shared" si="104"/>
        <v>10386.959999999999</v>
      </c>
      <c r="S217" s="89">
        <f>'2025 Σεπτέμβριος'!L47</f>
        <v>1298.3699999999999</v>
      </c>
      <c r="T217" s="89">
        <f t="shared" si="105"/>
        <v>11685.329999999998</v>
      </c>
      <c r="U217" s="89">
        <f>'2025 Οκτώβριος'!L47</f>
        <v>1298.3699999999999</v>
      </c>
      <c r="V217" s="89">
        <f t="shared" si="106"/>
        <v>12983.699999999997</v>
      </c>
      <c r="W217" s="89">
        <f>'2025 Νοέμβριος'!L47</f>
        <v>1298.3699999999999</v>
      </c>
      <c r="X217" s="89">
        <f t="shared" si="107"/>
        <v>14282.069999999996</v>
      </c>
      <c r="Y217" s="89">
        <f>'2025 Δεκέμβριος'!L47</f>
        <v>1298.3699999999999</v>
      </c>
      <c r="Z217" s="89">
        <f t="shared" si="108"/>
        <v>15580.439999999995</v>
      </c>
      <c r="AA217" s="89">
        <f t="shared" si="109"/>
        <v>15580.439999999995</v>
      </c>
    </row>
    <row r="218" spans="1:27" x14ac:dyDescent="0.25">
      <c r="A218" s="99" t="s">
        <v>71</v>
      </c>
      <c r="B218" s="88">
        <v>2024</v>
      </c>
      <c r="C218" s="89">
        <f>'2025 Ιανουάριος'!L48</f>
        <v>0</v>
      </c>
      <c r="D218" s="89">
        <f t="shared" si="97"/>
        <v>0</v>
      </c>
      <c r="E218" s="89">
        <f>'2025 Φεβρουάριος'!L48</f>
        <v>0</v>
      </c>
      <c r="F218" s="89">
        <f t="shared" si="98"/>
        <v>0</v>
      </c>
      <c r="G218" s="89">
        <f>'2025 Μάρτιος'!L48</f>
        <v>0</v>
      </c>
      <c r="H218" s="89">
        <f t="shared" si="99"/>
        <v>0</v>
      </c>
      <c r="I218" s="89">
        <f>'2025 Απρίλιος'!L48</f>
        <v>0</v>
      </c>
      <c r="J218" s="89">
        <f t="shared" si="100"/>
        <v>0</v>
      </c>
      <c r="K218" s="89">
        <f>'2025 Μάιος'!L48</f>
        <v>0</v>
      </c>
      <c r="L218" s="89">
        <f t="shared" si="101"/>
        <v>0</v>
      </c>
      <c r="M218" s="89">
        <f>'2025 Ιούνιος'!L48</f>
        <v>0</v>
      </c>
      <c r="N218" s="89">
        <f t="shared" si="102"/>
        <v>0</v>
      </c>
      <c r="O218" s="89">
        <f>'2025 Ιούλιος'!L48</f>
        <v>0</v>
      </c>
      <c r="P218" s="89">
        <f t="shared" si="103"/>
        <v>0</v>
      </c>
      <c r="Q218" s="89">
        <f>'2025 Άυγουστος'!L48</f>
        <v>0</v>
      </c>
      <c r="R218" s="89">
        <f t="shared" si="104"/>
        <v>0</v>
      </c>
      <c r="S218" s="89">
        <f>'2025 Σεπτέμβριος'!L48</f>
        <v>0</v>
      </c>
      <c r="T218" s="89">
        <f t="shared" si="105"/>
        <v>0</v>
      </c>
      <c r="U218" s="89">
        <f>'2025 Οκτώβριος'!L48</f>
        <v>0</v>
      </c>
      <c r="V218" s="89">
        <f t="shared" si="106"/>
        <v>0</v>
      </c>
      <c r="W218" s="89">
        <f>'2025 Νοέμβριος'!L48</f>
        <v>0</v>
      </c>
      <c r="X218" s="89">
        <f t="shared" si="107"/>
        <v>0</v>
      </c>
      <c r="Y218" s="89">
        <f>'2025 Δεκέμβριος'!L48</f>
        <v>0</v>
      </c>
      <c r="Z218" s="89">
        <f t="shared" si="108"/>
        <v>0</v>
      </c>
      <c r="AA218" s="89">
        <f t="shared" si="109"/>
        <v>0</v>
      </c>
    </row>
    <row r="219" spans="1:27" x14ac:dyDescent="0.25">
      <c r="A219" s="99" t="s">
        <v>72</v>
      </c>
      <c r="B219" s="88">
        <v>2024</v>
      </c>
      <c r="C219" s="89">
        <f>'2025 Ιανουάριος'!L49</f>
        <v>356.49</v>
      </c>
      <c r="D219" s="89">
        <f t="shared" si="97"/>
        <v>356.49</v>
      </c>
      <c r="E219" s="89">
        <f>'2025 Φεβρουάριος'!L49</f>
        <v>356.49</v>
      </c>
      <c r="F219" s="89">
        <f t="shared" si="98"/>
        <v>712.98</v>
      </c>
      <c r="G219" s="89">
        <f>'2025 Μάρτιος'!L49</f>
        <v>356.49</v>
      </c>
      <c r="H219" s="89">
        <f t="shared" si="99"/>
        <v>1069.47</v>
      </c>
      <c r="I219" s="89">
        <f>'2025 Απρίλιος'!L49</f>
        <v>356.49</v>
      </c>
      <c r="J219" s="89">
        <f t="shared" si="100"/>
        <v>1425.96</v>
      </c>
      <c r="K219" s="89">
        <f>'2025 Μάιος'!L49</f>
        <v>356.49</v>
      </c>
      <c r="L219" s="89">
        <f t="shared" si="101"/>
        <v>1782.45</v>
      </c>
      <c r="M219" s="89">
        <f>'2025 Ιούνιος'!L49</f>
        <v>356.49</v>
      </c>
      <c r="N219" s="89">
        <f t="shared" si="102"/>
        <v>2138.94</v>
      </c>
      <c r="O219" s="89">
        <f>'2025 Ιούλιος'!L49</f>
        <v>356.49</v>
      </c>
      <c r="P219" s="89">
        <f t="shared" si="103"/>
        <v>2495.4300000000003</v>
      </c>
      <c r="Q219" s="89">
        <f>'2025 Άυγουστος'!L49</f>
        <v>356.49</v>
      </c>
      <c r="R219" s="89">
        <f t="shared" si="104"/>
        <v>2851.92</v>
      </c>
      <c r="S219" s="89">
        <f>'2025 Σεπτέμβριος'!L49</f>
        <v>356.49</v>
      </c>
      <c r="T219" s="89">
        <f t="shared" si="105"/>
        <v>3208.41</v>
      </c>
      <c r="U219" s="89">
        <f>'2025 Οκτώβριος'!L49</f>
        <v>356.49</v>
      </c>
      <c r="V219" s="89">
        <f t="shared" si="106"/>
        <v>3564.8999999999996</v>
      </c>
      <c r="W219" s="89">
        <f>'2025 Νοέμβριος'!L49</f>
        <v>356.49</v>
      </c>
      <c r="X219" s="89">
        <f t="shared" si="107"/>
        <v>3921.3899999999994</v>
      </c>
      <c r="Y219" s="89">
        <f>'2025 Δεκέμβριος'!L49</f>
        <v>356.49</v>
      </c>
      <c r="Z219" s="89">
        <f t="shared" si="108"/>
        <v>4277.8799999999992</v>
      </c>
      <c r="AA219" s="89">
        <f t="shared" si="109"/>
        <v>4277.8799999999992</v>
      </c>
    </row>
    <row r="220" spans="1:27" x14ac:dyDescent="0.25">
      <c r="A220" s="99" t="s">
        <v>73</v>
      </c>
      <c r="B220" s="88">
        <v>2024</v>
      </c>
      <c r="C220" s="89">
        <f>'2025 Ιανουάριος'!L50</f>
        <v>-29.789999999999971</v>
      </c>
      <c r="D220" s="89">
        <f t="shared" si="97"/>
        <v>-29.789999999999971</v>
      </c>
      <c r="E220" s="89">
        <f>'2025 Φεβρουάριος'!L50</f>
        <v>-29.789999999999971</v>
      </c>
      <c r="F220" s="89">
        <f t="shared" si="98"/>
        <v>-59.579999999999941</v>
      </c>
      <c r="G220" s="89">
        <f>'2025 Μάρτιος'!L50</f>
        <v>-29.789999999999971</v>
      </c>
      <c r="H220" s="89">
        <f t="shared" si="99"/>
        <v>-89.369999999999919</v>
      </c>
      <c r="I220" s="89">
        <f>'2025 Απρίλιος'!L50</f>
        <v>-29.789999999999971</v>
      </c>
      <c r="J220" s="89">
        <f t="shared" si="100"/>
        <v>-119.15999999999988</v>
      </c>
      <c r="K220" s="89">
        <f>'2025 Μάιος'!L50</f>
        <v>-29.789999999999971</v>
      </c>
      <c r="L220" s="89">
        <f t="shared" si="101"/>
        <v>-148.94999999999985</v>
      </c>
      <c r="M220" s="89">
        <f>'2025 Ιούνιος'!L50</f>
        <v>-29.789999999999971</v>
      </c>
      <c r="N220" s="89">
        <f t="shared" si="102"/>
        <v>-178.73999999999981</v>
      </c>
      <c r="O220" s="89">
        <f>'2025 Ιούλιος'!L50</f>
        <v>-29.789999999999971</v>
      </c>
      <c r="P220" s="89">
        <f t="shared" si="103"/>
        <v>-208.52999999999977</v>
      </c>
      <c r="Q220" s="89">
        <f>'2025 Άυγουστος'!L50</f>
        <v>-29.789999999999971</v>
      </c>
      <c r="R220" s="89">
        <f t="shared" si="104"/>
        <v>-238.31999999999974</v>
      </c>
      <c r="S220" s="89">
        <f>'2025 Σεπτέμβριος'!L50</f>
        <v>-29.789999999999971</v>
      </c>
      <c r="T220" s="89">
        <f t="shared" si="105"/>
        <v>-268.10999999999973</v>
      </c>
      <c r="U220" s="89">
        <f>'2025 Οκτώβριος'!L50</f>
        <v>-29.789999999999971</v>
      </c>
      <c r="V220" s="89">
        <f t="shared" si="106"/>
        <v>-297.89999999999969</v>
      </c>
      <c r="W220" s="89">
        <f>'2025 Νοέμβριος'!L50</f>
        <v>-29.789999999999971</v>
      </c>
      <c r="X220" s="89">
        <f t="shared" si="107"/>
        <v>-327.68999999999966</v>
      </c>
      <c r="Y220" s="89">
        <f>'2025 Δεκέμβριος'!L50</f>
        <v>-29.789999999999971</v>
      </c>
      <c r="Z220" s="89">
        <f t="shared" si="108"/>
        <v>-357.47999999999962</v>
      </c>
      <c r="AA220" s="89">
        <f t="shared" si="109"/>
        <v>-357.47999999999962</v>
      </c>
    </row>
    <row r="221" spans="1:27" x14ac:dyDescent="0.25">
      <c r="A221" s="99" t="s">
        <v>74</v>
      </c>
      <c r="B221" s="88">
        <v>2024</v>
      </c>
      <c r="C221" s="89">
        <f>'2025 Ιανουάριος'!L51</f>
        <v>0</v>
      </c>
      <c r="D221" s="89">
        <f t="shared" si="97"/>
        <v>0</v>
      </c>
      <c r="E221" s="89">
        <f>'2025 Φεβρουάριος'!L51</f>
        <v>0</v>
      </c>
      <c r="F221" s="89">
        <f t="shared" si="98"/>
        <v>0</v>
      </c>
      <c r="G221" s="89">
        <f>'2025 Μάρτιος'!L51</f>
        <v>0</v>
      </c>
      <c r="H221" s="89">
        <f t="shared" si="99"/>
        <v>0</v>
      </c>
      <c r="I221" s="89">
        <f>'2025 Απρίλιος'!L51</f>
        <v>0</v>
      </c>
      <c r="J221" s="89">
        <f t="shared" si="100"/>
        <v>0</v>
      </c>
      <c r="K221" s="89">
        <f>'2025 Μάιος'!L51</f>
        <v>0</v>
      </c>
      <c r="L221" s="89">
        <f t="shared" si="101"/>
        <v>0</v>
      </c>
      <c r="M221" s="89">
        <f>'2025 Ιούνιος'!L51</f>
        <v>0</v>
      </c>
      <c r="N221" s="89">
        <f t="shared" si="102"/>
        <v>0</v>
      </c>
      <c r="O221" s="89">
        <f>'2025 Ιούλιος'!L51</f>
        <v>0</v>
      </c>
      <c r="P221" s="89">
        <f t="shared" si="103"/>
        <v>0</v>
      </c>
      <c r="Q221" s="89">
        <f>'2025 Άυγουστος'!L51</f>
        <v>0</v>
      </c>
      <c r="R221" s="89">
        <f t="shared" si="104"/>
        <v>0</v>
      </c>
      <c r="S221" s="89">
        <f>'2025 Σεπτέμβριος'!L51</f>
        <v>0</v>
      </c>
      <c r="T221" s="89">
        <f t="shared" si="105"/>
        <v>0</v>
      </c>
      <c r="U221" s="89">
        <f>'2025 Οκτώβριος'!L51</f>
        <v>0</v>
      </c>
      <c r="V221" s="89">
        <f t="shared" si="106"/>
        <v>0</v>
      </c>
      <c r="W221" s="89">
        <f>'2025 Νοέμβριος'!L51</f>
        <v>0</v>
      </c>
      <c r="X221" s="89">
        <f t="shared" si="107"/>
        <v>0</v>
      </c>
      <c r="Y221" s="89">
        <f>'2025 Δεκέμβριος'!L51</f>
        <v>0</v>
      </c>
      <c r="Z221" s="89">
        <f t="shared" si="108"/>
        <v>0</v>
      </c>
      <c r="AA221" s="89">
        <f t="shared" si="109"/>
        <v>0</v>
      </c>
    </row>
    <row r="222" spans="1:27" x14ac:dyDescent="0.25">
      <c r="A222" s="99" t="s">
        <v>75</v>
      </c>
      <c r="B222" s="88">
        <v>2024</v>
      </c>
      <c r="C222" s="89">
        <f>'2025 Ιανουάριος'!L52</f>
        <v>1250.28</v>
      </c>
      <c r="D222" s="89">
        <f t="shared" si="97"/>
        <v>1250.28</v>
      </c>
      <c r="E222" s="89">
        <f>'2025 Φεβρουάριος'!L52</f>
        <v>1250.28</v>
      </c>
      <c r="F222" s="89">
        <f t="shared" si="98"/>
        <v>2500.56</v>
      </c>
      <c r="G222" s="89">
        <f>'2025 Μάρτιος'!L52</f>
        <v>1250.28</v>
      </c>
      <c r="H222" s="89">
        <f t="shared" si="99"/>
        <v>3750.84</v>
      </c>
      <c r="I222" s="89">
        <f>'2025 Απρίλιος'!L52</f>
        <v>1250.28</v>
      </c>
      <c r="J222" s="89">
        <f t="shared" si="100"/>
        <v>5001.12</v>
      </c>
      <c r="K222" s="89">
        <f>'2025 Μάιος'!L52</f>
        <v>1250.28</v>
      </c>
      <c r="L222" s="89">
        <f t="shared" si="101"/>
        <v>6251.4</v>
      </c>
      <c r="M222" s="89">
        <f>'2025 Ιούνιος'!L52</f>
        <v>1250.28</v>
      </c>
      <c r="N222" s="89">
        <f t="shared" si="102"/>
        <v>7501.6799999999994</v>
      </c>
      <c r="O222" s="89">
        <f>'2025 Ιούλιος'!L52</f>
        <v>1250.28</v>
      </c>
      <c r="P222" s="89">
        <f t="shared" si="103"/>
        <v>8751.9599999999991</v>
      </c>
      <c r="Q222" s="89">
        <f>'2025 Άυγουστος'!L52</f>
        <v>1250.28</v>
      </c>
      <c r="R222" s="89">
        <f t="shared" si="104"/>
        <v>10002.24</v>
      </c>
      <c r="S222" s="89">
        <f>'2025 Σεπτέμβριος'!L52</f>
        <v>1250.28</v>
      </c>
      <c r="T222" s="89">
        <f t="shared" si="105"/>
        <v>11252.52</v>
      </c>
      <c r="U222" s="89">
        <f>'2025 Οκτώβριος'!L52</f>
        <v>1250.28</v>
      </c>
      <c r="V222" s="89">
        <f t="shared" si="106"/>
        <v>12502.800000000001</v>
      </c>
      <c r="W222" s="89">
        <f>'2025 Νοέμβριος'!L52</f>
        <v>1250.28</v>
      </c>
      <c r="X222" s="89">
        <f t="shared" si="107"/>
        <v>13753.080000000002</v>
      </c>
      <c r="Y222" s="89">
        <f>'2025 Δεκέμβριος'!L52</f>
        <v>1250.28</v>
      </c>
      <c r="Z222" s="89">
        <f t="shared" si="108"/>
        <v>15003.360000000002</v>
      </c>
      <c r="AA222" s="89">
        <f t="shared" si="109"/>
        <v>15003.360000000002</v>
      </c>
    </row>
    <row r="223" spans="1:27" x14ac:dyDescent="0.25">
      <c r="A223" s="99" t="s">
        <v>76</v>
      </c>
      <c r="B223" s="88">
        <v>2024</v>
      </c>
      <c r="C223" s="89">
        <f>'2025 Ιανουάριος'!L53</f>
        <v>0</v>
      </c>
      <c r="D223" s="89">
        <f t="shared" si="97"/>
        <v>0</v>
      </c>
      <c r="E223" s="89">
        <f>'2025 Φεβρουάριος'!L53</f>
        <v>0</v>
      </c>
      <c r="F223" s="89">
        <f t="shared" si="98"/>
        <v>0</v>
      </c>
      <c r="G223" s="89">
        <f>'2025 Μάρτιος'!L53</f>
        <v>0</v>
      </c>
      <c r="H223" s="89">
        <f t="shared" si="99"/>
        <v>0</v>
      </c>
      <c r="I223" s="89">
        <f>'2025 Απρίλιος'!L53</f>
        <v>0</v>
      </c>
      <c r="J223" s="89">
        <f t="shared" si="100"/>
        <v>0</v>
      </c>
      <c r="K223" s="89">
        <f>'2025 Μάιος'!L53</f>
        <v>0</v>
      </c>
      <c r="L223" s="89">
        <f t="shared" si="101"/>
        <v>0</v>
      </c>
      <c r="M223" s="89">
        <f>'2025 Ιούνιος'!L53</f>
        <v>0</v>
      </c>
      <c r="N223" s="89">
        <f t="shared" si="102"/>
        <v>0</v>
      </c>
      <c r="O223" s="89">
        <f>'2025 Ιούλιος'!L53</f>
        <v>0</v>
      </c>
      <c r="P223" s="89">
        <f t="shared" si="103"/>
        <v>0</v>
      </c>
      <c r="Q223" s="89">
        <f>'2025 Άυγουστος'!L53</f>
        <v>0</v>
      </c>
      <c r="R223" s="89">
        <f t="shared" si="104"/>
        <v>0</v>
      </c>
      <c r="S223" s="89">
        <f>'2025 Σεπτέμβριος'!L53</f>
        <v>0</v>
      </c>
      <c r="T223" s="89">
        <f t="shared" si="105"/>
        <v>0</v>
      </c>
      <c r="U223" s="89">
        <f>'2025 Οκτώβριος'!L53</f>
        <v>0</v>
      </c>
      <c r="V223" s="89">
        <f t="shared" si="106"/>
        <v>0</v>
      </c>
      <c r="W223" s="89">
        <f>'2025 Νοέμβριος'!L53</f>
        <v>0</v>
      </c>
      <c r="X223" s="89">
        <f t="shared" si="107"/>
        <v>0</v>
      </c>
      <c r="Y223" s="89">
        <f>'2025 Δεκέμβριος'!L53</f>
        <v>0</v>
      </c>
      <c r="Z223" s="89">
        <f t="shared" si="108"/>
        <v>0</v>
      </c>
      <c r="AA223" s="89">
        <f t="shared" si="109"/>
        <v>0</v>
      </c>
    </row>
    <row r="224" spans="1:27" x14ac:dyDescent="0.25">
      <c r="A224" s="99" t="s">
        <v>77</v>
      </c>
      <c r="B224" s="88">
        <v>2024</v>
      </c>
      <c r="C224" s="89">
        <f>'2025 Ιανουάριος'!L54</f>
        <v>8.99</v>
      </c>
      <c r="D224" s="89">
        <f t="shared" si="97"/>
        <v>8.99</v>
      </c>
      <c r="E224" s="89">
        <f>'2025 Φεβρουάριος'!L54</f>
        <v>8.99</v>
      </c>
      <c r="F224" s="89">
        <f t="shared" si="98"/>
        <v>17.98</v>
      </c>
      <c r="G224" s="89">
        <f>'2025 Μάρτιος'!L54</f>
        <v>8.99</v>
      </c>
      <c r="H224" s="89">
        <f t="shared" si="99"/>
        <v>26.97</v>
      </c>
      <c r="I224" s="89">
        <f>'2025 Απρίλιος'!L54</f>
        <v>8.99</v>
      </c>
      <c r="J224" s="89">
        <f t="shared" si="100"/>
        <v>35.96</v>
      </c>
      <c r="K224" s="89">
        <f>'2025 Μάιος'!L54</f>
        <v>8.99</v>
      </c>
      <c r="L224" s="89">
        <f t="shared" si="101"/>
        <v>44.95</v>
      </c>
      <c r="M224" s="89">
        <f>'2025 Ιούνιος'!L54</f>
        <v>8.99</v>
      </c>
      <c r="N224" s="89">
        <f t="shared" si="102"/>
        <v>53.940000000000005</v>
      </c>
      <c r="O224" s="89">
        <f>'2025 Ιούλιος'!L54</f>
        <v>8.99</v>
      </c>
      <c r="P224" s="89">
        <f t="shared" si="103"/>
        <v>62.930000000000007</v>
      </c>
      <c r="Q224" s="89">
        <f>'2025 Άυγουστος'!L54</f>
        <v>8.99</v>
      </c>
      <c r="R224" s="89">
        <f t="shared" si="104"/>
        <v>71.92</v>
      </c>
      <c r="S224" s="89">
        <f>'2025 Σεπτέμβριος'!L54</f>
        <v>8.99</v>
      </c>
      <c r="T224" s="89">
        <f t="shared" si="105"/>
        <v>80.91</v>
      </c>
      <c r="U224" s="89">
        <f>'2025 Οκτώβριος'!L54</f>
        <v>8.99</v>
      </c>
      <c r="V224" s="89">
        <f t="shared" si="106"/>
        <v>89.899999999999991</v>
      </c>
      <c r="W224" s="89">
        <f>'2025 Νοέμβριος'!L54</f>
        <v>8.99</v>
      </c>
      <c r="X224" s="89">
        <f t="shared" si="107"/>
        <v>98.889999999999986</v>
      </c>
      <c r="Y224" s="89">
        <f>'2025 Δεκέμβριος'!L54</f>
        <v>8.99</v>
      </c>
      <c r="Z224" s="89">
        <f t="shared" si="108"/>
        <v>107.87999999999998</v>
      </c>
      <c r="AA224" s="89">
        <f t="shared" si="109"/>
        <v>107.87999999999998</v>
      </c>
    </row>
    <row r="225" spans="1:27" x14ac:dyDescent="0.25">
      <c r="A225" s="100" t="s">
        <v>78</v>
      </c>
      <c r="B225" s="88">
        <v>2024</v>
      </c>
      <c r="C225" s="89">
        <f>'2025 Ιανουάριος'!L55</f>
        <v>0</v>
      </c>
      <c r="D225" s="89">
        <f t="shared" si="97"/>
        <v>0</v>
      </c>
      <c r="E225" s="89">
        <f>'2025 Φεβρουάριος'!L55</f>
        <v>0</v>
      </c>
      <c r="F225" s="89">
        <f t="shared" si="98"/>
        <v>0</v>
      </c>
      <c r="G225" s="89">
        <f>'2025 Μάρτιος'!L55</f>
        <v>0</v>
      </c>
      <c r="H225" s="89">
        <f t="shared" si="99"/>
        <v>0</v>
      </c>
      <c r="I225" s="89">
        <f>'2025 Απρίλιος'!L55</f>
        <v>0</v>
      </c>
      <c r="J225" s="89">
        <f t="shared" si="100"/>
        <v>0</v>
      </c>
      <c r="K225" s="89">
        <f>'2025 Μάιος'!L55</f>
        <v>0</v>
      </c>
      <c r="L225" s="89">
        <f t="shared" si="101"/>
        <v>0</v>
      </c>
      <c r="M225" s="89">
        <f>'2025 Ιούνιος'!L55</f>
        <v>0</v>
      </c>
      <c r="N225" s="89">
        <f t="shared" si="102"/>
        <v>0</v>
      </c>
      <c r="O225" s="89">
        <f>'2025 Ιούλιος'!L55</f>
        <v>0</v>
      </c>
      <c r="P225" s="89">
        <f t="shared" si="103"/>
        <v>0</v>
      </c>
      <c r="Q225" s="89">
        <f>'2025 Άυγουστος'!L55</f>
        <v>0</v>
      </c>
      <c r="R225" s="89">
        <f t="shared" si="104"/>
        <v>0</v>
      </c>
      <c r="S225" s="89">
        <f>'2025 Σεπτέμβριος'!L55</f>
        <v>0</v>
      </c>
      <c r="T225" s="89">
        <f t="shared" si="105"/>
        <v>0</v>
      </c>
      <c r="U225" s="89">
        <f>'2025 Οκτώβριος'!L55</f>
        <v>0</v>
      </c>
      <c r="V225" s="89">
        <f t="shared" si="106"/>
        <v>0</v>
      </c>
      <c r="W225" s="89">
        <f>'2025 Νοέμβριος'!L55</f>
        <v>0</v>
      </c>
      <c r="X225" s="89">
        <f t="shared" si="107"/>
        <v>0</v>
      </c>
      <c r="Y225" s="89">
        <f>'2025 Δεκέμβριος'!L55</f>
        <v>0</v>
      </c>
      <c r="Z225" s="89">
        <f t="shared" si="108"/>
        <v>0</v>
      </c>
      <c r="AA225" s="89">
        <f t="shared" si="109"/>
        <v>0</v>
      </c>
    </row>
    <row r="226" spans="1:27" x14ac:dyDescent="0.25">
      <c r="A226" s="101" t="s">
        <v>79</v>
      </c>
      <c r="B226" s="88">
        <v>2024</v>
      </c>
      <c r="C226" s="89">
        <f>'2025 Ιανουάριος'!L56</f>
        <v>378.72</v>
      </c>
      <c r="D226" s="89">
        <f t="shared" si="97"/>
        <v>378.72</v>
      </c>
      <c r="E226" s="89">
        <f>'2025 Φεβρουάριος'!L56</f>
        <v>378.72</v>
      </c>
      <c r="F226" s="89">
        <f t="shared" si="98"/>
        <v>757.44</v>
      </c>
      <c r="G226" s="89">
        <f>'2025 Μάρτιος'!L56</f>
        <v>378.72</v>
      </c>
      <c r="H226" s="89">
        <f t="shared" si="99"/>
        <v>1136.1600000000001</v>
      </c>
      <c r="I226" s="89">
        <f>'2025 Απρίλιος'!L56</f>
        <v>378.72</v>
      </c>
      <c r="J226" s="89">
        <f t="shared" si="100"/>
        <v>1514.88</v>
      </c>
      <c r="K226" s="89">
        <f>'2025 Μάιος'!L56</f>
        <v>378.72</v>
      </c>
      <c r="L226" s="89">
        <f t="shared" si="101"/>
        <v>1893.6000000000001</v>
      </c>
      <c r="M226" s="89">
        <f>'2025 Ιούνιος'!L56</f>
        <v>378.72</v>
      </c>
      <c r="N226" s="89">
        <f t="shared" si="102"/>
        <v>2272.3200000000002</v>
      </c>
      <c r="O226" s="89">
        <f>'2025 Ιούλιος'!L56</f>
        <v>378.72</v>
      </c>
      <c r="P226" s="89">
        <f t="shared" si="103"/>
        <v>2651.04</v>
      </c>
      <c r="Q226" s="89">
        <f>'2025 Άυγουστος'!L56</f>
        <v>378.72</v>
      </c>
      <c r="R226" s="89">
        <f t="shared" si="104"/>
        <v>3029.76</v>
      </c>
      <c r="S226" s="89">
        <f>'2025 Σεπτέμβριος'!L56</f>
        <v>378.72</v>
      </c>
      <c r="T226" s="89">
        <f t="shared" si="105"/>
        <v>3408.4800000000005</v>
      </c>
      <c r="U226" s="89">
        <f>'2025 Οκτώβριος'!L56</f>
        <v>378.72</v>
      </c>
      <c r="V226" s="89">
        <f t="shared" si="106"/>
        <v>3787.2000000000007</v>
      </c>
      <c r="W226" s="89">
        <f>'2025 Νοέμβριος'!L56</f>
        <v>378.72</v>
      </c>
      <c r="X226" s="89">
        <f t="shared" si="107"/>
        <v>4165.920000000001</v>
      </c>
      <c r="Y226" s="89">
        <f>'2025 Δεκέμβριος'!L56</f>
        <v>378.72</v>
      </c>
      <c r="Z226" s="89">
        <f t="shared" si="108"/>
        <v>4544.6400000000012</v>
      </c>
      <c r="AA226" s="89">
        <f t="shared" si="109"/>
        <v>4544.6400000000012</v>
      </c>
    </row>
    <row r="227" spans="1:27" ht="28.5" x14ac:dyDescent="0.25">
      <c r="A227" s="102" t="s">
        <v>80</v>
      </c>
      <c r="B227" s="88">
        <v>2024</v>
      </c>
      <c r="C227" s="89">
        <f>'2025 Ιανουάριος'!L57</f>
        <v>5027.21</v>
      </c>
      <c r="D227" s="89">
        <f t="shared" si="97"/>
        <v>5027.21</v>
      </c>
      <c r="E227" s="89">
        <f>'2025 Φεβρουάριος'!L57</f>
        <v>5027.21</v>
      </c>
      <c r="F227" s="89">
        <f t="shared" si="98"/>
        <v>10054.42</v>
      </c>
      <c r="G227" s="89">
        <f>'2025 Μάρτιος'!L57</f>
        <v>5027.21</v>
      </c>
      <c r="H227" s="89">
        <f t="shared" si="99"/>
        <v>15081.630000000001</v>
      </c>
      <c r="I227" s="89">
        <f>'2025 Απρίλιος'!L57</f>
        <v>5027.21</v>
      </c>
      <c r="J227" s="89">
        <f t="shared" si="100"/>
        <v>20108.84</v>
      </c>
      <c r="K227" s="89">
        <f>'2025 Μάιος'!L57</f>
        <v>5027.21</v>
      </c>
      <c r="L227" s="89">
        <f t="shared" si="101"/>
        <v>25136.05</v>
      </c>
      <c r="M227" s="89">
        <f>'2025 Ιούνιος'!L57</f>
        <v>5027.21</v>
      </c>
      <c r="N227" s="89">
        <f t="shared" si="102"/>
        <v>30163.26</v>
      </c>
      <c r="O227" s="89">
        <f>'2025 Ιούλιος'!L57</f>
        <v>5027.21</v>
      </c>
      <c r="P227" s="89">
        <f t="shared" si="103"/>
        <v>35190.47</v>
      </c>
      <c r="Q227" s="89">
        <f>'2025 Άυγουστος'!L57</f>
        <v>5027.21</v>
      </c>
      <c r="R227" s="89">
        <f t="shared" si="104"/>
        <v>40217.68</v>
      </c>
      <c r="S227" s="89">
        <f>'2025 Σεπτέμβριος'!L57</f>
        <v>5027.21</v>
      </c>
      <c r="T227" s="89">
        <f t="shared" si="105"/>
        <v>45244.89</v>
      </c>
      <c r="U227" s="89">
        <f>'2025 Οκτώβριος'!L57</f>
        <v>5027.21</v>
      </c>
      <c r="V227" s="89">
        <f t="shared" si="106"/>
        <v>50272.1</v>
      </c>
      <c r="W227" s="89">
        <f>'2025 Νοέμβριος'!L57</f>
        <v>5027.21</v>
      </c>
      <c r="X227" s="89">
        <f t="shared" si="107"/>
        <v>55299.31</v>
      </c>
      <c r="Y227" s="89">
        <f>'2025 Δεκέμβριος'!L57</f>
        <v>5027.21</v>
      </c>
      <c r="Z227" s="89">
        <f t="shared" si="108"/>
        <v>60326.52</v>
      </c>
      <c r="AA227" s="89">
        <f t="shared" si="109"/>
        <v>60326.52</v>
      </c>
    </row>
    <row r="228" spans="1:27" ht="28.5" x14ac:dyDescent="0.25">
      <c r="A228" s="102" t="s">
        <v>81</v>
      </c>
      <c r="B228" s="88">
        <v>2024</v>
      </c>
      <c r="C228" s="89">
        <f>'2025 Ιανουάριος'!L58</f>
        <v>0</v>
      </c>
      <c r="D228" s="89">
        <f t="shared" si="97"/>
        <v>0</v>
      </c>
      <c r="E228" s="89">
        <f>'2025 Φεβρουάριος'!L58</f>
        <v>0</v>
      </c>
      <c r="F228" s="89">
        <f t="shared" si="98"/>
        <v>0</v>
      </c>
      <c r="G228" s="89">
        <f>'2025 Μάρτιος'!L58</f>
        <v>0</v>
      </c>
      <c r="H228" s="89">
        <f t="shared" si="99"/>
        <v>0</v>
      </c>
      <c r="I228" s="89">
        <f>'2025 Απρίλιος'!L58</f>
        <v>0</v>
      </c>
      <c r="J228" s="89">
        <f t="shared" si="100"/>
        <v>0</v>
      </c>
      <c r="K228" s="89">
        <f>'2025 Μάιος'!L58</f>
        <v>0</v>
      </c>
      <c r="L228" s="89">
        <f t="shared" si="101"/>
        <v>0</v>
      </c>
      <c r="M228" s="89">
        <f>'2025 Ιούνιος'!L58</f>
        <v>0</v>
      </c>
      <c r="N228" s="89">
        <f t="shared" si="102"/>
        <v>0</v>
      </c>
      <c r="O228" s="89">
        <f>'2025 Ιούλιος'!L58</f>
        <v>0</v>
      </c>
      <c r="P228" s="89">
        <f t="shared" si="103"/>
        <v>0</v>
      </c>
      <c r="Q228" s="89">
        <f>'2025 Άυγουστος'!L58</f>
        <v>0</v>
      </c>
      <c r="R228" s="89">
        <f t="shared" si="104"/>
        <v>0</v>
      </c>
      <c r="S228" s="89">
        <f>'2025 Σεπτέμβριος'!L58</f>
        <v>0</v>
      </c>
      <c r="T228" s="89">
        <f t="shared" si="105"/>
        <v>0</v>
      </c>
      <c r="U228" s="89">
        <f>'2025 Οκτώβριος'!L58</f>
        <v>0</v>
      </c>
      <c r="V228" s="89">
        <f t="shared" si="106"/>
        <v>0</v>
      </c>
      <c r="W228" s="89">
        <f>'2025 Νοέμβριος'!L58</f>
        <v>0</v>
      </c>
      <c r="X228" s="89">
        <f t="shared" si="107"/>
        <v>0</v>
      </c>
      <c r="Y228" s="89">
        <f>'2025 Δεκέμβριος'!L58</f>
        <v>0</v>
      </c>
      <c r="Z228" s="89">
        <f t="shared" si="108"/>
        <v>0</v>
      </c>
      <c r="AA228" s="89">
        <f t="shared" si="109"/>
        <v>0</v>
      </c>
    </row>
    <row r="229" spans="1:27" x14ac:dyDescent="0.25">
      <c r="A229" s="100" t="s">
        <v>82</v>
      </c>
      <c r="B229" s="88">
        <v>2024</v>
      </c>
      <c r="C229" s="89">
        <f>'2025 Ιανουάριος'!L59</f>
        <v>0</v>
      </c>
      <c r="D229" s="89">
        <f t="shared" si="97"/>
        <v>0</v>
      </c>
      <c r="E229" s="89">
        <f>'2025 Φεβρουάριος'!L59</f>
        <v>0</v>
      </c>
      <c r="F229" s="89">
        <f t="shared" si="98"/>
        <v>0</v>
      </c>
      <c r="G229" s="89">
        <f>'2025 Μάρτιος'!L59</f>
        <v>0</v>
      </c>
      <c r="H229" s="89">
        <f t="shared" si="99"/>
        <v>0</v>
      </c>
      <c r="I229" s="89">
        <f>'2025 Απρίλιος'!L59</f>
        <v>0</v>
      </c>
      <c r="J229" s="89">
        <f t="shared" si="100"/>
        <v>0</v>
      </c>
      <c r="K229" s="89">
        <f>'2025 Μάιος'!L59</f>
        <v>0</v>
      </c>
      <c r="L229" s="89">
        <f t="shared" si="101"/>
        <v>0</v>
      </c>
      <c r="M229" s="89">
        <f>'2025 Ιούνιος'!L59</f>
        <v>0</v>
      </c>
      <c r="N229" s="89">
        <f t="shared" si="102"/>
        <v>0</v>
      </c>
      <c r="O229" s="89">
        <f>'2025 Ιούλιος'!L59</f>
        <v>0</v>
      </c>
      <c r="P229" s="89">
        <f t="shared" si="103"/>
        <v>0</v>
      </c>
      <c r="Q229" s="89">
        <f>'2025 Άυγουστος'!L59</f>
        <v>0</v>
      </c>
      <c r="R229" s="89">
        <f t="shared" si="104"/>
        <v>0</v>
      </c>
      <c r="S229" s="89">
        <f>'2025 Σεπτέμβριος'!L59</f>
        <v>0</v>
      </c>
      <c r="T229" s="89">
        <f t="shared" si="105"/>
        <v>0</v>
      </c>
      <c r="U229" s="89">
        <f>'2025 Οκτώβριος'!L59</f>
        <v>0</v>
      </c>
      <c r="V229" s="89">
        <f t="shared" si="106"/>
        <v>0</v>
      </c>
      <c r="W229" s="89">
        <f>'2025 Νοέμβριος'!L59</f>
        <v>0</v>
      </c>
      <c r="X229" s="89">
        <f t="shared" si="107"/>
        <v>0</v>
      </c>
      <c r="Y229" s="89">
        <f>'2025 Δεκέμβριος'!L59</f>
        <v>0</v>
      </c>
      <c r="Z229" s="89">
        <f t="shared" si="108"/>
        <v>0</v>
      </c>
      <c r="AA229" s="89">
        <f t="shared" si="109"/>
        <v>0</v>
      </c>
    </row>
    <row r="230" spans="1:27" ht="28.5" x14ac:dyDescent="0.25">
      <c r="A230" s="102" t="s">
        <v>83</v>
      </c>
      <c r="B230" s="88">
        <v>2024</v>
      </c>
      <c r="C230" s="89">
        <f>'2025 Ιανουάριος'!L60</f>
        <v>0</v>
      </c>
      <c r="D230" s="89">
        <f t="shared" si="97"/>
        <v>0</v>
      </c>
      <c r="E230" s="89">
        <f>'2025 Φεβρουάριος'!L60</f>
        <v>0</v>
      </c>
      <c r="F230" s="89">
        <f t="shared" si="98"/>
        <v>0</v>
      </c>
      <c r="G230" s="89">
        <f>'2025 Μάρτιος'!L60</f>
        <v>0</v>
      </c>
      <c r="H230" s="89">
        <f t="shared" si="99"/>
        <v>0</v>
      </c>
      <c r="I230" s="89">
        <f>'2025 Απρίλιος'!L60</f>
        <v>0</v>
      </c>
      <c r="J230" s="89">
        <f t="shared" si="100"/>
        <v>0</v>
      </c>
      <c r="K230" s="89">
        <f>'2025 Μάιος'!L60</f>
        <v>0</v>
      </c>
      <c r="L230" s="89">
        <f t="shared" si="101"/>
        <v>0</v>
      </c>
      <c r="M230" s="89">
        <f>'2025 Ιούνιος'!L60</f>
        <v>0</v>
      </c>
      <c r="N230" s="89">
        <f t="shared" si="102"/>
        <v>0</v>
      </c>
      <c r="O230" s="89">
        <f>'2025 Ιούλιος'!L60</f>
        <v>0</v>
      </c>
      <c r="P230" s="89">
        <f t="shared" si="103"/>
        <v>0</v>
      </c>
      <c r="Q230" s="89">
        <f>'2025 Άυγουστος'!L60</f>
        <v>0</v>
      </c>
      <c r="R230" s="89">
        <f t="shared" si="104"/>
        <v>0</v>
      </c>
      <c r="S230" s="89">
        <f>'2025 Σεπτέμβριος'!L60</f>
        <v>0</v>
      </c>
      <c r="T230" s="89">
        <f t="shared" si="105"/>
        <v>0</v>
      </c>
      <c r="U230" s="89">
        <f>'2025 Οκτώβριος'!L60</f>
        <v>0</v>
      </c>
      <c r="V230" s="89">
        <f t="shared" si="106"/>
        <v>0</v>
      </c>
      <c r="W230" s="89">
        <f>'2025 Νοέμβριος'!L60</f>
        <v>0</v>
      </c>
      <c r="X230" s="89">
        <f t="shared" si="107"/>
        <v>0</v>
      </c>
      <c r="Y230" s="89">
        <f>'2025 Δεκέμβριος'!L60</f>
        <v>0</v>
      </c>
      <c r="Z230" s="89">
        <f t="shared" si="108"/>
        <v>0</v>
      </c>
      <c r="AA230" s="89">
        <f t="shared" si="109"/>
        <v>0</v>
      </c>
    </row>
    <row r="231" spans="1:27" ht="28.5" x14ac:dyDescent="0.25">
      <c r="A231" s="102" t="s">
        <v>84</v>
      </c>
      <c r="B231" s="88">
        <v>2024</v>
      </c>
      <c r="C231" s="89">
        <f>'2025 Ιανουάριος'!L61</f>
        <v>509.31</v>
      </c>
      <c r="D231" s="89">
        <f t="shared" si="97"/>
        <v>509.31</v>
      </c>
      <c r="E231" s="89">
        <f>'2025 Φεβρουάριος'!L61</f>
        <v>509.31</v>
      </c>
      <c r="F231" s="89">
        <f t="shared" si="98"/>
        <v>1018.62</v>
      </c>
      <c r="G231" s="89">
        <f>'2025 Μάρτιος'!L61</f>
        <v>509.31</v>
      </c>
      <c r="H231" s="89">
        <f t="shared" si="99"/>
        <v>1527.93</v>
      </c>
      <c r="I231" s="89">
        <f>'2025 Απρίλιος'!L61</f>
        <v>509.31</v>
      </c>
      <c r="J231" s="89">
        <f t="shared" si="100"/>
        <v>2037.24</v>
      </c>
      <c r="K231" s="89">
        <f>'2025 Μάιος'!L61</f>
        <v>509.31</v>
      </c>
      <c r="L231" s="89">
        <f t="shared" si="101"/>
        <v>2546.5500000000002</v>
      </c>
      <c r="M231" s="89">
        <f>'2025 Ιούνιος'!L61</f>
        <v>509.31</v>
      </c>
      <c r="N231" s="89">
        <f t="shared" si="102"/>
        <v>3055.86</v>
      </c>
      <c r="O231" s="89">
        <f>'2025 Ιούλιος'!L61</f>
        <v>509.31</v>
      </c>
      <c r="P231" s="89">
        <f t="shared" si="103"/>
        <v>3565.17</v>
      </c>
      <c r="Q231" s="89">
        <f>'2025 Άυγουστος'!L61</f>
        <v>509.31</v>
      </c>
      <c r="R231" s="89">
        <f t="shared" si="104"/>
        <v>4074.48</v>
      </c>
      <c r="S231" s="89">
        <f>'2025 Σεπτέμβριος'!L61</f>
        <v>509.31</v>
      </c>
      <c r="T231" s="89">
        <f t="shared" si="105"/>
        <v>4583.79</v>
      </c>
      <c r="U231" s="89">
        <f>'2025 Οκτώβριος'!L61</f>
        <v>509.31</v>
      </c>
      <c r="V231" s="89">
        <f t="shared" si="106"/>
        <v>5093.1000000000004</v>
      </c>
      <c r="W231" s="89">
        <f>'2025 Νοέμβριος'!L61</f>
        <v>509.31</v>
      </c>
      <c r="X231" s="89">
        <f t="shared" si="107"/>
        <v>5602.4100000000008</v>
      </c>
      <c r="Y231" s="89">
        <f>'2025 Δεκέμβριος'!L61</f>
        <v>509.31</v>
      </c>
      <c r="Z231" s="89">
        <f t="shared" si="108"/>
        <v>6111.7200000000012</v>
      </c>
      <c r="AA231" s="89">
        <f t="shared" si="109"/>
        <v>6111.7200000000012</v>
      </c>
    </row>
    <row r="232" spans="1:27" x14ac:dyDescent="0.25">
      <c r="A232" s="99" t="s">
        <v>85</v>
      </c>
      <c r="B232" s="88">
        <v>2024</v>
      </c>
      <c r="C232" s="89">
        <f>'2025 Ιανουάριος'!L62</f>
        <v>1082.4000000000001</v>
      </c>
      <c r="D232" s="89">
        <f t="shared" si="97"/>
        <v>1082.4000000000001</v>
      </c>
      <c r="E232" s="89">
        <f>'2025 Φεβρουάριος'!L62</f>
        <v>1082.4000000000001</v>
      </c>
      <c r="F232" s="89">
        <f t="shared" si="98"/>
        <v>2164.8000000000002</v>
      </c>
      <c r="G232" s="89">
        <f>'2025 Μάρτιος'!L62</f>
        <v>1082.4000000000001</v>
      </c>
      <c r="H232" s="89">
        <f t="shared" si="99"/>
        <v>3247.2000000000003</v>
      </c>
      <c r="I232" s="89">
        <f>'2025 Απρίλιος'!L62</f>
        <v>1082.4000000000001</v>
      </c>
      <c r="J232" s="89">
        <f t="shared" si="100"/>
        <v>4329.6000000000004</v>
      </c>
      <c r="K232" s="89">
        <f>'2025 Μάιος'!L62</f>
        <v>1082.4000000000001</v>
      </c>
      <c r="L232" s="89">
        <f t="shared" si="101"/>
        <v>5412</v>
      </c>
      <c r="M232" s="89">
        <f>'2025 Ιούνιος'!L62</f>
        <v>1082.4000000000001</v>
      </c>
      <c r="N232" s="89">
        <f t="shared" si="102"/>
        <v>6494.4</v>
      </c>
      <c r="O232" s="89">
        <f>'2025 Ιούλιος'!L62</f>
        <v>1082.4000000000001</v>
      </c>
      <c r="P232" s="89">
        <f t="shared" si="103"/>
        <v>7576.7999999999993</v>
      </c>
      <c r="Q232" s="89">
        <f>'2025 Άυγουστος'!L62</f>
        <v>1082.4000000000001</v>
      </c>
      <c r="R232" s="89">
        <f t="shared" si="104"/>
        <v>8659.1999999999989</v>
      </c>
      <c r="S232" s="89">
        <f>'2025 Σεπτέμβριος'!L62</f>
        <v>1082.4000000000001</v>
      </c>
      <c r="T232" s="89">
        <f t="shared" si="105"/>
        <v>9741.5999999999985</v>
      </c>
      <c r="U232" s="89">
        <f>'2025 Οκτώβριος'!L62</f>
        <v>1082.4000000000001</v>
      </c>
      <c r="V232" s="89">
        <f t="shared" si="106"/>
        <v>10823.999999999998</v>
      </c>
      <c r="W232" s="89">
        <f>'2025 Νοέμβριος'!L62</f>
        <v>1082.4000000000001</v>
      </c>
      <c r="X232" s="89">
        <f t="shared" si="107"/>
        <v>11906.399999999998</v>
      </c>
      <c r="Y232" s="89">
        <f>'2025 Δεκέμβριος'!L62</f>
        <v>1082.4000000000001</v>
      </c>
      <c r="Z232" s="89">
        <f t="shared" si="108"/>
        <v>12988.799999999997</v>
      </c>
      <c r="AA232" s="89">
        <f t="shared" si="109"/>
        <v>12988.799999999997</v>
      </c>
    </row>
    <row r="233" spans="1:27" x14ac:dyDescent="0.25">
      <c r="A233" s="99" t="s">
        <v>86</v>
      </c>
      <c r="B233" s="88">
        <v>2024</v>
      </c>
      <c r="C233" s="89">
        <f>'2025 Ιανουάριος'!L63</f>
        <v>85.2</v>
      </c>
      <c r="D233" s="89">
        <f t="shared" si="97"/>
        <v>85.2</v>
      </c>
      <c r="E233" s="89">
        <f>'2025 Φεβρουάριος'!L63</f>
        <v>85.2</v>
      </c>
      <c r="F233" s="89">
        <f t="shared" si="98"/>
        <v>170.4</v>
      </c>
      <c r="G233" s="89">
        <f>'2025 Μάρτιος'!L63</f>
        <v>85.2</v>
      </c>
      <c r="H233" s="89">
        <f t="shared" si="99"/>
        <v>255.60000000000002</v>
      </c>
      <c r="I233" s="89">
        <f>'2025 Απρίλιος'!L63</f>
        <v>85.2</v>
      </c>
      <c r="J233" s="89">
        <f t="shared" si="100"/>
        <v>340.8</v>
      </c>
      <c r="K233" s="89">
        <f>'2025 Μάιος'!L63</f>
        <v>85.2</v>
      </c>
      <c r="L233" s="89">
        <f t="shared" si="101"/>
        <v>426</v>
      </c>
      <c r="M233" s="89">
        <f>'2025 Ιούνιος'!L63</f>
        <v>85.2</v>
      </c>
      <c r="N233" s="89">
        <f t="shared" si="102"/>
        <v>511.2</v>
      </c>
      <c r="O233" s="89">
        <f>'2025 Ιούλιος'!L63</f>
        <v>85.2</v>
      </c>
      <c r="P233" s="89">
        <f t="shared" si="103"/>
        <v>596.4</v>
      </c>
      <c r="Q233" s="89">
        <f>'2025 Άυγουστος'!L63</f>
        <v>85.2</v>
      </c>
      <c r="R233" s="89">
        <f t="shared" si="104"/>
        <v>681.6</v>
      </c>
      <c r="S233" s="89">
        <f>'2025 Σεπτέμβριος'!L63</f>
        <v>85.2</v>
      </c>
      <c r="T233" s="89">
        <f t="shared" si="105"/>
        <v>766.80000000000007</v>
      </c>
      <c r="U233" s="89">
        <f>'2025 Οκτώβριος'!L63</f>
        <v>85.2</v>
      </c>
      <c r="V233" s="89">
        <f t="shared" si="106"/>
        <v>852.00000000000011</v>
      </c>
      <c r="W233" s="89">
        <f>'2025 Νοέμβριος'!L63</f>
        <v>85.2</v>
      </c>
      <c r="X233" s="89">
        <f t="shared" si="107"/>
        <v>937.20000000000016</v>
      </c>
      <c r="Y233" s="89">
        <f>'2025 Δεκέμβριος'!L63</f>
        <v>85.2</v>
      </c>
      <c r="Z233" s="89">
        <f t="shared" si="108"/>
        <v>1022.4000000000002</v>
      </c>
      <c r="AA233" s="89">
        <f t="shared" si="109"/>
        <v>1022.4000000000002</v>
      </c>
    </row>
    <row r="234" spans="1:27" x14ac:dyDescent="0.25">
      <c r="A234" s="102" t="s">
        <v>87</v>
      </c>
      <c r="B234" s="88">
        <v>2024</v>
      </c>
      <c r="C234" s="89">
        <f>'2025 Ιανουάριος'!L64</f>
        <v>0</v>
      </c>
      <c r="D234" s="89">
        <f t="shared" si="97"/>
        <v>0</v>
      </c>
      <c r="E234" s="89">
        <f>'2025 Φεβρουάριος'!L64</f>
        <v>0</v>
      </c>
      <c r="F234" s="89">
        <f t="shared" si="98"/>
        <v>0</v>
      </c>
      <c r="G234" s="89">
        <f>'2025 Μάρτιος'!L64</f>
        <v>0</v>
      </c>
      <c r="H234" s="89">
        <f t="shared" si="99"/>
        <v>0</v>
      </c>
      <c r="I234" s="89">
        <f>'2025 Απρίλιος'!L64</f>
        <v>0</v>
      </c>
      <c r="J234" s="89">
        <f t="shared" si="100"/>
        <v>0</v>
      </c>
      <c r="K234" s="89">
        <f>'2025 Μάιος'!L64</f>
        <v>0</v>
      </c>
      <c r="L234" s="89">
        <f t="shared" si="101"/>
        <v>0</v>
      </c>
      <c r="M234" s="89">
        <f>'2025 Ιούνιος'!L64</f>
        <v>0</v>
      </c>
      <c r="N234" s="89">
        <f t="shared" si="102"/>
        <v>0</v>
      </c>
      <c r="O234" s="89">
        <f>'2025 Ιούλιος'!L64</f>
        <v>0</v>
      </c>
      <c r="P234" s="89">
        <f t="shared" si="103"/>
        <v>0</v>
      </c>
      <c r="Q234" s="89">
        <f>'2025 Άυγουστος'!L64</f>
        <v>0</v>
      </c>
      <c r="R234" s="89">
        <f t="shared" si="104"/>
        <v>0</v>
      </c>
      <c r="S234" s="89">
        <f>'2025 Σεπτέμβριος'!L64</f>
        <v>0</v>
      </c>
      <c r="T234" s="89">
        <f t="shared" si="105"/>
        <v>0</v>
      </c>
      <c r="U234" s="89">
        <f>'2025 Οκτώβριος'!L64</f>
        <v>0</v>
      </c>
      <c r="V234" s="89">
        <f t="shared" si="106"/>
        <v>0</v>
      </c>
      <c r="W234" s="89">
        <f>'2025 Νοέμβριος'!L64</f>
        <v>0</v>
      </c>
      <c r="X234" s="89">
        <f t="shared" si="107"/>
        <v>0</v>
      </c>
      <c r="Y234" s="89">
        <f>'2025 Δεκέμβριος'!L64</f>
        <v>0</v>
      </c>
      <c r="Z234" s="89">
        <f t="shared" si="108"/>
        <v>0</v>
      </c>
      <c r="AA234" s="89">
        <f t="shared" si="109"/>
        <v>0</v>
      </c>
    </row>
    <row r="235" spans="1:27" x14ac:dyDescent="0.25">
      <c r="A235" s="88" t="s">
        <v>263</v>
      </c>
      <c r="B235" s="88"/>
      <c r="C235" s="89">
        <f>SUM(C207:C234)</f>
        <v>32768.479999999996</v>
      </c>
      <c r="D235" s="89">
        <f t="shared" ref="D235:AA235" si="110">SUM(D207:D234)</f>
        <v>32768.479999999996</v>
      </c>
      <c r="E235" s="89">
        <f t="shared" si="110"/>
        <v>32768.479999999996</v>
      </c>
      <c r="F235" s="89">
        <f t="shared" si="110"/>
        <v>65536.959999999992</v>
      </c>
      <c r="G235" s="89">
        <f t="shared" si="110"/>
        <v>32768.479999999996</v>
      </c>
      <c r="H235" s="89">
        <f t="shared" si="110"/>
        <v>98305.44</v>
      </c>
      <c r="I235" s="89">
        <f t="shared" si="110"/>
        <v>32768.479999999996</v>
      </c>
      <c r="J235" s="89">
        <f t="shared" si="110"/>
        <v>131073.91999999998</v>
      </c>
      <c r="K235" s="89">
        <f t="shared" si="110"/>
        <v>32768.479999999996</v>
      </c>
      <c r="L235" s="89">
        <f t="shared" si="110"/>
        <v>163842.4</v>
      </c>
      <c r="M235" s="89">
        <f t="shared" si="110"/>
        <v>32768.479999999996</v>
      </c>
      <c r="N235" s="89">
        <f t="shared" si="110"/>
        <v>196610.88</v>
      </c>
      <c r="O235" s="89">
        <f t="shared" si="110"/>
        <v>32768.479999999996</v>
      </c>
      <c r="P235" s="89">
        <f t="shared" si="110"/>
        <v>229379.35999999996</v>
      </c>
      <c r="Q235" s="89">
        <f t="shared" si="110"/>
        <v>32768.479999999996</v>
      </c>
      <c r="R235" s="89">
        <f t="shared" si="110"/>
        <v>262147.83999999997</v>
      </c>
      <c r="S235" s="89">
        <f t="shared" si="110"/>
        <v>32768.479999999996</v>
      </c>
      <c r="T235" s="89">
        <f t="shared" si="110"/>
        <v>294916.31999999995</v>
      </c>
      <c r="U235" s="89">
        <f t="shared" si="110"/>
        <v>32768.479999999996</v>
      </c>
      <c r="V235" s="89">
        <f t="shared" si="110"/>
        <v>327684.8</v>
      </c>
      <c r="W235" s="89">
        <f t="shared" si="110"/>
        <v>32768.479999999996</v>
      </c>
      <c r="X235" s="89">
        <f t="shared" si="110"/>
        <v>360453.28</v>
      </c>
      <c r="Y235" s="89">
        <f t="shared" si="110"/>
        <v>32768.479999999996</v>
      </c>
      <c r="Z235" s="89">
        <f t="shared" si="110"/>
        <v>393221.76000000007</v>
      </c>
      <c r="AA235" s="89">
        <f t="shared" si="110"/>
        <v>393221.76000000007</v>
      </c>
    </row>
    <row r="239" spans="1:27" ht="17.25" x14ac:dyDescent="0.3">
      <c r="A239" s="112" t="s">
        <v>249</v>
      </c>
      <c r="B239" s="88" t="s">
        <v>193</v>
      </c>
      <c r="C239" s="88" t="s">
        <v>220</v>
      </c>
      <c r="D239" s="88" t="s">
        <v>221</v>
      </c>
      <c r="E239" s="88" t="s">
        <v>222</v>
      </c>
      <c r="F239" s="88" t="s">
        <v>223</v>
      </c>
      <c r="G239" s="88" t="s">
        <v>224</v>
      </c>
      <c r="H239" s="88" t="s">
        <v>225</v>
      </c>
      <c r="I239" s="88" t="s">
        <v>253</v>
      </c>
      <c r="J239" s="88" t="s">
        <v>227</v>
      </c>
      <c r="K239" s="88" t="s">
        <v>228</v>
      </c>
      <c r="L239" s="88" t="s">
        <v>251</v>
      </c>
      <c r="M239" s="88" t="s">
        <v>229</v>
      </c>
      <c r="N239" s="88" t="s">
        <v>230</v>
      </c>
      <c r="O239" s="88" t="s">
        <v>231</v>
      </c>
      <c r="P239" s="88" t="s">
        <v>232</v>
      </c>
      <c r="Q239" s="88" t="s">
        <v>233</v>
      </c>
      <c r="R239" s="88" t="s">
        <v>234</v>
      </c>
      <c r="S239" s="88" t="s">
        <v>254</v>
      </c>
      <c r="T239" s="88" t="s">
        <v>236</v>
      </c>
      <c r="U239" s="88" t="s">
        <v>237</v>
      </c>
      <c r="V239" s="88" t="s">
        <v>238</v>
      </c>
      <c r="W239" s="88" t="s">
        <v>239</v>
      </c>
      <c r="X239" s="88" t="s">
        <v>240</v>
      </c>
      <c r="Y239" s="88" t="s">
        <v>255</v>
      </c>
      <c r="Z239" s="88" t="s">
        <v>256</v>
      </c>
      <c r="AA239" s="88" t="s">
        <v>257</v>
      </c>
    </row>
    <row r="240" spans="1:27" x14ac:dyDescent="0.25">
      <c r="A240" t="s">
        <v>99</v>
      </c>
      <c r="B240" s="88">
        <v>2024</v>
      </c>
      <c r="C240" s="89">
        <f>'2025 Ιανουάριος'!L71</f>
        <v>1349.58</v>
      </c>
      <c r="D240" s="89">
        <f t="shared" ref="D240:D268" si="111">C240</f>
        <v>1349.58</v>
      </c>
      <c r="E240" s="89">
        <f>'2025 Φεβρουάριος'!L71</f>
        <v>1349.58</v>
      </c>
      <c r="F240" s="89">
        <f t="shared" ref="F240:F268" si="112">D240+E240</f>
        <v>2699.16</v>
      </c>
      <c r="G240" s="89">
        <f>'2025 Μάρτιος'!L71</f>
        <v>1349.58</v>
      </c>
      <c r="H240" s="89">
        <f t="shared" ref="H240:H268" si="113">F240+G240</f>
        <v>4048.74</v>
      </c>
      <c r="I240" s="89">
        <f>'2025 Απρίλιος'!L71</f>
        <v>1349.58</v>
      </c>
      <c r="J240" s="89">
        <f t="shared" ref="J240:J268" si="114">H240+I240</f>
        <v>5398.32</v>
      </c>
      <c r="K240" s="89">
        <f>'2025 Μάιος'!L71</f>
        <v>1349.58</v>
      </c>
      <c r="L240" s="89">
        <f t="shared" ref="L240:L268" si="115">J240+K240</f>
        <v>6747.9</v>
      </c>
      <c r="M240" s="89">
        <f>'2025 Ιούνιος'!L71</f>
        <v>1349.58</v>
      </c>
      <c r="N240" s="89">
        <f t="shared" ref="N240:N268" si="116">L240+M240</f>
        <v>8097.48</v>
      </c>
      <c r="O240" s="89">
        <f>'2025 Ιούλιος'!L71</f>
        <v>1349.58</v>
      </c>
      <c r="P240" s="89">
        <f t="shared" ref="P240:P268" si="117">N240+O240</f>
        <v>9447.06</v>
      </c>
      <c r="Q240" s="89">
        <f>'2025 Άυγουστος'!L71</f>
        <v>1349.58</v>
      </c>
      <c r="R240" s="89">
        <f t="shared" ref="R240:R268" si="118">P240+Q240</f>
        <v>10796.64</v>
      </c>
      <c r="S240" s="89">
        <f>'2025 Σεπτέμβριος'!L71</f>
        <v>1349.58</v>
      </c>
      <c r="T240" s="89">
        <f t="shared" ref="T240:T268" si="119">R240+S240</f>
        <v>12146.22</v>
      </c>
      <c r="U240" s="89">
        <f>'2025 Οκτώβριος'!L71</f>
        <v>1349.58</v>
      </c>
      <c r="V240" s="89">
        <f t="shared" ref="V240:V268" si="120">T240+U240</f>
        <v>13495.8</v>
      </c>
      <c r="W240" s="89">
        <f>'2025 Νοέμβριος'!L71</f>
        <v>1349.58</v>
      </c>
      <c r="X240" s="89">
        <f t="shared" ref="X240:X268" si="121">V240+W240</f>
        <v>14845.38</v>
      </c>
      <c r="Y240" s="89">
        <f>'2025 Δεκέμβριος'!L71</f>
        <v>1349.58</v>
      </c>
      <c r="Z240" s="89">
        <f t="shared" ref="Z240:Z268" si="122">X240+Y240</f>
        <v>16194.96</v>
      </c>
      <c r="AA240" s="89">
        <f t="shared" ref="AA240:AA268" si="123">C240+E240+G240+I240+K240+M240+O240+Q240+S240+U240+W240+Y240</f>
        <v>16194.96</v>
      </c>
    </row>
    <row r="241" spans="1:27" x14ac:dyDescent="0.25">
      <c r="A241" s="97" t="s">
        <v>100</v>
      </c>
      <c r="B241" s="88">
        <v>2024</v>
      </c>
      <c r="C241" s="89">
        <f>'2025 Ιανουάριος'!L72</f>
        <v>0</v>
      </c>
      <c r="D241" s="89">
        <f t="shared" si="111"/>
        <v>0</v>
      </c>
      <c r="E241" s="89">
        <f>'2025 Φεβρουάριος'!L72</f>
        <v>0</v>
      </c>
      <c r="F241" s="89">
        <f t="shared" si="112"/>
        <v>0</v>
      </c>
      <c r="G241" s="89">
        <f>'2025 Μάρτιος'!L72</f>
        <v>0</v>
      </c>
      <c r="H241" s="89">
        <f t="shared" si="113"/>
        <v>0</v>
      </c>
      <c r="I241" s="89">
        <f>'2025 Απρίλιος'!L72</f>
        <v>0</v>
      </c>
      <c r="J241" s="89">
        <f t="shared" si="114"/>
        <v>0</v>
      </c>
      <c r="K241" s="89">
        <f>'2025 Μάιος'!L72</f>
        <v>0</v>
      </c>
      <c r="L241" s="89">
        <f t="shared" si="115"/>
        <v>0</v>
      </c>
      <c r="M241" s="89">
        <f>'2025 Ιούνιος'!L72</f>
        <v>0</v>
      </c>
      <c r="N241" s="89">
        <f t="shared" si="116"/>
        <v>0</v>
      </c>
      <c r="O241" s="89">
        <f>'2025 Ιούλιος'!L72</f>
        <v>0</v>
      </c>
      <c r="P241" s="89">
        <f t="shared" si="117"/>
        <v>0</v>
      </c>
      <c r="Q241" s="89">
        <f>'2025 Άυγουστος'!L72</f>
        <v>0</v>
      </c>
      <c r="R241" s="89">
        <f t="shared" si="118"/>
        <v>0</v>
      </c>
      <c r="S241" s="89">
        <f>'2025 Σεπτέμβριος'!L72</f>
        <v>0</v>
      </c>
      <c r="T241" s="89">
        <f t="shared" si="119"/>
        <v>0</v>
      </c>
      <c r="U241" s="89">
        <f>'2025 Οκτώβριος'!L72</f>
        <v>0</v>
      </c>
      <c r="V241" s="89">
        <f t="shared" si="120"/>
        <v>0</v>
      </c>
      <c r="W241" s="89">
        <f>'2025 Νοέμβριος'!L72</f>
        <v>0</v>
      </c>
      <c r="X241" s="89">
        <f t="shared" si="121"/>
        <v>0</v>
      </c>
      <c r="Y241" s="89">
        <f>'2025 Δεκέμβριος'!L72</f>
        <v>0</v>
      </c>
      <c r="Z241" s="89">
        <f t="shared" si="122"/>
        <v>0</v>
      </c>
      <c r="AA241" s="89">
        <f t="shared" si="123"/>
        <v>0</v>
      </c>
    </row>
    <row r="242" spans="1:27" x14ac:dyDescent="0.25">
      <c r="A242" s="97" t="s">
        <v>101</v>
      </c>
      <c r="B242" s="88">
        <v>2024</v>
      </c>
      <c r="C242" s="89">
        <f>'2025 Ιανουάριος'!L73</f>
        <v>1439.8</v>
      </c>
      <c r="D242" s="89">
        <f t="shared" si="111"/>
        <v>1439.8</v>
      </c>
      <c r="E242" s="89">
        <f>'2025 Φεβρουάριος'!L73</f>
        <v>1439.8</v>
      </c>
      <c r="F242" s="89">
        <f t="shared" si="112"/>
        <v>2879.6</v>
      </c>
      <c r="G242" s="89">
        <f>'2025 Μάρτιος'!L73</f>
        <v>1439.8</v>
      </c>
      <c r="H242" s="89">
        <f t="shared" si="113"/>
        <v>4319.3999999999996</v>
      </c>
      <c r="I242" s="89">
        <f>'2025 Απρίλιος'!L73</f>
        <v>1439.8</v>
      </c>
      <c r="J242" s="89">
        <f t="shared" si="114"/>
        <v>5759.2</v>
      </c>
      <c r="K242" s="89">
        <f>'2025 Μάιος'!L73</f>
        <v>1439.8</v>
      </c>
      <c r="L242" s="89">
        <f t="shared" si="115"/>
        <v>7199</v>
      </c>
      <c r="M242" s="89">
        <f>'2025 Ιούνιος'!L73</f>
        <v>1439.8</v>
      </c>
      <c r="N242" s="89">
        <f t="shared" si="116"/>
        <v>8638.7999999999993</v>
      </c>
      <c r="O242" s="89">
        <f>'2025 Ιούλιος'!L73</f>
        <v>1439.8</v>
      </c>
      <c r="P242" s="89">
        <f t="shared" si="117"/>
        <v>10078.599999999999</v>
      </c>
      <c r="Q242" s="89">
        <f>'2025 Άυγουστος'!L73</f>
        <v>1439.8</v>
      </c>
      <c r="R242" s="89">
        <f t="shared" si="118"/>
        <v>11518.399999999998</v>
      </c>
      <c r="S242" s="89">
        <f>'2025 Σεπτέμβριος'!L73</f>
        <v>1439.8</v>
      </c>
      <c r="T242" s="89">
        <f t="shared" si="119"/>
        <v>12958.199999999997</v>
      </c>
      <c r="U242" s="89">
        <f>'2025 Οκτώβριος'!L73</f>
        <v>1439.8</v>
      </c>
      <c r="V242" s="89">
        <f t="shared" si="120"/>
        <v>14397.999999999996</v>
      </c>
      <c r="W242" s="89">
        <f>'2025 Νοέμβριος'!L73</f>
        <v>1439.8</v>
      </c>
      <c r="X242" s="89">
        <f t="shared" si="121"/>
        <v>15837.799999999996</v>
      </c>
      <c r="Y242" s="89">
        <f>'2025 Δεκέμβριος'!L73</f>
        <v>1439.8</v>
      </c>
      <c r="Z242" s="89">
        <f t="shared" si="122"/>
        <v>17277.599999999995</v>
      </c>
      <c r="AA242" s="89">
        <f t="shared" si="123"/>
        <v>17277.599999999995</v>
      </c>
    </row>
    <row r="243" spans="1:27" x14ac:dyDescent="0.25">
      <c r="A243" s="97" t="s">
        <v>102</v>
      </c>
      <c r="B243" s="88">
        <v>2024</v>
      </c>
      <c r="C243" s="89">
        <f>'2025 Ιανουάριος'!L74</f>
        <v>0</v>
      </c>
      <c r="D243" s="89">
        <f t="shared" si="111"/>
        <v>0</v>
      </c>
      <c r="E243" s="89">
        <f>'2025 Φεβρουάριος'!L74</f>
        <v>0</v>
      </c>
      <c r="F243" s="89">
        <f t="shared" si="112"/>
        <v>0</v>
      </c>
      <c r="G243" s="89">
        <f>'2025 Μάρτιος'!L74</f>
        <v>0</v>
      </c>
      <c r="H243" s="89">
        <f t="shared" si="113"/>
        <v>0</v>
      </c>
      <c r="I243" s="89">
        <f>'2025 Απρίλιος'!L74</f>
        <v>0</v>
      </c>
      <c r="J243" s="89">
        <f t="shared" si="114"/>
        <v>0</v>
      </c>
      <c r="K243" s="89">
        <f>'2025 Μάιος'!L74</f>
        <v>0</v>
      </c>
      <c r="L243" s="89">
        <f t="shared" si="115"/>
        <v>0</v>
      </c>
      <c r="M243" s="89">
        <f>'2025 Ιούνιος'!L74</f>
        <v>0</v>
      </c>
      <c r="N243" s="89">
        <f t="shared" si="116"/>
        <v>0</v>
      </c>
      <c r="O243" s="89">
        <f>'2025 Ιούλιος'!L74</f>
        <v>0</v>
      </c>
      <c r="P243" s="89">
        <f t="shared" si="117"/>
        <v>0</v>
      </c>
      <c r="Q243" s="89">
        <f>'2025 Άυγουστος'!L74</f>
        <v>0</v>
      </c>
      <c r="R243" s="89">
        <f t="shared" si="118"/>
        <v>0</v>
      </c>
      <c r="S243" s="89">
        <f>'2025 Σεπτέμβριος'!L74</f>
        <v>0</v>
      </c>
      <c r="T243" s="89">
        <f t="shared" si="119"/>
        <v>0</v>
      </c>
      <c r="U243" s="89">
        <f>'2025 Οκτώβριος'!L74</f>
        <v>0</v>
      </c>
      <c r="V243" s="89">
        <f t="shared" si="120"/>
        <v>0</v>
      </c>
      <c r="W243" s="89">
        <f>'2025 Νοέμβριος'!L74</f>
        <v>0</v>
      </c>
      <c r="X243" s="89">
        <f t="shared" si="121"/>
        <v>0</v>
      </c>
      <c r="Y243" s="89">
        <f>'2025 Δεκέμβριος'!L74</f>
        <v>0</v>
      </c>
      <c r="Z243" s="89">
        <f t="shared" si="122"/>
        <v>0</v>
      </c>
      <c r="AA243" s="89">
        <f t="shared" si="123"/>
        <v>0</v>
      </c>
    </row>
    <row r="244" spans="1:27" x14ac:dyDescent="0.25">
      <c r="A244" s="97" t="s">
        <v>103</v>
      </c>
      <c r="B244" s="88">
        <v>2024</v>
      </c>
      <c r="C244" s="89">
        <f>'2025 Ιανουάριος'!L75</f>
        <v>300.82</v>
      </c>
      <c r="D244" s="89">
        <f t="shared" si="111"/>
        <v>300.82</v>
      </c>
      <c r="E244" s="89">
        <f>'2025 Φεβρουάριος'!L75</f>
        <v>300.82</v>
      </c>
      <c r="F244" s="89">
        <f t="shared" si="112"/>
        <v>601.64</v>
      </c>
      <c r="G244" s="89">
        <f>'2025 Μάρτιος'!L75</f>
        <v>300.82</v>
      </c>
      <c r="H244" s="89">
        <f t="shared" si="113"/>
        <v>902.46</v>
      </c>
      <c r="I244" s="89">
        <f>'2025 Απρίλιος'!L75</f>
        <v>300.82</v>
      </c>
      <c r="J244" s="89">
        <f t="shared" si="114"/>
        <v>1203.28</v>
      </c>
      <c r="K244" s="89">
        <f>'2025 Μάιος'!L75</f>
        <v>300.82</v>
      </c>
      <c r="L244" s="89">
        <f t="shared" si="115"/>
        <v>1504.1</v>
      </c>
      <c r="M244" s="89">
        <f>'2025 Ιούνιος'!L75</f>
        <v>300.82</v>
      </c>
      <c r="N244" s="89">
        <f t="shared" si="116"/>
        <v>1804.9199999999998</v>
      </c>
      <c r="O244" s="89">
        <f>'2025 Ιούλιος'!L75</f>
        <v>300.82</v>
      </c>
      <c r="P244" s="89">
        <f t="shared" si="117"/>
        <v>2105.7399999999998</v>
      </c>
      <c r="Q244" s="89">
        <f>'2025 Άυγουστος'!L75</f>
        <v>300.82</v>
      </c>
      <c r="R244" s="89">
        <f t="shared" si="118"/>
        <v>2406.56</v>
      </c>
      <c r="S244" s="89">
        <f>'2025 Σεπτέμβριος'!L75</f>
        <v>300.82</v>
      </c>
      <c r="T244" s="89">
        <f t="shared" si="119"/>
        <v>2707.38</v>
      </c>
      <c r="U244" s="89">
        <f>'2025 Οκτώβριος'!L75</f>
        <v>300.82</v>
      </c>
      <c r="V244" s="89">
        <f t="shared" si="120"/>
        <v>3008.2000000000003</v>
      </c>
      <c r="W244" s="89">
        <f>'2025 Νοέμβριος'!L75</f>
        <v>300.82</v>
      </c>
      <c r="X244" s="89">
        <f t="shared" si="121"/>
        <v>3309.0200000000004</v>
      </c>
      <c r="Y244" s="89">
        <f>'2025 Δεκέμβριος'!L75</f>
        <v>300.82</v>
      </c>
      <c r="Z244" s="89">
        <f t="shared" si="122"/>
        <v>3609.8400000000006</v>
      </c>
      <c r="AA244" s="89">
        <f t="shared" si="123"/>
        <v>3609.8400000000006</v>
      </c>
    </row>
    <row r="245" spans="1:27" x14ac:dyDescent="0.25">
      <c r="A245" s="98" t="s">
        <v>104</v>
      </c>
      <c r="B245" s="88">
        <v>2024</v>
      </c>
      <c r="C245" s="89">
        <f>'2025 Ιανουάριος'!L76</f>
        <v>0</v>
      </c>
      <c r="D245" s="89">
        <f t="shared" si="111"/>
        <v>0</v>
      </c>
      <c r="E245" s="89">
        <f>'2025 Φεβρουάριος'!L76</f>
        <v>0</v>
      </c>
      <c r="F245" s="89">
        <f t="shared" si="112"/>
        <v>0</v>
      </c>
      <c r="G245" s="89">
        <f>'2025 Μάρτιος'!L76</f>
        <v>0</v>
      </c>
      <c r="H245" s="89">
        <f t="shared" si="113"/>
        <v>0</v>
      </c>
      <c r="I245" s="89">
        <f>'2025 Απρίλιος'!L76</f>
        <v>0</v>
      </c>
      <c r="J245" s="89">
        <f t="shared" si="114"/>
        <v>0</v>
      </c>
      <c r="K245" s="89">
        <f>'2025 Μάιος'!L76</f>
        <v>0</v>
      </c>
      <c r="L245" s="89">
        <f t="shared" si="115"/>
        <v>0</v>
      </c>
      <c r="M245" s="89">
        <f>'2025 Ιούνιος'!L76</f>
        <v>0</v>
      </c>
      <c r="N245" s="89">
        <f t="shared" si="116"/>
        <v>0</v>
      </c>
      <c r="O245" s="89">
        <f>'2025 Ιούλιος'!L76</f>
        <v>0</v>
      </c>
      <c r="P245" s="89">
        <f t="shared" si="117"/>
        <v>0</v>
      </c>
      <c r="Q245" s="89">
        <f>'2025 Άυγουστος'!L76</f>
        <v>0</v>
      </c>
      <c r="R245" s="89">
        <f t="shared" si="118"/>
        <v>0</v>
      </c>
      <c r="S245" s="89">
        <f>'2025 Σεπτέμβριος'!L76</f>
        <v>0</v>
      </c>
      <c r="T245" s="89">
        <f t="shared" si="119"/>
        <v>0</v>
      </c>
      <c r="U245" s="89">
        <f>'2025 Οκτώβριος'!L76</f>
        <v>0</v>
      </c>
      <c r="V245" s="89">
        <f t="shared" si="120"/>
        <v>0</v>
      </c>
      <c r="W245" s="89">
        <f>'2025 Νοέμβριος'!L76</f>
        <v>0</v>
      </c>
      <c r="X245" s="89">
        <f t="shared" si="121"/>
        <v>0</v>
      </c>
      <c r="Y245" s="89">
        <f>'2025 Δεκέμβριος'!L76</f>
        <v>0</v>
      </c>
      <c r="Z245" s="89">
        <f t="shared" si="122"/>
        <v>0</v>
      </c>
      <c r="AA245" s="89">
        <f t="shared" si="123"/>
        <v>0</v>
      </c>
    </row>
    <row r="246" spans="1:27" x14ac:dyDescent="0.25">
      <c r="A246" s="98" t="s">
        <v>105</v>
      </c>
      <c r="B246" s="88">
        <v>2024</v>
      </c>
      <c r="C246" s="89">
        <f>'2025 Ιανουάριος'!L77</f>
        <v>292.81</v>
      </c>
      <c r="D246" s="89">
        <f t="shared" si="111"/>
        <v>292.81</v>
      </c>
      <c r="E246" s="89">
        <f>'2025 Φεβρουάριος'!L77</f>
        <v>292.81</v>
      </c>
      <c r="F246" s="89">
        <f t="shared" si="112"/>
        <v>585.62</v>
      </c>
      <c r="G246" s="89">
        <f>'2025 Μάρτιος'!L77</f>
        <v>292.81</v>
      </c>
      <c r="H246" s="89">
        <f t="shared" si="113"/>
        <v>878.43000000000006</v>
      </c>
      <c r="I246" s="89">
        <f>'2025 Απρίλιος'!L77</f>
        <v>292.81</v>
      </c>
      <c r="J246" s="89">
        <f t="shared" si="114"/>
        <v>1171.24</v>
      </c>
      <c r="K246" s="89">
        <f>'2025 Μάιος'!L77</f>
        <v>292.81</v>
      </c>
      <c r="L246" s="89">
        <f t="shared" si="115"/>
        <v>1464.05</v>
      </c>
      <c r="M246" s="89">
        <f>'2025 Ιούνιος'!L77</f>
        <v>292.81</v>
      </c>
      <c r="N246" s="89">
        <f t="shared" si="116"/>
        <v>1756.86</v>
      </c>
      <c r="O246" s="89">
        <f>'2025 Ιούλιος'!L77</f>
        <v>292.81</v>
      </c>
      <c r="P246" s="89">
        <f t="shared" si="117"/>
        <v>2049.67</v>
      </c>
      <c r="Q246" s="89">
        <f>'2025 Άυγουστος'!L77</f>
        <v>292.81</v>
      </c>
      <c r="R246" s="89">
        <f t="shared" si="118"/>
        <v>2342.48</v>
      </c>
      <c r="S246" s="89">
        <f>'2025 Σεπτέμβριος'!L77</f>
        <v>292.81</v>
      </c>
      <c r="T246" s="89">
        <f t="shared" si="119"/>
        <v>2635.29</v>
      </c>
      <c r="U246" s="89">
        <f>'2025 Οκτώβριος'!L77</f>
        <v>292.81</v>
      </c>
      <c r="V246" s="89">
        <f t="shared" si="120"/>
        <v>2928.1</v>
      </c>
      <c r="W246" s="89">
        <f>'2025 Νοέμβριος'!L77</f>
        <v>292.81</v>
      </c>
      <c r="X246" s="89">
        <f t="shared" si="121"/>
        <v>3220.91</v>
      </c>
      <c r="Y246" s="89">
        <f>'2025 Δεκέμβριος'!L77</f>
        <v>292.81</v>
      </c>
      <c r="Z246" s="89">
        <f t="shared" si="122"/>
        <v>3513.72</v>
      </c>
      <c r="AA246" s="89">
        <f t="shared" si="123"/>
        <v>3513.72</v>
      </c>
    </row>
    <row r="247" spans="1:27" x14ac:dyDescent="0.25">
      <c r="A247" s="98" t="s">
        <v>106</v>
      </c>
      <c r="B247" s="88">
        <v>2024</v>
      </c>
      <c r="C247" s="89">
        <f>'2025 Ιανουάριος'!L78</f>
        <v>0</v>
      </c>
      <c r="D247" s="89">
        <f t="shared" si="111"/>
        <v>0</v>
      </c>
      <c r="E247" s="89">
        <f>'2025 Φεβρουάριος'!L78</f>
        <v>0</v>
      </c>
      <c r="F247" s="89">
        <f t="shared" si="112"/>
        <v>0</v>
      </c>
      <c r="G247" s="89">
        <f>'2025 Μάρτιος'!L78</f>
        <v>0</v>
      </c>
      <c r="H247" s="89">
        <f t="shared" si="113"/>
        <v>0</v>
      </c>
      <c r="I247" s="89">
        <f>'2025 Απρίλιος'!L78</f>
        <v>0</v>
      </c>
      <c r="J247" s="89">
        <f t="shared" si="114"/>
        <v>0</v>
      </c>
      <c r="K247" s="89">
        <f>'2025 Μάιος'!L78</f>
        <v>0</v>
      </c>
      <c r="L247" s="89">
        <f t="shared" si="115"/>
        <v>0</v>
      </c>
      <c r="M247" s="89">
        <f>'2025 Ιούνιος'!L78</f>
        <v>0</v>
      </c>
      <c r="N247" s="89">
        <f t="shared" si="116"/>
        <v>0</v>
      </c>
      <c r="O247" s="89">
        <f>'2025 Ιούλιος'!L78</f>
        <v>0</v>
      </c>
      <c r="P247" s="89">
        <f t="shared" si="117"/>
        <v>0</v>
      </c>
      <c r="Q247" s="89">
        <f>'2025 Άυγουστος'!L78</f>
        <v>0</v>
      </c>
      <c r="R247" s="89">
        <f t="shared" si="118"/>
        <v>0</v>
      </c>
      <c r="S247" s="89">
        <f>'2025 Σεπτέμβριος'!L78</f>
        <v>0</v>
      </c>
      <c r="T247" s="89">
        <f t="shared" si="119"/>
        <v>0</v>
      </c>
      <c r="U247" s="89">
        <f>'2025 Οκτώβριος'!L78</f>
        <v>0</v>
      </c>
      <c r="V247" s="89">
        <f t="shared" si="120"/>
        <v>0</v>
      </c>
      <c r="W247" s="89">
        <f>'2025 Νοέμβριος'!L78</f>
        <v>0</v>
      </c>
      <c r="X247" s="89">
        <f t="shared" si="121"/>
        <v>0</v>
      </c>
      <c r="Y247" s="89">
        <f>'2025 Δεκέμβριος'!L78</f>
        <v>0</v>
      </c>
      <c r="Z247" s="89">
        <f t="shared" si="122"/>
        <v>0</v>
      </c>
      <c r="AA247" s="89">
        <f t="shared" si="123"/>
        <v>0</v>
      </c>
    </row>
    <row r="248" spans="1:27" x14ac:dyDescent="0.25">
      <c r="A248" s="100" t="s">
        <v>107</v>
      </c>
      <c r="B248" s="88">
        <v>2024</v>
      </c>
      <c r="C248" s="89">
        <f>'2025 Ιανουάριος'!L79</f>
        <v>0</v>
      </c>
      <c r="D248" s="89">
        <f t="shared" si="111"/>
        <v>0</v>
      </c>
      <c r="E248" s="89">
        <f>'2025 Φεβρουάριος'!L79</f>
        <v>0</v>
      </c>
      <c r="F248" s="89">
        <f t="shared" si="112"/>
        <v>0</v>
      </c>
      <c r="G248" s="89">
        <f>'2025 Μάρτιος'!L79</f>
        <v>0</v>
      </c>
      <c r="H248" s="89">
        <f t="shared" si="113"/>
        <v>0</v>
      </c>
      <c r="I248" s="89">
        <f>'2025 Απρίλιος'!L79</f>
        <v>0</v>
      </c>
      <c r="J248" s="89">
        <f t="shared" si="114"/>
        <v>0</v>
      </c>
      <c r="K248" s="89">
        <f>'2025 Μάιος'!L79</f>
        <v>0</v>
      </c>
      <c r="L248" s="89">
        <f t="shared" si="115"/>
        <v>0</v>
      </c>
      <c r="M248" s="89">
        <f>'2025 Ιούνιος'!L79</f>
        <v>0</v>
      </c>
      <c r="N248" s="89">
        <f t="shared" si="116"/>
        <v>0</v>
      </c>
      <c r="O248" s="89">
        <f>'2025 Ιούλιος'!L79</f>
        <v>0</v>
      </c>
      <c r="P248" s="89">
        <f t="shared" si="117"/>
        <v>0</v>
      </c>
      <c r="Q248" s="89">
        <f>'2025 Άυγουστος'!L79</f>
        <v>0</v>
      </c>
      <c r="R248" s="89">
        <f t="shared" si="118"/>
        <v>0</v>
      </c>
      <c r="S248" s="89">
        <f>'2025 Σεπτέμβριος'!L79</f>
        <v>0</v>
      </c>
      <c r="T248" s="89">
        <f t="shared" si="119"/>
        <v>0</v>
      </c>
      <c r="U248" s="89">
        <f>'2025 Οκτώβριος'!L79</f>
        <v>0</v>
      </c>
      <c r="V248" s="89">
        <f t="shared" si="120"/>
        <v>0</v>
      </c>
      <c r="W248" s="89">
        <f>'2025 Νοέμβριος'!L79</f>
        <v>0</v>
      </c>
      <c r="X248" s="89">
        <f t="shared" si="121"/>
        <v>0</v>
      </c>
      <c r="Y248" s="89">
        <f>'2025 Δεκέμβριος'!L79</f>
        <v>0</v>
      </c>
      <c r="Z248" s="89">
        <f t="shared" si="122"/>
        <v>0</v>
      </c>
      <c r="AA248" s="89">
        <f t="shared" si="123"/>
        <v>0</v>
      </c>
    </row>
    <row r="249" spans="1:27" x14ac:dyDescent="0.25">
      <c r="A249" s="99" t="s">
        <v>68</v>
      </c>
      <c r="B249" s="88">
        <v>2024</v>
      </c>
      <c r="C249" s="89">
        <f>'2025 Ιανουάριος'!L80</f>
        <v>0</v>
      </c>
      <c r="D249" s="89">
        <f t="shared" si="111"/>
        <v>0</v>
      </c>
      <c r="E249" s="89">
        <f>'2025 Φεβρουάριος'!L80</f>
        <v>0</v>
      </c>
      <c r="F249" s="89">
        <f t="shared" si="112"/>
        <v>0</v>
      </c>
      <c r="G249" s="89">
        <f>'2025 Μάρτιος'!L80</f>
        <v>0</v>
      </c>
      <c r="H249" s="89">
        <f t="shared" si="113"/>
        <v>0</v>
      </c>
      <c r="I249" s="89">
        <f>'2025 Απρίλιος'!L80</f>
        <v>0</v>
      </c>
      <c r="J249" s="89">
        <f t="shared" si="114"/>
        <v>0</v>
      </c>
      <c r="K249" s="89">
        <f>'2025 Μάιος'!L80</f>
        <v>0</v>
      </c>
      <c r="L249" s="89">
        <f t="shared" si="115"/>
        <v>0</v>
      </c>
      <c r="M249" s="89">
        <f>'2025 Ιούνιος'!L80</f>
        <v>0</v>
      </c>
      <c r="N249" s="89">
        <f t="shared" si="116"/>
        <v>0</v>
      </c>
      <c r="O249" s="89">
        <f>'2025 Ιούλιος'!L80</f>
        <v>0</v>
      </c>
      <c r="P249" s="89">
        <f t="shared" si="117"/>
        <v>0</v>
      </c>
      <c r="Q249" s="89">
        <f>'2025 Άυγουστος'!L80</f>
        <v>0</v>
      </c>
      <c r="R249" s="89">
        <f t="shared" si="118"/>
        <v>0</v>
      </c>
      <c r="S249" s="89">
        <f>'2025 Σεπτέμβριος'!L80</f>
        <v>0</v>
      </c>
      <c r="T249" s="89">
        <f t="shared" si="119"/>
        <v>0</v>
      </c>
      <c r="U249" s="89">
        <f>'2025 Οκτώβριος'!L80</f>
        <v>0</v>
      </c>
      <c r="V249" s="89">
        <f t="shared" si="120"/>
        <v>0</v>
      </c>
      <c r="W249" s="89">
        <f>'2025 Νοέμβριος'!L80</f>
        <v>0</v>
      </c>
      <c r="X249" s="89">
        <f t="shared" si="121"/>
        <v>0</v>
      </c>
      <c r="Y249" s="89">
        <f>'2025 Δεκέμβριος'!L80</f>
        <v>0</v>
      </c>
      <c r="Z249" s="89">
        <f t="shared" si="122"/>
        <v>0</v>
      </c>
      <c r="AA249" s="89">
        <f t="shared" si="123"/>
        <v>0</v>
      </c>
    </row>
    <row r="250" spans="1:27" x14ac:dyDescent="0.25">
      <c r="A250" s="99" t="s">
        <v>69</v>
      </c>
      <c r="B250" s="88">
        <v>2024</v>
      </c>
      <c r="C250" s="89">
        <f>'2025 Ιανουάριος'!L81</f>
        <v>0</v>
      </c>
      <c r="D250" s="89">
        <f t="shared" si="111"/>
        <v>0</v>
      </c>
      <c r="E250" s="89">
        <f>'2025 Φεβρουάριος'!L81</f>
        <v>0</v>
      </c>
      <c r="F250" s="89">
        <f t="shared" si="112"/>
        <v>0</v>
      </c>
      <c r="G250" s="89">
        <f>'2025 Μάρτιος'!L81</f>
        <v>0</v>
      </c>
      <c r="H250" s="89">
        <f t="shared" si="113"/>
        <v>0</v>
      </c>
      <c r="I250" s="89">
        <f>'2025 Απρίλιος'!L81</f>
        <v>0</v>
      </c>
      <c r="J250" s="89">
        <f t="shared" si="114"/>
        <v>0</v>
      </c>
      <c r="K250" s="89">
        <f>'2025 Μάιος'!L81</f>
        <v>0</v>
      </c>
      <c r="L250" s="89">
        <f t="shared" si="115"/>
        <v>0</v>
      </c>
      <c r="M250" s="89">
        <f>'2025 Ιούνιος'!L81</f>
        <v>0</v>
      </c>
      <c r="N250" s="89">
        <f t="shared" si="116"/>
        <v>0</v>
      </c>
      <c r="O250" s="89">
        <f>'2025 Ιούλιος'!L81</f>
        <v>0</v>
      </c>
      <c r="P250" s="89">
        <f t="shared" si="117"/>
        <v>0</v>
      </c>
      <c r="Q250" s="89">
        <f>'2025 Άυγουστος'!L81</f>
        <v>0</v>
      </c>
      <c r="R250" s="89">
        <f t="shared" si="118"/>
        <v>0</v>
      </c>
      <c r="S250" s="89">
        <f>'2025 Σεπτέμβριος'!L81</f>
        <v>0</v>
      </c>
      <c r="T250" s="89">
        <f t="shared" si="119"/>
        <v>0</v>
      </c>
      <c r="U250" s="89">
        <f>'2025 Οκτώβριος'!L81</f>
        <v>0</v>
      </c>
      <c r="V250" s="89">
        <f t="shared" si="120"/>
        <v>0</v>
      </c>
      <c r="W250" s="89">
        <f>'2025 Νοέμβριος'!L81</f>
        <v>0</v>
      </c>
      <c r="X250" s="89">
        <f t="shared" si="121"/>
        <v>0</v>
      </c>
      <c r="Y250" s="89">
        <f>'2025 Δεκέμβριος'!L81</f>
        <v>0</v>
      </c>
      <c r="Z250" s="89">
        <f t="shared" si="122"/>
        <v>0</v>
      </c>
      <c r="AA250" s="89">
        <f t="shared" si="123"/>
        <v>0</v>
      </c>
    </row>
    <row r="251" spans="1:27" x14ac:dyDescent="0.25">
      <c r="A251" s="98" t="s">
        <v>70</v>
      </c>
      <c r="B251" s="88">
        <v>2024</v>
      </c>
      <c r="C251" s="89">
        <f>'2025 Ιανουάριος'!L82</f>
        <v>0</v>
      </c>
      <c r="D251" s="89">
        <f t="shared" si="111"/>
        <v>0</v>
      </c>
      <c r="E251" s="89">
        <f>'2025 Φεβρουάριος'!L82</f>
        <v>0</v>
      </c>
      <c r="F251" s="89">
        <f t="shared" si="112"/>
        <v>0</v>
      </c>
      <c r="G251" s="89">
        <f>'2025 Μάρτιος'!L82</f>
        <v>0</v>
      </c>
      <c r="H251" s="89">
        <f t="shared" si="113"/>
        <v>0</v>
      </c>
      <c r="I251" s="89">
        <f>'2025 Απρίλιος'!L82</f>
        <v>0</v>
      </c>
      <c r="J251" s="89">
        <f t="shared" si="114"/>
        <v>0</v>
      </c>
      <c r="K251" s="89">
        <f>'2025 Μάιος'!L82</f>
        <v>0</v>
      </c>
      <c r="L251" s="89">
        <f t="shared" si="115"/>
        <v>0</v>
      </c>
      <c r="M251" s="89">
        <f>'2025 Ιούνιος'!L82</f>
        <v>0</v>
      </c>
      <c r="N251" s="89">
        <f t="shared" si="116"/>
        <v>0</v>
      </c>
      <c r="O251" s="89">
        <f>'2025 Ιούλιος'!L82</f>
        <v>0</v>
      </c>
      <c r="P251" s="89">
        <f t="shared" si="117"/>
        <v>0</v>
      </c>
      <c r="Q251" s="89">
        <f>'2025 Άυγουστος'!L82</f>
        <v>0</v>
      </c>
      <c r="R251" s="89">
        <f t="shared" si="118"/>
        <v>0</v>
      </c>
      <c r="S251" s="89">
        <f>'2025 Σεπτέμβριος'!L82</f>
        <v>0</v>
      </c>
      <c r="T251" s="89">
        <f t="shared" si="119"/>
        <v>0</v>
      </c>
      <c r="U251" s="89">
        <f>'2025 Οκτώβριος'!L82</f>
        <v>0</v>
      </c>
      <c r="V251" s="89">
        <f t="shared" si="120"/>
        <v>0</v>
      </c>
      <c r="W251" s="89">
        <f>'2025 Νοέμβριος'!L82</f>
        <v>0</v>
      </c>
      <c r="X251" s="89">
        <f t="shared" si="121"/>
        <v>0</v>
      </c>
      <c r="Y251" s="89">
        <f>'2025 Δεκέμβριος'!L82</f>
        <v>0</v>
      </c>
      <c r="Z251" s="89">
        <f t="shared" si="122"/>
        <v>0</v>
      </c>
      <c r="AA251" s="89">
        <f t="shared" si="123"/>
        <v>0</v>
      </c>
    </row>
    <row r="252" spans="1:27" x14ac:dyDescent="0.25">
      <c r="A252" s="99" t="s">
        <v>72</v>
      </c>
      <c r="B252" s="88">
        <v>2024</v>
      </c>
      <c r="C252" s="89">
        <f>'2025 Ιανουάριος'!L83</f>
        <v>0</v>
      </c>
      <c r="D252" s="89">
        <f t="shared" si="111"/>
        <v>0</v>
      </c>
      <c r="E252" s="89">
        <f>'2025 Φεβρουάριος'!L83</f>
        <v>0</v>
      </c>
      <c r="F252" s="89">
        <f t="shared" si="112"/>
        <v>0</v>
      </c>
      <c r="G252" s="89">
        <f>'2025 Μάρτιος'!L83</f>
        <v>0</v>
      </c>
      <c r="H252" s="89">
        <f t="shared" si="113"/>
        <v>0</v>
      </c>
      <c r="I252" s="89">
        <f>'2025 Απρίλιος'!L83</f>
        <v>0</v>
      </c>
      <c r="J252" s="89">
        <f t="shared" si="114"/>
        <v>0</v>
      </c>
      <c r="K252" s="89">
        <f>'2025 Μάιος'!L83</f>
        <v>0</v>
      </c>
      <c r="L252" s="89">
        <f t="shared" si="115"/>
        <v>0</v>
      </c>
      <c r="M252" s="89">
        <f>'2025 Ιούνιος'!L83</f>
        <v>0</v>
      </c>
      <c r="N252" s="89">
        <f t="shared" si="116"/>
        <v>0</v>
      </c>
      <c r="O252" s="89">
        <f>'2025 Ιούλιος'!L83</f>
        <v>0</v>
      </c>
      <c r="P252" s="89">
        <f t="shared" si="117"/>
        <v>0</v>
      </c>
      <c r="Q252" s="89">
        <f>'2025 Άυγουστος'!L83</f>
        <v>0</v>
      </c>
      <c r="R252" s="89">
        <f t="shared" si="118"/>
        <v>0</v>
      </c>
      <c r="S252" s="89">
        <f>'2025 Σεπτέμβριος'!L83</f>
        <v>0</v>
      </c>
      <c r="T252" s="89">
        <f t="shared" si="119"/>
        <v>0</v>
      </c>
      <c r="U252" s="89">
        <f>'2025 Οκτώβριος'!L83</f>
        <v>0</v>
      </c>
      <c r="V252" s="89">
        <f t="shared" si="120"/>
        <v>0</v>
      </c>
      <c r="W252" s="89">
        <f>'2025 Νοέμβριος'!L83</f>
        <v>0</v>
      </c>
      <c r="X252" s="89">
        <f t="shared" si="121"/>
        <v>0</v>
      </c>
      <c r="Y252" s="89">
        <f>'2025 Δεκέμβριος'!L83</f>
        <v>0</v>
      </c>
      <c r="Z252" s="89">
        <f t="shared" si="122"/>
        <v>0</v>
      </c>
      <c r="AA252" s="89">
        <f t="shared" si="123"/>
        <v>0</v>
      </c>
    </row>
    <row r="253" spans="1:27" x14ac:dyDescent="0.25">
      <c r="A253" s="99" t="s">
        <v>73</v>
      </c>
      <c r="B253" s="88">
        <v>2024</v>
      </c>
      <c r="C253" s="89">
        <f>'2025 Ιανουάριος'!L84</f>
        <v>0</v>
      </c>
      <c r="D253" s="89">
        <f t="shared" si="111"/>
        <v>0</v>
      </c>
      <c r="E253" s="89">
        <f>'2025 Φεβρουάριος'!L84</f>
        <v>0</v>
      </c>
      <c r="F253" s="89">
        <f t="shared" si="112"/>
        <v>0</v>
      </c>
      <c r="G253" s="89">
        <f>'2025 Μάρτιος'!L84</f>
        <v>0</v>
      </c>
      <c r="H253" s="89">
        <f t="shared" si="113"/>
        <v>0</v>
      </c>
      <c r="I253" s="89">
        <f>'2025 Απρίλιος'!L84</f>
        <v>0</v>
      </c>
      <c r="J253" s="89">
        <f t="shared" si="114"/>
        <v>0</v>
      </c>
      <c r="K253" s="89">
        <f>'2025 Μάιος'!L84</f>
        <v>0</v>
      </c>
      <c r="L253" s="89">
        <f t="shared" si="115"/>
        <v>0</v>
      </c>
      <c r="M253" s="89">
        <f>'2025 Ιούνιος'!L84</f>
        <v>0</v>
      </c>
      <c r="N253" s="89">
        <f t="shared" si="116"/>
        <v>0</v>
      </c>
      <c r="O253" s="89">
        <f>'2025 Ιούλιος'!L84</f>
        <v>0</v>
      </c>
      <c r="P253" s="89">
        <f t="shared" si="117"/>
        <v>0</v>
      </c>
      <c r="Q253" s="89">
        <f>'2025 Άυγουστος'!L84</f>
        <v>0</v>
      </c>
      <c r="R253" s="89">
        <f t="shared" si="118"/>
        <v>0</v>
      </c>
      <c r="S253" s="89">
        <f>'2025 Σεπτέμβριος'!L84</f>
        <v>0</v>
      </c>
      <c r="T253" s="89">
        <f t="shared" si="119"/>
        <v>0</v>
      </c>
      <c r="U253" s="89">
        <f>'2025 Οκτώβριος'!L84</f>
        <v>0</v>
      </c>
      <c r="V253" s="89">
        <f t="shared" si="120"/>
        <v>0</v>
      </c>
      <c r="W253" s="89">
        <f>'2025 Νοέμβριος'!L84</f>
        <v>0</v>
      </c>
      <c r="X253" s="89">
        <f t="shared" si="121"/>
        <v>0</v>
      </c>
      <c r="Y253" s="89">
        <f>'2025 Δεκέμβριος'!L84</f>
        <v>0</v>
      </c>
      <c r="Z253" s="89">
        <f t="shared" si="122"/>
        <v>0</v>
      </c>
      <c r="AA253" s="89">
        <f t="shared" si="123"/>
        <v>0</v>
      </c>
    </row>
    <row r="254" spans="1:27" x14ac:dyDescent="0.25">
      <c r="A254" s="99" t="s">
        <v>74</v>
      </c>
      <c r="B254" s="88">
        <v>2024</v>
      </c>
      <c r="C254" s="89">
        <f>'2025 Ιανουάριος'!L85</f>
        <v>246.76</v>
      </c>
      <c r="D254" s="89">
        <f t="shared" si="111"/>
        <v>246.76</v>
      </c>
      <c r="E254" s="89">
        <f>'2025 Φεβρουάριος'!L85</f>
        <v>246.76</v>
      </c>
      <c r="F254" s="89">
        <f t="shared" si="112"/>
        <v>493.52</v>
      </c>
      <c r="G254" s="89">
        <f>'2025 Μάρτιος'!L85</f>
        <v>246.76</v>
      </c>
      <c r="H254" s="89">
        <f t="shared" si="113"/>
        <v>740.28</v>
      </c>
      <c r="I254" s="89">
        <f>'2025 Απρίλιος'!L85</f>
        <v>246.76</v>
      </c>
      <c r="J254" s="89">
        <f t="shared" si="114"/>
        <v>987.04</v>
      </c>
      <c r="K254" s="89">
        <f>'2025 Μάιος'!L85</f>
        <v>246.76</v>
      </c>
      <c r="L254" s="89">
        <f t="shared" si="115"/>
        <v>1233.8</v>
      </c>
      <c r="M254" s="89">
        <f>'2025 Ιούνιος'!L85</f>
        <v>246.76</v>
      </c>
      <c r="N254" s="89">
        <f t="shared" si="116"/>
        <v>1480.56</v>
      </c>
      <c r="O254" s="89">
        <f>'2025 Ιούλιος'!L85</f>
        <v>246.76</v>
      </c>
      <c r="P254" s="89">
        <f t="shared" si="117"/>
        <v>1727.32</v>
      </c>
      <c r="Q254" s="89">
        <f>'2025 Άυγουστος'!L85</f>
        <v>246.76</v>
      </c>
      <c r="R254" s="89">
        <f t="shared" si="118"/>
        <v>1974.08</v>
      </c>
      <c r="S254" s="89">
        <f>'2025 Σεπτέμβριος'!L85</f>
        <v>246.76</v>
      </c>
      <c r="T254" s="89">
        <f t="shared" si="119"/>
        <v>2220.84</v>
      </c>
      <c r="U254" s="89">
        <f>'2025 Οκτώβριος'!L85</f>
        <v>246.76</v>
      </c>
      <c r="V254" s="89">
        <f t="shared" si="120"/>
        <v>2467.6000000000004</v>
      </c>
      <c r="W254" s="89">
        <f>'2025 Νοέμβριος'!L85</f>
        <v>246.76</v>
      </c>
      <c r="X254" s="89">
        <f t="shared" si="121"/>
        <v>2714.3600000000006</v>
      </c>
      <c r="Y254" s="89">
        <f>'2025 Δεκέμβριος'!L85</f>
        <v>246.76</v>
      </c>
      <c r="Z254" s="89">
        <f t="shared" si="122"/>
        <v>2961.1200000000008</v>
      </c>
      <c r="AA254" s="89">
        <f t="shared" si="123"/>
        <v>2961.1200000000008</v>
      </c>
    </row>
    <row r="255" spans="1:27" x14ac:dyDescent="0.25">
      <c r="A255" s="99" t="s">
        <v>108</v>
      </c>
      <c r="B255" s="88">
        <v>2024</v>
      </c>
      <c r="C255" s="89">
        <f>'2025 Ιανουάριος'!L86</f>
        <v>0</v>
      </c>
      <c r="D255" s="89">
        <f t="shared" si="111"/>
        <v>0</v>
      </c>
      <c r="E255" s="89">
        <f>'2025 Φεβρουάριος'!L86</f>
        <v>0</v>
      </c>
      <c r="F255" s="89">
        <f t="shared" si="112"/>
        <v>0</v>
      </c>
      <c r="G255" s="89">
        <f>'2025 Μάρτιος'!L86</f>
        <v>0</v>
      </c>
      <c r="H255" s="89">
        <f t="shared" si="113"/>
        <v>0</v>
      </c>
      <c r="I255" s="89">
        <f>'2025 Απρίλιος'!L86</f>
        <v>0</v>
      </c>
      <c r="J255" s="89">
        <f t="shared" si="114"/>
        <v>0</v>
      </c>
      <c r="K255" s="89">
        <f>'2025 Μάιος'!L86</f>
        <v>0</v>
      </c>
      <c r="L255" s="89">
        <f t="shared" si="115"/>
        <v>0</v>
      </c>
      <c r="M255" s="89">
        <f>'2025 Ιούνιος'!L86</f>
        <v>0</v>
      </c>
      <c r="N255" s="89">
        <f t="shared" si="116"/>
        <v>0</v>
      </c>
      <c r="O255" s="89">
        <f>'2025 Ιούλιος'!L86</f>
        <v>0</v>
      </c>
      <c r="P255" s="89">
        <f t="shared" si="117"/>
        <v>0</v>
      </c>
      <c r="Q255" s="89">
        <f>'2025 Άυγουστος'!L86</f>
        <v>0</v>
      </c>
      <c r="R255" s="89">
        <f t="shared" si="118"/>
        <v>0</v>
      </c>
      <c r="S255" s="89">
        <f>'2025 Σεπτέμβριος'!L86</f>
        <v>0</v>
      </c>
      <c r="T255" s="89">
        <f t="shared" si="119"/>
        <v>0</v>
      </c>
      <c r="U255" s="89">
        <f>'2025 Οκτώβριος'!L86</f>
        <v>0</v>
      </c>
      <c r="V255" s="89">
        <f t="shared" si="120"/>
        <v>0</v>
      </c>
      <c r="W255" s="89">
        <f>'2025 Νοέμβριος'!L86</f>
        <v>0</v>
      </c>
      <c r="X255" s="89">
        <f t="shared" si="121"/>
        <v>0</v>
      </c>
      <c r="Y255" s="89">
        <f>'2025 Δεκέμβριος'!L86</f>
        <v>0</v>
      </c>
      <c r="Z255" s="89">
        <f t="shared" si="122"/>
        <v>0</v>
      </c>
      <c r="AA255" s="89">
        <f t="shared" si="123"/>
        <v>0</v>
      </c>
    </row>
    <row r="256" spans="1:27" x14ac:dyDescent="0.25">
      <c r="A256" s="99" t="s">
        <v>77</v>
      </c>
      <c r="B256" s="88">
        <v>2024</v>
      </c>
      <c r="C256" s="89">
        <f>'2025 Ιανουάριος'!L87</f>
        <v>0</v>
      </c>
      <c r="D256" s="89">
        <f t="shared" si="111"/>
        <v>0</v>
      </c>
      <c r="E256" s="89">
        <f>'2025 Φεβρουάριος'!L87</f>
        <v>0</v>
      </c>
      <c r="F256" s="89">
        <f t="shared" si="112"/>
        <v>0</v>
      </c>
      <c r="G256" s="89">
        <f>'2025 Μάρτιος'!L87</f>
        <v>0</v>
      </c>
      <c r="H256" s="89">
        <f t="shared" si="113"/>
        <v>0</v>
      </c>
      <c r="I256" s="89">
        <f>'2025 Απρίλιος'!L87</f>
        <v>0</v>
      </c>
      <c r="J256" s="89">
        <f t="shared" si="114"/>
        <v>0</v>
      </c>
      <c r="K256" s="89">
        <f>'2025 Μάιος'!L87</f>
        <v>0</v>
      </c>
      <c r="L256" s="89">
        <f t="shared" si="115"/>
        <v>0</v>
      </c>
      <c r="M256" s="89">
        <f>'2025 Ιούνιος'!L87</f>
        <v>0</v>
      </c>
      <c r="N256" s="89">
        <f t="shared" si="116"/>
        <v>0</v>
      </c>
      <c r="O256" s="89">
        <f>'2025 Ιούλιος'!L87</f>
        <v>0</v>
      </c>
      <c r="P256" s="89">
        <f t="shared" si="117"/>
        <v>0</v>
      </c>
      <c r="Q256" s="89">
        <f>'2025 Άυγουστος'!L87</f>
        <v>0</v>
      </c>
      <c r="R256" s="89">
        <f t="shared" si="118"/>
        <v>0</v>
      </c>
      <c r="S256" s="89">
        <f>'2025 Σεπτέμβριος'!L87</f>
        <v>0</v>
      </c>
      <c r="T256" s="89">
        <f t="shared" si="119"/>
        <v>0</v>
      </c>
      <c r="U256" s="89">
        <f>'2025 Οκτώβριος'!L87</f>
        <v>0</v>
      </c>
      <c r="V256" s="89">
        <f t="shared" si="120"/>
        <v>0</v>
      </c>
      <c r="W256" s="89">
        <f>'2025 Νοέμβριος'!L87</f>
        <v>0</v>
      </c>
      <c r="X256" s="89">
        <f t="shared" si="121"/>
        <v>0</v>
      </c>
      <c r="Y256" s="89">
        <f>'2025 Δεκέμβριος'!L87</f>
        <v>0</v>
      </c>
      <c r="Z256" s="89">
        <f t="shared" si="122"/>
        <v>0</v>
      </c>
      <c r="AA256" s="89">
        <f t="shared" si="123"/>
        <v>0</v>
      </c>
    </row>
    <row r="257" spans="1:27" x14ac:dyDescent="0.25">
      <c r="A257" s="100" t="s">
        <v>78</v>
      </c>
      <c r="B257" s="88">
        <v>2024</v>
      </c>
      <c r="C257" s="89">
        <f>'2025 Ιανουάριος'!L88</f>
        <v>0</v>
      </c>
      <c r="D257" s="89">
        <f t="shared" si="111"/>
        <v>0</v>
      </c>
      <c r="E257" s="89">
        <f>'2025 Φεβρουάριος'!L88</f>
        <v>0</v>
      </c>
      <c r="F257" s="89">
        <f t="shared" si="112"/>
        <v>0</v>
      </c>
      <c r="G257" s="89">
        <f>'2025 Μάρτιος'!L88</f>
        <v>0</v>
      </c>
      <c r="H257" s="89">
        <f t="shared" si="113"/>
        <v>0</v>
      </c>
      <c r="I257" s="89">
        <f>'2025 Απρίλιος'!L88</f>
        <v>0</v>
      </c>
      <c r="J257" s="89">
        <f t="shared" si="114"/>
        <v>0</v>
      </c>
      <c r="K257" s="89">
        <f>'2025 Μάιος'!L88</f>
        <v>0</v>
      </c>
      <c r="L257" s="89">
        <f t="shared" si="115"/>
        <v>0</v>
      </c>
      <c r="M257" s="89">
        <f>'2025 Ιούνιος'!L88</f>
        <v>0</v>
      </c>
      <c r="N257" s="89">
        <f t="shared" si="116"/>
        <v>0</v>
      </c>
      <c r="O257" s="89">
        <f>'2025 Ιούλιος'!L88</f>
        <v>0</v>
      </c>
      <c r="P257" s="89">
        <f t="shared" si="117"/>
        <v>0</v>
      </c>
      <c r="Q257" s="89">
        <f>'2025 Άυγουστος'!L88</f>
        <v>0</v>
      </c>
      <c r="R257" s="89">
        <f t="shared" si="118"/>
        <v>0</v>
      </c>
      <c r="S257" s="89">
        <f>'2025 Σεπτέμβριος'!L88</f>
        <v>0</v>
      </c>
      <c r="T257" s="89">
        <f t="shared" si="119"/>
        <v>0</v>
      </c>
      <c r="U257" s="89">
        <f>'2025 Οκτώβριος'!L88</f>
        <v>0</v>
      </c>
      <c r="V257" s="89">
        <f t="shared" si="120"/>
        <v>0</v>
      </c>
      <c r="W257" s="89">
        <f>'2025 Νοέμβριος'!L88</f>
        <v>0</v>
      </c>
      <c r="X257" s="89">
        <f t="shared" si="121"/>
        <v>0</v>
      </c>
      <c r="Y257" s="89">
        <f>'2025 Δεκέμβριος'!L88</f>
        <v>0</v>
      </c>
      <c r="Z257" s="89">
        <f t="shared" si="122"/>
        <v>0</v>
      </c>
      <c r="AA257" s="89">
        <f t="shared" si="123"/>
        <v>0</v>
      </c>
    </row>
    <row r="258" spans="1:27" x14ac:dyDescent="0.25">
      <c r="A258" s="103" t="s">
        <v>109</v>
      </c>
      <c r="B258" s="88">
        <v>2024</v>
      </c>
      <c r="C258" s="89">
        <f>'2025 Ιανουάριος'!L89</f>
        <v>45.5</v>
      </c>
      <c r="D258" s="89">
        <f t="shared" si="111"/>
        <v>45.5</v>
      </c>
      <c r="E258" s="89">
        <f>'2025 Φεβρουάριος'!L89</f>
        <v>45.5</v>
      </c>
      <c r="F258" s="89">
        <f t="shared" si="112"/>
        <v>91</v>
      </c>
      <c r="G258" s="89">
        <f>'2025 Μάρτιος'!L89</f>
        <v>45.5</v>
      </c>
      <c r="H258" s="89">
        <f t="shared" si="113"/>
        <v>136.5</v>
      </c>
      <c r="I258" s="89">
        <f>'2025 Απρίλιος'!L89</f>
        <v>45.5</v>
      </c>
      <c r="J258" s="89">
        <f t="shared" si="114"/>
        <v>182</v>
      </c>
      <c r="K258" s="89">
        <f>'2025 Μάιος'!L89</f>
        <v>45.5</v>
      </c>
      <c r="L258" s="89">
        <f t="shared" si="115"/>
        <v>227.5</v>
      </c>
      <c r="M258" s="89">
        <f>'2025 Ιούνιος'!L89</f>
        <v>45.5</v>
      </c>
      <c r="N258" s="89">
        <f t="shared" si="116"/>
        <v>273</v>
      </c>
      <c r="O258" s="89">
        <f>'2025 Ιούλιος'!L89</f>
        <v>45.5</v>
      </c>
      <c r="P258" s="89">
        <f t="shared" si="117"/>
        <v>318.5</v>
      </c>
      <c r="Q258" s="89">
        <f>'2025 Άυγουστος'!L89</f>
        <v>45.5</v>
      </c>
      <c r="R258" s="89">
        <f t="shared" si="118"/>
        <v>364</v>
      </c>
      <c r="S258" s="89">
        <f>'2025 Σεπτέμβριος'!L89</f>
        <v>45.5</v>
      </c>
      <c r="T258" s="89">
        <f t="shared" si="119"/>
        <v>409.5</v>
      </c>
      <c r="U258" s="89">
        <f>'2025 Οκτώβριος'!L89</f>
        <v>45.5</v>
      </c>
      <c r="V258" s="89">
        <f t="shared" si="120"/>
        <v>455</v>
      </c>
      <c r="W258" s="89">
        <f>'2025 Νοέμβριος'!L89</f>
        <v>45.5</v>
      </c>
      <c r="X258" s="89">
        <f t="shared" si="121"/>
        <v>500.5</v>
      </c>
      <c r="Y258" s="89">
        <f>'2025 Δεκέμβριος'!L89</f>
        <v>45.5</v>
      </c>
      <c r="Z258" s="89">
        <f t="shared" si="122"/>
        <v>546</v>
      </c>
      <c r="AA258" s="89">
        <f t="shared" si="123"/>
        <v>546</v>
      </c>
    </row>
    <row r="259" spans="1:27" ht="28.5" x14ac:dyDescent="0.25">
      <c r="A259" s="103" t="s">
        <v>110</v>
      </c>
      <c r="B259" s="88">
        <v>2024</v>
      </c>
      <c r="C259" s="89">
        <f>'2025 Ιανουάριος'!L90</f>
        <v>0</v>
      </c>
      <c r="D259" s="89">
        <f t="shared" si="111"/>
        <v>0</v>
      </c>
      <c r="E259" s="89">
        <f>'2025 Φεβρουάριος'!L90</f>
        <v>0</v>
      </c>
      <c r="F259" s="89">
        <f t="shared" si="112"/>
        <v>0</v>
      </c>
      <c r="G259" s="89">
        <f>'2025 Μάρτιος'!L90</f>
        <v>0</v>
      </c>
      <c r="H259" s="89">
        <f t="shared" si="113"/>
        <v>0</v>
      </c>
      <c r="I259" s="89">
        <f>'2025 Απρίλιος'!L90</f>
        <v>0</v>
      </c>
      <c r="J259" s="89">
        <f t="shared" si="114"/>
        <v>0</v>
      </c>
      <c r="K259" s="89">
        <f>'2025 Μάιος'!L90</f>
        <v>0</v>
      </c>
      <c r="L259" s="89">
        <f t="shared" si="115"/>
        <v>0</v>
      </c>
      <c r="M259" s="89">
        <f>'2025 Ιούνιος'!L90</f>
        <v>0</v>
      </c>
      <c r="N259" s="89">
        <f t="shared" si="116"/>
        <v>0</v>
      </c>
      <c r="O259" s="89">
        <f>'2025 Ιούλιος'!L90</f>
        <v>0</v>
      </c>
      <c r="P259" s="89">
        <f t="shared" si="117"/>
        <v>0</v>
      </c>
      <c r="Q259" s="89">
        <f>'2025 Άυγουστος'!L90</f>
        <v>0</v>
      </c>
      <c r="R259" s="89">
        <f t="shared" si="118"/>
        <v>0</v>
      </c>
      <c r="S259" s="89">
        <f>'2025 Σεπτέμβριος'!L90</f>
        <v>0</v>
      </c>
      <c r="T259" s="89">
        <f t="shared" si="119"/>
        <v>0</v>
      </c>
      <c r="U259" s="89">
        <f>'2025 Οκτώβριος'!L90</f>
        <v>0</v>
      </c>
      <c r="V259" s="89">
        <f t="shared" si="120"/>
        <v>0</v>
      </c>
      <c r="W259" s="89">
        <f>'2025 Νοέμβριος'!L90</f>
        <v>0</v>
      </c>
      <c r="X259" s="89">
        <f t="shared" si="121"/>
        <v>0</v>
      </c>
      <c r="Y259" s="89">
        <f>'2025 Δεκέμβριος'!L90</f>
        <v>0</v>
      </c>
      <c r="Z259" s="89">
        <f t="shared" si="122"/>
        <v>0</v>
      </c>
      <c r="AA259" s="89">
        <f t="shared" si="123"/>
        <v>0</v>
      </c>
    </row>
    <row r="260" spans="1:27" x14ac:dyDescent="0.25">
      <c r="A260" s="103" t="s">
        <v>111</v>
      </c>
      <c r="B260" s="88">
        <v>2024</v>
      </c>
      <c r="C260" s="89">
        <f>'2025 Ιανουάριος'!L91</f>
        <v>0</v>
      </c>
      <c r="D260" s="89">
        <f t="shared" si="111"/>
        <v>0</v>
      </c>
      <c r="E260" s="89">
        <f>'2025 Φεβρουάριος'!L91</f>
        <v>0</v>
      </c>
      <c r="F260" s="89">
        <f t="shared" si="112"/>
        <v>0</v>
      </c>
      <c r="G260" s="89">
        <f>'2025 Μάρτιος'!L91</f>
        <v>0</v>
      </c>
      <c r="H260" s="89">
        <f t="shared" si="113"/>
        <v>0</v>
      </c>
      <c r="I260" s="89">
        <f>'2025 Απρίλιος'!L91</f>
        <v>0</v>
      </c>
      <c r="J260" s="89">
        <f t="shared" si="114"/>
        <v>0</v>
      </c>
      <c r="K260" s="89">
        <f>'2025 Μάιος'!L91</f>
        <v>0</v>
      </c>
      <c r="L260" s="89">
        <f t="shared" si="115"/>
        <v>0</v>
      </c>
      <c r="M260" s="89">
        <f>'2025 Ιούνιος'!L91</f>
        <v>0</v>
      </c>
      <c r="N260" s="89">
        <f t="shared" si="116"/>
        <v>0</v>
      </c>
      <c r="O260" s="89">
        <f>'2025 Ιούλιος'!L91</f>
        <v>0</v>
      </c>
      <c r="P260" s="89">
        <f t="shared" si="117"/>
        <v>0</v>
      </c>
      <c r="Q260" s="89">
        <f>'2025 Άυγουστος'!L91</f>
        <v>0</v>
      </c>
      <c r="R260" s="89">
        <f t="shared" si="118"/>
        <v>0</v>
      </c>
      <c r="S260" s="89">
        <f>'2025 Σεπτέμβριος'!L91</f>
        <v>0</v>
      </c>
      <c r="T260" s="89">
        <f t="shared" si="119"/>
        <v>0</v>
      </c>
      <c r="U260" s="89">
        <f>'2025 Οκτώβριος'!L91</f>
        <v>0</v>
      </c>
      <c r="V260" s="89">
        <f t="shared" si="120"/>
        <v>0</v>
      </c>
      <c r="W260" s="89">
        <f>'2025 Νοέμβριος'!L91</f>
        <v>0</v>
      </c>
      <c r="X260" s="89">
        <f t="shared" si="121"/>
        <v>0</v>
      </c>
      <c r="Y260" s="89">
        <f>'2025 Δεκέμβριος'!L91</f>
        <v>0</v>
      </c>
      <c r="Z260" s="89">
        <f t="shared" si="122"/>
        <v>0</v>
      </c>
      <c r="AA260" s="89">
        <f t="shared" si="123"/>
        <v>0</v>
      </c>
    </row>
    <row r="261" spans="1:27" x14ac:dyDescent="0.25">
      <c r="A261" s="104" t="s">
        <v>85</v>
      </c>
      <c r="B261" s="88">
        <v>2024</v>
      </c>
      <c r="C261" s="89">
        <f>'2025 Ιανουάριος'!L92</f>
        <v>1012.1</v>
      </c>
      <c r="D261" s="89">
        <f t="shared" si="111"/>
        <v>1012.1</v>
      </c>
      <c r="E261" s="89">
        <f>'2025 Φεβρουάριος'!L92</f>
        <v>1012.1</v>
      </c>
      <c r="F261" s="89">
        <f t="shared" si="112"/>
        <v>2024.2</v>
      </c>
      <c r="G261" s="89">
        <f>'2025 Μάρτιος'!L92</f>
        <v>1012.1</v>
      </c>
      <c r="H261" s="89">
        <f t="shared" si="113"/>
        <v>3036.3</v>
      </c>
      <c r="I261" s="89">
        <f>'2025 Απρίλιος'!L92</f>
        <v>1012.1</v>
      </c>
      <c r="J261" s="89">
        <f t="shared" si="114"/>
        <v>4048.4</v>
      </c>
      <c r="K261" s="89">
        <f>'2025 Μάιος'!L92</f>
        <v>1012.1</v>
      </c>
      <c r="L261" s="89">
        <f t="shared" si="115"/>
        <v>5060.5</v>
      </c>
      <c r="M261" s="89">
        <f>'2025 Ιούνιος'!L92</f>
        <v>1012.1</v>
      </c>
      <c r="N261" s="89">
        <f t="shared" si="116"/>
        <v>6072.6</v>
      </c>
      <c r="O261" s="89">
        <f>'2025 Ιούλιος'!L92</f>
        <v>1012.1</v>
      </c>
      <c r="P261" s="89">
        <f t="shared" si="117"/>
        <v>7084.7000000000007</v>
      </c>
      <c r="Q261" s="89">
        <f>'2025 Άυγουστος'!L92</f>
        <v>1012.1</v>
      </c>
      <c r="R261" s="89">
        <f t="shared" si="118"/>
        <v>8096.8000000000011</v>
      </c>
      <c r="S261" s="89">
        <f>'2025 Σεπτέμβριος'!L92</f>
        <v>1012.1</v>
      </c>
      <c r="T261" s="89">
        <f t="shared" si="119"/>
        <v>9108.9000000000015</v>
      </c>
      <c r="U261" s="89">
        <f>'2025 Οκτώβριος'!L92</f>
        <v>1012.1</v>
      </c>
      <c r="V261" s="89">
        <f t="shared" si="120"/>
        <v>10121.000000000002</v>
      </c>
      <c r="W261" s="89">
        <f>'2025 Νοέμβριος'!L92</f>
        <v>1012.1</v>
      </c>
      <c r="X261" s="89">
        <f t="shared" si="121"/>
        <v>11133.100000000002</v>
      </c>
      <c r="Y261" s="89">
        <f>'2025 Δεκέμβριος'!L92</f>
        <v>1012.1</v>
      </c>
      <c r="Z261" s="89">
        <f t="shared" si="122"/>
        <v>12145.200000000003</v>
      </c>
      <c r="AA261" s="89">
        <f t="shared" si="123"/>
        <v>12145.200000000003</v>
      </c>
    </row>
    <row r="262" spans="1:27" x14ac:dyDescent="0.25">
      <c r="A262" s="100" t="s">
        <v>112</v>
      </c>
      <c r="B262" s="88">
        <v>2024</v>
      </c>
      <c r="C262" s="89">
        <f>'2025 Ιανουάριος'!L93</f>
        <v>0</v>
      </c>
      <c r="D262" s="89">
        <f t="shared" si="111"/>
        <v>0</v>
      </c>
      <c r="E262" s="89">
        <f>'2025 Φεβρουάριος'!L93</f>
        <v>0</v>
      </c>
      <c r="F262" s="89">
        <f t="shared" si="112"/>
        <v>0</v>
      </c>
      <c r="G262" s="89">
        <f>'2025 Μάρτιος'!L93</f>
        <v>0</v>
      </c>
      <c r="H262" s="89">
        <f t="shared" si="113"/>
        <v>0</v>
      </c>
      <c r="I262" s="89">
        <f>'2025 Απρίλιος'!L93</f>
        <v>0</v>
      </c>
      <c r="J262" s="89">
        <f t="shared" si="114"/>
        <v>0</v>
      </c>
      <c r="K262" s="89">
        <f>'2025 Μάιος'!L93</f>
        <v>0</v>
      </c>
      <c r="L262" s="89">
        <f t="shared" si="115"/>
        <v>0</v>
      </c>
      <c r="M262" s="89">
        <f>'2025 Ιούνιος'!L93</f>
        <v>0</v>
      </c>
      <c r="N262" s="89">
        <f t="shared" si="116"/>
        <v>0</v>
      </c>
      <c r="O262" s="89">
        <f>'2025 Ιούλιος'!L93</f>
        <v>0</v>
      </c>
      <c r="P262" s="89">
        <f t="shared" si="117"/>
        <v>0</v>
      </c>
      <c r="Q262" s="89">
        <f>'2025 Άυγουστος'!L93</f>
        <v>0</v>
      </c>
      <c r="R262" s="89">
        <f t="shared" si="118"/>
        <v>0</v>
      </c>
      <c r="S262" s="89">
        <f>'2025 Σεπτέμβριος'!L93</f>
        <v>0</v>
      </c>
      <c r="T262" s="89">
        <f t="shared" si="119"/>
        <v>0</v>
      </c>
      <c r="U262" s="89">
        <f>'2025 Οκτώβριος'!L93</f>
        <v>0</v>
      </c>
      <c r="V262" s="89">
        <f t="shared" si="120"/>
        <v>0</v>
      </c>
      <c r="W262" s="89">
        <f>'2025 Νοέμβριος'!L93</f>
        <v>0</v>
      </c>
      <c r="X262" s="89">
        <f t="shared" si="121"/>
        <v>0</v>
      </c>
      <c r="Y262" s="89">
        <f>'2025 Δεκέμβριος'!L93</f>
        <v>0</v>
      </c>
      <c r="Z262" s="89">
        <f t="shared" si="122"/>
        <v>0</v>
      </c>
      <c r="AA262" s="89">
        <f t="shared" si="123"/>
        <v>0</v>
      </c>
    </row>
    <row r="263" spans="1:27" x14ac:dyDescent="0.25">
      <c r="A263" s="104" t="s">
        <v>113</v>
      </c>
      <c r="B263" s="88">
        <v>2024</v>
      </c>
      <c r="C263" s="89">
        <f>'2025 Ιανουάριος'!L94</f>
        <v>0</v>
      </c>
      <c r="D263" s="89">
        <f t="shared" si="111"/>
        <v>0</v>
      </c>
      <c r="E263" s="89">
        <f>'2025 Φεβρουάριος'!L94</f>
        <v>0</v>
      </c>
      <c r="F263" s="89">
        <f t="shared" si="112"/>
        <v>0</v>
      </c>
      <c r="G263" s="89">
        <f>'2025 Μάρτιος'!L94</f>
        <v>0</v>
      </c>
      <c r="H263" s="89">
        <f t="shared" si="113"/>
        <v>0</v>
      </c>
      <c r="I263" s="89">
        <f>'2025 Απρίλιος'!L94</f>
        <v>0</v>
      </c>
      <c r="J263" s="89">
        <f t="shared" si="114"/>
        <v>0</v>
      </c>
      <c r="K263" s="89">
        <f>'2025 Μάιος'!L94</f>
        <v>0</v>
      </c>
      <c r="L263" s="89">
        <f t="shared" si="115"/>
        <v>0</v>
      </c>
      <c r="M263" s="89">
        <f>'2025 Ιούνιος'!L94</f>
        <v>0</v>
      </c>
      <c r="N263" s="89">
        <f t="shared" si="116"/>
        <v>0</v>
      </c>
      <c r="O263" s="89">
        <f>'2025 Ιούλιος'!L94</f>
        <v>0</v>
      </c>
      <c r="P263" s="89">
        <f t="shared" si="117"/>
        <v>0</v>
      </c>
      <c r="Q263" s="89">
        <f>'2025 Άυγουστος'!L94</f>
        <v>0</v>
      </c>
      <c r="R263" s="89">
        <f t="shared" si="118"/>
        <v>0</v>
      </c>
      <c r="S263" s="89">
        <f>'2025 Σεπτέμβριος'!L94</f>
        <v>0</v>
      </c>
      <c r="T263" s="89">
        <f t="shared" si="119"/>
        <v>0</v>
      </c>
      <c r="U263" s="89">
        <f>'2025 Οκτώβριος'!L94</f>
        <v>0</v>
      </c>
      <c r="V263" s="89">
        <f t="shared" si="120"/>
        <v>0</v>
      </c>
      <c r="W263" s="89">
        <f>'2025 Νοέμβριος'!L94</f>
        <v>0</v>
      </c>
      <c r="X263" s="89">
        <f t="shared" si="121"/>
        <v>0</v>
      </c>
      <c r="Y263" s="89">
        <f>'2025 Δεκέμβριος'!L94</f>
        <v>0</v>
      </c>
      <c r="Z263" s="89">
        <f t="shared" si="122"/>
        <v>0</v>
      </c>
      <c r="AA263" s="89">
        <f t="shared" si="123"/>
        <v>0</v>
      </c>
    </row>
    <row r="264" spans="1:27" x14ac:dyDescent="0.25">
      <c r="A264" s="104" t="s">
        <v>114</v>
      </c>
      <c r="B264" s="88">
        <v>2024</v>
      </c>
      <c r="C264" s="89">
        <f>'2025 Ιανουάριος'!L95</f>
        <v>0</v>
      </c>
      <c r="D264" s="89">
        <f t="shared" si="111"/>
        <v>0</v>
      </c>
      <c r="E264" s="89">
        <f>'2025 Φεβρουάριος'!L95</f>
        <v>0</v>
      </c>
      <c r="F264" s="89">
        <f t="shared" si="112"/>
        <v>0</v>
      </c>
      <c r="G264" s="89">
        <f>'2025 Μάρτιος'!L95</f>
        <v>0</v>
      </c>
      <c r="H264" s="89">
        <f t="shared" si="113"/>
        <v>0</v>
      </c>
      <c r="I264" s="89">
        <f>'2025 Απρίλιος'!L95</f>
        <v>0</v>
      </c>
      <c r="J264" s="89">
        <f t="shared" si="114"/>
        <v>0</v>
      </c>
      <c r="K264" s="89">
        <f>'2025 Μάιος'!L95</f>
        <v>0</v>
      </c>
      <c r="L264" s="89">
        <f t="shared" si="115"/>
        <v>0</v>
      </c>
      <c r="M264" s="89">
        <f>'2025 Ιούνιος'!L95</f>
        <v>0</v>
      </c>
      <c r="N264" s="89">
        <f t="shared" si="116"/>
        <v>0</v>
      </c>
      <c r="O264" s="89">
        <f>'2025 Ιούλιος'!L95</f>
        <v>0</v>
      </c>
      <c r="P264" s="89">
        <f t="shared" si="117"/>
        <v>0</v>
      </c>
      <c r="Q264" s="89">
        <f>'2025 Άυγουστος'!L95</f>
        <v>0</v>
      </c>
      <c r="R264" s="89">
        <f t="shared" si="118"/>
        <v>0</v>
      </c>
      <c r="S264" s="89">
        <f>'2025 Σεπτέμβριος'!L95</f>
        <v>0</v>
      </c>
      <c r="T264" s="89">
        <f t="shared" si="119"/>
        <v>0</v>
      </c>
      <c r="U264" s="89">
        <f>'2025 Οκτώβριος'!L95</f>
        <v>0</v>
      </c>
      <c r="V264" s="89">
        <f t="shared" si="120"/>
        <v>0</v>
      </c>
      <c r="W264" s="89">
        <f>'2025 Νοέμβριος'!L95</f>
        <v>0</v>
      </c>
      <c r="X264" s="89">
        <f t="shared" si="121"/>
        <v>0</v>
      </c>
      <c r="Y264" s="89">
        <f>'2025 Δεκέμβριος'!L95</f>
        <v>0</v>
      </c>
      <c r="Z264" s="89">
        <f t="shared" si="122"/>
        <v>0</v>
      </c>
      <c r="AA264" s="89">
        <f t="shared" si="123"/>
        <v>0</v>
      </c>
    </row>
    <row r="265" spans="1:27" x14ac:dyDescent="0.25">
      <c r="A265" s="104"/>
      <c r="B265" s="88">
        <v>2024</v>
      </c>
      <c r="C265" s="89">
        <f>'2025 Ιανουάριος'!L96</f>
        <v>0</v>
      </c>
      <c r="D265" s="89">
        <f t="shared" si="111"/>
        <v>0</v>
      </c>
      <c r="E265" s="89">
        <f>'2025 Φεβρουάριος'!L96</f>
        <v>0</v>
      </c>
      <c r="F265" s="89">
        <f t="shared" si="112"/>
        <v>0</v>
      </c>
      <c r="G265" s="89">
        <f>'2025 Μάρτιος'!L96</f>
        <v>0</v>
      </c>
      <c r="H265" s="89">
        <f t="shared" si="113"/>
        <v>0</v>
      </c>
      <c r="I265" s="89">
        <f>'2025 Απρίλιος'!L96</f>
        <v>0</v>
      </c>
      <c r="J265" s="89">
        <f t="shared" si="114"/>
        <v>0</v>
      </c>
      <c r="K265" s="89">
        <f>'2025 Μάιος'!L96</f>
        <v>0</v>
      </c>
      <c r="L265" s="89">
        <f t="shared" si="115"/>
        <v>0</v>
      </c>
      <c r="M265" s="89">
        <f>'2025 Ιούνιος'!L96</f>
        <v>0</v>
      </c>
      <c r="N265" s="89">
        <f t="shared" si="116"/>
        <v>0</v>
      </c>
      <c r="O265" s="89">
        <f>'2025 Ιούλιος'!L96</f>
        <v>0</v>
      </c>
      <c r="P265" s="89">
        <f t="shared" si="117"/>
        <v>0</v>
      </c>
      <c r="Q265" s="89">
        <f>'2025 Άυγουστος'!L96</f>
        <v>0</v>
      </c>
      <c r="R265" s="89">
        <f t="shared" si="118"/>
        <v>0</v>
      </c>
      <c r="S265" s="89">
        <f>'2025 Σεπτέμβριος'!L96</f>
        <v>0</v>
      </c>
      <c r="T265" s="89">
        <f t="shared" si="119"/>
        <v>0</v>
      </c>
      <c r="U265" s="89">
        <f>'2025 Οκτώβριος'!L96</f>
        <v>0</v>
      </c>
      <c r="V265" s="89">
        <f t="shared" si="120"/>
        <v>0</v>
      </c>
      <c r="W265" s="89">
        <f>'2025 Νοέμβριος'!L96</f>
        <v>0</v>
      </c>
      <c r="X265" s="89">
        <f t="shared" si="121"/>
        <v>0</v>
      </c>
      <c r="Y265" s="89">
        <f>'2025 Δεκέμβριος'!L96</f>
        <v>0</v>
      </c>
      <c r="Z265" s="89">
        <f t="shared" si="122"/>
        <v>0</v>
      </c>
      <c r="AA265" s="89">
        <f t="shared" si="123"/>
        <v>0</v>
      </c>
    </row>
    <row r="266" spans="1:27" x14ac:dyDescent="0.25">
      <c r="A266" s="104"/>
      <c r="B266" s="88">
        <v>2024</v>
      </c>
      <c r="C266" s="89">
        <f>'2025 Ιανουάριος'!L97</f>
        <v>0</v>
      </c>
      <c r="D266" s="89">
        <f t="shared" si="111"/>
        <v>0</v>
      </c>
      <c r="E266" s="89">
        <f>'2025 Φεβρουάριος'!L97</f>
        <v>0</v>
      </c>
      <c r="F266" s="89">
        <f t="shared" si="112"/>
        <v>0</v>
      </c>
      <c r="G266" s="89">
        <f>'2025 Μάρτιος'!L97</f>
        <v>0</v>
      </c>
      <c r="H266" s="89">
        <f t="shared" si="113"/>
        <v>0</v>
      </c>
      <c r="I266" s="89">
        <f>'2025 Απρίλιος'!L97</f>
        <v>0</v>
      </c>
      <c r="J266" s="89">
        <f t="shared" si="114"/>
        <v>0</v>
      </c>
      <c r="K266" s="89">
        <f>'2025 Μάιος'!L97</f>
        <v>0</v>
      </c>
      <c r="L266" s="89">
        <f t="shared" si="115"/>
        <v>0</v>
      </c>
      <c r="M266" s="89">
        <f>'2025 Ιούνιος'!L97</f>
        <v>0</v>
      </c>
      <c r="N266" s="89">
        <f t="shared" si="116"/>
        <v>0</v>
      </c>
      <c r="O266" s="89">
        <f>'2025 Ιούλιος'!L97</f>
        <v>0</v>
      </c>
      <c r="P266" s="89">
        <f t="shared" si="117"/>
        <v>0</v>
      </c>
      <c r="Q266" s="89">
        <f>'2025 Άυγουστος'!L97</f>
        <v>0</v>
      </c>
      <c r="R266" s="89">
        <f t="shared" si="118"/>
        <v>0</v>
      </c>
      <c r="S266" s="89">
        <f>'2025 Σεπτέμβριος'!L97</f>
        <v>0</v>
      </c>
      <c r="T266" s="89">
        <f t="shared" si="119"/>
        <v>0</v>
      </c>
      <c r="U266" s="89">
        <f>'2025 Οκτώβριος'!L97</f>
        <v>0</v>
      </c>
      <c r="V266" s="89">
        <f t="shared" si="120"/>
        <v>0</v>
      </c>
      <c r="W266" s="89">
        <f>'2025 Νοέμβριος'!L97</f>
        <v>0</v>
      </c>
      <c r="X266" s="89">
        <f t="shared" si="121"/>
        <v>0</v>
      </c>
      <c r="Y266" s="89">
        <f>'2025 Δεκέμβριος'!L97</f>
        <v>0</v>
      </c>
      <c r="Z266" s="89">
        <f t="shared" si="122"/>
        <v>0</v>
      </c>
      <c r="AA266" s="89">
        <f t="shared" si="123"/>
        <v>0</v>
      </c>
    </row>
    <row r="267" spans="1:27" x14ac:dyDescent="0.25">
      <c r="A267" s="104"/>
      <c r="B267" s="88">
        <v>2024</v>
      </c>
      <c r="C267" s="89">
        <f>'2025 Ιανουάριος'!L98</f>
        <v>0</v>
      </c>
      <c r="D267" s="89">
        <f t="shared" si="111"/>
        <v>0</v>
      </c>
      <c r="E267" s="89">
        <f>'2025 Φεβρουάριος'!L98</f>
        <v>0</v>
      </c>
      <c r="F267" s="89">
        <f t="shared" si="112"/>
        <v>0</v>
      </c>
      <c r="G267" s="89">
        <f>'2025 Μάρτιος'!L98</f>
        <v>0</v>
      </c>
      <c r="H267" s="89">
        <f t="shared" si="113"/>
        <v>0</v>
      </c>
      <c r="I267" s="89">
        <f>'2025 Απρίλιος'!L98</f>
        <v>0</v>
      </c>
      <c r="J267" s="89">
        <f t="shared" si="114"/>
        <v>0</v>
      </c>
      <c r="K267" s="89">
        <f>'2025 Μάιος'!L98</f>
        <v>0</v>
      </c>
      <c r="L267" s="89">
        <f t="shared" si="115"/>
        <v>0</v>
      </c>
      <c r="M267" s="89">
        <f>'2025 Ιούνιος'!L98</f>
        <v>0</v>
      </c>
      <c r="N267" s="89">
        <f t="shared" si="116"/>
        <v>0</v>
      </c>
      <c r="O267" s="89">
        <f>'2025 Ιούλιος'!L98</f>
        <v>0</v>
      </c>
      <c r="P267" s="89">
        <f t="shared" si="117"/>
        <v>0</v>
      </c>
      <c r="Q267" s="89">
        <f>'2025 Άυγουστος'!L98</f>
        <v>0</v>
      </c>
      <c r="R267" s="89">
        <f t="shared" si="118"/>
        <v>0</v>
      </c>
      <c r="S267" s="89">
        <f>'2025 Σεπτέμβριος'!L98</f>
        <v>0</v>
      </c>
      <c r="T267" s="89">
        <f t="shared" si="119"/>
        <v>0</v>
      </c>
      <c r="U267" s="89">
        <f>'2025 Οκτώβριος'!L98</f>
        <v>0</v>
      </c>
      <c r="V267" s="89">
        <f t="shared" si="120"/>
        <v>0</v>
      </c>
      <c r="W267" s="89">
        <f>'2025 Νοέμβριος'!L98</f>
        <v>0</v>
      </c>
      <c r="X267" s="89">
        <f t="shared" si="121"/>
        <v>0</v>
      </c>
      <c r="Y267" s="89">
        <f>'2025 Δεκέμβριος'!L98</f>
        <v>0</v>
      </c>
      <c r="Z267" s="89">
        <f t="shared" si="122"/>
        <v>0</v>
      </c>
      <c r="AA267" s="89">
        <f t="shared" si="123"/>
        <v>0</v>
      </c>
    </row>
    <row r="268" spans="1:27" x14ac:dyDescent="0.25">
      <c r="A268" s="104"/>
      <c r="B268" s="88">
        <v>2024</v>
      </c>
      <c r="C268" s="89">
        <f>'2025 Ιανουάριος'!L99</f>
        <v>0</v>
      </c>
      <c r="D268" s="89">
        <f t="shared" si="111"/>
        <v>0</v>
      </c>
      <c r="E268" s="89">
        <f>'2025 Φεβρουάριος'!L99</f>
        <v>0</v>
      </c>
      <c r="F268" s="89">
        <f t="shared" si="112"/>
        <v>0</v>
      </c>
      <c r="G268" s="89">
        <f>'2025 Μάρτιος'!L99</f>
        <v>0</v>
      </c>
      <c r="H268" s="89">
        <f t="shared" si="113"/>
        <v>0</v>
      </c>
      <c r="I268" s="89">
        <f>'2025 Απρίλιος'!L99</f>
        <v>0</v>
      </c>
      <c r="J268" s="89">
        <f t="shared" si="114"/>
        <v>0</v>
      </c>
      <c r="K268" s="89">
        <f>'2025 Μάιος'!L99</f>
        <v>0</v>
      </c>
      <c r="L268" s="89">
        <f t="shared" si="115"/>
        <v>0</v>
      </c>
      <c r="M268" s="89">
        <f>'2025 Ιούνιος'!L99</f>
        <v>0</v>
      </c>
      <c r="N268" s="89">
        <f t="shared" si="116"/>
        <v>0</v>
      </c>
      <c r="O268" s="89">
        <f>'2025 Ιούλιος'!L99</f>
        <v>0</v>
      </c>
      <c r="P268" s="89">
        <f t="shared" si="117"/>
        <v>0</v>
      </c>
      <c r="Q268" s="89">
        <f>'2025 Άυγουστος'!L99</f>
        <v>0</v>
      </c>
      <c r="R268" s="89">
        <f t="shared" si="118"/>
        <v>0</v>
      </c>
      <c r="S268" s="89">
        <f>'2025 Σεπτέμβριος'!L99</f>
        <v>0</v>
      </c>
      <c r="T268" s="89">
        <f t="shared" si="119"/>
        <v>0</v>
      </c>
      <c r="U268" s="89">
        <f>'2025 Οκτώβριος'!L99</f>
        <v>0</v>
      </c>
      <c r="V268" s="89">
        <f t="shared" si="120"/>
        <v>0</v>
      </c>
      <c r="W268" s="89">
        <f>'2025 Νοέμβριος'!L99</f>
        <v>0</v>
      </c>
      <c r="X268" s="89">
        <f t="shared" si="121"/>
        <v>0</v>
      </c>
      <c r="Y268" s="89">
        <f>'2025 Δεκέμβριος'!L99</f>
        <v>0</v>
      </c>
      <c r="Z268" s="89">
        <f t="shared" si="122"/>
        <v>0</v>
      </c>
      <c r="AA268" s="89">
        <f t="shared" si="123"/>
        <v>0</v>
      </c>
    </row>
    <row r="269" spans="1:27" x14ac:dyDescent="0.25">
      <c r="A269" s="88" t="s">
        <v>263</v>
      </c>
      <c r="B269" s="88"/>
      <c r="C269" s="89">
        <f>SUM(C240:C268)</f>
        <v>4687.3700000000008</v>
      </c>
      <c r="D269" s="89">
        <f t="shared" ref="D269:AA269" si="124">SUM(D240:D268)</f>
        <v>4687.3700000000008</v>
      </c>
      <c r="E269" s="89">
        <f t="shared" si="124"/>
        <v>4687.3700000000008</v>
      </c>
      <c r="F269" s="89">
        <f t="shared" si="124"/>
        <v>9374.7400000000016</v>
      </c>
      <c r="G269" s="89">
        <f t="shared" si="124"/>
        <v>4687.3700000000008</v>
      </c>
      <c r="H269" s="89">
        <f t="shared" si="124"/>
        <v>14062.11</v>
      </c>
      <c r="I269" s="89">
        <f t="shared" si="124"/>
        <v>4687.3700000000008</v>
      </c>
      <c r="J269" s="89">
        <f t="shared" si="124"/>
        <v>18749.480000000003</v>
      </c>
      <c r="K269" s="89">
        <f t="shared" si="124"/>
        <v>4687.3700000000008</v>
      </c>
      <c r="L269" s="89">
        <f t="shared" si="124"/>
        <v>23436.85</v>
      </c>
      <c r="M269" s="89">
        <f t="shared" si="124"/>
        <v>4687.3700000000008</v>
      </c>
      <c r="N269" s="89">
        <f t="shared" si="124"/>
        <v>28124.22</v>
      </c>
      <c r="O269" s="89">
        <f t="shared" si="124"/>
        <v>4687.3700000000008</v>
      </c>
      <c r="P269" s="89">
        <f t="shared" si="124"/>
        <v>32811.589999999997</v>
      </c>
      <c r="Q269" s="89">
        <f t="shared" si="124"/>
        <v>4687.3700000000008</v>
      </c>
      <c r="R269" s="89">
        <f t="shared" si="124"/>
        <v>37498.959999999999</v>
      </c>
      <c r="S269" s="89">
        <f t="shared" si="124"/>
        <v>4687.3700000000008</v>
      </c>
      <c r="T269" s="89">
        <f t="shared" si="124"/>
        <v>42186.33</v>
      </c>
      <c r="U269" s="89">
        <f t="shared" si="124"/>
        <v>4687.3700000000008</v>
      </c>
      <c r="V269" s="89">
        <f t="shared" si="124"/>
        <v>46873.7</v>
      </c>
      <c r="W269" s="89">
        <f t="shared" si="124"/>
        <v>4687.3700000000008</v>
      </c>
      <c r="X269" s="89">
        <f t="shared" si="124"/>
        <v>51561.070000000007</v>
      </c>
      <c r="Y269" s="89">
        <f t="shared" si="124"/>
        <v>4687.3700000000008</v>
      </c>
      <c r="Z269" s="89">
        <f t="shared" si="124"/>
        <v>56248.44000000001</v>
      </c>
      <c r="AA269" s="89">
        <f t="shared" si="124"/>
        <v>56248.44000000001</v>
      </c>
    </row>
    <row r="272" spans="1:27" x14ac:dyDescent="0.25">
      <c r="A272" s="106" t="s">
        <v>252</v>
      </c>
      <c r="B272" s="88" t="s">
        <v>193</v>
      </c>
      <c r="C272" s="88" t="s">
        <v>220</v>
      </c>
      <c r="D272" s="88" t="s">
        <v>221</v>
      </c>
      <c r="E272" s="88" t="s">
        <v>222</v>
      </c>
      <c r="F272" s="88" t="s">
        <v>223</v>
      </c>
      <c r="G272" s="88" t="s">
        <v>224</v>
      </c>
      <c r="H272" s="88" t="s">
        <v>225</v>
      </c>
      <c r="I272" s="88" t="s">
        <v>253</v>
      </c>
      <c r="J272" s="88" t="s">
        <v>227</v>
      </c>
      <c r="K272" s="88" t="s">
        <v>228</v>
      </c>
      <c r="L272" s="88" t="s">
        <v>251</v>
      </c>
      <c r="M272" s="88" t="s">
        <v>229</v>
      </c>
      <c r="N272" s="88" t="s">
        <v>230</v>
      </c>
      <c r="O272" s="88" t="s">
        <v>231</v>
      </c>
      <c r="P272" s="88" t="s">
        <v>232</v>
      </c>
      <c r="Q272" s="88" t="s">
        <v>233</v>
      </c>
      <c r="R272" s="88" t="s">
        <v>234</v>
      </c>
      <c r="S272" s="88" t="s">
        <v>254</v>
      </c>
      <c r="T272" s="88" t="s">
        <v>236</v>
      </c>
      <c r="U272" s="88" t="s">
        <v>237</v>
      </c>
      <c r="V272" s="88" t="s">
        <v>238</v>
      </c>
      <c r="W272" s="88" t="s">
        <v>239</v>
      </c>
      <c r="X272" s="88" t="s">
        <v>240</v>
      </c>
      <c r="Y272" s="88" t="s">
        <v>255</v>
      </c>
      <c r="Z272" s="88" t="s">
        <v>256</v>
      </c>
      <c r="AA272" s="88" t="s">
        <v>257</v>
      </c>
    </row>
    <row r="273" spans="1:27" x14ac:dyDescent="0.25">
      <c r="A273" s="97" t="s">
        <v>119</v>
      </c>
      <c r="B273" s="88">
        <v>2024</v>
      </c>
      <c r="C273" s="89">
        <f>'2025 Ιανουάριος'!L108</f>
        <v>1042.0999999999999</v>
      </c>
      <c r="D273" s="89">
        <f t="shared" ref="D273:D311" si="125">C273</f>
        <v>1042.0999999999999</v>
      </c>
      <c r="E273" s="89">
        <f>'2025 Φεβρουάριος'!L108</f>
        <v>1042.0999999999999</v>
      </c>
      <c r="F273" s="89">
        <f t="shared" ref="F273:F311" si="126">D273+E273</f>
        <v>2084.1999999999998</v>
      </c>
      <c r="G273" s="89">
        <f>'2025 Μάρτιος'!L108</f>
        <v>1042.0999999999999</v>
      </c>
      <c r="H273" s="89">
        <f t="shared" ref="H273:H311" si="127">F273+G273</f>
        <v>3126.2999999999997</v>
      </c>
      <c r="I273" s="89">
        <f>'2025 Απρίλιος'!L108</f>
        <v>1042.0999999999999</v>
      </c>
      <c r="J273" s="89">
        <f t="shared" ref="J273:J311" si="128">H273+I273</f>
        <v>4168.3999999999996</v>
      </c>
      <c r="K273" s="89">
        <f>'2025 Μάιος'!L108</f>
        <v>1042.0999999999999</v>
      </c>
      <c r="L273" s="89">
        <f t="shared" ref="L273:L311" si="129">J273+K273</f>
        <v>5210.5</v>
      </c>
      <c r="M273" s="89">
        <f>'2025 Ιούνιος'!L108</f>
        <v>1042.0999999999999</v>
      </c>
      <c r="N273" s="89">
        <f t="shared" ref="N273:N311" si="130">L273+M273</f>
        <v>6252.6</v>
      </c>
      <c r="O273" s="89">
        <f>'2025 Ιούλιος'!L108</f>
        <v>1042.0999999999999</v>
      </c>
      <c r="P273" s="89">
        <f t="shared" ref="P273:P311" si="131">N273+O273</f>
        <v>7294.7000000000007</v>
      </c>
      <c r="Q273" s="89">
        <f>'2025 Άυγουστος'!L108</f>
        <v>1042.0999999999999</v>
      </c>
      <c r="R273" s="89">
        <f t="shared" ref="R273:R311" si="132">P273+Q273</f>
        <v>8336.8000000000011</v>
      </c>
      <c r="S273" s="89">
        <f>'2025 Σεπτέμβριος'!L108</f>
        <v>1042.0999999999999</v>
      </c>
      <c r="T273" s="89">
        <f t="shared" ref="T273:T311" si="133">R273+S273</f>
        <v>9378.9000000000015</v>
      </c>
      <c r="U273" s="89">
        <f>'2025 Οκτώβριος'!L108</f>
        <v>1042.0999999999999</v>
      </c>
      <c r="V273" s="89">
        <f t="shared" ref="V273:V311" si="134">T273+U273</f>
        <v>10421.000000000002</v>
      </c>
      <c r="W273" s="89">
        <f>'2025 Νοέμβριος'!L108</f>
        <v>1042.0999999999999</v>
      </c>
      <c r="X273" s="89">
        <f t="shared" ref="X273:X311" si="135">V273+W273</f>
        <v>11463.100000000002</v>
      </c>
      <c r="Y273" s="89">
        <f>'2025 Δεκέμβριος'!L108</f>
        <v>1042.0999999999999</v>
      </c>
      <c r="Z273" s="89">
        <f t="shared" ref="Z273:Z311" si="136">X273+Y273</f>
        <v>12505.200000000003</v>
      </c>
      <c r="AA273" s="89">
        <f t="shared" ref="AA273:AA311" si="137">C273+E273+G273+I273+K273+M273+O273+Q273+S273+U273+W273+Y273</f>
        <v>12505.200000000003</v>
      </c>
    </row>
    <row r="274" spans="1:27" x14ac:dyDescent="0.25">
      <c r="A274" s="98" t="s">
        <v>120</v>
      </c>
      <c r="B274" s="88">
        <v>2024</v>
      </c>
      <c r="C274" s="89">
        <f>'2025 Ιανουάριος'!L109</f>
        <v>232.28</v>
      </c>
      <c r="D274" s="89">
        <f t="shared" si="125"/>
        <v>232.28</v>
      </c>
      <c r="E274" s="89">
        <f>'2025 Φεβρουάριος'!L109</f>
        <v>232.28</v>
      </c>
      <c r="F274" s="89">
        <f t="shared" si="126"/>
        <v>464.56</v>
      </c>
      <c r="G274" s="89">
        <f>'2025 Μάρτιος'!L109</f>
        <v>232.28</v>
      </c>
      <c r="H274" s="89">
        <f t="shared" si="127"/>
        <v>696.84</v>
      </c>
      <c r="I274" s="89">
        <f>'2025 Απρίλιος'!L109</f>
        <v>232.28</v>
      </c>
      <c r="J274" s="89">
        <f t="shared" si="128"/>
        <v>929.12</v>
      </c>
      <c r="K274" s="89">
        <f>'2025 Μάιος'!L109</f>
        <v>232.28</v>
      </c>
      <c r="L274" s="89">
        <f t="shared" si="129"/>
        <v>1161.4000000000001</v>
      </c>
      <c r="M274" s="89">
        <f>'2025 Ιούνιος'!L109</f>
        <v>232.28</v>
      </c>
      <c r="N274" s="89">
        <f t="shared" si="130"/>
        <v>1393.68</v>
      </c>
      <c r="O274" s="89">
        <f>'2025 Ιούλιος'!L109</f>
        <v>232.28</v>
      </c>
      <c r="P274" s="89">
        <f t="shared" si="131"/>
        <v>1625.96</v>
      </c>
      <c r="Q274" s="89">
        <f>'2025 Άυγουστος'!L109</f>
        <v>232.28</v>
      </c>
      <c r="R274" s="89">
        <f t="shared" si="132"/>
        <v>1858.24</v>
      </c>
      <c r="S274" s="89">
        <f>'2025 Σεπτέμβριος'!L109</f>
        <v>232.28</v>
      </c>
      <c r="T274" s="89">
        <f t="shared" si="133"/>
        <v>2090.52</v>
      </c>
      <c r="U274" s="89">
        <f>'2025 Οκτώβριος'!L109</f>
        <v>232.28</v>
      </c>
      <c r="V274" s="89">
        <f t="shared" si="134"/>
        <v>2322.8000000000002</v>
      </c>
      <c r="W274" s="89">
        <f>'2025 Νοέμβριος'!L109</f>
        <v>232.28</v>
      </c>
      <c r="X274" s="89">
        <f t="shared" si="135"/>
        <v>2555.0800000000004</v>
      </c>
      <c r="Y274" s="89">
        <f>'2025 Δεκέμβριος'!L109</f>
        <v>232.28</v>
      </c>
      <c r="Z274" s="89">
        <f t="shared" si="136"/>
        <v>2787.3600000000006</v>
      </c>
      <c r="AA274" s="89">
        <f t="shared" si="137"/>
        <v>2787.3600000000006</v>
      </c>
    </row>
    <row r="275" spans="1:27" x14ac:dyDescent="0.25">
      <c r="A275" s="103" t="s">
        <v>121</v>
      </c>
      <c r="B275" s="88">
        <v>2024</v>
      </c>
      <c r="C275" s="89">
        <f>'2025 Ιανουάριος'!L110</f>
        <v>850</v>
      </c>
      <c r="D275" s="89">
        <f t="shared" si="125"/>
        <v>850</v>
      </c>
      <c r="E275" s="89">
        <f>'2025 Φεβρουάριος'!L110</f>
        <v>850</v>
      </c>
      <c r="F275" s="89">
        <f t="shared" si="126"/>
        <v>1700</v>
      </c>
      <c r="G275" s="89">
        <f>'2025 Μάρτιος'!L110</f>
        <v>850</v>
      </c>
      <c r="H275" s="89">
        <f t="shared" si="127"/>
        <v>2550</v>
      </c>
      <c r="I275" s="89">
        <f>'2025 Απρίλιος'!L110</f>
        <v>850</v>
      </c>
      <c r="J275" s="89">
        <f t="shared" si="128"/>
        <v>3400</v>
      </c>
      <c r="K275" s="89">
        <f>'2025 Μάιος'!L110</f>
        <v>850</v>
      </c>
      <c r="L275" s="89">
        <f t="shared" si="129"/>
        <v>4250</v>
      </c>
      <c r="M275" s="89">
        <f>'2025 Ιούνιος'!L110</f>
        <v>850</v>
      </c>
      <c r="N275" s="89">
        <f t="shared" si="130"/>
        <v>5100</v>
      </c>
      <c r="O275" s="89">
        <f>'2025 Ιούλιος'!L110</f>
        <v>850</v>
      </c>
      <c r="P275" s="89">
        <f t="shared" si="131"/>
        <v>5950</v>
      </c>
      <c r="Q275" s="89">
        <f>'2025 Άυγουστος'!L110</f>
        <v>850</v>
      </c>
      <c r="R275" s="89">
        <f t="shared" si="132"/>
        <v>6800</v>
      </c>
      <c r="S275" s="89">
        <f>'2025 Σεπτέμβριος'!L110</f>
        <v>850</v>
      </c>
      <c r="T275" s="89">
        <f t="shared" si="133"/>
        <v>7650</v>
      </c>
      <c r="U275" s="89">
        <f>'2025 Οκτώβριος'!L110</f>
        <v>850</v>
      </c>
      <c r="V275" s="89">
        <f t="shared" si="134"/>
        <v>8500</v>
      </c>
      <c r="W275" s="89">
        <f>'2025 Νοέμβριος'!L110</f>
        <v>850</v>
      </c>
      <c r="X275" s="89">
        <f t="shared" si="135"/>
        <v>9350</v>
      </c>
      <c r="Y275" s="89">
        <f>'2025 Δεκέμβριος'!L110</f>
        <v>850</v>
      </c>
      <c r="Z275" s="89">
        <f t="shared" si="136"/>
        <v>10200</v>
      </c>
      <c r="AA275" s="89">
        <f t="shared" si="137"/>
        <v>10200</v>
      </c>
    </row>
    <row r="276" spans="1:27" x14ac:dyDescent="0.25">
      <c r="A276" s="103" t="s">
        <v>122</v>
      </c>
      <c r="B276" s="88">
        <v>2024</v>
      </c>
      <c r="C276" s="89">
        <f>'2025 Ιανουάριος'!L111</f>
        <v>0</v>
      </c>
      <c r="D276" s="89">
        <f t="shared" si="125"/>
        <v>0</v>
      </c>
      <c r="E276" s="89">
        <f>'2025 Φεβρουάριος'!L111</f>
        <v>0</v>
      </c>
      <c r="F276" s="89">
        <f t="shared" si="126"/>
        <v>0</v>
      </c>
      <c r="G276" s="89">
        <f>'2025 Μάρτιος'!L111</f>
        <v>0</v>
      </c>
      <c r="H276" s="89">
        <f t="shared" si="127"/>
        <v>0</v>
      </c>
      <c r="I276" s="89">
        <f>'2025 Απρίλιος'!L111</f>
        <v>0</v>
      </c>
      <c r="J276" s="89">
        <f t="shared" si="128"/>
        <v>0</v>
      </c>
      <c r="K276" s="89">
        <f>'2025 Μάιος'!L111</f>
        <v>0</v>
      </c>
      <c r="L276" s="89">
        <f t="shared" si="129"/>
        <v>0</v>
      </c>
      <c r="M276" s="89">
        <f>'2025 Ιούνιος'!L111</f>
        <v>0</v>
      </c>
      <c r="N276" s="89">
        <f t="shared" si="130"/>
        <v>0</v>
      </c>
      <c r="O276" s="89">
        <f>'2025 Ιούλιος'!L111</f>
        <v>0</v>
      </c>
      <c r="P276" s="89">
        <f t="shared" si="131"/>
        <v>0</v>
      </c>
      <c r="Q276" s="89">
        <f>'2025 Άυγουστος'!L111</f>
        <v>0</v>
      </c>
      <c r="R276" s="89">
        <f t="shared" si="132"/>
        <v>0</v>
      </c>
      <c r="S276" s="89">
        <f>'2025 Σεπτέμβριος'!L111</f>
        <v>0</v>
      </c>
      <c r="T276" s="89">
        <f t="shared" si="133"/>
        <v>0</v>
      </c>
      <c r="U276" s="89">
        <f>'2025 Οκτώβριος'!L111</f>
        <v>0</v>
      </c>
      <c r="V276" s="89">
        <f t="shared" si="134"/>
        <v>0</v>
      </c>
      <c r="W276" s="89">
        <f>'2025 Νοέμβριος'!L111</f>
        <v>0</v>
      </c>
      <c r="X276" s="89">
        <f t="shared" si="135"/>
        <v>0</v>
      </c>
      <c r="Y276" s="89">
        <f>'2025 Δεκέμβριος'!L111</f>
        <v>0</v>
      </c>
      <c r="Z276" s="89">
        <f t="shared" si="136"/>
        <v>0</v>
      </c>
      <c r="AA276" s="89">
        <f t="shared" si="137"/>
        <v>0</v>
      </c>
    </row>
    <row r="277" spans="1:27" x14ac:dyDescent="0.25">
      <c r="A277" s="103" t="s">
        <v>123</v>
      </c>
      <c r="B277" s="88">
        <v>2024</v>
      </c>
      <c r="C277" s="89">
        <f>'2025 Ιανουάριος'!L112</f>
        <v>241.31</v>
      </c>
      <c r="D277" s="89">
        <f t="shared" si="125"/>
        <v>241.31</v>
      </c>
      <c r="E277" s="89">
        <f>'2025 Φεβρουάριος'!L112</f>
        <v>241.31</v>
      </c>
      <c r="F277" s="89">
        <f t="shared" si="126"/>
        <v>482.62</v>
      </c>
      <c r="G277" s="89">
        <f>'2025 Μάρτιος'!L112</f>
        <v>241.31</v>
      </c>
      <c r="H277" s="89">
        <f t="shared" si="127"/>
        <v>723.93000000000006</v>
      </c>
      <c r="I277" s="89">
        <f>'2025 Απρίλιος'!L112</f>
        <v>241.31</v>
      </c>
      <c r="J277" s="89">
        <f t="shared" si="128"/>
        <v>965.24</v>
      </c>
      <c r="K277" s="89">
        <f>'2025 Μάιος'!L112</f>
        <v>241.31</v>
      </c>
      <c r="L277" s="89">
        <f t="shared" si="129"/>
        <v>1206.55</v>
      </c>
      <c r="M277" s="89">
        <f>'2025 Ιούνιος'!L112</f>
        <v>241.31</v>
      </c>
      <c r="N277" s="89">
        <f t="shared" si="130"/>
        <v>1447.86</v>
      </c>
      <c r="O277" s="89">
        <f>'2025 Ιούλιος'!L112</f>
        <v>241.31</v>
      </c>
      <c r="P277" s="89">
        <f t="shared" si="131"/>
        <v>1689.1699999999998</v>
      </c>
      <c r="Q277" s="89">
        <f>'2025 Άυγουστος'!L112</f>
        <v>241.31</v>
      </c>
      <c r="R277" s="89">
        <f t="shared" si="132"/>
        <v>1930.4799999999998</v>
      </c>
      <c r="S277" s="89">
        <f>'2025 Σεπτέμβριος'!L112</f>
        <v>241.31</v>
      </c>
      <c r="T277" s="89">
        <f t="shared" si="133"/>
        <v>2171.79</v>
      </c>
      <c r="U277" s="89">
        <f>'2025 Οκτώβριος'!L112</f>
        <v>241.31</v>
      </c>
      <c r="V277" s="89">
        <f t="shared" si="134"/>
        <v>2413.1</v>
      </c>
      <c r="W277" s="89">
        <f>'2025 Νοέμβριος'!L112</f>
        <v>241.31</v>
      </c>
      <c r="X277" s="89">
        <f t="shared" si="135"/>
        <v>2654.41</v>
      </c>
      <c r="Y277" s="89">
        <f>'2025 Δεκέμβριος'!L112</f>
        <v>241.31</v>
      </c>
      <c r="Z277" s="89">
        <f t="shared" si="136"/>
        <v>2895.72</v>
      </c>
      <c r="AA277" s="89">
        <f t="shared" si="137"/>
        <v>2895.72</v>
      </c>
    </row>
    <row r="278" spans="1:27" x14ac:dyDescent="0.25">
      <c r="A278" s="103" t="s">
        <v>124</v>
      </c>
      <c r="B278" s="88">
        <v>2024</v>
      </c>
      <c r="C278" s="89">
        <f>'2025 Ιανουάριος'!L113</f>
        <v>965.25</v>
      </c>
      <c r="D278" s="89">
        <f t="shared" si="125"/>
        <v>965.25</v>
      </c>
      <c r="E278" s="89">
        <f>'2025 Φεβρουάριος'!L113</f>
        <v>965.25</v>
      </c>
      <c r="F278" s="89">
        <f t="shared" si="126"/>
        <v>1930.5</v>
      </c>
      <c r="G278" s="89">
        <f>'2025 Μάρτιος'!L113</f>
        <v>965.25</v>
      </c>
      <c r="H278" s="89">
        <f t="shared" si="127"/>
        <v>2895.75</v>
      </c>
      <c r="I278" s="89">
        <f>'2025 Απρίλιος'!L113</f>
        <v>965.25</v>
      </c>
      <c r="J278" s="89">
        <f t="shared" si="128"/>
        <v>3861</v>
      </c>
      <c r="K278" s="89">
        <f>'2025 Μάιος'!L113</f>
        <v>965.25</v>
      </c>
      <c r="L278" s="89">
        <f t="shared" si="129"/>
        <v>4826.25</v>
      </c>
      <c r="M278" s="89">
        <f>'2025 Ιούνιος'!L113</f>
        <v>965.25</v>
      </c>
      <c r="N278" s="89">
        <f t="shared" si="130"/>
        <v>5791.5</v>
      </c>
      <c r="O278" s="89">
        <f>'2025 Ιούλιος'!L113</f>
        <v>965.25</v>
      </c>
      <c r="P278" s="89">
        <f t="shared" si="131"/>
        <v>6756.75</v>
      </c>
      <c r="Q278" s="89">
        <f>'2025 Άυγουστος'!L113</f>
        <v>965.25</v>
      </c>
      <c r="R278" s="89">
        <f t="shared" si="132"/>
        <v>7722</v>
      </c>
      <c r="S278" s="89">
        <f>'2025 Σεπτέμβριος'!L113</f>
        <v>965.25</v>
      </c>
      <c r="T278" s="89">
        <f t="shared" si="133"/>
        <v>8687.25</v>
      </c>
      <c r="U278" s="89">
        <f>'2025 Οκτώβριος'!L113</f>
        <v>965.25</v>
      </c>
      <c r="V278" s="89">
        <f t="shared" si="134"/>
        <v>9652.5</v>
      </c>
      <c r="W278" s="89">
        <f>'2025 Νοέμβριος'!L113</f>
        <v>965.25</v>
      </c>
      <c r="X278" s="89">
        <f t="shared" si="135"/>
        <v>10617.75</v>
      </c>
      <c r="Y278" s="89">
        <f>'2025 Δεκέμβριος'!L113</f>
        <v>965.25</v>
      </c>
      <c r="Z278" s="89">
        <f t="shared" si="136"/>
        <v>11583</v>
      </c>
      <c r="AA278" s="89">
        <f t="shared" si="137"/>
        <v>11583</v>
      </c>
    </row>
    <row r="279" spans="1:27" x14ac:dyDescent="0.25">
      <c r="A279" s="103" t="s">
        <v>125</v>
      </c>
      <c r="B279" s="88">
        <v>2024</v>
      </c>
      <c r="C279" s="89">
        <f>'2025 Ιανουάριος'!L114</f>
        <v>30.6</v>
      </c>
      <c r="D279" s="89">
        <f t="shared" si="125"/>
        <v>30.6</v>
      </c>
      <c r="E279" s="89">
        <f>'2025 Φεβρουάριος'!L114</f>
        <v>30.6</v>
      </c>
      <c r="F279" s="89">
        <f t="shared" si="126"/>
        <v>61.2</v>
      </c>
      <c r="G279" s="89">
        <f>'2025 Μάρτιος'!L114</f>
        <v>30.6</v>
      </c>
      <c r="H279" s="89">
        <f t="shared" si="127"/>
        <v>91.800000000000011</v>
      </c>
      <c r="I279" s="89">
        <f>'2025 Απρίλιος'!L114</f>
        <v>30.6</v>
      </c>
      <c r="J279" s="89">
        <f t="shared" si="128"/>
        <v>122.4</v>
      </c>
      <c r="K279" s="89">
        <f>'2025 Μάιος'!L114</f>
        <v>30.6</v>
      </c>
      <c r="L279" s="89">
        <f t="shared" si="129"/>
        <v>153</v>
      </c>
      <c r="M279" s="89">
        <f>'2025 Ιούνιος'!L114</f>
        <v>30.6</v>
      </c>
      <c r="N279" s="89">
        <f t="shared" si="130"/>
        <v>183.6</v>
      </c>
      <c r="O279" s="89">
        <f>'2025 Ιούλιος'!L114</f>
        <v>30.6</v>
      </c>
      <c r="P279" s="89">
        <f t="shared" si="131"/>
        <v>214.2</v>
      </c>
      <c r="Q279" s="89">
        <f>'2025 Άυγουστος'!L114</f>
        <v>30.6</v>
      </c>
      <c r="R279" s="89">
        <f t="shared" si="132"/>
        <v>244.79999999999998</v>
      </c>
      <c r="S279" s="89">
        <f>'2025 Σεπτέμβριος'!L114</f>
        <v>30.6</v>
      </c>
      <c r="T279" s="89">
        <f t="shared" si="133"/>
        <v>275.39999999999998</v>
      </c>
      <c r="U279" s="89">
        <f>'2025 Οκτώβριος'!L114</f>
        <v>30.6</v>
      </c>
      <c r="V279" s="89">
        <f t="shared" si="134"/>
        <v>306</v>
      </c>
      <c r="W279" s="89">
        <f>'2025 Νοέμβριος'!L114</f>
        <v>30.6</v>
      </c>
      <c r="X279" s="89">
        <f t="shared" si="135"/>
        <v>336.6</v>
      </c>
      <c r="Y279" s="89">
        <f>'2025 Δεκέμβριος'!L114</f>
        <v>30.6</v>
      </c>
      <c r="Z279" s="89">
        <f t="shared" si="136"/>
        <v>367.20000000000005</v>
      </c>
      <c r="AA279" s="89">
        <f t="shared" si="137"/>
        <v>367.20000000000005</v>
      </c>
    </row>
    <row r="280" spans="1:27" x14ac:dyDescent="0.25">
      <c r="A280" s="103" t="s">
        <v>126</v>
      </c>
      <c r="B280" s="88">
        <v>2024</v>
      </c>
      <c r="C280" s="89">
        <f>'2025 Ιανουάριος'!L115</f>
        <v>8.69</v>
      </c>
      <c r="D280" s="89">
        <f t="shared" si="125"/>
        <v>8.69</v>
      </c>
      <c r="E280" s="89">
        <f>'2025 Φεβρουάριος'!L115</f>
        <v>8.69</v>
      </c>
      <c r="F280" s="89">
        <f t="shared" si="126"/>
        <v>17.38</v>
      </c>
      <c r="G280" s="89">
        <f>'2025 Μάρτιος'!L115</f>
        <v>8.69</v>
      </c>
      <c r="H280" s="89">
        <f t="shared" si="127"/>
        <v>26.07</v>
      </c>
      <c r="I280" s="89">
        <f>'2025 Απρίλιος'!L115</f>
        <v>8.69</v>
      </c>
      <c r="J280" s="89">
        <f t="shared" si="128"/>
        <v>34.76</v>
      </c>
      <c r="K280" s="89">
        <f>'2025 Μάιος'!L115</f>
        <v>8.69</v>
      </c>
      <c r="L280" s="89">
        <f t="shared" si="129"/>
        <v>43.449999999999996</v>
      </c>
      <c r="M280" s="89">
        <f>'2025 Ιούνιος'!L115</f>
        <v>8.69</v>
      </c>
      <c r="N280" s="89">
        <f t="shared" si="130"/>
        <v>52.139999999999993</v>
      </c>
      <c r="O280" s="89">
        <f>'2025 Ιούλιος'!L115</f>
        <v>8.69</v>
      </c>
      <c r="P280" s="89">
        <f t="shared" si="131"/>
        <v>60.829999999999991</v>
      </c>
      <c r="Q280" s="89">
        <f>'2025 Άυγουστος'!L115</f>
        <v>8.69</v>
      </c>
      <c r="R280" s="89">
        <f t="shared" si="132"/>
        <v>69.52</v>
      </c>
      <c r="S280" s="89">
        <f>'2025 Σεπτέμβριος'!L115</f>
        <v>8.69</v>
      </c>
      <c r="T280" s="89">
        <f t="shared" si="133"/>
        <v>78.209999999999994</v>
      </c>
      <c r="U280" s="89">
        <f>'2025 Οκτώβριος'!L115</f>
        <v>8.69</v>
      </c>
      <c r="V280" s="89">
        <f t="shared" si="134"/>
        <v>86.899999999999991</v>
      </c>
      <c r="W280" s="89">
        <f>'2025 Νοέμβριος'!L115</f>
        <v>8.69</v>
      </c>
      <c r="X280" s="89">
        <f t="shared" si="135"/>
        <v>95.589999999999989</v>
      </c>
      <c r="Y280" s="89">
        <f>'2025 Δεκέμβριος'!L115</f>
        <v>8.69</v>
      </c>
      <c r="Z280" s="89">
        <f t="shared" si="136"/>
        <v>104.27999999999999</v>
      </c>
      <c r="AA280" s="89">
        <f t="shared" si="137"/>
        <v>104.27999999999999</v>
      </c>
    </row>
    <row r="281" spans="1:27" x14ac:dyDescent="0.25">
      <c r="A281" s="103" t="s">
        <v>127</v>
      </c>
      <c r="B281" s="88">
        <v>2024</v>
      </c>
      <c r="C281" s="89">
        <f>'2025 Ιανουάριος'!L116</f>
        <v>0</v>
      </c>
      <c r="D281" s="89">
        <f t="shared" si="125"/>
        <v>0</v>
      </c>
      <c r="E281" s="89">
        <f>'2025 Φεβρουάριος'!L116</f>
        <v>0</v>
      </c>
      <c r="F281" s="89">
        <f t="shared" si="126"/>
        <v>0</v>
      </c>
      <c r="G281" s="89">
        <f>'2025 Μάρτιος'!L116</f>
        <v>0</v>
      </c>
      <c r="H281" s="89">
        <f t="shared" si="127"/>
        <v>0</v>
      </c>
      <c r="I281" s="89">
        <f>'2025 Απρίλιος'!L116</f>
        <v>0</v>
      </c>
      <c r="J281" s="89">
        <f t="shared" si="128"/>
        <v>0</v>
      </c>
      <c r="K281" s="89">
        <f>'2025 Μάιος'!L116</f>
        <v>0</v>
      </c>
      <c r="L281" s="89">
        <f t="shared" si="129"/>
        <v>0</v>
      </c>
      <c r="M281" s="89">
        <f>'2025 Ιούνιος'!L116</f>
        <v>0</v>
      </c>
      <c r="N281" s="89">
        <f t="shared" si="130"/>
        <v>0</v>
      </c>
      <c r="O281" s="89">
        <f>'2025 Ιούλιος'!L116</f>
        <v>0</v>
      </c>
      <c r="P281" s="89">
        <f t="shared" si="131"/>
        <v>0</v>
      </c>
      <c r="Q281" s="89">
        <f>'2025 Άυγουστος'!L116</f>
        <v>0</v>
      </c>
      <c r="R281" s="89">
        <f t="shared" si="132"/>
        <v>0</v>
      </c>
      <c r="S281" s="89">
        <f>'2025 Σεπτέμβριος'!L116</f>
        <v>0</v>
      </c>
      <c r="T281" s="89">
        <f t="shared" si="133"/>
        <v>0</v>
      </c>
      <c r="U281" s="89">
        <f>'2025 Οκτώβριος'!L116</f>
        <v>0</v>
      </c>
      <c r="V281" s="89">
        <f t="shared" si="134"/>
        <v>0</v>
      </c>
      <c r="W281" s="89">
        <f>'2025 Νοέμβριος'!L116</f>
        <v>0</v>
      </c>
      <c r="X281" s="89">
        <f t="shared" si="135"/>
        <v>0</v>
      </c>
      <c r="Y281" s="89">
        <f>'2025 Δεκέμβριος'!L116</f>
        <v>0</v>
      </c>
      <c r="Z281" s="89">
        <f t="shared" si="136"/>
        <v>0</v>
      </c>
      <c r="AA281" s="89">
        <f t="shared" si="137"/>
        <v>0</v>
      </c>
    </row>
    <row r="282" spans="1:27" x14ac:dyDescent="0.25">
      <c r="A282" s="103" t="s">
        <v>128</v>
      </c>
      <c r="B282" s="88">
        <v>2024</v>
      </c>
      <c r="C282" s="89">
        <f>'2025 Ιανουάριος'!L117</f>
        <v>34.75</v>
      </c>
      <c r="D282" s="89">
        <f t="shared" si="125"/>
        <v>34.75</v>
      </c>
      <c r="E282" s="89">
        <f>'2025 Φεβρουάριος'!L117</f>
        <v>34.75</v>
      </c>
      <c r="F282" s="89">
        <f t="shared" si="126"/>
        <v>69.5</v>
      </c>
      <c r="G282" s="89">
        <f>'2025 Μάρτιος'!L117</f>
        <v>34.75</v>
      </c>
      <c r="H282" s="89">
        <f t="shared" si="127"/>
        <v>104.25</v>
      </c>
      <c r="I282" s="89">
        <f>'2025 Απρίλιος'!L117</f>
        <v>34.75</v>
      </c>
      <c r="J282" s="89">
        <f t="shared" si="128"/>
        <v>139</v>
      </c>
      <c r="K282" s="89">
        <f>'2025 Μάιος'!L117</f>
        <v>34.75</v>
      </c>
      <c r="L282" s="89">
        <f t="shared" si="129"/>
        <v>173.75</v>
      </c>
      <c r="M282" s="89">
        <f>'2025 Ιούνιος'!L117</f>
        <v>34.75</v>
      </c>
      <c r="N282" s="89">
        <f t="shared" si="130"/>
        <v>208.5</v>
      </c>
      <c r="O282" s="89">
        <f>'2025 Ιούλιος'!L117</f>
        <v>34.75</v>
      </c>
      <c r="P282" s="89">
        <f t="shared" si="131"/>
        <v>243.25</v>
      </c>
      <c r="Q282" s="89">
        <f>'2025 Άυγουστος'!L117</f>
        <v>34.75</v>
      </c>
      <c r="R282" s="89">
        <f t="shared" si="132"/>
        <v>278</v>
      </c>
      <c r="S282" s="89">
        <f>'2025 Σεπτέμβριος'!L117</f>
        <v>34.75</v>
      </c>
      <c r="T282" s="89">
        <f t="shared" si="133"/>
        <v>312.75</v>
      </c>
      <c r="U282" s="89">
        <f>'2025 Οκτώβριος'!L117</f>
        <v>34.75</v>
      </c>
      <c r="V282" s="89">
        <f t="shared" si="134"/>
        <v>347.5</v>
      </c>
      <c r="W282" s="89">
        <f>'2025 Νοέμβριος'!L117</f>
        <v>34.75</v>
      </c>
      <c r="X282" s="89">
        <f t="shared" si="135"/>
        <v>382.25</v>
      </c>
      <c r="Y282" s="89">
        <f>'2025 Δεκέμβριος'!L117</f>
        <v>34.75</v>
      </c>
      <c r="Z282" s="89">
        <f t="shared" si="136"/>
        <v>417</v>
      </c>
      <c r="AA282" s="89">
        <f t="shared" si="137"/>
        <v>417</v>
      </c>
    </row>
    <row r="283" spans="1:27" x14ac:dyDescent="0.25">
      <c r="A283" s="103" t="s">
        <v>129</v>
      </c>
      <c r="B283" s="88">
        <v>2024</v>
      </c>
      <c r="C283" s="89">
        <f>'2025 Ιανουάριος'!L118</f>
        <v>0</v>
      </c>
      <c r="D283" s="89">
        <f t="shared" si="125"/>
        <v>0</v>
      </c>
      <c r="E283" s="89">
        <f>'2025 Φεβρουάριος'!L118</f>
        <v>0</v>
      </c>
      <c r="F283" s="89">
        <f t="shared" si="126"/>
        <v>0</v>
      </c>
      <c r="G283" s="89">
        <f>'2025 Μάρτιος'!L118</f>
        <v>0</v>
      </c>
      <c r="H283" s="89">
        <f t="shared" si="127"/>
        <v>0</v>
      </c>
      <c r="I283" s="89">
        <f>'2025 Απρίλιος'!L118</f>
        <v>0</v>
      </c>
      <c r="J283" s="89">
        <f t="shared" si="128"/>
        <v>0</v>
      </c>
      <c r="K283" s="89">
        <f>'2025 Μάιος'!L118</f>
        <v>0</v>
      </c>
      <c r="L283" s="89">
        <f t="shared" si="129"/>
        <v>0</v>
      </c>
      <c r="M283" s="89">
        <f>'2025 Ιούνιος'!L118</f>
        <v>0</v>
      </c>
      <c r="N283" s="89">
        <f t="shared" si="130"/>
        <v>0</v>
      </c>
      <c r="O283" s="89">
        <f>'2025 Ιούλιος'!L118</f>
        <v>0</v>
      </c>
      <c r="P283" s="89">
        <f t="shared" si="131"/>
        <v>0</v>
      </c>
      <c r="Q283" s="89">
        <f>'2025 Άυγουστος'!L118</f>
        <v>0</v>
      </c>
      <c r="R283" s="89">
        <f t="shared" si="132"/>
        <v>0</v>
      </c>
      <c r="S283" s="89">
        <f>'2025 Σεπτέμβριος'!L118</f>
        <v>0</v>
      </c>
      <c r="T283" s="89">
        <f t="shared" si="133"/>
        <v>0</v>
      </c>
      <c r="U283" s="89">
        <f>'2025 Οκτώβριος'!L118</f>
        <v>0</v>
      </c>
      <c r="V283" s="89">
        <f t="shared" si="134"/>
        <v>0</v>
      </c>
      <c r="W283" s="89">
        <f>'2025 Νοέμβριος'!L118</f>
        <v>0</v>
      </c>
      <c r="X283" s="89">
        <f t="shared" si="135"/>
        <v>0</v>
      </c>
      <c r="Y283" s="89">
        <f>'2025 Δεκέμβριος'!L118</f>
        <v>0</v>
      </c>
      <c r="Z283" s="89">
        <f t="shared" si="136"/>
        <v>0</v>
      </c>
      <c r="AA283" s="89">
        <f t="shared" si="137"/>
        <v>0</v>
      </c>
    </row>
    <row r="284" spans="1:27" x14ac:dyDescent="0.25">
      <c r="A284" s="103" t="s">
        <v>130</v>
      </c>
      <c r="B284" s="88">
        <v>2024</v>
      </c>
      <c r="C284" s="89">
        <f>'2025 Ιανουάριος'!L119</f>
        <v>0</v>
      </c>
      <c r="D284" s="89">
        <f t="shared" si="125"/>
        <v>0</v>
      </c>
      <c r="E284" s="89">
        <f>'2025 Φεβρουάριος'!L119</f>
        <v>0</v>
      </c>
      <c r="F284" s="89">
        <f t="shared" si="126"/>
        <v>0</v>
      </c>
      <c r="G284" s="89">
        <f>'2025 Μάρτιος'!L119</f>
        <v>0</v>
      </c>
      <c r="H284" s="89">
        <f t="shared" si="127"/>
        <v>0</v>
      </c>
      <c r="I284" s="89">
        <f>'2025 Απρίλιος'!L119</f>
        <v>0</v>
      </c>
      <c r="J284" s="89">
        <f t="shared" si="128"/>
        <v>0</v>
      </c>
      <c r="K284" s="89">
        <f>'2025 Μάιος'!L119</f>
        <v>0</v>
      </c>
      <c r="L284" s="89">
        <f t="shared" si="129"/>
        <v>0</v>
      </c>
      <c r="M284" s="89">
        <f>'2025 Ιούνιος'!L119</f>
        <v>0</v>
      </c>
      <c r="N284" s="89">
        <f t="shared" si="130"/>
        <v>0</v>
      </c>
      <c r="O284" s="89">
        <f>'2025 Ιούλιος'!L119</f>
        <v>0</v>
      </c>
      <c r="P284" s="89">
        <f t="shared" si="131"/>
        <v>0</v>
      </c>
      <c r="Q284" s="89">
        <f>'2025 Άυγουστος'!L119</f>
        <v>0</v>
      </c>
      <c r="R284" s="89">
        <f t="shared" si="132"/>
        <v>0</v>
      </c>
      <c r="S284" s="89">
        <f>'2025 Σεπτέμβριος'!L119</f>
        <v>0</v>
      </c>
      <c r="T284" s="89">
        <f t="shared" si="133"/>
        <v>0</v>
      </c>
      <c r="U284" s="89">
        <f>'2025 Οκτώβριος'!L119</f>
        <v>0</v>
      </c>
      <c r="V284" s="89">
        <f t="shared" si="134"/>
        <v>0</v>
      </c>
      <c r="W284" s="89">
        <f>'2025 Νοέμβριος'!L119</f>
        <v>0</v>
      </c>
      <c r="X284" s="89">
        <f t="shared" si="135"/>
        <v>0</v>
      </c>
      <c r="Y284" s="89">
        <f>'2025 Δεκέμβριος'!L119</f>
        <v>0</v>
      </c>
      <c r="Z284" s="89">
        <f t="shared" si="136"/>
        <v>0</v>
      </c>
      <c r="AA284" s="89">
        <f t="shared" si="137"/>
        <v>0</v>
      </c>
    </row>
    <row r="285" spans="1:27" x14ac:dyDescent="0.25">
      <c r="A285" s="103" t="s">
        <v>131</v>
      </c>
      <c r="B285" s="88">
        <v>2024</v>
      </c>
      <c r="C285" s="89">
        <f>'2025 Ιανουάριος'!L120</f>
        <v>0</v>
      </c>
      <c r="D285" s="89">
        <f t="shared" si="125"/>
        <v>0</v>
      </c>
      <c r="E285" s="89">
        <f>'2025 Φεβρουάριος'!L120</f>
        <v>0</v>
      </c>
      <c r="F285" s="89">
        <f t="shared" si="126"/>
        <v>0</v>
      </c>
      <c r="G285" s="89">
        <f>'2025 Μάρτιος'!L120</f>
        <v>0</v>
      </c>
      <c r="H285" s="89">
        <f t="shared" si="127"/>
        <v>0</v>
      </c>
      <c r="I285" s="89">
        <f>'2025 Απρίλιος'!L120</f>
        <v>0</v>
      </c>
      <c r="J285" s="89">
        <f t="shared" si="128"/>
        <v>0</v>
      </c>
      <c r="K285" s="89">
        <f>'2025 Μάιος'!L120</f>
        <v>0</v>
      </c>
      <c r="L285" s="89">
        <f t="shared" si="129"/>
        <v>0</v>
      </c>
      <c r="M285" s="89">
        <f>'2025 Ιούνιος'!L120</f>
        <v>0</v>
      </c>
      <c r="N285" s="89">
        <f t="shared" si="130"/>
        <v>0</v>
      </c>
      <c r="O285" s="89">
        <f>'2025 Ιούλιος'!L120</f>
        <v>0</v>
      </c>
      <c r="P285" s="89">
        <f t="shared" si="131"/>
        <v>0</v>
      </c>
      <c r="Q285" s="89">
        <f>'2025 Άυγουστος'!L120</f>
        <v>0</v>
      </c>
      <c r="R285" s="89">
        <f t="shared" si="132"/>
        <v>0</v>
      </c>
      <c r="S285" s="89">
        <f>'2025 Σεπτέμβριος'!L120</f>
        <v>0</v>
      </c>
      <c r="T285" s="89">
        <f t="shared" si="133"/>
        <v>0</v>
      </c>
      <c r="U285" s="89">
        <f>'2025 Οκτώβριος'!L120</f>
        <v>0</v>
      </c>
      <c r="V285" s="89">
        <f t="shared" si="134"/>
        <v>0</v>
      </c>
      <c r="W285" s="89">
        <f>'2025 Νοέμβριος'!L120</f>
        <v>0</v>
      </c>
      <c r="X285" s="89">
        <f t="shared" si="135"/>
        <v>0</v>
      </c>
      <c r="Y285" s="89">
        <f>'2025 Δεκέμβριος'!L120</f>
        <v>0</v>
      </c>
      <c r="Z285" s="89">
        <f t="shared" si="136"/>
        <v>0</v>
      </c>
      <c r="AA285" s="89">
        <f t="shared" si="137"/>
        <v>0</v>
      </c>
    </row>
    <row r="286" spans="1:27" x14ac:dyDescent="0.25">
      <c r="A286" s="103" t="s">
        <v>132</v>
      </c>
      <c r="B286" s="88">
        <v>2024</v>
      </c>
      <c r="C286" s="89">
        <f>'2025 Ιανουάριος'!L121</f>
        <v>55</v>
      </c>
      <c r="D286" s="89">
        <f t="shared" si="125"/>
        <v>55</v>
      </c>
      <c r="E286" s="89">
        <f>'2025 Φεβρουάριος'!L121</f>
        <v>55</v>
      </c>
      <c r="F286" s="89">
        <f t="shared" si="126"/>
        <v>110</v>
      </c>
      <c r="G286" s="89">
        <f>'2025 Μάρτιος'!L121</f>
        <v>55</v>
      </c>
      <c r="H286" s="89">
        <f t="shared" si="127"/>
        <v>165</v>
      </c>
      <c r="I286" s="89">
        <f>'2025 Απρίλιος'!L121</f>
        <v>55</v>
      </c>
      <c r="J286" s="89">
        <f t="shared" si="128"/>
        <v>220</v>
      </c>
      <c r="K286" s="89">
        <f>'2025 Μάιος'!L121</f>
        <v>55</v>
      </c>
      <c r="L286" s="89">
        <f t="shared" si="129"/>
        <v>275</v>
      </c>
      <c r="M286" s="89">
        <f>'2025 Ιούνιος'!L121</f>
        <v>55</v>
      </c>
      <c r="N286" s="89">
        <f t="shared" si="130"/>
        <v>330</v>
      </c>
      <c r="O286" s="89">
        <f>'2025 Ιούλιος'!L121</f>
        <v>55</v>
      </c>
      <c r="P286" s="89">
        <f t="shared" si="131"/>
        <v>385</v>
      </c>
      <c r="Q286" s="89">
        <f>'2025 Άυγουστος'!L121</f>
        <v>55</v>
      </c>
      <c r="R286" s="89">
        <f t="shared" si="132"/>
        <v>440</v>
      </c>
      <c r="S286" s="89">
        <f>'2025 Σεπτέμβριος'!L121</f>
        <v>55</v>
      </c>
      <c r="T286" s="89">
        <f t="shared" si="133"/>
        <v>495</v>
      </c>
      <c r="U286" s="89">
        <f>'2025 Οκτώβριος'!L121</f>
        <v>55</v>
      </c>
      <c r="V286" s="89">
        <f t="shared" si="134"/>
        <v>550</v>
      </c>
      <c r="W286" s="89">
        <f>'2025 Νοέμβριος'!L121</f>
        <v>55</v>
      </c>
      <c r="X286" s="89">
        <f t="shared" si="135"/>
        <v>605</v>
      </c>
      <c r="Y286" s="89">
        <f>'2025 Δεκέμβριος'!L121</f>
        <v>55</v>
      </c>
      <c r="Z286" s="89">
        <f t="shared" si="136"/>
        <v>660</v>
      </c>
      <c r="AA286" s="89">
        <f t="shared" si="137"/>
        <v>660</v>
      </c>
    </row>
    <row r="287" spans="1:27" x14ac:dyDescent="0.25">
      <c r="A287" s="98" t="s">
        <v>133</v>
      </c>
      <c r="B287" s="88">
        <v>2024</v>
      </c>
      <c r="C287" s="89">
        <f>'2025 Ιανουάριος'!L122</f>
        <v>124.94</v>
      </c>
      <c r="D287" s="89">
        <f t="shared" si="125"/>
        <v>124.94</v>
      </c>
      <c r="E287" s="89">
        <f>'2025 Φεβρουάριος'!L122</f>
        <v>124.94</v>
      </c>
      <c r="F287" s="89">
        <f t="shared" si="126"/>
        <v>249.88</v>
      </c>
      <c r="G287" s="89">
        <f>'2025 Μάρτιος'!L122</f>
        <v>124.94</v>
      </c>
      <c r="H287" s="89">
        <f t="shared" si="127"/>
        <v>374.82</v>
      </c>
      <c r="I287" s="89">
        <f>'2025 Απρίλιος'!L122</f>
        <v>124.94</v>
      </c>
      <c r="J287" s="89">
        <f t="shared" si="128"/>
        <v>499.76</v>
      </c>
      <c r="K287" s="89">
        <f>'2025 Μάιος'!L122</f>
        <v>124.94</v>
      </c>
      <c r="L287" s="89">
        <f t="shared" si="129"/>
        <v>624.70000000000005</v>
      </c>
      <c r="M287" s="89">
        <f>'2025 Ιούνιος'!L122</f>
        <v>124.94</v>
      </c>
      <c r="N287" s="89">
        <f t="shared" si="130"/>
        <v>749.6400000000001</v>
      </c>
      <c r="O287" s="89">
        <f>'2025 Ιούλιος'!L122</f>
        <v>124.94</v>
      </c>
      <c r="P287" s="89">
        <f t="shared" si="131"/>
        <v>874.58000000000015</v>
      </c>
      <c r="Q287" s="89">
        <f>'2025 Άυγουστος'!L122</f>
        <v>124.94</v>
      </c>
      <c r="R287" s="89">
        <f t="shared" si="132"/>
        <v>999.52000000000021</v>
      </c>
      <c r="S287" s="89">
        <f>'2025 Σεπτέμβριος'!L122</f>
        <v>124.94</v>
      </c>
      <c r="T287" s="89">
        <f t="shared" si="133"/>
        <v>1124.4600000000003</v>
      </c>
      <c r="U287" s="89">
        <f>'2025 Οκτώβριος'!L122</f>
        <v>124.94</v>
      </c>
      <c r="V287" s="89">
        <f t="shared" si="134"/>
        <v>1249.4000000000003</v>
      </c>
      <c r="W287" s="89">
        <f>'2025 Νοέμβριος'!L122</f>
        <v>124.94</v>
      </c>
      <c r="X287" s="89">
        <f t="shared" si="135"/>
        <v>1374.3400000000004</v>
      </c>
      <c r="Y287" s="89">
        <f>'2025 Δεκέμβριος'!L122</f>
        <v>124.94</v>
      </c>
      <c r="Z287" s="89">
        <f t="shared" si="136"/>
        <v>1499.2800000000004</v>
      </c>
      <c r="AA287" s="89">
        <f t="shared" si="137"/>
        <v>1499.2800000000004</v>
      </c>
    </row>
    <row r="288" spans="1:27" x14ac:dyDescent="0.25">
      <c r="A288" s="98" t="s">
        <v>134</v>
      </c>
      <c r="B288" s="88">
        <v>2024</v>
      </c>
      <c r="C288" s="89">
        <f>'2025 Ιανουάριος'!L123</f>
        <v>-18.329999999999998</v>
      </c>
      <c r="D288" s="89">
        <f t="shared" si="125"/>
        <v>-18.329999999999998</v>
      </c>
      <c r="E288" s="89">
        <f>'2025 Φεβρουάριος'!L123</f>
        <v>-18.329999999999998</v>
      </c>
      <c r="F288" s="89">
        <f t="shared" si="126"/>
        <v>-36.659999999999997</v>
      </c>
      <c r="G288" s="89">
        <f>'2025 Μάρτιος'!L123</f>
        <v>-18.329999999999998</v>
      </c>
      <c r="H288" s="89">
        <f t="shared" si="127"/>
        <v>-54.989999999999995</v>
      </c>
      <c r="I288" s="89">
        <f>'2025 Απρίλιος'!L123</f>
        <v>-18.329999999999998</v>
      </c>
      <c r="J288" s="89">
        <f t="shared" si="128"/>
        <v>-73.319999999999993</v>
      </c>
      <c r="K288" s="89">
        <f>'2025 Μάιος'!L123</f>
        <v>-18.329999999999998</v>
      </c>
      <c r="L288" s="89">
        <f t="shared" si="129"/>
        <v>-91.649999999999991</v>
      </c>
      <c r="M288" s="89">
        <f>'2025 Ιούνιος'!L123</f>
        <v>-18.329999999999998</v>
      </c>
      <c r="N288" s="89">
        <f t="shared" si="130"/>
        <v>-109.97999999999999</v>
      </c>
      <c r="O288" s="89">
        <f>'2025 Ιούλιος'!L123</f>
        <v>-18.329999999999998</v>
      </c>
      <c r="P288" s="89">
        <f t="shared" si="131"/>
        <v>-128.31</v>
      </c>
      <c r="Q288" s="89">
        <f>'2025 Άυγουστος'!L123</f>
        <v>-18.329999999999998</v>
      </c>
      <c r="R288" s="89">
        <f t="shared" si="132"/>
        <v>-146.63999999999999</v>
      </c>
      <c r="S288" s="89">
        <f>'2025 Σεπτέμβριος'!L123</f>
        <v>-18.329999999999998</v>
      </c>
      <c r="T288" s="89">
        <f t="shared" si="133"/>
        <v>-164.96999999999997</v>
      </c>
      <c r="U288" s="89">
        <f>'2025 Οκτώβριος'!L123</f>
        <v>-18.329999999999998</v>
      </c>
      <c r="V288" s="89">
        <f t="shared" si="134"/>
        <v>-183.29999999999995</v>
      </c>
      <c r="W288" s="89">
        <f>'2025 Νοέμβριος'!L123</f>
        <v>-18.329999999999998</v>
      </c>
      <c r="X288" s="89">
        <f t="shared" si="135"/>
        <v>-201.62999999999994</v>
      </c>
      <c r="Y288" s="89">
        <f>'2025 Δεκέμβριος'!L123</f>
        <v>-18.329999999999998</v>
      </c>
      <c r="Z288" s="89">
        <f t="shared" si="136"/>
        <v>-219.95999999999992</v>
      </c>
      <c r="AA288" s="89">
        <f t="shared" si="137"/>
        <v>-219.95999999999992</v>
      </c>
    </row>
    <row r="289" spans="1:27" x14ac:dyDescent="0.25">
      <c r="A289" s="98" t="s">
        <v>135</v>
      </c>
      <c r="B289" s="88">
        <v>2024</v>
      </c>
      <c r="C289" s="89">
        <f>'2025 Ιανουάριος'!L124</f>
        <v>0</v>
      </c>
      <c r="D289" s="89">
        <f t="shared" si="125"/>
        <v>0</v>
      </c>
      <c r="E289" s="89">
        <f>'2025 Φεβρουάριος'!L124</f>
        <v>0</v>
      </c>
      <c r="F289" s="89">
        <f t="shared" si="126"/>
        <v>0</v>
      </c>
      <c r="G289" s="89">
        <f>'2025 Μάρτιος'!L124</f>
        <v>0</v>
      </c>
      <c r="H289" s="89">
        <f t="shared" si="127"/>
        <v>0</v>
      </c>
      <c r="I289" s="89">
        <f>'2025 Απρίλιος'!L124</f>
        <v>0</v>
      </c>
      <c r="J289" s="89">
        <f t="shared" si="128"/>
        <v>0</v>
      </c>
      <c r="K289" s="89">
        <f>'2025 Μάιος'!L124</f>
        <v>0</v>
      </c>
      <c r="L289" s="89">
        <f t="shared" si="129"/>
        <v>0</v>
      </c>
      <c r="M289" s="89">
        <f>'2025 Ιούνιος'!L124</f>
        <v>0</v>
      </c>
      <c r="N289" s="89">
        <f t="shared" si="130"/>
        <v>0</v>
      </c>
      <c r="O289" s="89">
        <f>'2025 Ιούλιος'!L124</f>
        <v>0</v>
      </c>
      <c r="P289" s="89">
        <f t="shared" si="131"/>
        <v>0</v>
      </c>
      <c r="Q289" s="89">
        <f>'2025 Άυγουστος'!L124</f>
        <v>0</v>
      </c>
      <c r="R289" s="89">
        <f t="shared" si="132"/>
        <v>0</v>
      </c>
      <c r="S289" s="89">
        <f>'2025 Σεπτέμβριος'!L124</f>
        <v>0</v>
      </c>
      <c r="T289" s="89">
        <f t="shared" si="133"/>
        <v>0</v>
      </c>
      <c r="U289" s="89">
        <f>'2025 Οκτώβριος'!L124</f>
        <v>0</v>
      </c>
      <c r="V289" s="89">
        <f t="shared" si="134"/>
        <v>0</v>
      </c>
      <c r="W289" s="89">
        <f>'2025 Νοέμβριος'!L124</f>
        <v>0</v>
      </c>
      <c r="X289" s="89">
        <f t="shared" si="135"/>
        <v>0</v>
      </c>
      <c r="Y289" s="89">
        <f>'2025 Δεκέμβριος'!L124</f>
        <v>0</v>
      </c>
      <c r="Z289" s="89">
        <f t="shared" si="136"/>
        <v>0</v>
      </c>
      <c r="AA289" s="89">
        <f t="shared" si="137"/>
        <v>0</v>
      </c>
    </row>
    <row r="290" spans="1:27" x14ac:dyDescent="0.25">
      <c r="A290" s="98" t="s">
        <v>136</v>
      </c>
      <c r="B290" s="88">
        <v>2024</v>
      </c>
      <c r="C290" s="89">
        <f>'2025 Ιανουάριος'!L125</f>
        <v>27.2</v>
      </c>
      <c r="D290" s="89">
        <f t="shared" si="125"/>
        <v>27.2</v>
      </c>
      <c r="E290" s="89">
        <f>'2025 Φεβρουάριος'!L125</f>
        <v>27.2</v>
      </c>
      <c r="F290" s="89">
        <f t="shared" si="126"/>
        <v>54.4</v>
      </c>
      <c r="G290" s="89">
        <f>'2025 Μάρτιος'!L125</f>
        <v>27.2</v>
      </c>
      <c r="H290" s="89">
        <f t="shared" si="127"/>
        <v>81.599999999999994</v>
      </c>
      <c r="I290" s="89">
        <f>'2025 Απρίλιος'!L125</f>
        <v>27.2</v>
      </c>
      <c r="J290" s="89">
        <f t="shared" si="128"/>
        <v>108.8</v>
      </c>
      <c r="K290" s="89">
        <f>'2025 Μάιος'!L125</f>
        <v>27.2</v>
      </c>
      <c r="L290" s="89">
        <f t="shared" si="129"/>
        <v>136</v>
      </c>
      <c r="M290" s="89">
        <f>'2025 Ιούνιος'!L125</f>
        <v>27.2</v>
      </c>
      <c r="N290" s="89">
        <f t="shared" si="130"/>
        <v>163.19999999999999</v>
      </c>
      <c r="O290" s="89">
        <f>'2025 Ιούλιος'!L125</f>
        <v>27.2</v>
      </c>
      <c r="P290" s="89">
        <f t="shared" si="131"/>
        <v>190.39999999999998</v>
      </c>
      <c r="Q290" s="89">
        <f>'2025 Άυγουστος'!L125</f>
        <v>27.2</v>
      </c>
      <c r="R290" s="89">
        <f t="shared" si="132"/>
        <v>217.59999999999997</v>
      </c>
      <c r="S290" s="89">
        <f>'2025 Σεπτέμβριος'!L125</f>
        <v>27.2</v>
      </c>
      <c r="T290" s="89">
        <f t="shared" si="133"/>
        <v>244.79999999999995</v>
      </c>
      <c r="U290" s="89">
        <f>'2025 Οκτώβριος'!L125</f>
        <v>27.2</v>
      </c>
      <c r="V290" s="89">
        <f t="shared" si="134"/>
        <v>271.99999999999994</v>
      </c>
      <c r="W290" s="89">
        <f>'2025 Νοέμβριος'!L125</f>
        <v>27.2</v>
      </c>
      <c r="X290" s="89">
        <f t="shared" si="135"/>
        <v>299.19999999999993</v>
      </c>
      <c r="Y290" s="89">
        <f>'2025 Δεκέμβριος'!L125</f>
        <v>27.2</v>
      </c>
      <c r="Z290" s="89">
        <f t="shared" si="136"/>
        <v>326.39999999999992</v>
      </c>
      <c r="AA290" s="89">
        <f t="shared" si="137"/>
        <v>326.39999999999992</v>
      </c>
    </row>
    <row r="291" spans="1:27" x14ac:dyDescent="0.25">
      <c r="A291" s="101" t="s">
        <v>72</v>
      </c>
      <c r="B291" s="88">
        <v>2024</v>
      </c>
      <c r="C291" s="89">
        <f>'2025 Ιανουάριος'!L126</f>
        <v>291.22000000000003</v>
      </c>
      <c r="D291" s="89">
        <f t="shared" si="125"/>
        <v>291.22000000000003</v>
      </c>
      <c r="E291" s="89">
        <f>'2025 Φεβρουάριος'!L126</f>
        <v>291.22000000000003</v>
      </c>
      <c r="F291" s="89">
        <f t="shared" si="126"/>
        <v>582.44000000000005</v>
      </c>
      <c r="G291" s="89">
        <f>'2025 Μάρτιος'!L126</f>
        <v>291.22000000000003</v>
      </c>
      <c r="H291" s="89">
        <f t="shared" si="127"/>
        <v>873.66000000000008</v>
      </c>
      <c r="I291" s="89">
        <f>'2025 Απρίλιος'!L126</f>
        <v>291.22000000000003</v>
      </c>
      <c r="J291" s="89">
        <f t="shared" si="128"/>
        <v>1164.8800000000001</v>
      </c>
      <c r="K291" s="89">
        <f>'2025 Μάιος'!L126</f>
        <v>291.22000000000003</v>
      </c>
      <c r="L291" s="89">
        <f t="shared" si="129"/>
        <v>1456.1000000000001</v>
      </c>
      <c r="M291" s="89">
        <f>'2025 Ιούνιος'!L126</f>
        <v>291.22000000000003</v>
      </c>
      <c r="N291" s="89">
        <f t="shared" si="130"/>
        <v>1747.3200000000002</v>
      </c>
      <c r="O291" s="89">
        <f>'2025 Ιούλιος'!L126</f>
        <v>291.22000000000003</v>
      </c>
      <c r="P291" s="89">
        <f t="shared" si="131"/>
        <v>2038.5400000000002</v>
      </c>
      <c r="Q291" s="89">
        <f>'2025 Άυγουστος'!L126</f>
        <v>291.22000000000003</v>
      </c>
      <c r="R291" s="89">
        <f t="shared" si="132"/>
        <v>2329.7600000000002</v>
      </c>
      <c r="S291" s="89">
        <f>'2025 Σεπτέμβριος'!L126</f>
        <v>291.22000000000003</v>
      </c>
      <c r="T291" s="89">
        <f t="shared" si="133"/>
        <v>2620.9800000000005</v>
      </c>
      <c r="U291" s="89">
        <f>'2025 Οκτώβριος'!L126</f>
        <v>291.22000000000003</v>
      </c>
      <c r="V291" s="89">
        <f t="shared" si="134"/>
        <v>2912.2000000000007</v>
      </c>
      <c r="W291" s="89">
        <f>'2025 Νοέμβριος'!L126</f>
        <v>291.22000000000003</v>
      </c>
      <c r="X291" s="89">
        <f t="shared" si="135"/>
        <v>3203.420000000001</v>
      </c>
      <c r="Y291" s="89">
        <f>'2025 Δεκέμβριος'!L126</f>
        <v>291.22000000000003</v>
      </c>
      <c r="Z291" s="89">
        <f t="shared" si="136"/>
        <v>3494.6400000000012</v>
      </c>
      <c r="AA291" s="89">
        <f t="shared" si="137"/>
        <v>3494.6400000000012</v>
      </c>
    </row>
    <row r="292" spans="1:27" x14ac:dyDescent="0.25">
      <c r="A292" s="103" t="s">
        <v>137</v>
      </c>
      <c r="B292" s="88">
        <v>2024</v>
      </c>
      <c r="C292" s="89">
        <f>'2025 Ιανουάριος'!L127</f>
        <v>28.63</v>
      </c>
      <c r="D292" s="89">
        <f t="shared" si="125"/>
        <v>28.63</v>
      </c>
      <c r="E292" s="89">
        <f>'2025 Φεβρουάριος'!L127</f>
        <v>28.63</v>
      </c>
      <c r="F292" s="89">
        <f t="shared" si="126"/>
        <v>57.26</v>
      </c>
      <c r="G292" s="89">
        <f>'2025 Μάρτιος'!L127</f>
        <v>28.63</v>
      </c>
      <c r="H292" s="89">
        <f t="shared" si="127"/>
        <v>85.89</v>
      </c>
      <c r="I292" s="89">
        <f>'2025 Απρίλιος'!L127</f>
        <v>28.63</v>
      </c>
      <c r="J292" s="89">
        <f t="shared" si="128"/>
        <v>114.52</v>
      </c>
      <c r="K292" s="89">
        <f>'2025 Μάιος'!L127</f>
        <v>28.63</v>
      </c>
      <c r="L292" s="89">
        <f t="shared" si="129"/>
        <v>143.15</v>
      </c>
      <c r="M292" s="89">
        <f>'2025 Ιούνιος'!L127</f>
        <v>28.63</v>
      </c>
      <c r="N292" s="89">
        <f t="shared" si="130"/>
        <v>171.78</v>
      </c>
      <c r="O292" s="89">
        <f>'2025 Ιούλιος'!L127</f>
        <v>28.63</v>
      </c>
      <c r="P292" s="89">
        <f t="shared" si="131"/>
        <v>200.41</v>
      </c>
      <c r="Q292" s="89">
        <f>'2025 Άυγουστος'!L127</f>
        <v>28.63</v>
      </c>
      <c r="R292" s="89">
        <f t="shared" si="132"/>
        <v>229.04</v>
      </c>
      <c r="S292" s="89">
        <f>'2025 Σεπτέμβριος'!L127</f>
        <v>28.63</v>
      </c>
      <c r="T292" s="89">
        <f t="shared" si="133"/>
        <v>257.67</v>
      </c>
      <c r="U292" s="89">
        <f>'2025 Οκτώβριος'!L127</f>
        <v>28.63</v>
      </c>
      <c r="V292" s="89">
        <f t="shared" si="134"/>
        <v>286.3</v>
      </c>
      <c r="W292" s="89">
        <f>'2025 Νοέμβριος'!L127</f>
        <v>28.63</v>
      </c>
      <c r="X292" s="89">
        <f t="shared" si="135"/>
        <v>314.93</v>
      </c>
      <c r="Y292" s="89">
        <f>'2025 Δεκέμβριος'!L127</f>
        <v>28.63</v>
      </c>
      <c r="Z292" s="89">
        <f t="shared" si="136"/>
        <v>343.56</v>
      </c>
      <c r="AA292" s="89">
        <f t="shared" si="137"/>
        <v>343.56</v>
      </c>
    </row>
    <row r="293" spans="1:27" x14ac:dyDescent="0.25">
      <c r="A293" s="103" t="s">
        <v>74</v>
      </c>
      <c r="B293" s="88">
        <v>2024</v>
      </c>
      <c r="C293" s="89">
        <f>'2025 Ιανουάριος'!L128</f>
        <v>0</v>
      </c>
      <c r="D293" s="89">
        <f t="shared" si="125"/>
        <v>0</v>
      </c>
      <c r="E293" s="89">
        <f>'2025 Φεβρουάριος'!L128</f>
        <v>0</v>
      </c>
      <c r="F293" s="89">
        <f t="shared" si="126"/>
        <v>0</v>
      </c>
      <c r="G293" s="89">
        <f>'2025 Μάρτιος'!L128</f>
        <v>0</v>
      </c>
      <c r="H293" s="89">
        <f t="shared" si="127"/>
        <v>0</v>
      </c>
      <c r="I293" s="89">
        <f>'2025 Απρίλιος'!L128</f>
        <v>0</v>
      </c>
      <c r="J293" s="89">
        <f t="shared" si="128"/>
        <v>0</v>
      </c>
      <c r="K293" s="89">
        <f>'2025 Μάιος'!L128</f>
        <v>0</v>
      </c>
      <c r="L293" s="89">
        <f t="shared" si="129"/>
        <v>0</v>
      </c>
      <c r="M293" s="89">
        <f>'2025 Ιούνιος'!L128</f>
        <v>0</v>
      </c>
      <c r="N293" s="89">
        <f t="shared" si="130"/>
        <v>0</v>
      </c>
      <c r="O293" s="89">
        <f>'2025 Ιούλιος'!L128</f>
        <v>0</v>
      </c>
      <c r="P293" s="89">
        <f t="shared" si="131"/>
        <v>0</v>
      </c>
      <c r="Q293" s="89">
        <f>'2025 Άυγουστος'!L128</f>
        <v>0</v>
      </c>
      <c r="R293" s="89">
        <f t="shared" si="132"/>
        <v>0</v>
      </c>
      <c r="S293" s="89">
        <f>'2025 Σεπτέμβριος'!L128</f>
        <v>0</v>
      </c>
      <c r="T293" s="89">
        <f t="shared" si="133"/>
        <v>0</v>
      </c>
      <c r="U293" s="89">
        <f>'2025 Οκτώβριος'!L128</f>
        <v>0</v>
      </c>
      <c r="V293" s="89">
        <f t="shared" si="134"/>
        <v>0</v>
      </c>
      <c r="W293" s="89">
        <f>'2025 Νοέμβριος'!L128</f>
        <v>0</v>
      </c>
      <c r="X293" s="89">
        <f t="shared" si="135"/>
        <v>0</v>
      </c>
      <c r="Y293" s="89">
        <f>'2025 Δεκέμβριος'!L128</f>
        <v>0</v>
      </c>
      <c r="Z293" s="89">
        <f t="shared" si="136"/>
        <v>0</v>
      </c>
      <c r="AA293" s="89">
        <f t="shared" si="137"/>
        <v>0</v>
      </c>
    </row>
    <row r="294" spans="1:27" x14ac:dyDescent="0.25">
      <c r="A294" s="103" t="s">
        <v>108</v>
      </c>
      <c r="B294" s="88">
        <v>2024</v>
      </c>
      <c r="C294" s="89">
        <f>'2025 Ιανουάριος'!L129</f>
        <v>0</v>
      </c>
      <c r="D294" s="89">
        <f t="shared" si="125"/>
        <v>0</v>
      </c>
      <c r="E294" s="89">
        <f>'2025 Φεβρουάριος'!L129</f>
        <v>0</v>
      </c>
      <c r="F294" s="89">
        <f t="shared" si="126"/>
        <v>0</v>
      </c>
      <c r="G294" s="89">
        <f>'2025 Μάρτιος'!L129</f>
        <v>0</v>
      </c>
      <c r="H294" s="89">
        <f t="shared" si="127"/>
        <v>0</v>
      </c>
      <c r="I294" s="89">
        <f>'2025 Απρίλιος'!L129</f>
        <v>0</v>
      </c>
      <c r="J294" s="89">
        <f t="shared" si="128"/>
        <v>0</v>
      </c>
      <c r="K294" s="89">
        <f>'2025 Μάιος'!L129</f>
        <v>0</v>
      </c>
      <c r="L294" s="89">
        <f t="shared" si="129"/>
        <v>0</v>
      </c>
      <c r="M294" s="89">
        <f>'2025 Ιούνιος'!L129</f>
        <v>0</v>
      </c>
      <c r="N294" s="89">
        <f t="shared" si="130"/>
        <v>0</v>
      </c>
      <c r="O294" s="89">
        <f>'2025 Ιούλιος'!L129</f>
        <v>0</v>
      </c>
      <c r="P294" s="89">
        <f t="shared" si="131"/>
        <v>0</v>
      </c>
      <c r="Q294" s="89">
        <f>'2025 Άυγουστος'!L129</f>
        <v>0</v>
      </c>
      <c r="R294" s="89">
        <f t="shared" si="132"/>
        <v>0</v>
      </c>
      <c r="S294" s="89">
        <f>'2025 Σεπτέμβριος'!L129</f>
        <v>0</v>
      </c>
      <c r="T294" s="89">
        <f t="shared" si="133"/>
        <v>0</v>
      </c>
      <c r="U294" s="89">
        <f>'2025 Οκτώβριος'!L129</f>
        <v>0</v>
      </c>
      <c r="V294" s="89">
        <f t="shared" si="134"/>
        <v>0</v>
      </c>
      <c r="W294" s="89">
        <f>'2025 Νοέμβριος'!L129</f>
        <v>0</v>
      </c>
      <c r="X294" s="89">
        <f t="shared" si="135"/>
        <v>0</v>
      </c>
      <c r="Y294" s="89">
        <f>'2025 Δεκέμβριος'!L129</f>
        <v>0</v>
      </c>
      <c r="Z294" s="89">
        <f t="shared" si="136"/>
        <v>0</v>
      </c>
      <c r="AA294" s="89">
        <f t="shared" si="137"/>
        <v>0</v>
      </c>
    </row>
    <row r="295" spans="1:27" x14ac:dyDescent="0.25">
      <c r="A295" s="103" t="s">
        <v>77</v>
      </c>
      <c r="B295" s="88">
        <v>2024</v>
      </c>
      <c r="C295" s="89">
        <f>'2025 Ιανουάριος'!L130</f>
        <v>0</v>
      </c>
      <c r="D295" s="89">
        <f t="shared" si="125"/>
        <v>0</v>
      </c>
      <c r="E295" s="89">
        <f>'2025 Φεβρουάριος'!L130</f>
        <v>0</v>
      </c>
      <c r="F295" s="89">
        <f t="shared" si="126"/>
        <v>0</v>
      </c>
      <c r="G295" s="89">
        <f>'2025 Μάρτιος'!L130</f>
        <v>0</v>
      </c>
      <c r="H295" s="89">
        <f t="shared" si="127"/>
        <v>0</v>
      </c>
      <c r="I295" s="89">
        <f>'2025 Απρίλιος'!L130</f>
        <v>0</v>
      </c>
      <c r="J295" s="89">
        <f t="shared" si="128"/>
        <v>0</v>
      </c>
      <c r="K295" s="89">
        <f>'2025 Μάιος'!L130</f>
        <v>0</v>
      </c>
      <c r="L295" s="89">
        <f t="shared" si="129"/>
        <v>0</v>
      </c>
      <c r="M295" s="89">
        <f>'2025 Ιούνιος'!L130</f>
        <v>0</v>
      </c>
      <c r="N295" s="89">
        <f t="shared" si="130"/>
        <v>0</v>
      </c>
      <c r="O295" s="89">
        <f>'2025 Ιούλιος'!L130</f>
        <v>0</v>
      </c>
      <c r="P295" s="89">
        <f t="shared" si="131"/>
        <v>0</v>
      </c>
      <c r="Q295" s="89">
        <f>'2025 Άυγουστος'!L130</f>
        <v>0</v>
      </c>
      <c r="R295" s="89">
        <f t="shared" si="132"/>
        <v>0</v>
      </c>
      <c r="S295" s="89">
        <f>'2025 Σεπτέμβριος'!L130</f>
        <v>0</v>
      </c>
      <c r="T295" s="89">
        <f t="shared" si="133"/>
        <v>0</v>
      </c>
      <c r="U295" s="89">
        <f>'2025 Οκτώβριος'!L130</f>
        <v>0</v>
      </c>
      <c r="V295" s="89">
        <f t="shared" si="134"/>
        <v>0</v>
      </c>
      <c r="W295" s="89">
        <f>'2025 Νοέμβριος'!L130</f>
        <v>0</v>
      </c>
      <c r="X295" s="89">
        <f t="shared" si="135"/>
        <v>0</v>
      </c>
      <c r="Y295" s="89">
        <f>'2025 Δεκέμβριος'!L130</f>
        <v>0</v>
      </c>
      <c r="Z295" s="89">
        <f t="shared" si="136"/>
        <v>0</v>
      </c>
      <c r="AA295" s="89">
        <f t="shared" si="137"/>
        <v>0</v>
      </c>
    </row>
    <row r="296" spans="1:27" x14ac:dyDescent="0.25">
      <c r="A296" s="100" t="s">
        <v>78</v>
      </c>
      <c r="B296" s="88">
        <v>2024</v>
      </c>
      <c r="C296" s="89">
        <f>'2025 Ιανουάριος'!L131</f>
        <v>0</v>
      </c>
      <c r="D296" s="89">
        <f t="shared" si="125"/>
        <v>0</v>
      </c>
      <c r="E296" s="89">
        <f>'2025 Φεβρουάριος'!L131</f>
        <v>0</v>
      </c>
      <c r="F296" s="89">
        <f t="shared" si="126"/>
        <v>0</v>
      </c>
      <c r="G296" s="89">
        <f>'2025 Μάρτιος'!L131</f>
        <v>0</v>
      </c>
      <c r="H296" s="89">
        <f t="shared" si="127"/>
        <v>0</v>
      </c>
      <c r="I296" s="89">
        <f>'2025 Απρίλιος'!L131</f>
        <v>0</v>
      </c>
      <c r="J296" s="89">
        <f t="shared" si="128"/>
        <v>0</v>
      </c>
      <c r="K296" s="89">
        <f>'2025 Μάιος'!L131</f>
        <v>0</v>
      </c>
      <c r="L296" s="89">
        <f t="shared" si="129"/>
        <v>0</v>
      </c>
      <c r="M296" s="89">
        <f>'2025 Ιούνιος'!L131</f>
        <v>0</v>
      </c>
      <c r="N296" s="89">
        <f t="shared" si="130"/>
        <v>0</v>
      </c>
      <c r="O296" s="89">
        <f>'2025 Ιούλιος'!L131</f>
        <v>0</v>
      </c>
      <c r="P296" s="89">
        <f t="shared" si="131"/>
        <v>0</v>
      </c>
      <c r="Q296" s="89">
        <f>'2025 Άυγουστος'!L131</f>
        <v>0</v>
      </c>
      <c r="R296" s="89">
        <f t="shared" si="132"/>
        <v>0</v>
      </c>
      <c r="S296" s="89">
        <f>'2025 Σεπτέμβριος'!L131</f>
        <v>0</v>
      </c>
      <c r="T296" s="89">
        <f t="shared" si="133"/>
        <v>0</v>
      </c>
      <c r="U296" s="89">
        <f>'2025 Οκτώβριος'!L131</f>
        <v>0</v>
      </c>
      <c r="V296" s="89">
        <f t="shared" si="134"/>
        <v>0</v>
      </c>
      <c r="W296" s="89">
        <f>'2025 Νοέμβριος'!L131</f>
        <v>0</v>
      </c>
      <c r="X296" s="89">
        <f t="shared" si="135"/>
        <v>0</v>
      </c>
      <c r="Y296" s="89">
        <f>'2025 Δεκέμβριος'!L131</f>
        <v>0</v>
      </c>
      <c r="Z296" s="89">
        <f t="shared" si="136"/>
        <v>0</v>
      </c>
      <c r="AA296" s="89">
        <f t="shared" si="137"/>
        <v>0</v>
      </c>
    </row>
    <row r="297" spans="1:27" x14ac:dyDescent="0.25">
      <c r="A297" s="100" t="s">
        <v>79</v>
      </c>
      <c r="B297" s="88">
        <v>2024</v>
      </c>
      <c r="C297" s="89">
        <f>'2025 Ιανουάριος'!L132</f>
        <v>0</v>
      </c>
      <c r="D297" s="89">
        <f t="shared" si="125"/>
        <v>0</v>
      </c>
      <c r="E297" s="89">
        <f>'2025 Φεβρουάριος'!L132</f>
        <v>0</v>
      </c>
      <c r="F297" s="89">
        <f t="shared" si="126"/>
        <v>0</v>
      </c>
      <c r="G297" s="89">
        <f>'2025 Μάρτιος'!L132</f>
        <v>0</v>
      </c>
      <c r="H297" s="89">
        <f t="shared" si="127"/>
        <v>0</v>
      </c>
      <c r="I297" s="89">
        <f>'2025 Απρίλιος'!L132</f>
        <v>0</v>
      </c>
      <c r="J297" s="89">
        <f t="shared" si="128"/>
        <v>0</v>
      </c>
      <c r="K297" s="89">
        <f>'2025 Μάιος'!L132</f>
        <v>0</v>
      </c>
      <c r="L297" s="89">
        <f t="shared" si="129"/>
        <v>0</v>
      </c>
      <c r="M297" s="89">
        <f>'2025 Ιούνιος'!L132</f>
        <v>0</v>
      </c>
      <c r="N297" s="89">
        <f t="shared" si="130"/>
        <v>0</v>
      </c>
      <c r="O297" s="89">
        <f>'2025 Ιούλιος'!L132</f>
        <v>0</v>
      </c>
      <c r="P297" s="89">
        <f t="shared" si="131"/>
        <v>0</v>
      </c>
      <c r="Q297" s="89">
        <f>'2025 Άυγουστος'!L132</f>
        <v>0</v>
      </c>
      <c r="R297" s="89">
        <f t="shared" si="132"/>
        <v>0</v>
      </c>
      <c r="S297" s="89">
        <f>'2025 Σεπτέμβριος'!L132</f>
        <v>0</v>
      </c>
      <c r="T297" s="89">
        <f t="shared" si="133"/>
        <v>0</v>
      </c>
      <c r="U297" s="89">
        <f>'2025 Οκτώβριος'!L132</f>
        <v>0</v>
      </c>
      <c r="V297" s="89">
        <f t="shared" si="134"/>
        <v>0</v>
      </c>
      <c r="W297" s="89">
        <f>'2025 Νοέμβριος'!L132</f>
        <v>0</v>
      </c>
      <c r="X297" s="89">
        <f t="shared" si="135"/>
        <v>0</v>
      </c>
      <c r="Y297" s="89">
        <f>'2025 Δεκέμβριος'!L132</f>
        <v>0</v>
      </c>
      <c r="Z297" s="89">
        <f t="shared" si="136"/>
        <v>0</v>
      </c>
      <c r="AA297" s="89">
        <f t="shared" si="137"/>
        <v>0</v>
      </c>
    </row>
    <row r="298" spans="1:27" ht="28.5" x14ac:dyDescent="0.25">
      <c r="A298" s="103" t="s">
        <v>138</v>
      </c>
      <c r="B298" s="88">
        <v>2024</v>
      </c>
      <c r="C298" s="89">
        <f>'2025 Ιανουάριος'!L133</f>
        <v>700</v>
      </c>
      <c r="D298" s="89">
        <f t="shared" si="125"/>
        <v>700</v>
      </c>
      <c r="E298" s="89">
        <f>'2025 Φεβρουάριος'!L133</f>
        <v>700</v>
      </c>
      <c r="F298" s="89">
        <f t="shared" si="126"/>
        <v>1400</v>
      </c>
      <c r="G298" s="89">
        <f>'2025 Μάρτιος'!L133</f>
        <v>700</v>
      </c>
      <c r="H298" s="89">
        <f t="shared" si="127"/>
        <v>2100</v>
      </c>
      <c r="I298" s="89">
        <f>'2025 Απρίλιος'!L133</f>
        <v>700</v>
      </c>
      <c r="J298" s="89">
        <f t="shared" si="128"/>
        <v>2800</v>
      </c>
      <c r="K298" s="89">
        <f>'2025 Μάιος'!L133</f>
        <v>700</v>
      </c>
      <c r="L298" s="89">
        <f t="shared" si="129"/>
        <v>3500</v>
      </c>
      <c r="M298" s="89">
        <f>'2025 Ιούνιος'!L133</f>
        <v>700</v>
      </c>
      <c r="N298" s="89">
        <f t="shared" si="130"/>
        <v>4200</v>
      </c>
      <c r="O298" s="89">
        <f>'2025 Ιούλιος'!L133</f>
        <v>700</v>
      </c>
      <c r="P298" s="89">
        <f t="shared" si="131"/>
        <v>4900</v>
      </c>
      <c r="Q298" s="89">
        <f>'2025 Άυγουστος'!L133</f>
        <v>700</v>
      </c>
      <c r="R298" s="89">
        <f t="shared" si="132"/>
        <v>5600</v>
      </c>
      <c r="S298" s="89">
        <f>'2025 Σεπτέμβριος'!L133</f>
        <v>700</v>
      </c>
      <c r="T298" s="89">
        <f t="shared" si="133"/>
        <v>6300</v>
      </c>
      <c r="U298" s="89">
        <f>'2025 Οκτώβριος'!L133</f>
        <v>700</v>
      </c>
      <c r="V298" s="89">
        <f t="shared" si="134"/>
        <v>7000</v>
      </c>
      <c r="W298" s="89">
        <f>'2025 Νοέμβριος'!L133</f>
        <v>700</v>
      </c>
      <c r="X298" s="89">
        <f t="shared" si="135"/>
        <v>7700</v>
      </c>
      <c r="Y298" s="89">
        <f>'2025 Δεκέμβριος'!L133</f>
        <v>700</v>
      </c>
      <c r="Z298" s="89">
        <f t="shared" si="136"/>
        <v>8400</v>
      </c>
      <c r="AA298" s="89">
        <f t="shared" si="137"/>
        <v>8400</v>
      </c>
    </row>
    <row r="299" spans="1:27" ht="28.5" x14ac:dyDescent="0.25">
      <c r="A299" s="103" t="s">
        <v>139</v>
      </c>
      <c r="B299" s="88">
        <v>2024</v>
      </c>
      <c r="C299" s="89">
        <f>'2025 Ιανουάριος'!L134</f>
        <v>44.8</v>
      </c>
      <c r="D299" s="89">
        <f t="shared" si="125"/>
        <v>44.8</v>
      </c>
      <c r="E299" s="89">
        <f>'2025 Φεβρουάριος'!L134</f>
        <v>44.8</v>
      </c>
      <c r="F299" s="89">
        <f t="shared" si="126"/>
        <v>89.6</v>
      </c>
      <c r="G299" s="89">
        <f>'2025 Μάρτιος'!L134</f>
        <v>44.8</v>
      </c>
      <c r="H299" s="89">
        <f t="shared" si="127"/>
        <v>134.39999999999998</v>
      </c>
      <c r="I299" s="89">
        <f>'2025 Απρίλιος'!L134</f>
        <v>44.8</v>
      </c>
      <c r="J299" s="89">
        <f t="shared" si="128"/>
        <v>179.2</v>
      </c>
      <c r="K299" s="89">
        <f>'2025 Μάιος'!L134</f>
        <v>44.8</v>
      </c>
      <c r="L299" s="89">
        <f t="shared" si="129"/>
        <v>224</v>
      </c>
      <c r="M299" s="89">
        <f>'2025 Ιούνιος'!L134</f>
        <v>44.8</v>
      </c>
      <c r="N299" s="89">
        <f t="shared" si="130"/>
        <v>268.8</v>
      </c>
      <c r="O299" s="89">
        <f>'2025 Ιούλιος'!L134</f>
        <v>44.8</v>
      </c>
      <c r="P299" s="89">
        <f t="shared" si="131"/>
        <v>313.60000000000002</v>
      </c>
      <c r="Q299" s="89">
        <f>'2025 Άυγουστος'!L134</f>
        <v>44.8</v>
      </c>
      <c r="R299" s="89">
        <f t="shared" si="132"/>
        <v>358.40000000000003</v>
      </c>
      <c r="S299" s="89">
        <f>'2025 Σεπτέμβριος'!L134</f>
        <v>44.8</v>
      </c>
      <c r="T299" s="89">
        <f t="shared" si="133"/>
        <v>403.20000000000005</v>
      </c>
      <c r="U299" s="89">
        <f>'2025 Οκτώβριος'!L134</f>
        <v>44.8</v>
      </c>
      <c r="V299" s="89">
        <f t="shared" si="134"/>
        <v>448.00000000000006</v>
      </c>
      <c r="W299" s="89">
        <f>'2025 Νοέμβριος'!L134</f>
        <v>44.8</v>
      </c>
      <c r="X299" s="89">
        <f t="shared" si="135"/>
        <v>492.80000000000007</v>
      </c>
      <c r="Y299" s="89">
        <f>'2025 Δεκέμβριος'!L134</f>
        <v>44.8</v>
      </c>
      <c r="Z299" s="89">
        <f t="shared" si="136"/>
        <v>537.6</v>
      </c>
      <c r="AA299" s="89">
        <f t="shared" si="137"/>
        <v>537.6</v>
      </c>
    </row>
    <row r="300" spans="1:27" x14ac:dyDescent="0.25">
      <c r="A300" s="103" t="s">
        <v>85</v>
      </c>
      <c r="B300" s="88">
        <v>2024</v>
      </c>
      <c r="C300" s="89">
        <f>'2025 Ιανουάριος'!L135</f>
        <v>84.94</v>
      </c>
      <c r="D300" s="89">
        <f t="shared" si="125"/>
        <v>84.94</v>
      </c>
      <c r="E300" s="89">
        <f>'2025 Φεβρουάριος'!L135</f>
        <v>84.94</v>
      </c>
      <c r="F300" s="89">
        <f t="shared" si="126"/>
        <v>169.88</v>
      </c>
      <c r="G300" s="89">
        <f>'2025 Μάρτιος'!L135</f>
        <v>84.94</v>
      </c>
      <c r="H300" s="89">
        <f t="shared" si="127"/>
        <v>254.82</v>
      </c>
      <c r="I300" s="89">
        <f>'2025 Απρίλιος'!L135</f>
        <v>84.94</v>
      </c>
      <c r="J300" s="89">
        <f t="shared" si="128"/>
        <v>339.76</v>
      </c>
      <c r="K300" s="89">
        <f>'2025 Μάιος'!L135</f>
        <v>84.94</v>
      </c>
      <c r="L300" s="89">
        <f t="shared" si="129"/>
        <v>424.7</v>
      </c>
      <c r="M300" s="89">
        <f>'2025 Ιούνιος'!L135</f>
        <v>84.94</v>
      </c>
      <c r="N300" s="89">
        <f t="shared" si="130"/>
        <v>509.64</v>
      </c>
      <c r="O300" s="89">
        <f>'2025 Ιούλιος'!L135</f>
        <v>84.94</v>
      </c>
      <c r="P300" s="89">
        <f t="shared" si="131"/>
        <v>594.57999999999993</v>
      </c>
      <c r="Q300" s="89">
        <f>'2025 Άυγουστος'!L135</f>
        <v>84.94</v>
      </c>
      <c r="R300" s="89">
        <f t="shared" si="132"/>
        <v>679.52</v>
      </c>
      <c r="S300" s="89">
        <f>'2025 Σεπτέμβριος'!L135</f>
        <v>84.94</v>
      </c>
      <c r="T300" s="89">
        <f t="shared" si="133"/>
        <v>764.46</v>
      </c>
      <c r="U300" s="89">
        <f>'2025 Οκτώβριος'!L135</f>
        <v>84.94</v>
      </c>
      <c r="V300" s="89">
        <f t="shared" si="134"/>
        <v>849.40000000000009</v>
      </c>
      <c r="W300" s="89">
        <f>'2025 Νοέμβριος'!L135</f>
        <v>84.94</v>
      </c>
      <c r="X300" s="89">
        <f t="shared" si="135"/>
        <v>934.34000000000015</v>
      </c>
      <c r="Y300" s="89">
        <f>'2025 Δεκέμβριος'!L135</f>
        <v>84.94</v>
      </c>
      <c r="Z300" s="89">
        <f t="shared" si="136"/>
        <v>1019.2800000000002</v>
      </c>
      <c r="AA300" s="89">
        <f t="shared" si="137"/>
        <v>1019.2800000000002</v>
      </c>
    </row>
    <row r="301" spans="1:27" x14ac:dyDescent="0.25">
      <c r="A301" s="103" t="s">
        <v>140</v>
      </c>
      <c r="B301" s="88">
        <v>2024</v>
      </c>
      <c r="C301" s="89">
        <f>'2025 Ιανουάριος'!L136</f>
        <v>62.01</v>
      </c>
      <c r="D301" s="89">
        <f t="shared" si="125"/>
        <v>62.01</v>
      </c>
      <c r="E301" s="89">
        <f>'2025 Φεβρουάριος'!L136</f>
        <v>62.01</v>
      </c>
      <c r="F301" s="89">
        <f t="shared" si="126"/>
        <v>124.02</v>
      </c>
      <c r="G301" s="89">
        <f>'2025 Μάρτιος'!L136</f>
        <v>62.01</v>
      </c>
      <c r="H301" s="89">
        <f t="shared" si="127"/>
        <v>186.03</v>
      </c>
      <c r="I301" s="89">
        <f>'2025 Απρίλιος'!L136</f>
        <v>62.01</v>
      </c>
      <c r="J301" s="89">
        <f t="shared" si="128"/>
        <v>248.04</v>
      </c>
      <c r="K301" s="89">
        <f>'2025 Μάιος'!L136</f>
        <v>62.01</v>
      </c>
      <c r="L301" s="89">
        <f t="shared" si="129"/>
        <v>310.05</v>
      </c>
      <c r="M301" s="89">
        <f>'2025 Ιούνιος'!L136</f>
        <v>62.01</v>
      </c>
      <c r="N301" s="89">
        <f t="shared" si="130"/>
        <v>372.06</v>
      </c>
      <c r="O301" s="89">
        <f>'2025 Ιούλιος'!L136</f>
        <v>62.01</v>
      </c>
      <c r="P301" s="89">
        <f t="shared" si="131"/>
        <v>434.07</v>
      </c>
      <c r="Q301" s="89">
        <f>'2025 Άυγουστος'!L136</f>
        <v>62.01</v>
      </c>
      <c r="R301" s="89">
        <f t="shared" si="132"/>
        <v>496.08</v>
      </c>
      <c r="S301" s="89">
        <f>'2025 Σεπτέμβριος'!L136</f>
        <v>62.01</v>
      </c>
      <c r="T301" s="89">
        <f t="shared" si="133"/>
        <v>558.09</v>
      </c>
      <c r="U301" s="89">
        <f>'2025 Οκτώβριος'!L136</f>
        <v>62.01</v>
      </c>
      <c r="V301" s="89">
        <f t="shared" si="134"/>
        <v>620.1</v>
      </c>
      <c r="W301" s="89">
        <f>'2025 Νοέμβριος'!L136</f>
        <v>62.01</v>
      </c>
      <c r="X301" s="89">
        <f t="shared" si="135"/>
        <v>682.11</v>
      </c>
      <c r="Y301" s="89">
        <f>'2025 Δεκέμβριος'!L136</f>
        <v>62.01</v>
      </c>
      <c r="Z301" s="89">
        <f t="shared" si="136"/>
        <v>744.12</v>
      </c>
      <c r="AA301" s="89">
        <f t="shared" si="137"/>
        <v>744.12</v>
      </c>
    </row>
    <row r="302" spans="1:27" x14ac:dyDescent="0.25">
      <c r="A302" s="103" t="s">
        <v>141</v>
      </c>
      <c r="B302" s="88">
        <v>2024</v>
      </c>
      <c r="C302" s="89">
        <f>'2025 Ιανουάριος'!L137</f>
        <v>0</v>
      </c>
      <c r="D302" s="89">
        <f t="shared" si="125"/>
        <v>0</v>
      </c>
      <c r="E302" s="89">
        <f>'2025 Φεβρουάριος'!L137</f>
        <v>0</v>
      </c>
      <c r="F302" s="89">
        <f t="shared" si="126"/>
        <v>0</v>
      </c>
      <c r="G302" s="89">
        <f>'2025 Μάρτιος'!L137</f>
        <v>0</v>
      </c>
      <c r="H302" s="89">
        <f t="shared" si="127"/>
        <v>0</v>
      </c>
      <c r="I302" s="89">
        <f>'2025 Απρίλιος'!L137</f>
        <v>0</v>
      </c>
      <c r="J302" s="89">
        <f t="shared" si="128"/>
        <v>0</v>
      </c>
      <c r="K302" s="89">
        <f>'2025 Μάιος'!L137</f>
        <v>0</v>
      </c>
      <c r="L302" s="89">
        <f t="shared" si="129"/>
        <v>0</v>
      </c>
      <c r="M302" s="89">
        <f>'2025 Ιούνιος'!L137</f>
        <v>0</v>
      </c>
      <c r="N302" s="89">
        <f t="shared" si="130"/>
        <v>0</v>
      </c>
      <c r="O302" s="89">
        <f>'2025 Ιούλιος'!L137</f>
        <v>0</v>
      </c>
      <c r="P302" s="89">
        <f t="shared" si="131"/>
        <v>0</v>
      </c>
      <c r="Q302" s="89">
        <f>'2025 Άυγουστος'!L137</f>
        <v>0</v>
      </c>
      <c r="R302" s="89">
        <f t="shared" si="132"/>
        <v>0</v>
      </c>
      <c r="S302" s="89">
        <f>'2025 Σεπτέμβριος'!L137</f>
        <v>0</v>
      </c>
      <c r="T302" s="89">
        <f t="shared" si="133"/>
        <v>0</v>
      </c>
      <c r="U302" s="89">
        <f>'2025 Οκτώβριος'!L137</f>
        <v>0</v>
      </c>
      <c r="V302" s="89">
        <f t="shared" si="134"/>
        <v>0</v>
      </c>
      <c r="W302" s="89">
        <f>'2025 Νοέμβριος'!L137</f>
        <v>0</v>
      </c>
      <c r="X302" s="89">
        <f t="shared" si="135"/>
        <v>0</v>
      </c>
      <c r="Y302" s="89">
        <f>'2025 Δεκέμβριος'!L137</f>
        <v>0</v>
      </c>
      <c r="Z302" s="89">
        <f t="shared" si="136"/>
        <v>0</v>
      </c>
      <c r="AA302" s="89">
        <f t="shared" si="137"/>
        <v>0</v>
      </c>
    </row>
    <row r="303" spans="1:27" x14ac:dyDescent="0.25">
      <c r="A303" s="103" t="s">
        <v>142</v>
      </c>
      <c r="B303" s="88">
        <v>2024</v>
      </c>
      <c r="C303" s="89">
        <f>'2025 Ιανουάριος'!L138</f>
        <v>0</v>
      </c>
      <c r="D303" s="89">
        <f t="shared" si="125"/>
        <v>0</v>
      </c>
      <c r="E303" s="89">
        <f>'2025 Φεβρουάριος'!L138</f>
        <v>0</v>
      </c>
      <c r="F303" s="89">
        <f t="shared" si="126"/>
        <v>0</v>
      </c>
      <c r="G303" s="89">
        <f>'2025 Μάρτιος'!L138</f>
        <v>0</v>
      </c>
      <c r="H303" s="89">
        <f t="shared" si="127"/>
        <v>0</v>
      </c>
      <c r="I303" s="89">
        <f>'2025 Απρίλιος'!L138</f>
        <v>0</v>
      </c>
      <c r="J303" s="89">
        <f t="shared" si="128"/>
        <v>0</v>
      </c>
      <c r="K303" s="89">
        <f>'2025 Μάιος'!L138</f>
        <v>0</v>
      </c>
      <c r="L303" s="89">
        <f t="shared" si="129"/>
        <v>0</v>
      </c>
      <c r="M303" s="89">
        <f>'2025 Ιούνιος'!L138</f>
        <v>0</v>
      </c>
      <c r="N303" s="89">
        <f t="shared" si="130"/>
        <v>0</v>
      </c>
      <c r="O303" s="89">
        <f>'2025 Ιούλιος'!L138</f>
        <v>0</v>
      </c>
      <c r="P303" s="89">
        <f t="shared" si="131"/>
        <v>0</v>
      </c>
      <c r="Q303" s="89">
        <f>'2025 Άυγουστος'!L138</f>
        <v>0</v>
      </c>
      <c r="R303" s="89">
        <f t="shared" si="132"/>
        <v>0</v>
      </c>
      <c r="S303" s="89">
        <f>'2025 Σεπτέμβριος'!L138</f>
        <v>0</v>
      </c>
      <c r="T303" s="89">
        <f t="shared" si="133"/>
        <v>0</v>
      </c>
      <c r="U303" s="89">
        <f>'2025 Οκτώβριος'!L138</f>
        <v>0</v>
      </c>
      <c r="V303" s="89">
        <f t="shared" si="134"/>
        <v>0</v>
      </c>
      <c r="W303" s="89">
        <f>'2025 Νοέμβριος'!L138</f>
        <v>0</v>
      </c>
      <c r="X303" s="89">
        <f t="shared" si="135"/>
        <v>0</v>
      </c>
      <c r="Y303" s="89">
        <f>'2025 Δεκέμβριος'!L138</f>
        <v>0</v>
      </c>
      <c r="Z303" s="89">
        <f t="shared" si="136"/>
        <v>0</v>
      </c>
      <c r="AA303" s="89">
        <f t="shared" si="137"/>
        <v>0</v>
      </c>
    </row>
    <row r="304" spans="1:27" x14ac:dyDescent="0.25">
      <c r="A304" s="103" t="s">
        <v>143</v>
      </c>
      <c r="B304" s="88">
        <v>2024</v>
      </c>
      <c r="C304" s="89">
        <f>'2025 Ιανουάριος'!L139</f>
        <v>844.19</v>
      </c>
      <c r="D304" s="89">
        <f t="shared" si="125"/>
        <v>844.19</v>
      </c>
      <c r="E304" s="89">
        <f>'2025 Φεβρουάριος'!L139</f>
        <v>844.19</v>
      </c>
      <c r="F304" s="89">
        <f t="shared" si="126"/>
        <v>1688.38</v>
      </c>
      <c r="G304" s="89">
        <f>'2025 Μάρτιος'!L139</f>
        <v>844.19</v>
      </c>
      <c r="H304" s="89">
        <f t="shared" si="127"/>
        <v>2532.5700000000002</v>
      </c>
      <c r="I304" s="89">
        <f>'2025 Απρίλιος'!L139</f>
        <v>844.19</v>
      </c>
      <c r="J304" s="89">
        <f t="shared" si="128"/>
        <v>3376.76</v>
      </c>
      <c r="K304" s="89">
        <f>'2025 Μάιος'!L139</f>
        <v>844.19</v>
      </c>
      <c r="L304" s="89">
        <f t="shared" si="129"/>
        <v>4220.9500000000007</v>
      </c>
      <c r="M304" s="89">
        <f>'2025 Ιούνιος'!L139</f>
        <v>844.19</v>
      </c>
      <c r="N304" s="89">
        <f t="shared" si="130"/>
        <v>5065.1400000000012</v>
      </c>
      <c r="O304" s="89">
        <f>'2025 Ιούλιος'!L139</f>
        <v>844.19</v>
      </c>
      <c r="P304" s="89">
        <f t="shared" si="131"/>
        <v>5909.3300000000017</v>
      </c>
      <c r="Q304" s="89">
        <f>'2025 Άυγουστος'!L139</f>
        <v>844.19</v>
      </c>
      <c r="R304" s="89">
        <f t="shared" si="132"/>
        <v>6753.5200000000023</v>
      </c>
      <c r="S304" s="89">
        <f>'2025 Σεπτέμβριος'!L139</f>
        <v>844.19</v>
      </c>
      <c r="T304" s="89">
        <f t="shared" si="133"/>
        <v>7597.7100000000028</v>
      </c>
      <c r="U304" s="89">
        <f>'2025 Οκτώβριος'!L139</f>
        <v>844.19</v>
      </c>
      <c r="V304" s="89">
        <f t="shared" si="134"/>
        <v>8441.9000000000033</v>
      </c>
      <c r="W304" s="89">
        <f>'2025 Νοέμβριος'!L139</f>
        <v>844.19</v>
      </c>
      <c r="X304" s="89">
        <f t="shared" si="135"/>
        <v>9286.0900000000038</v>
      </c>
      <c r="Y304" s="89">
        <f>'2025 Δεκέμβριος'!L139</f>
        <v>844.19</v>
      </c>
      <c r="Z304" s="89">
        <f t="shared" si="136"/>
        <v>10130.280000000004</v>
      </c>
      <c r="AA304" s="89">
        <f t="shared" si="137"/>
        <v>10130.280000000004</v>
      </c>
    </row>
    <row r="305" spans="1:27" x14ac:dyDescent="0.25">
      <c r="A305" s="103" t="s">
        <v>144</v>
      </c>
      <c r="B305" s="88">
        <v>2024</v>
      </c>
      <c r="C305" s="89">
        <f>'2025 Ιανουάριος'!L140</f>
        <v>0</v>
      </c>
      <c r="D305" s="89">
        <f t="shared" si="125"/>
        <v>0</v>
      </c>
      <c r="E305" s="89">
        <f>'2025 Φεβρουάριος'!L140</f>
        <v>0</v>
      </c>
      <c r="F305" s="89">
        <f t="shared" si="126"/>
        <v>0</v>
      </c>
      <c r="G305" s="89">
        <f>'2025 Μάρτιος'!L140</f>
        <v>0</v>
      </c>
      <c r="H305" s="89">
        <f t="shared" si="127"/>
        <v>0</v>
      </c>
      <c r="I305" s="89">
        <f>'2025 Απρίλιος'!L140</f>
        <v>0</v>
      </c>
      <c r="J305" s="89">
        <f t="shared" si="128"/>
        <v>0</v>
      </c>
      <c r="K305" s="89">
        <f>'2025 Μάιος'!L140</f>
        <v>0</v>
      </c>
      <c r="L305" s="89">
        <f t="shared" si="129"/>
        <v>0</v>
      </c>
      <c r="M305" s="89">
        <f>'2025 Ιούνιος'!L140</f>
        <v>0</v>
      </c>
      <c r="N305" s="89">
        <f t="shared" si="130"/>
        <v>0</v>
      </c>
      <c r="O305" s="89">
        <f>'2025 Ιούλιος'!L140</f>
        <v>0</v>
      </c>
      <c r="P305" s="89">
        <f t="shared" si="131"/>
        <v>0</v>
      </c>
      <c r="Q305" s="89">
        <f>'2025 Άυγουστος'!L140</f>
        <v>0</v>
      </c>
      <c r="R305" s="89">
        <f t="shared" si="132"/>
        <v>0</v>
      </c>
      <c r="S305" s="89">
        <f>'2025 Σεπτέμβριος'!L140</f>
        <v>0</v>
      </c>
      <c r="T305" s="89">
        <f t="shared" si="133"/>
        <v>0</v>
      </c>
      <c r="U305" s="89">
        <f>'2025 Οκτώβριος'!L140</f>
        <v>0</v>
      </c>
      <c r="V305" s="89">
        <f t="shared" si="134"/>
        <v>0</v>
      </c>
      <c r="W305" s="89">
        <f>'2025 Νοέμβριος'!L140</f>
        <v>0</v>
      </c>
      <c r="X305" s="89">
        <f t="shared" si="135"/>
        <v>0</v>
      </c>
      <c r="Y305" s="89">
        <f>'2025 Δεκέμβριος'!L140</f>
        <v>0</v>
      </c>
      <c r="Z305" s="89">
        <f t="shared" si="136"/>
        <v>0</v>
      </c>
      <c r="AA305" s="89">
        <f t="shared" si="137"/>
        <v>0</v>
      </c>
    </row>
    <row r="306" spans="1:27" x14ac:dyDescent="0.25">
      <c r="A306" s="103" t="s">
        <v>145</v>
      </c>
      <c r="B306" s="88">
        <v>2024</v>
      </c>
      <c r="C306" s="89">
        <f>'2025 Ιανουάριος'!L141</f>
        <v>0</v>
      </c>
      <c r="D306" s="89">
        <f t="shared" si="125"/>
        <v>0</v>
      </c>
      <c r="E306" s="89">
        <f>'2025 Φεβρουάριος'!L141</f>
        <v>0</v>
      </c>
      <c r="F306" s="89">
        <f t="shared" si="126"/>
        <v>0</v>
      </c>
      <c r="G306" s="89">
        <f>'2025 Μάρτιος'!L141</f>
        <v>0</v>
      </c>
      <c r="H306" s="89">
        <f t="shared" si="127"/>
        <v>0</v>
      </c>
      <c r="I306" s="89">
        <f>'2025 Απρίλιος'!L141</f>
        <v>0</v>
      </c>
      <c r="J306" s="89">
        <f t="shared" si="128"/>
        <v>0</v>
      </c>
      <c r="K306" s="89">
        <f>'2025 Μάιος'!L141</f>
        <v>0</v>
      </c>
      <c r="L306" s="89">
        <f t="shared" si="129"/>
        <v>0</v>
      </c>
      <c r="M306" s="89">
        <f>'2025 Ιούνιος'!L141</f>
        <v>0</v>
      </c>
      <c r="N306" s="89">
        <f t="shared" si="130"/>
        <v>0</v>
      </c>
      <c r="O306" s="89">
        <f>'2025 Ιούλιος'!L141</f>
        <v>0</v>
      </c>
      <c r="P306" s="89">
        <f t="shared" si="131"/>
        <v>0</v>
      </c>
      <c r="Q306" s="89">
        <f>'2025 Άυγουστος'!L141</f>
        <v>0</v>
      </c>
      <c r="R306" s="89">
        <f t="shared" si="132"/>
        <v>0</v>
      </c>
      <c r="S306" s="89">
        <f>'2025 Σεπτέμβριος'!L141</f>
        <v>0</v>
      </c>
      <c r="T306" s="89">
        <f t="shared" si="133"/>
        <v>0</v>
      </c>
      <c r="U306" s="89">
        <f>'2025 Οκτώβριος'!L141</f>
        <v>0</v>
      </c>
      <c r="V306" s="89">
        <f t="shared" si="134"/>
        <v>0</v>
      </c>
      <c r="W306" s="89">
        <f>'2025 Νοέμβριος'!L141</f>
        <v>0</v>
      </c>
      <c r="X306" s="89">
        <f t="shared" si="135"/>
        <v>0</v>
      </c>
      <c r="Y306" s="89">
        <f>'2025 Δεκέμβριος'!L141</f>
        <v>0</v>
      </c>
      <c r="Z306" s="89">
        <f t="shared" si="136"/>
        <v>0</v>
      </c>
      <c r="AA306" s="89">
        <f t="shared" si="137"/>
        <v>0</v>
      </c>
    </row>
    <row r="307" spans="1:27" x14ac:dyDescent="0.25">
      <c r="A307" s="103" t="s">
        <v>146</v>
      </c>
      <c r="B307" s="88">
        <v>2024</v>
      </c>
      <c r="C307" s="89">
        <f>'2025 Ιανουάριος'!L142</f>
        <v>695.07</v>
      </c>
      <c r="D307" s="89">
        <f t="shared" si="125"/>
        <v>695.07</v>
      </c>
      <c r="E307" s="89">
        <f>'2025 Φεβρουάριος'!L142</f>
        <v>695.07</v>
      </c>
      <c r="F307" s="89">
        <f t="shared" si="126"/>
        <v>1390.14</v>
      </c>
      <c r="G307" s="89">
        <f>'2025 Μάρτιος'!L142</f>
        <v>695.07</v>
      </c>
      <c r="H307" s="89">
        <f t="shared" si="127"/>
        <v>2085.21</v>
      </c>
      <c r="I307" s="89">
        <f>'2025 Απρίλιος'!L142</f>
        <v>695.07</v>
      </c>
      <c r="J307" s="89">
        <f t="shared" si="128"/>
        <v>2780.28</v>
      </c>
      <c r="K307" s="89">
        <f>'2025 Μάιος'!L142</f>
        <v>695.07</v>
      </c>
      <c r="L307" s="89">
        <f t="shared" si="129"/>
        <v>3475.3500000000004</v>
      </c>
      <c r="M307" s="89">
        <f>'2025 Ιούνιος'!L142</f>
        <v>695.07</v>
      </c>
      <c r="N307" s="89">
        <f t="shared" si="130"/>
        <v>4170.42</v>
      </c>
      <c r="O307" s="89">
        <f>'2025 Ιούλιος'!L142</f>
        <v>695.07</v>
      </c>
      <c r="P307" s="89">
        <f t="shared" si="131"/>
        <v>4865.49</v>
      </c>
      <c r="Q307" s="89">
        <f>'2025 Άυγουστος'!L142</f>
        <v>695.07</v>
      </c>
      <c r="R307" s="89">
        <f t="shared" si="132"/>
        <v>5560.5599999999995</v>
      </c>
      <c r="S307" s="89">
        <f>'2025 Σεπτέμβριος'!L142</f>
        <v>695.07</v>
      </c>
      <c r="T307" s="89">
        <f t="shared" si="133"/>
        <v>6255.6299999999992</v>
      </c>
      <c r="U307" s="89">
        <f>'2025 Οκτώβριος'!L142</f>
        <v>695.07</v>
      </c>
      <c r="V307" s="89">
        <f t="shared" si="134"/>
        <v>6950.6999999999989</v>
      </c>
      <c r="W307" s="89">
        <f>'2025 Νοέμβριος'!L142</f>
        <v>695.07</v>
      </c>
      <c r="X307" s="89">
        <f t="shared" si="135"/>
        <v>7645.7699999999986</v>
      </c>
      <c r="Y307" s="89">
        <f>'2025 Δεκέμβριος'!L142</f>
        <v>695.07</v>
      </c>
      <c r="Z307" s="89">
        <f t="shared" si="136"/>
        <v>8340.8399999999983</v>
      </c>
      <c r="AA307" s="89">
        <f t="shared" si="137"/>
        <v>8340.8399999999983</v>
      </c>
    </row>
    <row r="308" spans="1:27" ht="28.5" x14ac:dyDescent="0.25">
      <c r="A308" s="103" t="s">
        <v>147</v>
      </c>
      <c r="B308" s="88">
        <v>2024</v>
      </c>
      <c r="C308" s="89">
        <f>'2025 Ιανουάριος'!L143</f>
        <v>0</v>
      </c>
      <c r="D308" s="89">
        <f t="shared" si="125"/>
        <v>0</v>
      </c>
      <c r="E308" s="89">
        <f>'2025 Φεβρουάριος'!L143</f>
        <v>0</v>
      </c>
      <c r="F308" s="89">
        <f t="shared" si="126"/>
        <v>0</v>
      </c>
      <c r="G308" s="89">
        <f>'2025 Μάρτιος'!L143</f>
        <v>0</v>
      </c>
      <c r="H308" s="89">
        <f t="shared" si="127"/>
        <v>0</v>
      </c>
      <c r="I308" s="89">
        <f>'2025 Απρίλιος'!L143</f>
        <v>0</v>
      </c>
      <c r="J308" s="89">
        <f t="shared" si="128"/>
        <v>0</v>
      </c>
      <c r="K308" s="89">
        <f>'2025 Μάιος'!L143</f>
        <v>0</v>
      </c>
      <c r="L308" s="89">
        <f t="shared" si="129"/>
        <v>0</v>
      </c>
      <c r="M308" s="89">
        <f>'2025 Ιούνιος'!L143</f>
        <v>0</v>
      </c>
      <c r="N308" s="89">
        <f t="shared" si="130"/>
        <v>0</v>
      </c>
      <c r="O308" s="89">
        <f>'2025 Ιούλιος'!L143</f>
        <v>0</v>
      </c>
      <c r="P308" s="89">
        <f t="shared" si="131"/>
        <v>0</v>
      </c>
      <c r="Q308" s="89">
        <f>'2025 Άυγουστος'!L143</f>
        <v>0</v>
      </c>
      <c r="R308" s="89">
        <f t="shared" si="132"/>
        <v>0</v>
      </c>
      <c r="S308" s="89">
        <f>'2025 Σεπτέμβριος'!L143</f>
        <v>0</v>
      </c>
      <c r="T308" s="89">
        <f t="shared" si="133"/>
        <v>0</v>
      </c>
      <c r="U308" s="89">
        <f>'2025 Οκτώβριος'!L143</f>
        <v>0</v>
      </c>
      <c r="V308" s="89">
        <f t="shared" si="134"/>
        <v>0</v>
      </c>
      <c r="W308" s="89">
        <f>'2025 Νοέμβριος'!L143</f>
        <v>0</v>
      </c>
      <c r="X308" s="89">
        <f t="shared" si="135"/>
        <v>0</v>
      </c>
      <c r="Y308" s="89">
        <f>'2025 Δεκέμβριος'!L143</f>
        <v>0</v>
      </c>
      <c r="Z308" s="89">
        <f t="shared" si="136"/>
        <v>0</v>
      </c>
      <c r="AA308" s="89">
        <f t="shared" si="137"/>
        <v>0</v>
      </c>
    </row>
    <row r="309" spans="1:27" x14ac:dyDescent="0.25">
      <c r="A309" s="103" t="s">
        <v>148</v>
      </c>
      <c r="B309" s="88">
        <v>2024</v>
      </c>
      <c r="C309" s="89">
        <f>'2025 Ιανουάριος'!L144</f>
        <v>38.700000000000003</v>
      </c>
      <c r="D309" s="89">
        <f t="shared" si="125"/>
        <v>38.700000000000003</v>
      </c>
      <c r="E309" s="89">
        <f>'2025 Φεβρουάριος'!L144</f>
        <v>38.700000000000003</v>
      </c>
      <c r="F309" s="89">
        <f t="shared" si="126"/>
        <v>77.400000000000006</v>
      </c>
      <c r="G309" s="89">
        <f>'2025 Μάρτιος'!L144</f>
        <v>38.700000000000003</v>
      </c>
      <c r="H309" s="89">
        <f t="shared" si="127"/>
        <v>116.10000000000001</v>
      </c>
      <c r="I309" s="89">
        <f>'2025 Απρίλιος'!L144</f>
        <v>38.700000000000003</v>
      </c>
      <c r="J309" s="89">
        <f t="shared" si="128"/>
        <v>154.80000000000001</v>
      </c>
      <c r="K309" s="89">
        <f>'2025 Μάιος'!L144</f>
        <v>38.700000000000003</v>
      </c>
      <c r="L309" s="89">
        <f t="shared" si="129"/>
        <v>193.5</v>
      </c>
      <c r="M309" s="89">
        <f>'2025 Ιούνιος'!L144</f>
        <v>38.700000000000003</v>
      </c>
      <c r="N309" s="89">
        <f t="shared" si="130"/>
        <v>232.2</v>
      </c>
      <c r="O309" s="89">
        <f>'2025 Ιούλιος'!L144</f>
        <v>38.700000000000003</v>
      </c>
      <c r="P309" s="89">
        <f t="shared" si="131"/>
        <v>270.89999999999998</v>
      </c>
      <c r="Q309" s="89">
        <f>'2025 Άυγουστος'!L144</f>
        <v>38.700000000000003</v>
      </c>
      <c r="R309" s="89">
        <f t="shared" si="132"/>
        <v>309.59999999999997</v>
      </c>
      <c r="S309" s="89">
        <f>'2025 Σεπτέμβριος'!L144</f>
        <v>38.700000000000003</v>
      </c>
      <c r="T309" s="89">
        <f t="shared" si="133"/>
        <v>348.29999999999995</v>
      </c>
      <c r="U309" s="89">
        <f>'2025 Οκτώβριος'!L144</f>
        <v>38.700000000000003</v>
      </c>
      <c r="V309" s="89">
        <f t="shared" si="134"/>
        <v>386.99999999999994</v>
      </c>
      <c r="W309" s="89">
        <f>'2025 Νοέμβριος'!L144</f>
        <v>38.700000000000003</v>
      </c>
      <c r="X309" s="89">
        <f t="shared" si="135"/>
        <v>425.69999999999993</v>
      </c>
      <c r="Y309" s="89">
        <f>'2025 Δεκέμβριος'!L144</f>
        <v>38.700000000000003</v>
      </c>
      <c r="Z309" s="89">
        <f t="shared" si="136"/>
        <v>464.39999999999992</v>
      </c>
      <c r="AA309" s="89">
        <f t="shared" si="137"/>
        <v>464.39999999999992</v>
      </c>
    </row>
    <row r="310" spans="1:27" x14ac:dyDescent="0.25">
      <c r="A310" s="103"/>
      <c r="B310" s="88">
        <v>2024</v>
      </c>
      <c r="C310" s="89">
        <f>'2025 Ιανουάριος'!L145</f>
        <v>0</v>
      </c>
      <c r="D310" s="89">
        <f t="shared" si="125"/>
        <v>0</v>
      </c>
      <c r="E310" s="89">
        <f>'2025 Φεβρουάριος'!L145</f>
        <v>0</v>
      </c>
      <c r="F310" s="89">
        <f t="shared" si="126"/>
        <v>0</v>
      </c>
      <c r="G310" s="89">
        <f>'2025 Μάρτιος'!L145</f>
        <v>0</v>
      </c>
      <c r="H310" s="89">
        <f t="shared" si="127"/>
        <v>0</v>
      </c>
      <c r="I310" s="89">
        <f>'2025 Απρίλιος'!L145</f>
        <v>0</v>
      </c>
      <c r="J310" s="89">
        <f t="shared" si="128"/>
        <v>0</v>
      </c>
      <c r="K310" s="89">
        <f>'2025 Μάιος'!L145</f>
        <v>0</v>
      </c>
      <c r="L310" s="89">
        <f t="shared" si="129"/>
        <v>0</v>
      </c>
      <c r="M310" s="89">
        <f>'2025 Ιούνιος'!L145</f>
        <v>0</v>
      </c>
      <c r="N310" s="89">
        <f t="shared" si="130"/>
        <v>0</v>
      </c>
      <c r="O310" s="89">
        <f>'2025 Ιούλιος'!L145</f>
        <v>0</v>
      </c>
      <c r="P310" s="89">
        <f t="shared" si="131"/>
        <v>0</v>
      </c>
      <c r="Q310" s="89">
        <f>'2025 Άυγουστος'!L145</f>
        <v>0</v>
      </c>
      <c r="R310" s="89">
        <f t="shared" si="132"/>
        <v>0</v>
      </c>
      <c r="S310" s="89">
        <f>'2025 Σεπτέμβριος'!L145</f>
        <v>0</v>
      </c>
      <c r="T310" s="89">
        <f t="shared" si="133"/>
        <v>0</v>
      </c>
      <c r="U310" s="89">
        <f>'2025 Οκτώβριος'!L145</f>
        <v>0</v>
      </c>
      <c r="V310" s="89">
        <f t="shared" si="134"/>
        <v>0</v>
      </c>
      <c r="W310" s="89">
        <f>'2025 Νοέμβριος'!L145</f>
        <v>0</v>
      </c>
      <c r="X310" s="89">
        <f t="shared" si="135"/>
        <v>0</v>
      </c>
      <c r="Y310" s="89">
        <f>'2025 Δεκέμβριος'!L145</f>
        <v>0</v>
      </c>
      <c r="Z310" s="89">
        <f t="shared" si="136"/>
        <v>0</v>
      </c>
      <c r="AA310" s="89">
        <f t="shared" si="137"/>
        <v>0</v>
      </c>
    </row>
    <row r="311" spans="1:27" x14ac:dyDescent="0.25">
      <c r="A311" s="103"/>
      <c r="B311" s="88">
        <v>2024</v>
      </c>
      <c r="C311" s="89">
        <f>'2025 Ιανουάριος'!L146</f>
        <v>0</v>
      </c>
      <c r="D311" s="89">
        <f t="shared" si="125"/>
        <v>0</v>
      </c>
      <c r="E311" s="89">
        <f>'2025 Φεβρουάριος'!L146</f>
        <v>0</v>
      </c>
      <c r="F311" s="89">
        <f t="shared" si="126"/>
        <v>0</v>
      </c>
      <c r="G311" s="89">
        <f>'2025 Μάρτιος'!L146</f>
        <v>0</v>
      </c>
      <c r="H311" s="89">
        <f t="shared" si="127"/>
        <v>0</v>
      </c>
      <c r="I311" s="89">
        <f>'2025 Απρίλιος'!L146</f>
        <v>0</v>
      </c>
      <c r="J311" s="89">
        <f t="shared" si="128"/>
        <v>0</v>
      </c>
      <c r="K311" s="89">
        <f>'2025 Μάιος'!L146</f>
        <v>0</v>
      </c>
      <c r="L311" s="89">
        <f t="shared" si="129"/>
        <v>0</v>
      </c>
      <c r="M311" s="89">
        <f>'2025 Ιούνιος'!L146</f>
        <v>0</v>
      </c>
      <c r="N311" s="89">
        <f t="shared" si="130"/>
        <v>0</v>
      </c>
      <c r="O311" s="89">
        <f>'2025 Ιούλιος'!L146</f>
        <v>0</v>
      </c>
      <c r="P311" s="89">
        <f t="shared" si="131"/>
        <v>0</v>
      </c>
      <c r="Q311" s="89">
        <f>'2025 Άυγουστος'!L146</f>
        <v>0</v>
      </c>
      <c r="R311" s="89">
        <f t="shared" si="132"/>
        <v>0</v>
      </c>
      <c r="S311" s="89">
        <f>'2025 Σεπτέμβριος'!L146</f>
        <v>0</v>
      </c>
      <c r="T311" s="89">
        <f t="shared" si="133"/>
        <v>0</v>
      </c>
      <c r="U311" s="89">
        <f>'2025 Οκτώβριος'!L146</f>
        <v>0</v>
      </c>
      <c r="V311" s="89">
        <f t="shared" si="134"/>
        <v>0</v>
      </c>
      <c r="W311" s="89">
        <f>'2025 Νοέμβριος'!L146</f>
        <v>0</v>
      </c>
      <c r="X311" s="89">
        <f t="shared" si="135"/>
        <v>0</v>
      </c>
      <c r="Y311" s="89">
        <f>'2025 Δεκέμβριος'!L146</f>
        <v>0</v>
      </c>
      <c r="Z311" s="89">
        <f t="shared" si="136"/>
        <v>0</v>
      </c>
      <c r="AA311" s="89">
        <f t="shared" si="137"/>
        <v>0</v>
      </c>
    </row>
    <row r="312" spans="1:27" x14ac:dyDescent="0.25">
      <c r="A312" s="88" t="s">
        <v>263</v>
      </c>
      <c r="B312" s="88"/>
      <c r="C312" s="89">
        <f>SUM(C273:C311)</f>
        <v>6383.3499999999995</v>
      </c>
      <c r="D312" s="89">
        <f t="shared" ref="D312:AA312" si="138">SUM(D273:D311)</f>
        <v>6383.3499999999995</v>
      </c>
      <c r="E312" s="89">
        <f t="shared" si="138"/>
        <v>6383.3499999999995</v>
      </c>
      <c r="F312" s="89">
        <f t="shared" si="138"/>
        <v>12766.699999999999</v>
      </c>
      <c r="G312" s="89">
        <f t="shared" si="138"/>
        <v>6383.3499999999995</v>
      </c>
      <c r="H312" s="89">
        <f t="shared" si="138"/>
        <v>19150.049999999996</v>
      </c>
      <c r="I312" s="89">
        <f t="shared" si="138"/>
        <v>6383.3499999999995</v>
      </c>
      <c r="J312" s="89">
        <f t="shared" si="138"/>
        <v>25533.399999999998</v>
      </c>
      <c r="K312" s="89">
        <f t="shared" si="138"/>
        <v>6383.3499999999995</v>
      </c>
      <c r="L312" s="89">
        <f t="shared" si="138"/>
        <v>31916.75</v>
      </c>
      <c r="M312" s="89">
        <f t="shared" si="138"/>
        <v>6383.3499999999995</v>
      </c>
      <c r="N312" s="89">
        <f t="shared" si="138"/>
        <v>38300.099999999991</v>
      </c>
      <c r="O312" s="89">
        <f t="shared" si="138"/>
        <v>6383.3499999999995</v>
      </c>
      <c r="P312" s="89">
        <f t="shared" si="138"/>
        <v>44683.450000000004</v>
      </c>
      <c r="Q312" s="89">
        <f t="shared" si="138"/>
        <v>6383.3499999999995</v>
      </c>
      <c r="R312" s="89">
        <f t="shared" si="138"/>
        <v>51066.8</v>
      </c>
      <c r="S312" s="89">
        <f t="shared" si="138"/>
        <v>6383.3499999999995</v>
      </c>
      <c r="T312" s="89">
        <f t="shared" si="138"/>
        <v>57450.15</v>
      </c>
      <c r="U312" s="89">
        <f t="shared" si="138"/>
        <v>6383.3499999999995</v>
      </c>
      <c r="V312" s="89">
        <f t="shared" si="138"/>
        <v>63833.500000000007</v>
      </c>
      <c r="W312" s="89">
        <f t="shared" si="138"/>
        <v>6383.3499999999995</v>
      </c>
      <c r="X312" s="89">
        <f t="shared" si="138"/>
        <v>70216.849999999991</v>
      </c>
      <c r="Y312" s="89">
        <f t="shared" si="138"/>
        <v>6383.3499999999995</v>
      </c>
      <c r="Z312" s="89">
        <f t="shared" si="138"/>
        <v>76600.2</v>
      </c>
      <c r="AA312" s="89">
        <f t="shared" si="138"/>
        <v>76600.2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9F17-992D-4C42-9A41-C1BEA9C2E3BC}">
  <dimension ref="B1:H134"/>
  <sheetViews>
    <sheetView tabSelected="1" workbookViewId="0">
      <selection activeCell="C28" sqref="C28"/>
    </sheetView>
  </sheetViews>
  <sheetFormatPr defaultRowHeight="15" x14ac:dyDescent="0.25"/>
  <cols>
    <col min="2" max="2" width="43.7109375" bestFit="1" customWidth="1"/>
    <col min="3" max="3" width="16.42578125" customWidth="1"/>
    <col min="4" max="4" width="14.28515625" customWidth="1"/>
    <col min="5" max="5" width="14" customWidth="1"/>
    <col min="6" max="6" width="14.42578125" customWidth="1"/>
  </cols>
  <sheetData>
    <row r="1" spans="2:8" x14ac:dyDescent="0.25">
      <c r="B1" s="105" t="s">
        <v>243</v>
      </c>
    </row>
    <row r="2" spans="2:8" x14ac:dyDescent="0.25">
      <c r="B2" s="109" t="s">
        <v>192</v>
      </c>
      <c r="C2" s="109" t="s">
        <v>180</v>
      </c>
      <c r="D2" s="109" t="s">
        <v>152</v>
      </c>
      <c r="E2" s="109" t="s">
        <v>244</v>
      </c>
      <c r="F2" s="109" t="s">
        <v>245</v>
      </c>
    </row>
    <row r="3" spans="2:8" x14ac:dyDescent="0.25">
      <c r="B3" s="21" t="s">
        <v>20</v>
      </c>
      <c r="C3" s="37">
        <f>'v1'!AA65</f>
        <v>188487.12000000002</v>
      </c>
      <c r="D3" s="37">
        <f>'v1'!AA36</f>
        <v>230598.96000000008</v>
      </c>
      <c r="E3" s="37">
        <f>D3-C3</f>
        <v>42111.840000000055</v>
      </c>
      <c r="F3" s="21" t="str">
        <f>IF(C3=0, "0%", IF((D3 - C3) / C3 &gt;= 0, "+" &amp; TEXT((D3 - C3) / C3, "#.##%"), TEXT((D3 - C3) / C3, "#.##%")))</f>
        <v>+22%</v>
      </c>
      <c r="H3" s="94"/>
    </row>
    <row r="4" spans="2:8" x14ac:dyDescent="0.25">
      <c r="B4" s="21" t="s">
        <v>21</v>
      </c>
      <c r="C4" s="37">
        <f>'v1'!AA66</f>
        <v>15823.00884955752</v>
      </c>
      <c r="D4" s="37">
        <f>'v1'!AA37</f>
        <v>0</v>
      </c>
      <c r="E4" s="37">
        <f t="shared" ref="E4:E25" si="0">D4-C4</f>
        <v>-15823.00884955752</v>
      </c>
      <c r="F4" s="21" t="str">
        <f t="shared" ref="F4:F58" si="1">IF(C4=0, "0%", IF((D4 - C4) / C4 &gt;= 0, "+" &amp; TEXT((D4 - C4) / C4, "#.##%"), TEXT((D4 - C4) / C4, "#.##%")))</f>
        <v>-100%</v>
      </c>
      <c r="H4" s="94"/>
    </row>
    <row r="5" spans="2:8" x14ac:dyDescent="0.25">
      <c r="B5" s="21" t="s">
        <v>22</v>
      </c>
      <c r="C5" s="37">
        <f>'v1'!AA67</f>
        <v>0</v>
      </c>
      <c r="D5" s="37">
        <f>'v1'!AA38</f>
        <v>0</v>
      </c>
      <c r="E5" s="37">
        <f t="shared" si="0"/>
        <v>0</v>
      </c>
      <c r="F5" s="21" t="str">
        <f t="shared" si="1"/>
        <v>0%</v>
      </c>
      <c r="H5" s="94"/>
    </row>
    <row r="6" spans="2:8" x14ac:dyDescent="0.25">
      <c r="B6" s="21" t="s">
        <v>23</v>
      </c>
      <c r="C6" s="37">
        <f>'v1'!AA68</f>
        <v>0</v>
      </c>
      <c r="D6" s="37">
        <f>'v1'!AA39</f>
        <v>16938.413097345121</v>
      </c>
      <c r="E6" s="37">
        <f t="shared" si="0"/>
        <v>16938.413097345121</v>
      </c>
      <c r="F6" s="21" t="str">
        <f t="shared" si="1"/>
        <v>0%</v>
      </c>
      <c r="H6" s="94"/>
    </row>
    <row r="7" spans="2:8" x14ac:dyDescent="0.25">
      <c r="B7" s="21" t="s">
        <v>24</v>
      </c>
      <c r="C7" s="37">
        <f>'v1'!AA69</f>
        <v>180.11999999999998</v>
      </c>
      <c r="D7" s="37">
        <f>'v1'!AA40</f>
        <v>19661.04</v>
      </c>
      <c r="E7" s="37">
        <f t="shared" si="0"/>
        <v>19480.920000000002</v>
      </c>
      <c r="F7" s="21" t="str">
        <f t="shared" si="1"/>
        <v>+10.816%</v>
      </c>
      <c r="H7" s="94"/>
    </row>
    <row r="8" spans="2:8" x14ac:dyDescent="0.25">
      <c r="B8" s="21" t="s">
        <v>25</v>
      </c>
      <c r="C8" s="37">
        <f>'v1'!AA70</f>
        <v>0</v>
      </c>
      <c r="D8" s="37">
        <f>'v1'!AA41</f>
        <v>3017.16</v>
      </c>
      <c r="E8" s="37">
        <f t="shared" si="0"/>
        <v>3017.16</v>
      </c>
      <c r="F8" s="21" t="str">
        <f t="shared" si="1"/>
        <v>0%</v>
      </c>
      <c r="H8" s="94"/>
    </row>
    <row r="9" spans="2:8" x14ac:dyDescent="0.25">
      <c r="B9" s="21" t="s">
        <v>26</v>
      </c>
      <c r="C9" s="37">
        <f>'v1'!AA71</f>
        <v>0</v>
      </c>
      <c r="D9" s="37">
        <f>'v1'!AA42</f>
        <v>1200</v>
      </c>
      <c r="E9" s="37">
        <f t="shared" si="0"/>
        <v>1200</v>
      </c>
      <c r="F9" s="21" t="str">
        <f t="shared" si="1"/>
        <v>0%</v>
      </c>
      <c r="H9" s="94"/>
    </row>
    <row r="10" spans="2:8" x14ac:dyDescent="0.25">
      <c r="B10" s="21" t="s">
        <v>27</v>
      </c>
      <c r="C10" s="37">
        <f>'v1'!AA72</f>
        <v>180</v>
      </c>
      <c r="D10" s="37">
        <f>'v1'!AA43</f>
        <v>348.3599999999999</v>
      </c>
      <c r="E10" s="37">
        <f t="shared" si="0"/>
        <v>168.3599999999999</v>
      </c>
      <c r="F10" s="21" t="str">
        <f t="shared" si="1"/>
        <v>+94%</v>
      </c>
      <c r="H10" s="94"/>
    </row>
    <row r="11" spans="2:8" ht="28.5" x14ac:dyDescent="0.25">
      <c r="B11" s="21" t="s">
        <v>28</v>
      </c>
      <c r="C11" s="37">
        <f>'v1'!AA73</f>
        <v>1200</v>
      </c>
      <c r="D11" s="37">
        <f>'v1'!AA44</f>
        <v>241.92</v>
      </c>
      <c r="E11" s="37">
        <f t="shared" si="0"/>
        <v>-958.08</v>
      </c>
      <c r="F11" s="21" t="str">
        <f t="shared" si="1"/>
        <v>-80%</v>
      </c>
      <c r="H11" s="94"/>
    </row>
    <row r="12" spans="2:8" x14ac:dyDescent="0.25">
      <c r="B12" s="21" t="s">
        <v>29</v>
      </c>
      <c r="C12" s="37">
        <f>'v1'!AA74</f>
        <v>0</v>
      </c>
      <c r="D12" s="37">
        <f>'v1'!AA45</f>
        <v>0</v>
      </c>
      <c r="E12" s="37">
        <f t="shared" si="0"/>
        <v>0</v>
      </c>
      <c r="F12" s="21" t="str">
        <f t="shared" si="1"/>
        <v>0%</v>
      </c>
      <c r="H12" s="94"/>
    </row>
    <row r="13" spans="2:8" ht="28.5" x14ac:dyDescent="0.25">
      <c r="B13" s="21" t="s">
        <v>30</v>
      </c>
      <c r="C13" s="37">
        <f>'v1'!AA75</f>
        <v>0</v>
      </c>
      <c r="D13" s="37">
        <f>'v1'!AA46</f>
        <v>0</v>
      </c>
      <c r="E13" s="37">
        <f t="shared" si="0"/>
        <v>0</v>
      </c>
      <c r="F13" s="21" t="str">
        <f t="shared" si="1"/>
        <v>0%</v>
      </c>
      <c r="H13" s="94"/>
    </row>
    <row r="14" spans="2:8" x14ac:dyDescent="0.25">
      <c r="B14" s="21" t="s">
        <v>31</v>
      </c>
      <c r="C14" s="37">
        <f>'v1'!AA76</f>
        <v>0</v>
      </c>
      <c r="D14" s="37">
        <f>'v1'!AA47</f>
        <v>0</v>
      </c>
      <c r="E14" s="37">
        <f t="shared" si="0"/>
        <v>0</v>
      </c>
      <c r="F14" s="21" t="str">
        <f t="shared" si="1"/>
        <v>0%</v>
      </c>
      <c r="H14" s="94"/>
    </row>
    <row r="15" spans="2:8" x14ac:dyDescent="0.25">
      <c r="B15" s="21" t="s">
        <v>32</v>
      </c>
      <c r="C15" s="37">
        <f>'v1'!AA77</f>
        <v>0</v>
      </c>
      <c r="D15" s="37">
        <f>'v1'!AA48</f>
        <v>0</v>
      </c>
      <c r="E15" s="37">
        <f t="shared" si="0"/>
        <v>0</v>
      </c>
      <c r="F15" s="21" t="str">
        <f t="shared" si="1"/>
        <v>0%</v>
      </c>
      <c r="H15" s="94"/>
    </row>
    <row r="16" spans="2:8" x14ac:dyDescent="0.25">
      <c r="B16" s="21" t="s">
        <v>33</v>
      </c>
      <c r="C16" s="37">
        <f>'v1'!AA78</f>
        <v>0</v>
      </c>
      <c r="D16" s="37">
        <f>'v1'!AA49</f>
        <v>0</v>
      </c>
      <c r="E16" s="37">
        <f t="shared" si="0"/>
        <v>0</v>
      </c>
      <c r="F16" s="21" t="str">
        <f t="shared" si="1"/>
        <v>0%</v>
      </c>
      <c r="H16" s="94"/>
    </row>
    <row r="17" spans="2:8" x14ac:dyDescent="0.25">
      <c r="B17" s="21" t="s">
        <v>34</v>
      </c>
      <c r="C17" s="37">
        <f>'v1'!AA79</f>
        <v>0</v>
      </c>
      <c r="D17" s="37">
        <f>'v1'!AA50</f>
        <v>0</v>
      </c>
      <c r="E17" s="37">
        <f t="shared" si="0"/>
        <v>0</v>
      </c>
      <c r="F17" s="21" t="str">
        <f t="shared" si="1"/>
        <v>0%</v>
      </c>
      <c r="H17" s="94"/>
    </row>
    <row r="18" spans="2:8" x14ac:dyDescent="0.25">
      <c r="B18" s="21" t="s">
        <v>35</v>
      </c>
      <c r="C18" s="37">
        <f>'v1'!AA80</f>
        <v>0</v>
      </c>
      <c r="D18" s="37">
        <f>'v1'!AA51</f>
        <v>0</v>
      </c>
      <c r="E18" s="37">
        <f t="shared" si="0"/>
        <v>0</v>
      </c>
      <c r="F18" s="21" t="str">
        <f t="shared" si="1"/>
        <v>0%</v>
      </c>
      <c r="H18" s="94"/>
    </row>
    <row r="19" spans="2:8" x14ac:dyDescent="0.25">
      <c r="B19" s="21" t="s">
        <v>36</v>
      </c>
      <c r="C19" s="37">
        <f>'v1'!AA81</f>
        <v>0</v>
      </c>
      <c r="D19" s="37">
        <f>'v1'!AA52</f>
        <v>0</v>
      </c>
      <c r="E19" s="37">
        <f t="shared" si="0"/>
        <v>0</v>
      </c>
      <c r="F19" s="21" t="str">
        <f t="shared" si="1"/>
        <v>0%</v>
      </c>
      <c r="H19" s="94"/>
    </row>
    <row r="20" spans="2:8" x14ac:dyDescent="0.25">
      <c r="B20" s="21" t="s">
        <v>37</v>
      </c>
      <c r="C20" s="37">
        <f>'v1'!AA82</f>
        <v>0</v>
      </c>
      <c r="D20" s="37">
        <f>'v1'!AA53</f>
        <v>0</v>
      </c>
      <c r="E20" s="37">
        <f t="shared" si="0"/>
        <v>0</v>
      </c>
      <c r="F20" s="21" t="str">
        <f t="shared" si="1"/>
        <v>0%</v>
      </c>
      <c r="H20" s="94"/>
    </row>
    <row r="21" spans="2:8" x14ac:dyDescent="0.25">
      <c r="B21" s="21" t="s">
        <v>38</v>
      </c>
      <c r="C21" s="37">
        <f>'v1'!AA83</f>
        <v>0</v>
      </c>
      <c r="D21" s="37">
        <f>'v1'!AA54</f>
        <v>0</v>
      </c>
      <c r="E21" s="37">
        <f t="shared" si="0"/>
        <v>0</v>
      </c>
      <c r="F21" s="21" t="str">
        <f t="shared" si="1"/>
        <v>0%</v>
      </c>
      <c r="H21" s="94"/>
    </row>
    <row r="22" spans="2:8" x14ac:dyDescent="0.25">
      <c r="B22" s="21" t="s">
        <v>39</v>
      </c>
      <c r="C22" s="37">
        <f>'v1'!AA84</f>
        <v>0</v>
      </c>
      <c r="D22" s="37">
        <f>'v1'!AA55</f>
        <v>171</v>
      </c>
      <c r="E22" s="37">
        <f t="shared" si="0"/>
        <v>171</v>
      </c>
      <c r="F22" s="21" t="str">
        <f t="shared" si="1"/>
        <v>0%</v>
      </c>
      <c r="H22" s="94"/>
    </row>
    <row r="23" spans="2:8" x14ac:dyDescent="0.25">
      <c r="B23" s="21" t="s">
        <v>40</v>
      </c>
      <c r="C23" s="37">
        <f>'v1'!AA85</f>
        <v>0</v>
      </c>
      <c r="D23" s="37">
        <f>'v1'!AA56</f>
        <v>0</v>
      </c>
      <c r="E23" s="37">
        <f t="shared" si="0"/>
        <v>0</v>
      </c>
      <c r="F23" s="21" t="str">
        <f t="shared" si="1"/>
        <v>0%</v>
      </c>
      <c r="H23" s="94"/>
    </row>
    <row r="24" spans="2:8" x14ac:dyDescent="0.25">
      <c r="B24" s="21" t="s">
        <v>41</v>
      </c>
      <c r="C24" s="37">
        <f>'v1'!AA86</f>
        <v>0</v>
      </c>
      <c r="D24" s="37">
        <f>'v1'!AA57</f>
        <v>0</v>
      </c>
      <c r="E24" s="37">
        <f t="shared" si="0"/>
        <v>0</v>
      </c>
      <c r="F24" s="21" t="str">
        <f t="shared" si="1"/>
        <v>0%</v>
      </c>
      <c r="H24" s="94"/>
    </row>
    <row r="25" spans="2:8" x14ac:dyDescent="0.25">
      <c r="B25" s="93" t="s">
        <v>42</v>
      </c>
      <c r="C25" s="95">
        <f>'v1'!AA87</f>
        <v>-1022.5200000000001</v>
      </c>
      <c r="D25" s="95">
        <f>'v1'!AA58</f>
        <v>-1231.56</v>
      </c>
      <c r="E25" s="95">
        <f t="shared" si="0"/>
        <v>-209.03999999999985</v>
      </c>
      <c r="F25" s="93" t="str">
        <f t="shared" si="1"/>
        <v>+20%</v>
      </c>
      <c r="H25" s="94"/>
    </row>
    <row r="26" spans="2:8" x14ac:dyDescent="0.25">
      <c r="B26" s="92" t="s">
        <v>218</v>
      </c>
      <c r="C26" s="91">
        <f>SUM(C3:C25)</f>
        <v>204847.72884955755</v>
      </c>
      <c r="D26" s="91">
        <f>SUM(D3:D25)</f>
        <v>270945.29309734516</v>
      </c>
      <c r="E26" s="91">
        <f>SUM(E3:E25)</f>
        <v>66097.564247787668</v>
      </c>
      <c r="F26" s="93" t="str">
        <f t="shared" si="1"/>
        <v>+32%</v>
      </c>
      <c r="G26" t="s">
        <v>262</v>
      </c>
      <c r="H26" s="94"/>
    </row>
    <row r="27" spans="2:8" x14ac:dyDescent="0.25">
      <c r="F27" s="94"/>
    </row>
    <row r="28" spans="2:8" x14ac:dyDescent="0.25">
      <c r="B28" s="105" t="s">
        <v>246</v>
      </c>
      <c r="F28" s="94"/>
    </row>
    <row r="29" spans="2:8" x14ac:dyDescent="0.25">
      <c r="B29" s="107" t="s">
        <v>261</v>
      </c>
      <c r="C29" s="108" t="s">
        <v>258</v>
      </c>
      <c r="D29" s="106" t="s">
        <v>259</v>
      </c>
      <c r="E29" s="106" t="s">
        <v>244</v>
      </c>
      <c r="F29" s="106" t="s">
        <v>245</v>
      </c>
    </row>
    <row r="30" spans="2:8" x14ac:dyDescent="0.25">
      <c r="B30" s="97" t="s">
        <v>60</v>
      </c>
      <c r="C30" s="89">
        <f>'v1'!AA207</f>
        <v>34492.439999999995</v>
      </c>
      <c r="D30" s="89">
        <f>'v1'!AA96</f>
        <v>25793.87999999999</v>
      </c>
      <c r="E30" s="89">
        <f>D30-C30</f>
        <v>-8698.5600000000049</v>
      </c>
      <c r="F30" s="97" t="str">
        <f t="shared" si="1"/>
        <v>-25%</v>
      </c>
    </row>
    <row r="31" spans="2:8" x14ac:dyDescent="0.25">
      <c r="B31" s="97" t="s">
        <v>61</v>
      </c>
      <c r="C31" s="89">
        <f>'v1'!AA208</f>
        <v>56433.120000000017</v>
      </c>
      <c r="D31" s="89">
        <f>'v1'!AA97</f>
        <v>50995.80000000001</v>
      </c>
      <c r="E31" s="89">
        <f t="shared" ref="E31:E57" si="2">D31-C31</f>
        <v>-5437.320000000007</v>
      </c>
      <c r="F31" s="97" t="str">
        <f t="shared" si="1"/>
        <v>-10%</v>
      </c>
    </row>
    <row r="32" spans="2:8" x14ac:dyDescent="0.25">
      <c r="B32" s="97" t="s">
        <v>62</v>
      </c>
      <c r="C32" s="89">
        <f>'v1'!AA209</f>
        <v>31834.199999999993</v>
      </c>
      <c r="D32" s="89">
        <f>'v1'!AA98</f>
        <v>23886.720000000001</v>
      </c>
      <c r="E32" s="89">
        <f t="shared" si="2"/>
        <v>-7947.4799999999923</v>
      </c>
      <c r="F32" s="97" t="str">
        <f t="shared" si="1"/>
        <v>-25%</v>
      </c>
    </row>
    <row r="33" spans="2:6" ht="28.5" x14ac:dyDescent="0.25">
      <c r="B33" s="98" t="s">
        <v>63</v>
      </c>
      <c r="C33" s="89">
        <f>'v1'!AA210</f>
        <v>8386.6799999999967</v>
      </c>
      <c r="D33" s="89">
        <f>'v1'!AA99</f>
        <v>5278.2000000000007</v>
      </c>
      <c r="E33" s="89">
        <f t="shared" si="2"/>
        <v>-3108.4799999999959</v>
      </c>
      <c r="F33" s="97" t="str">
        <f t="shared" si="1"/>
        <v>-37%</v>
      </c>
    </row>
    <row r="34" spans="2:6" ht="28.5" x14ac:dyDescent="0.25">
      <c r="B34" s="98" t="s">
        <v>64</v>
      </c>
      <c r="C34" s="89">
        <f>'v1'!AA211</f>
        <v>12579</v>
      </c>
      <c r="D34" s="89">
        <f>'v1'!AA100</f>
        <v>8810.0400000000009</v>
      </c>
      <c r="E34" s="89">
        <f t="shared" si="2"/>
        <v>-3768.9599999999991</v>
      </c>
      <c r="F34" s="97" t="str">
        <f t="shared" si="1"/>
        <v>-30%</v>
      </c>
    </row>
    <row r="35" spans="2:6" ht="28.5" x14ac:dyDescent="0.25">
      <c r="B35" s="98" t="s">
        <v>65</v>
      </c>
      <c r="C35" s="89">
        <f>'v1'!AA212</f>
        <v>8416.92</v>
      </c>
      <c r="D35" s="89">
        <f>'v1'!AA101</f>
        <v>5884.9199999999992</v>
      </c>
      <c r="E35" s="89">
        <f t="shared" si="2"/>
        <v>-2532.0000000000009</v>
      </c>
      <c r="F35" s="97" t="str">
        <f t="shared" si="1"/>
        <v>-30%</v>
      </c>
    </row>
    <row r="36" spans="2:6" x14ac:dyDescent="0.25">
      <c r="B36" s="99" t="s">
        <v>66</v>
      </c>
      <c r="C36" s="89">
        <f>'v1'!AA213</f>
        <v>111750.84000000003</v>
      </c>
      <c r="D36" s="89">
        <f>'v1'!AA102</f>
        <v>109663.43999999996</v>
      </c>
      <c r="E36" s="89">
        <f t="shared" si="2"/>
        <v>-2087.4000000000669</v>
      </c>
      <c r="F36" s="97" t="str">
        <f t="shared" si="1"/>
        <v>-2%</v>
      </c>
    </row>
    <row r="37" spans="2:6" x14ac:dyDescent="0.25">
      <c r="B37" s="99" t="s">
        <v>67</v>
      </c>
      <c r="C37" s="89">
        <f>'v1'!AA214</f>
        <v>0</v>
      </c>
      <c r="D37" s="89">
        <f>'v1'!AA103</f>
        <v>0</v>
      </c>
      <c r="E37" s="89">
        <f t="shared" si="2"/>
        <v>0</v>
      </c>
      <c r="F37" s="97" t="str">
        <f t="shared" si="1"/>
        <v>0%</v>
      </c>
    </row>
    <row r="38" spans="2:6" x14ac:dyDescent="0.25">
      <c r="B38" s="99" t="s">
        <v>68</v>
      </c>
      <c r="C38" s="89">
        <f>'v1'!AA215</f>
        <v>3932.0400000000004</v>
      </c>
      <c r="D38" s="89">
        <f>'v1'!AA104</f>
        <v>3856.9199999999996</v>
      </c>
      <c r="E38" s="89">
        <f t="shared" si="2"/>
        <v>-75.1200000000008</v>
      </c>
      <c r="F38" s="97" t="str">
        <f t="shared" si="1"/>
        <v>-2%</v>
      </c>
    </row>
    <row r="39" spans="2:6" x14ac:dyDescent="0.25">
      <c r="B39" s="99" t="s">
        <v>69</v>
      </c>
      <c r="C39" s="89">
        <f>'v1'!AA216</f>
        <v>5790.3599999999979</v>
      </c>
      <c r="D39" s="89">
        <f>'v1'!AA105</f>
        <v>5198.16</v>
      </c>
      <c r="E39" s="89">
        <f t="shared" si="2"/>
        <v>-592.199999999998</v>
      </c>
      <c r="F39" s="97" t="str">
        <f t="shared" si="1"/>
        <v>-10%</v>
      </c>
    </row>
    <row r="40" spans="2:6" x14ac:dyDescent="0.25">
      <c r="B40" s="99" t="s">
        <v>70</v>
      </c>
      <c r="C40" s="89">
        <f>'v1'!AA217</f>
        <v>15580.439999999995</v>
      </c>
      <c r="D40" s="89">
        <f>'v1'!AA106</f>
        <v>8862.2400000000034</v>
      </c>
      <c r="E40" s="89">
        <f t="shared" si="2"/>
        <v>-6718.1999999999916</v>
      </c>
      <c r="F40" s="97" t="str">
        <f t="shared" si="1"/>
        <v>-43%</v>
      </c>
    </row>
    <row r="41" spans="2:6" x14ac:dyDescent="0.25">
      <c r="B41" s="99" t="s">
        <v>71</v>
      </c>
      <c r="C41" s="89">
        <f>'v1'!AA218</f>
        <v>0</v>
      </c>
      <c r="D41" s="89">
        <f>'v1'!AA107</f>
        <v>799.68</v>
      </c>
      <c r="E41" s="89">
        <f t="shared" si="2"/>
        <v>799.68</v>
      </c>
      <c r="F41" s="97" t="str">
        <f t="shared" si="1"/>
        <v>0%</v>
      </c>
    </row>
    <row r="42" spans="2:6" x14ac:dyDescent="0.25">
      <c r="B42" s="99" t="s">
        <v>72</v>
      </c>
      <c r="C42" s="89">
        <f>'v1'!AA219</f>
        <v>4277.8799999999992</v>
      </c>
      <c r="D42" s="89">
        <f>'v1'!AA108</f>
        <v>5115.96</v>
      </c>
      <c r="E42" s="89">
        <f t="shared" si="2"/>
        <v>838.08000000000084</v>
      </c>
      <c r="F42" s="97" t="str">
        <f t="shared" si="1"/>
        <v>+20%</v>
      </c>
    </row>
    <row r="43" spans="2:6" x14ac:dyDescent="0.25">
      <c r="B43" s="99" t="s">
        <v>73</v>
      </c>
      <c r="C43" s="89">
        <f>'v1'!AA220</f>
        <v>-357.47999999999962</v>
      </c>
      <c r="D43" s="89">
        <f>'v1'!AA109</f>
        <v>888.83999999999969</v>
      </c>
      <c r="E43" s="89">
        <f t="shared" si="2"/>
        <v>1246.3199999999993</v>
      </c>
      <c r="F43" s="97" t="str">
        <f t="shared" si="1"/>
        <v>-349%</v>
      </c>
    </row>
    <row r="44" spans="2:6" x14ac:dyDescent="0.25">
      <c r="B44" s="99" t="s">
        <v>74</v>
      </c>
      <c r="C44" s="89">
        <f>'v1'!AA221</f>
        <v>0</v>
      </c>
      <c r="D44" s="89">
        <f>'v1'!AA110</f>
        <v>0</v>
      </c>
      <c r="E44" s="89">
        <f t="shared" si="2"/>
        <v>0</v>
      </c>
      <c r="F44" s="97" t="str">
        <f t="shared" si="1"/>
        <v>0%</v>
      </c>
    </row>
    <row r="45" spans="2:6" x14ac:dyDescent="0.25">
      <c r="B45" s="99" t="s">
        <v>75</v>
      </c>
      <c r="C45" s="89">
        <f>'v1'!AA222</f>
        <v>15003.360000000002</v>
      </c>
      <c r="D45" s="89">
        <f>'v1'!AA111</f>
        <v>11141.280000000004</v>
      </c>
      <c r="E45" s="89">
        <f t="shared" si="2"/>
        <v>-3862.0799999999981</v>
      </c>
      <c r="F45" s="97" t="str">
        <f t="shared" si="1"/>
        <v>-26%</v>
      </c>
    </row>
    <row r="46" spans="2:6" x14ac:dyDescent="0.25">
      <c r="B46" s="99" t="s">
        <v>76</v>
      </c>
      <c r="C46" s="89">
        <f>'v1'!AA223</f>
        <v>0</v>
      </c>
      <c r="D46" s="89">
        <f>'v1'!AA112</f>
        <v>0</v>
      </c>
      <c r="E46" s="89">
        <f t="shared" si="2"/>
        <v>0</v>
      </c>
      <c r="F46" s="97" t="str">
        <f t="shared" si="1"/>
        <v>0%</v>
      </c>
    </row>
    <row r="47" spans="2:6" x14ac:dyDescent="0.25">
      <c r="B47" s="99" t="s">
        <v>77</v>
      </c>
      <c r="C47" s="89">
        <f>'v1'!AA224</f>
        <v>107.87999999999998</v>
      </c>
      <c r="D47" s="89">
        <f>'v1'!AA113</f>
        <v>0</v>
      </c>
      <c r="E47" s="89">
        <f t="shared" si="2"/>
        <v>-107.87999999999998</v>
      </c>
      <c r="F47" s="97" t="str">
        <f t="shared" si="1"/>
        <v>-100%</v>
      </c>
    </row>
    <row r="48" spans="2:6" x14ac:dyDescent="0.25">
      <c r="B48" s="100" t="s">
        <v>78</v>
      </c>
      <c r="C48" s="89">
        <f>'v1'!AA225</f>
        <v>0</v>
      </c>
      <c r="D48" s="89">
        <f>'v1'!AA114</f>
        <v>0</v>
      </c>
      <c r="E48" s="89">
        <f t="shared" si="2"/>
        <v>0</v>
      </c>
      <c r="F48" s="97" t="str">
        <f t="shared" si="1"/>
        <v>0%</v>
      </c>
    </row>
    <row r="49" spans="2:7" x14ac:dyDescent="0.25">
      <c r="B49" s="101" t="s">
        <v>79</v>
      </c>
      <c r="C49" s="89">
        <f>'v1'!AA226</f>
        <v>4544.6400000000012</v>
      </c>
      <c r="D49" s="89">
        <f>'v1'!AA115</f>
        <v>600</v>
      </c>
      <c r="E49" s="89">
        <f t="shared" si="2"/>
        <v>-3944.6400000000012</v>
      </c>
      <c r="F49" s="97" t="str">
        <f t="shared" si="1"/>
        <v>-87%</v>
      </c>
    </row>
    <row r="50" spans="2:7" ht="28.5" x14ac:dyDescent="0.25">
      <c r="B50" s="102" t="s">
        <v>80</v>
      </c>
      <c r="C50" s="89">
        <f>'v1'!AA227</f>
        <v>60326.52</v>
      </c>
      <c r="D50" s="89">
        <f>'v1'!AA116</f>
        <v>58245.48</v>
      </c>
      <c r="E50" s="89">
        <f t="shared" si="2"/>
        <v>-2081.0399999999936</v>
      </c>
      <c r="F50" s="97" t="str">
        <f t="shared" si="1"/>
        <v>-3%</v>
      </c>
    </row>
    <row r="51" spans="2:7" ht="28.5" x14ac:dyDescent="0.25">
      <c r="B51" s="102" t="s">
        <v>81</v>
      </c>
      <c r="C51" s="89">
        <f>'v1'!AA228</f>
        <v>0</v>
      </c>
      <c r="D51" s="89">
        <f>'v1'!AA117</f>
        <v>0</v>
      </c>
      <c r="E51" s="89">
        <f t="shared" si="2"/>
        <v>0</v>
      </c>
      <c r="F51" s="97" t="str">
        <f t="shared" si="1"/>
        <v>0%</v>
      </c>
    </row>
    <row r="52" spans="2:7" x14ac:dyDescent="0.25">
      <c r="B52" s="100" t="s">
        <v>82</v>
      </c>
      <c r="C52" s="89">
        <f>'v1'!AA229</f>
        <v>0</v>
      </c>
      <c r="D52" s="89">
        <f>'v1'!AA118</f>
        <v>0</v>
      </c>
      <c r="E52" s="89">
        <f t="shared" si="2"/>
        <v>0</v>
      </c>
      <c r="F52" s="97" t="str">
        <f t="shared" si="1"/>
        <v>0%</v>
      </c>
    </row>
    <row r="53" spans="2:7" ht="28.5" x14ac:dyDescent="0.25">
      <c r="B53" s="102" t="s">
        <v>83</v>
      </c>
      <c r="C53" s="89">
        <f>'v1'!AA230</f>
        <v>0</v>
      </c>
      <c r="D53" s="89">
        <f>'v1'!AA119</f>
        <v>0</v>
      </c>
      <c r="E53" s="89">
        <f t="shared" si="2"/>
        <v>0</v>
      </c>
      <c r="F53" s="97" t="str">
        <f t="shared" si="1"/>
        <v>0%</v>
      </c>
    </row>
    <row r="54" spans="2:7" ht="28.5" x14ac:dyDescent="0.25">
      <c r="B54" s="102" t="s">
        <v>84</v>
      </c>
      <c r="C54" s="89">
        <f>'v1'!AA231</f>
        <v>6111.7200000000012</v>
      </c>
      <c r="D54" s="89">
        <f>'v1'!AA120</f>
        <v>6927.2400000000016</v>
      </c>
      <c r="E54" s="89">
        <f t="shared" si="2"/>
        <v>815.52000000000044</v>
      </c>
      <c r="F54" s="97" t="str">
        <f t="shared" si="1"/>
        <v>+13%</v>
      </c>
    </row>
    <row r="55" spans="2:7" x14ac:dyDescent="0.25">
      <c r="B55" s="99" t="s">
        <v>85</v>
      </c>
      <c r="C55" s="89">
        <f>'v1'!AA232</f>
        <v>12988.799999999997</v>
      </c>
      <c r="D55" s="89">
        <f>'v1'!AA121</f>
        <v>0</v>
      </c>
      <c r="E55" s="89">
        <f t="shared" si="2"/>
        <v>-12988.799999999997</v>
      </c>
      <c r="F55" s="97" t="str">
        <f t="shared" si="1"/>
        <v>-100%</v>
      </c>
    </row>
    <row r="56" spans="2:7" x14ac:dyDescent="0.25">
      <c r="B56" s="99" t="s">
        <v>86</v>
      </c>
      <c r="C56" s="89">
        <f>'v1'!AA233</f>
        <v>1022.4000000000002</v>
      </c>
      <c r="D56" s="89">
        <f>'v1'!AA122</f>
        <v>0</v>
      </c>
      <c r="E56" s="89">
        <f t="shared" si="2"/>
        <v>-1022.4000000000002</v>
      </c>
      <c r="F56" s="97" t="str">
        <f t="shared" si="1"/>
        <v>-100%</v>
      </c>
    </row>
    <row r="57" spans="2:7" ht="28.5" x14ac:dyDescent="0.25">
      <c r="B57" s="102" t="s">
        <v>87</v>
      </c>
      <c r="C57" s="89">
        <f>'v1'!AA234</f>
        <v>0</v>
      </c>
      <c r="D57" s="89">
        <f>'v1'!AA123</f>
        <v>0</v>
      </c>
      <c r="E57" s="89">
        <f t="shared" si="2"/>
        <v>0</v>
      </c>
      <c r="F57" s="97" t="str">
        <f t="shared" si="1"/>
        <v>0%</v>
      </c>
    </row>
    <row r="58" spans="2:7" x14ac:dyDescent="0.25">
      <c r="B58" s="88" t="s">
        <v>260</v>
      </c>
      <c r="C58" s="89">
        <f>SUM(C30:C57)</f>
        <v>393221.76000000007</v>
      </c>
      <c r="D58" s="89">
        <f t="shared" ref="D58:E58" si="3">SUM(D30:D57)</f>
        <v>331948.79999999993</v>
      </c>
      <c r="E58" s="89">
        <f t="shared" si="3"/>
        <v>-61272.96000000005</v>
      </c>
      <c r="F58" s="97" t="str">
        <f t="shared" si="1"/>
        <v>-16%</v>
      </c>
      <c r="G58" t="s">
        <v>262</v>
      </c>
    </row>
    <row r="61" spans="2:7" x14ac:dyDescent="0.25">
      <c r="B61" s="106" t="s">
        <v>249</v>
      </c>
      <c r="C61" s="108" t="s">
        <v>258</v>
      </c>
      <c r="D61" s="106" t="s">
        <v>259</v>
      </c>
      <c r="E61" s="106" t="s">
        <v>244</v>
      </c>
      <c r="F61" s="110" t="s">
        <v>245</v>
      </c>
    </row>
    <row r="62" spans="2:7" ht="28.5" x14ac:dyDescent="0.25">
      <c r="B62" s="99" t="s">
        <v>99</v>
      </c>
      <c r="C62" s="89">
        <f>'v1'!AA240</f>
        <v>16194.96</v>
      </c>
      <c r="D62" s="89">
        <f>'v1'!AA128</f>
        <v>20872.439999999991</v>
      </c>
      <c r="E62" s="89">
        <f>D62-C62</f>
        <v>4677.4799999999923</v>
      </c>
      <c r="F62" s="97" t="str">
        <f t="shared" ref="F62:F68" si="4">IF(C62=0, "0%", IF((D62 - C62) / C62 &gt;= 0, "+" &amp; TEXT((D62 - C62) / C62, "#.##%"), TEXT((D62 - C62) / C62, "#.##%")))</f>
        <v>+29%</v>
      </c>
    </row>
    <row r="63" spans="2:7" ht="28.5" x14ac:dyDescent="0.25">
      <c r="B63" s="97" t="s">
        <v>100</v>
      </c>
      <c r="C63" s="89">
        <f>'v1'!AA241</f>
        <v>0</v>
      </c>
      <c r="D63" s="89">
        <f>'v1'!AA129</f>
        <v>20966.400000000005</v>
      </c>
      <c r="E63" s="89">
        <f t="shared" ref="E63:E90" si="5">D63-C63</f>
        <v>20966.400000000005</v>
      </c>
      <c r="F63" s="97" t="str">
        <f t="shared" si="4"/>
        <v>0%</v>
      </c>
    </row>
    <row r="64" spans="2:7" x14ac:dyDescent="0.25">
      <c r="B64" s="97" t="s">
        <v>101</v>
      </c>
      <c r="C64" s="89">
        <f>'v1'!AA242</f>
        <v>17277.599999999995</v>
      </c>
      <c r="D64" s="89">
        <f>'v1'!AA130</f>
        <v>14378.04</v>
      </c>
      <c r="E64" s="89">
        <f t="shared" si="5"/>
        <v>-2899.559999999994</v>
      </c>
      <c r="F64" s="97" t="str">
        <f t="shared" si="4"/>
        <v>-17%</v>
      </c>
    </row>
    <row r="65" spans="2:6" x14ac:dyDescent="0.25">
      <c r="B65" s="97" t="s">
        <v>102</v>
      </c>
      <c r="C65" s="89">
        <f>'v1'!AA243</f>
        <v>0</v>
      </c>
      <c r="D65" s="89">
        <f>'v1'!AA131</f>
        <v>14948.400000000003</v>
      </c>
      <c r="E65" s="89">
        <f t="shared" si="5"/>
        <v>14948.400000000003</v>
      </c>
      <c r="F65" s="97" t="str">
        <f t="shared" si="4"/>
        <v>0%</v>
      </c>
    </row>
    <row r="66" spans="2:6" x14ac:dyDescent="0.25">
      <c r="B66" s="97" t="s">
        <v>103</v>
      </c>
      <c r="C66" s="89">
        <f>'v1'!AA244</f>
        <v>3609.8400000000006</v>
      </c>
      <c r="D66" s="89">
        <f>'v1'!AA132</f>
        <v>4286.6400000000012</v>
      </c>
      <c r="E66" s="89">
        <f t="shared" si="5"/>
        <v>676.80000000000064</v>
      </c>
      <c r="F66" s="97" t="str">
        <f t="shared" si="4"/>
        <v>+19%</v>
      </c>
    </row>
    <row r="67" spans="2:6" x14ac:dyDescent="0.25">
      <c r="B67" s="98" t="s">
        <v>104</v>
      </c>
      <c r="C67" s="89">
        <f>'v1'!AA245</f>
        <v>0</v>
      </c>
      <c r="D67" s="89">
        <f>'v1'!AA133</f>
        <v>4307.04</v>
      </c>
      <c r="E67" s="89">
        <f t="shared" si="5"/>
        <v>4307.04</v>
      </c>
      <c r="F67" s="97" t="str">
        <f t="shared" si="4"/>
        <v>0%</v>
      </c>
    </row>
    <row r="68" spans="2:6" x14ac:dyDescent="0.25">
      <c r="B68" s="98" t="s">
        <v>105</v>
      </c>
      <c r="C68" s="89">
        <f>'v1'!AA246</f>
        <v>3513.72</v>
      </c>
      <c r="D68" s="89">
        <f>'v1'!AA134</f>
        <v>1812.24</v>
      </c>
      <c r="E68" s="89">
        <f t="shared" si="5"/>
        <v>-1701.4799999999998</v>
      </c>
      <c r="F68" s="97" t="str">
        <f t="shared" si="4"/>
        <v>-48%</v>
      </c>
    </row>
    <row r="69" spans="2:6" x14ac:dyDescent="0.25">
      <c r="B69" s="98" t="s">
        <v>106</v>
      </c>
      <c r="C69" s="89">
        <f>'v1'!AA247</f>
        <v>0</v>
      </c>
      <c r="D69" s="89">
        <f>'v1'!AA135</f>
        <v>1898.5200000000002</v>
      </c>
      <c r="E69" s="89">
        <f t="shared" si="5"/>
        <v>1898.5200000000002</v>
      </c>
      <c r="F69" s="97" t="str">
        <f t="shared" ref="F69:F132" si="6">IF(C69=0, "0%", IF((D69 - C69) / C69 &gt;= 0, "+" &amp; TEXT((D69 - C69) / C69, "#.##%"), TEXT((D69 - C69) / C69, "#.##%")))</f>
        <v>0%</v>
      </c>
    </row>
    <row r="70" spans="2:6" x14ac:dyDescent="0.25">
      <c r="B70" s="100" t="s">
        <v>107</v>
      </c>
      <c r="C70" s="89">
        <f>'v1'!AA248</f>
        <v>0</v>
      </c>
      <c r="D70" s="89">
        <f>'v1'!AA136</f>
        <v>0</v>
      </c>
      <c r="E70" s="89">
        <f t="shared" si="5"/>
        <v>0</v>
      </c>
      <c r="F70" s="97" t="str">
        <f t="shared" si="6"/>
        <v>0%</v>
      </c>
    </row>
    <row r="71" spans="2:6" x14ac:dyDescent="0.25">
      <c r="B71" s="99" t="s">
        <v>68</v>
      </c>
      <c r="C71" s="89">
        <f>'v1'!AA249</f>
        <v>0</v>
      </c>
      <c r="D71" s="89">
        <f>'v1'!AA137</f>
        <v>0</v>
      </c>
      <c r="E71" s="89">
        <f t="shared" si="5"/>
        <v>0</v>
      </c>
      <c r="F71" s="97" t="str">
        <f t="shared" si="6"/>
        <v>0%</v>
      </c>
    </row>
    <row r="72" spans="2:6" x14ac:dyDescent="0.25">
      <c r="B72" s="99" t="s">
        <v>69</v>
      </c>
      <c r="C72" s="89">
        <f>'v1'!AA250</f>
        <v>0</v>
      </c>
      <c r="D72" s="89">
        <f>'v1'!AA138</f>
        <v>0</v>
      </c>
      <c r="E72" s="89">
        <f t="shared" si="5"/>
        <v>0</v>
      </c>
      <c r="F72" s="97" t="str">
        <f t="shared" si="6"/>
        <v>0%</v>
      </c>
    </row>
    <row r="73" spans="2:6" x14ac:dyDescent="0.25">
      <c r="B73" s="98" t="s">
        <v>70</v>
      </c>
      <c r="C73" s="89">
        <f>'v1'!AA251</f>
        <v>0</v>
      </c>
      <c r="D73" s="89">
        <f>'v1'!AA139</f>
        <v>0</v>
      </c>
      <c r="E73" s="89">
        <f t="shared" si="5"/>
        <v>0</v>
      </c>
      <c r="F73" s="97" t="str">
        <f t="shared" si="6"/>
        <v>0%</v>
      </c>
    </row>
    <row r="74" spans="2:6" x14ac:dyDescent="0.25">
      <c r="B74" s="99" t="s">
        <v>72</v>
      </c>
      <c r="C74" s="89">
        <f>'v1'!AA252</f>
        <v>0</v>
      </c>
      <c r="D74" s="89">
        <f>'v1'!AA140</f>
        <v>0</v>
      </c>
      <c r="E74" s="89">
        <f t="shared" si="5"/>
        <v>0</v>
      </c>
      <c r="F74" s="97" t="str">
        <f t="shared" si="6"/>
        <v>0%</v>
      </c>
    </row>
    <row r="75" spans="2:6" x14ac:dyDescent="0.25">
      <c r="B75" s="99" t="s">
        <v>73</v>
      </c>
      <c r="C75" s="89">
        <f>'v1'!AA253</f>
        <v>0</v>
      </c>
      <c r="D75" s="89">
        <f>'v1'!AA141</f>
        <v>0</v>
      </c>
      <c r="E75" s="89">
        <f t="shared" si="5"/>
        <v>0</v>
      </c>
      <c r="F75" s="97" t="str">
        <f t="shared" si="6"/>
        <v>0%</v>
      </c>
    </row>
    <row r="76" spans="2:6" x14ac:dyDescent="0.25">
      <c r="B76" s="99" t="s">
        <v>74</v>
      </c>
      <c r="C76" s="89">
        <f>'v1'!AA254</f>
        <v>2961.1200000000008</v>
      </c>
      <c r="D76" s="89">
        <f>'v1'!AA142</f>
        <v>0</v>
      </c>
      <c r="E76" s="89">
        <f t="shared" si="5"/>
        <v>-2961.1200000000008</v>
      </c>
      <c r="F76" s="97" t="str">
        <f t="shared" si="6"/>
        <v>-100%</v>
      </c>
    </row>
    <row r="77" spans="2:6" x14ac:dyDescent="0.25">
      <c r="B77" s="99" t="s">
        <v>108</v>
      </c>
      <c r="C77" s="89">
        <f>'v1'!AA255</f>
        <v>0</v>
      </c>
      <c r="D77" s="89">
        <f>'v1'!AA143</f>
        <v>1943.0400000000002</v>
      </c>
      <c r="E77" s="89">
        <f t="shared" si="5"/>
        <v>1943.0400000000002</v>
      </c>
      <c r="F77" s="97" t="str">
        <f t="shared" si="6"/>
        <v>0%</v>
      </c>
    </row>
    <row r="78" spans="2:6" x14ac:dyDescent="0.25">
      <c r="B78" s="99" t="s">
        <v>77</v>
      </c>
      <c r="C78" s="89">
        <f>'v1'!AA256</f>
        <v>0</v>
      </c>
      <c r="D78" s="89">
        <f>'v1'!AA144</f>
        <v>0</v>
      </c>
      <c r="E78" s="89">
        <f t="shared" si="5"/>
        <v>0</v>
      </c>
      <c r="F78" s="97" t="str">
        <f t="shared" si="6"/>
        <v>0%</v>
      </c>
    </row>
    <row r="79" spans="2:6" x14ac:dyDescent="0.25">
      <c r="B79" s="100" t="s">
        <v>78</v>
      </c>
      <c r="C79" s="89">
        <f>'v1'!AA257</f>
        <v>0</v>
      </c>
      <c r="D79" s="89">
        <f>'v1'!AA145</f>
        <v>0</v>
      </c>
      <c r="E79" s="89">
        <f t="shared" si="5"/>
        <v>0</v>
      </c>
      <c r="F79" s="97" t="str">
        <f t="shared" si="6"/>
        <v>0%</v>
      </c>
    </row>
    <row r="80" spans="2:6" x14ac:dyDescent="0.25">
      <c r="B80" s="103" t="s">
        <v>109</v>
      </c>
      <c r="C80" s="89">
        <f>'v1'!AA258</f>
        <v>546</v>
      </c>
      <c r="D80" s="89">
        <f>'v1'!AA146</f>
        <v>0</v>
      </c>
      <c r="E80" s="89">
        <f t="shared" si="5"/>
        <v>-546</v>
      </c>
      <c r="F80" s="97" t="str">
        <f t="shared" si="6"/>
        <v>-100%</v>
      </c>
    </row>
    <row r="81" spans="2:7" ht="28.5" x14ac:dyDescent="0.25">
      <c r="B81" s="103" t="s">
        <v>110</v>
      </c>
      <c r="C81" s="89">
        <f>'v1'!AA259</f>
        <v>0</v>
      </c>
      <c r="D81" s="89">
        <f>'v1'!AA147</f>
        <v>6720.3599999999979</v>
      </c>
      <c r="E81" s="89">
        <f t="shared" si="5"/>
        <v>6720.3599999999979</v>
      </c>
      <c r="F81" s="97" t="str">
        <f t="shared" si="6"/>
        <v>0%</v>
      </c>
    </row>
    <row r="82" spans="2:7" x14ac:dyDescent="0.25">
      <c r="B82" s="103" t="s">
        <v>111</v>
      </c>
      <c r="C82" s="89">
        <f>'v1'!AA260</f>
        <v>0</v>
      </c>
      <c r="D82" s="89">
        <f>'v1'!AA148</f>
        <v>0</v>
      </c>
      <c r="E82" s="89">
        <f t="shared" si="5"/>
        <v>0</v>
      </c>
      <c r="F82" s="97" t="str">
        <f t="shared" si="6"/>
        <v>0%</v>
      </c>
    </row>
    <row r="83" spans="2:7" x14ac:dyDescent="0.25">
      <c r="B83" s="104" t="s">
        <v>85</v>
      </c>
      <c r="C83" s="89">
        <f>'v1'!AA261</f>
        <v>12145.200000000003</v>
      </c>
      <c r="D83" s="89">
        <f>'v1'!AA149</f>
        <v>0</v>
      </c>
      <c r="E83" s="89">
        <f t="shared" si="5"/>
        <v>-12145.200000000003</v>
      </c>
      <c r="F83" s="97" t="str">
        <f t="shared" si="6"/>
        <v>-100%</v>
      </c>
    </row>
    <row r="84" spans="2:7" x14ac:dyDescent="0.25">
      <c r="B84" s="100" t="s">
        <v>112</v>
      </c>
      <c r="C84" s="89">
        <f>'v1'!AA262</f>
        <v>0</v>
      </c>
      <c r="D84" s="89">
        <f>'v1'!AA150</f>
        <v>12941.400000000003</v>
      </c>
      <c r="E84" s="89">
        <f t="shared" si="5"/>
        <v>12941.400000000003</v>
      </c>
      <c r="F84" s="97" t="str">
        <f t="shared" si="6"/>
        <v>0%</v>
      </c>
    </row>
    <row r="85" spans="2:7" x14ac:dyDescent="0.25">
      <c r="B85" s="104" t="s">
        <v>113</v>
      </c>
      <c r="C85" s="89">
        <f>'v1'!AA263</f>
        <v>0</v>
      </c>
      <c r="D85" s="89">
        <f>'v1'!AA151</f>
        <v>0</v>
      </c>
      <c r="E85" s="89">
        <f t="shared" si="5"/>
        <v>0</v>
      </c>
      <c r="F85" s="97" t="str">
        <f t="shared" si="6"/>
        <v>0%</v>
      </c>
    </row>
    <row r="86" spans="2:7" ht="28.5" x14ac:dyDescent="0.25">
      <c r="B86" s="104" t="s">
        <v>114</v>
      </c>
      <c r="C86" s="89">
        <f>'v1'!AA264</f>
        <v>0</v>
      </c>
      <c r="D86" s="89">
        <f>'v1'!AA152</f>
        <v>0</v>
      </c>
      <c r="E86" s="89">
        <f t="shared" si="5"/>
        <v>0</v>
      </c>
      <c r="F86" s="97" t="str">
        <f t="shared" si="6"/>
        <v>0%</v>
      </c>
    </row>
    <row r="87" spans="2:7" x14ac:dyDescent="0.25">
      <c r="B87" s="104"/>
      <c r="C87" s="89">
        <f>'v1'!AA265</f>
        <v>0</v>
      </c>
      <c r="D87" s="89">
        <f>'v1'!AA153</f>
        <v>0</v>
      </c>
      <c r="E87" s="89">
        <f t="shared" si="5"/>
        <v>0</v>
      </c>
      <c r="F87" s="97" t="str">
        <f t="shared" si="6"/>
        <v>0%</v>
      </c>
    </row>
    <row r="88" spans="2:7" x14ac:dyDescent="0.25">
      <c r="B88" s="104"/>
      <c r="C88" s="89">
        <f>'v1'!AA266</f>
        <v>0</v>
      </c>
      <c r="D88" s="89">
        <f>'v1'!AA154</f>
        <v>0</v>
      </c>
      <c r="E88" s="89">
        <f t="shared" si="5"/>
        <v>0</v>
      </c>
      <c r="F88" s="97" t="str">
        <f t="shared" si="6"/>
        <v>0%</v>
      </c>
    </row>
    <row r="89" spans="2:7" x14ac:dyDescent="0.25">
      <c r="B89" s="104"/>
      <c r="C89" s="89">
        <f>'v1'!AA267</f>
        <v>0</v>
      </c>
      <c r="D89" s="89">
        <f>'v1'!AA155</f>
        <v>0</v>
      </c>
      <c r="E89" s="89">
        <f t="shared" si="5"/>
        <v>0</v>
      </c>
      <c r="F89" s="97" t="str">
        <f t="shared" si="6"/>
        <v>0%</v>
      </c>
    </row>
    <row r="90" spans="2:7" x14ac:dyDescent="0.25">
      <c r="B90" s="104"/>
      <c r="C90" s="89">
        <f>'v1'!AA268</f>
        <v>0</v>
      </c>
      <c r="D90" s="89">
        <f>'v1'!AA156</f>
        <v>0</v>
      </c>
      <c r="E90" s="89">
        <f t="shared" si="5"/>
        <v>0</v>
      </c>
      <c r="F90" s="97" t="str">
        <f t="shared" si="6"/>
        <v>0%</v>
      </c>
    </row>
    <row r="91" spans="2:7" x14ac:dyDescent="0.25">
      <c r="B91" s="88" t="s">
        <v>260</v>
      </c>
      <c r="C91" s="89">
        <f>SUM(C62:C90)</f>
        <v>56248.44000000001</v>
      </c>
      <c r="D91" s="89">
        <f t="shared" ref="D91:E91" si="7">SUM(D62:D90)</f>
        <v>105074.52</v>
      </c>
      <c r="E91" s="89">
        <f t="shared" si="7"/>
        <v>48826.080000000002</v>
      </c>
      <c r="F91" s="97" t="str">
        <f t="shared" si="6"/>
        <v>+87%</v>
      </c>
      <c r="G91" t="s">
        <v>262</v>
      </c>
    </row>
    <row r="92" spans="2:7" x14ac:dyDescent="0.25">
      <c r="F92" s="94"/>
    </row>
    <row r="93" spans="2:7" x14ac:dyDescent="0.25">
      <c r="F93" s="94"/>
    </row>
    <row r="94" spans="2:7" x14ac:dyDescent="0.25">
      <c r="B94" s="106" t="s">
        <v>252</v>
      </c>
      <c r="C94" s="108" t="s">
        <v>258</v>
      </c>
      <c r="D94" s="106" t="s">
        <v>259</v>
      </c>
      <c r="E94" s="106" t="s">
        <v>244</v>
      </c>
      <c r="F94" s="110" t="s">
        <v>245</v>
      </c>
    </row>
    <row r="95" spans="2:7" x14ac:dyDescent="0.25">
      <c r="B95" s="97" t="s">
        <v>119</v>
      </c>
      <c r="C95" s="89">
        <f>'v1'!AA273</f>
        <v>12505.200000000003</v>
      </c>
      <c r="D95" s="89">
        <f>'v1'!AA162</f>
        <v>14748</v>
      </c>
      <c r="E95" s="89">
        <f>D95-C95</f>
        <v>2242.7999999999975</v>
      </c>
      <c r="F95" s="97" t="str">
        <f t="shared" si="6"/>
        <v>+18%</v>
      </c>
    </row>
    <row r="96" spans="2:7" x14ac:dyDescent="0.25">
      <c r="B96" s="98" t="s">
        <v>120</v>
      </c>
      <c r="C96" s="89">
        <f>'v1'!AA274</f>
        <v>2787.3600000000006</v>
      </c>
      <c r="D96" s="89">
        <f>'v1'!AA163</f>
        <v>2821.3200000000011</v>
      </c>
      <c r="E96" s="89">
        <f t="shared" ref="E96:E133" si="8">D96-C96</f>
        <v>33.960000000000491</v>
      </c>
      <c r="F96" s="97" t="str">
        <f t="shared" si="6"/>
        <v>+1%</v>
      </c>
    </row>
    <row r="97" spans="2:6" x14ac:dyDescent="0.25">
      <c r="B97" s="103" t="s">
        <v>121</v>
      </c>
      <c r="C97" s="89">
        <f>'v1'!AA275</f>
        <v>10200</v>
      </c>
      <c r="D97" s="89">
        <f>'v1'!AA164</f>
        <v>10506</v>
      </c>
      <c r="E97" s="89">
        <f t="shared" si="8"/>
        <v>306</v>
      </c>
      <c r="F97" s="97" t="str">
        <f t="shared" si="6"/>
        <v>+3%</v>
      </c>
    </row>
    <row r="98" spans="2:6" x14ac:dyDescent="0.25">
      <c r="B98" s="103" t="s">
        <v>122</v>
      </c>
      <c r="C98" s="89">
        <f>'v1'!AA276</f>
        <v>0</v>
      </c>
      <c r="D98" s="89">
        <f>'v1'!AA165</f>
        <v>0</v>
      </c>
      <c r="E98" s="89">
        <f t="shared" si="8"/>
        <v>0</v>
      </c>
      <c r="F98" s="97" t="str">
        <f t="shared" si="6"/>
        <v>0%</v>
      </c>
    </row>
    <row r="99" spans="2:6" x14ac:dyDescent="0.25">
      <c r="B99" s="103" t="s">
        <v>123</v>
      </c>
      <c r="C99" s="89">
        <f>'v1'!AA277</f>
        <v>2895.72</v>
      </c>
      <c r="D99" s="89">
        <f>'v1'!AA166</f>
        <v>2982.6000000000004</v>
      </c>
      <c r="E99" s="89">
        <f t="shared" si="8"/>
        <v>86.880000000000564</v>
      </c>
      <c r="F99" s="97" t="str">
        <f t="shared" si="6"/>
        <v>+3%</v>
      </c>
    </row>
    <row r="100" spans="2:6" x14ac:dyDescent="0.25">
      <c r="B100" s="103" t="s">
        <v>124</v>
      </c>
      <c r="C100" s="89">
        <f>'v1'!AA278</f>
        <v>11583</v>
      </c>
      <c r="D100" s="89">
        <f>'v1'!AA167</f>
        <v>11583</v>
      </c>
      <c r="E100" s="89">
        <f t="shared" si="8"/>
        <v>0</v>
      </c>
      <c r="F100" s="97" t="str">
        <f t="shared" si="6"/>
        <v>+%</v>
      </c>
    </row>
    <row r="101" spans="2:6" x14ac:dyDescent="0.25">
      <c r="B101" s="103" t="s">
        <v>125</v>
      </c>
      <c r="C101" s="89">
        <f>'v1'!AA279</f>
        <v>367.20000000000005</v>
      </c>
      <c r="D101" s="89">
        <f>'v1'!AA168</f>
        <v>378.23999999999995</v>
      </c>
      <c r="E101" s="89">
        <f t="shared" si="8"/>
        <v>11.039999999999907</v>
      </c>
      <c r="F101" s="97" t="str">
        <f t="shared" si="6"/>
        <v>+3%</v>
      </c>
    </row>
    <row r="102" spans="2:6" x14ac:dyDescent="0.25">
      <c r="B102" s="103" t="s">
        <v>126</v>
      </c>
      <c r="C102" s="89">
        <f>'v1'!AA280</f>
        <v>104.27999999999999</v>
      </c>
      <c r="D102" s="89">
        <f>'v1'!AA169</f>
        <v>107.40000000000002</v>
      </c>
      <c r="E102" s="89">
        <f t="shared" si="8"/>
        <v>3.120000000000033</v>
      </c>
      <c r="F102" s="97" t="str">
        <f t="shared" si="6"/>
        <v>+3%</v>
      </c>
    </row>
    <row r="103" spans="2:6" x14ac:dyDescent="0.25">
      <c r="B103" s="103" t="s">
        <v>127</v>
      </c>
      <c r="C103" s="89">
        <f>'v1'!AA281</f>
        <v>0</v>
      </c>
      <c r="D103" s="89">
        <f>'v1'!AA170</f>
        <v>0</v>
      </c>
      <c r="E103" s="89">
        <f t="shared" si="8"/>
        <v>0</v>
      </c>
      <c r="F103" s="97" t="str">
        <f t="shared" si="6"/>
        <v>0%</v>
      </c>
    </row>
    <row r="104" spans="2:6" x14ac:dyDescent="0.25">
      <c r="B104" s="103" t="s">
        <v>128</v>
      </c>
      <c r="C104" s="89">
        <f>'v1'!AA282</f>
        <v>417</v>
      </c>
      <c r="D104" s="89">
        <f>'v1'!AA171</f>
        <v>417</v>
      </c>
      <c r="E104" s="89">
        <f t="shared" si="8"/>
        <v>0</v>
      </c>
      <c r="F104" s="97" t="str">
        <f t="shared" si="6"/>
        <v>+%</v>
      </c>
    </row>
    <row r="105" spans="2:6" x14ac:dyDescent="0.25">
      <c r="B105" s="103" t="s">
        <v>129</v>
      </c>
      <c r="C105" s="89">
        <f>'v1'!AA283</f>
        <v>0</v>
      </c>
      <c r="D105" s="89">
        <f>'v1'!AA172</f>
        <v>0</v>
      </c>
      <c r="E105" s="89">
        <f t="shared" si="8"/>
        <v>0</v>
      </c>
      <c r="F105" s="97" t="str">
        <f t="shared" si="6"/>
        <v>0%</v>
      </c>
    </row>
    <row r="106" spans="2:6" x14ac:dyDescent="0.25">
      <c r="B106" s="103" t="s">
        <v>130</v>
      </c>
      <c r="C106" s="89">
        <f>'v1'!AA284</f>
        <v>0</v>
      </c>
      <c r="D106" s="89">
        <f>'v1'!AA173</f>
        <v>0</v>
      </c>
      <c r="E106" s="89">
        <f t="shared" si="8"/>
        <v>0</v>
      </c>
      <c r="F106" s="97" t="str">
        <f t="shared" si="6"/>
        <v>0%</v>
      </c>
    </row>
    <row r="107" spans="2:6" x14ac:dyDescent="0.25">
      <c r="B107" s="103" t="s">
        <v>131</v>
      </c>
      <c r="C107" s="89">
        <f>'v1'!AA285</f>
        <v>0</v>
      </c>
      <c r="D107" s="89">
        <f>'v1'!AA174</f>
        <v>0</v>
      </c>
      <c r="E107" s="89">
        <f t="shared" si="8"/>
        <v>0</v>
      </c>
      <c r="F107" s="97" t="str">
        <f t="shared" si="6"/>
        <v>0%</v>
      </c>
    </row>
    <row r="108" spans="2:6" x14ac:dyDescent="0.25">
      <c r="B108" s="103" t="s">
        <v>132</v>
      </c>
      <c r="C108" s="89">
        <f>'v1'!AA286</f>
        <v>660</v>
      </c>
      <c r="D108" s="89">
        <f>'v1'!AA175</f>
        <v>396</v>
      </c>
      <c r="E108" s="89">
        <f t="shared" si="8"/>
        <v>-264</v>
      </c>
      <c r="F108" s="97" t="str">
        <f t="shared" si="6"/>
        <v>-40%</v>
      </c>
    </row>
    <row r="109" spans="2:6" x14ac:dyDescent="0.25">
      <c r="B109" s="98" t="s">
        <v>133</v>
      </c>
      <c r="C109" s="89">
        <f>'v1'!AA287</f>
        <v>1499.2800000000004</v>
      </c>
      <c r="D109" s="89">
        <f>'v1'!AA176</f>
        <v>2534.88</v>
      </c>
      <c r="E109" s="89">
        <f t="shared" si="8"/>
        <v>1035.5999999999997</v>
      </c>
      <c r="F109" s="97" t="str">
        <f t="shared" si="6"/>
        <v>+69%</v>
      </c>
    </row>
    <row r="110" spans="2:6" x14ac:dyDescent="0.25">
      <c r="B110" s="98" t="s">
        <v>134</v>
      </c>
      <c r="C110" s="89">
        <f>'v1'!AA288</f>
        <v>-219.95999999999992</v>
      </c>
      <c r="D110" s="89">
        <f>'v1'!AA177</f>
        <v>351.23999999999995</v>
      </c>
      <c r="E110" s="89">
        <f t="shared" si="8"/>
        <v>571.19999999999982</v>
      </c>
      <c r="F110" s="97" t="str">
        <f t="shared" si="6"/>
        <v>-260%</v>
      </c>
    </row>
    <row r="111" spans="2:6" x14ac:dyDescent="0.25">
      <c r="B111" s="98" t="s">
        <v>135</v>
      </c>
      <c r="C111" s="89">
        <f>'v1'!AA289</f>
        <v>0</v>
      </c>
      <c r="D111" s="89">
        <f>'v1'!AA178</f>
        <v>77.040000000000006</v>
      </c>
      <c r="E111" s="89">
        <f t="shared" si="8"/>
        <v>77.040000000000006</v>
      </c>
      <c r="F111" s="97" t="str">
        <f t="shared" si="6"/>
        <v>0%</v>
      </c>
    </row>
    <row r="112" spans="2:6" x14ac:dyDescent="0.25">
      <c r="B112" s="98" t="s">
        <v>136</v>
      </c>
      <c r="C112" s="89">
        <f>'v1'!AA290</f>
        <v>326.39999999999992</v>
      </c>
      <c r="D112" s="89">
        <f>'v1'!AA179</f>
        <v>269.75999999999993</v>
      </c>
      <c r="E112" s="89">
        <f t="shared" si="8"/>
        <v>-56.639999999999986</v>
      </c>
      <c r="F112" s="97" t="str">
        <f t="shared" si="6"/>
        <v>-17%</v>
      </c>
    </row>
    <row r="113" spans="2:6" x14ac:dyDescent="0.25">
      <c r="B113" s="101" t="s">
        <v>72</v>
      </c>
      <c r="C113" s="89">
        <f>'v1'!AA291</f>
        <v>3494.6400000000012</v>
      </c>
      <c r="D113" s="89">
        <f>'v1'!AA180</f>
        <v>3570</v>
      </c>
      <c r="E113" s="89">
        <f t="shared" si="8"/>
        <v>75.359999999998763</v>
      </c>
      <c r="F113" s="97" t="str">
        <f t="shared" si="6"/>
        <v>+2%</v>
      </c>
    </row>
    <row r="114" spans="2:6" x14ac:dyDescent="0.25">
      <c r="B114" s="103" t="s">
        <v>137</v>
      </c>
      <c r="C114" s="89">
        <f>'v1'!AA292</f>
        <v>343.56</v>
      </c>
      <c r="D114" s="89">
        <f>'v1'!AA181</f>
        <v>96.59999999999998</v>
      </c>
      <c r="E114" s="89">
        <f t="shared" si="8"/>
        <v>-246.96000000000004</v>
      </c>
      <c r="F114" s="97" t="str">
        <f t="shared" si="6"/>
        <v>-72%</v>
      </c>
    </row>
    <row r="115" spans="2:6" x14ac:dyDescent="0.25">
      <c r="B115" s="103" t="s">
        <v>74</v>
      </c>
      <c r="C115" s="89">
        <f>'v1'!AA293</f>
        <v>0</v>
      </c>
      <c r="D115" s="89">
        <f>'v1'!AA182</f>
        <v>0</v>
      </c>
      <c r="E115" s="89">
        <f t="shared" si="8"/>
        <v>0</v>
      </c>
      <c r="F115" s="97" t="str">
        <f t="shared" si="6"/>
        <v>0%</v>
      </c>
    </row>
    <row r="116" spans="2:6" x14ac:dyDescent="0.25">
      <c r="B116" s="103" t="s">
        <v>108</v>
      </c>
      <c r="C116" s="89">
        <f>'v1'!AA294</f>
        <v>0</v>
      </c>
      <c r="D116" s="89">
        <f>'v1'!AA183</f>
        <v>0</v>
      </c>
      <c r="E116" s="89">
        <f t="shared" si="8"/>
        <v>0</v>
      </c>
      <c r="F116" s="97" t="str">
        <f t="shared" si="6"/>
        <v>0%</v>
      </c>
    </row>
    <row r="117" spans="2:6" x14ac:dyDescent="0.25">
      <c r="B117" s="103" t="s">
        <v>77</v>
      </c>
      <c r="C117" s="89">
        <f>'v1'!AA295</f>
        <v>0</v>
      </c>
      <c r="D117" s="89">
        <f>'v1'!AA184</f>
        <v>0</v>
      </c>
      <c r="E117" s="89">
        <f t="shared" si="8"/>
        <v>0</v>
      </c>
      <c r="F117" s="97" t="str">
        <f t="shared" si="6"/>
        <v>0%</v>
      </c>
    </row>
    <row r="118" spans="2:6" x14ac:dyDescent="0.25">
      <c r="B118" s="100" t="s">
        <v>78</v>
      </c>
      <c r="C118" s="89">
        <f>'v1'!AA296</f>
        <v>0</v>
      </c>
      <c r="D118" s="89">
        <f>'v1'!AA185</f>
        <v>0</v>
      </c>
      <c r="E118" s="89">
        <f t="shared" si="8"/>
        <v>0</v>
      </c>
      <c r="F118" s="97" t="str">
        <f t="shared" si="6"/>
        <v>0%</v>
      </c>
    </row>
    <row r="119" spans="2:6" x14ac:dyDescent="0.25">
      <c r="B119" s="100" t="s">
        <v>79</v>
      </c>
      <c r="C119" s="89">
        <f>'v1'!AA297</f>
        <v>0</v>
      </c>
      <c r="D119" s="89">
        <f>'v1'!AA186</f>
        <v>4422.3599999999988</v>
      </c>
      <c r="E119" s="89">
        <f t="shared" si="8"/>
        <v>4422.3599999999988</v>
      </c>
      <c r="F119" s="97" t="str">
        <f t="shared" si="6"/>
        <v>0%</v>
      </c>
    </row>
    <row r="120" spans="2:6" ht="42.75" x14ac:dyDescent="0.25">
      <c r="B120" s="103" t="s">
        <v>138</v>
      </c>
      <c r="C120" s="89">
        <f>'v1'!AA298</f>
        <v>8400</v>
      </c>
      <c r="D120" s="89">
        <f>'v1'!AA187</f>
        <v>19592.759999999998</v>
      </c>
      <c r="E120" s="89">
        <f t="shared" si="8"/>
        <v>11192.759999999998</v>
      </c>
      <c r="F120" s="97" t="str">
        <f t="shared" si="6"/>
        <v>+133%</v>
      </c>
    </row>
    <row r="121" spans="2:6" ht="28.5" x14ac:dyDescent="0.25">
      <c r="B121" s="103" t="s">
        <v>139</v>
      </c>
      <c r="C121" s="89">
        <f>'v1'!AA299</f>
        <v>537.6</v>
      </c>
      <c r="D121" s="89">
        <f>'v1'!AA188</f>
        <v>1404.4799999999998</v>
      </c>
      <c r="E121" s="89">
        <f t="shared" si="8"/>
        <v>866.87999999999977</v>
      </c>
      <c r="F121" s="97" t="str">
        <f t="shared" si="6"/>
        <v>+161%</v>
      </c>
    </row>
    <row r="122" spans="2:6" x14ac:dyDescent="0.25">
      <c r="B122" s="103" t="s">
        <v>85</v>
      </c>
      <c r="C122" s="89">
        <f>'v1'!AA300</f>
        <v>1019.2800000000002</v>
      </c>
      <c r="D122" s="89">
        <f>'v1'!AA189</f>
        <v>11215.440000000002</v>
      </c>
      <c r="E122" s="89">
        <f t="shared" si="8"/>
        <v>10196.160000000002</v>
      </c>
      <c r="F122" s="97" t="str">
        <f t="shared" si="6"/>
        <v>+1.000%</v>
      </c>
    </row>
    <row r="123" spans="2:6" x14ac:dyDescent="0.25">
      <c r="B123" s="103" t="s">
        <v>140</v>
      </c>
      <c r="C123" s="89">
        <f>'v1'!AA301</f>
        <v>744.12</v>
      </c>
      <c r="D123" s="89">
        <f>'v1'!AA190</f>
        <v>995.64000000000021</v>
      </c>
      <c r="E123" s="89">
        <f t="shared" si="8"/>
        <v>251.52000000000021</v>
      </c>
      <c r="F123" s="97" t="str">
        <f t="shared" si="6"/>
        <v>+34%</v>
      </c>
    </row>
    <row r="124" spans="2:6" x14ac:dyDescent="0.25">
      <c r="B124" s="103" t="s">
        <v>141</v>
      </c>
      <c r="C124" s="89">
        <f>'v1'!AA302</f>
        <v>0</v>
      </c>
      <c r="D124" s="89">
        <f>'v1'!AA191</f>
        <v>0</v>
      </c>
      <c r="E124" s="89">
        <f t="shared" si="8"/>
        <v>0</v>
      </c>
      <c r="F124" s="97" t="str">
        <f t="shared" si="6"/>
        <v>0%</v>
      </c>
    </row>
    <row r="125" spans="2:6" x14ac:dyDescent="0.25">
      <c r="B125" s="103" t="s">
        <v>142</v>
      </c>
      <c r="C125" s="89">
        <f>'v1'!AA303</f>
        <v>0</v>
      </c>
      <c r="D125" s="89">
        <f>'v1'!AA192</f>
        <v>0</v>
      </c>
      <c r="E125" s="89">
        <f t="shared" si="8"/>
        <v>0</v>
      </c>
      <c r="F125" s="97" t="str">
        <f t="shared" si="6"/>
        <v>0%</v>
      </c>
    </row>
    <row r="126" spans="2:6" x14ac:dyDescent="0.25">
      <c r="B126" s="103" t="s">
        <v>143</v>
      </c>
      <c r="C126" s="89">
        <f>'v1'!AA304</f>
        <v>10130.280000000004</v>
      </c>
      <c r="D126" s="89">
        <f>'v1'!AA193</f>
        <v>8704.08</v>
      </c>
      <c r="E126" s="89">
        <f t="shared" si="8"/>
        <v>-1426.2000000000044</v>
      </c>
      <c r="F126" s="97" t="str">
        <f t="shared" si="6"/>
        <v>-14%</v>
      </c>
    </row>
    <row r="127" spans="2:6" x14ac:dyDescent="0.25">
      <c r="B127" s="103" t="s">
        <v>144</v>
      </c>
      <c r="C127" s="89">
        <f>'v1'!AA305</f>
        <v>0</v>
      </c>
      <c r="D127" s="89">
        <f>'v1'!AA194</f>
        <v>0</v>
      </c>
      <c r="E127" s="89">
        <f t="shared" si="8"/>
        <v>0</v>
      </c>
      <c r="F127" s="97" t="str">
        <f t="shared" si="6"/>
        <v>0%</v>
      </c>
    </row>
    <row r="128" spans="2:6" x14ac:dyDescent="0.25">
      <c r="B128" s="103" t="s">
        <v>145</v>
      </c>
      <c r="C128" s="89">
        <f>'v1'!AA306</f>
        <v>0</v>
      </c>
      <c r="D128" s="89">
        <f>'v1'!AA195</f>
        <v>6262.56</v>
      </c>
      <c r="E128" s="89">
        <f t="shared" si="8"/>
        <v>6262.56</v>
      </c>
      <c r="F128" s="97" t="str">
        <f t="shared" si="6"/>
        <v>0%</v>
      </c>
    </row>
    <row r="129" spans="2:7" x14ac:dyDescent="0.25">
      <c r="B129" s="103" t="s">
        <v>146</v>
      </c>
      <c r="C129" s="89">
        <f>'v1'!AA307</f>
        <v>8340.8399999999983</v>
      </c>
      <c r="D129" s="89">
        <f>'v1'!AA196</f>
        <v>0</v>
      </c>
      <c r="E129" s="89">
        <f t="shared" si="8"/>
        <v>-8340.8399999999983</v>
      </c>
      <c r="F129" s="97" t="str">
        <f t="shared" si="6"/>
        <v>-100%</v>
      </c>
    </row>
    <row r="130" spans="2:7" ht="28.5" x14ac:dyDescent="0.25">
      <c r="B130" s="103" t="s">
        <v>147</v>
      </c>
      <c r="C130" s="89">
        <f>'v1'!AA308</f>
        <v>0</v>
      </c>
      <c r="D130" s="89">
        <f>'v1'!AA197</f>
        <v>0</v>
      </c>
      <c r="E130" s="89">
        <f t="shared" si="8"/>
        <v>0</v>
      </c>
      <c r="F130" s="97" t="str">
        <f t="shared" si="6"/>
        <v>0%</v>
      </c>
    </row>
    <row r="131" spans="2:7" x14ac:dyDescent="0.25">
      <c r="B131" s="103" t="s">
        <v>148</v>
      </c>
      <c r="C131" s="89">
        <f>'v1'!AA309</f>
        <v>464.39999999999992</v>
      </c>
      <c r="D131" s="89">
        <f>'v1'!AA198</f>
        <v>1315.92</v>
      </c>
      <c r="E131" s="89">
        <f t="shared" si="8"/>
        <v>851.52000000000021</v>
      </c>
      <c r="F131" s="97" t="str">
        <f t="shared" si="6"/>
        <v>+183%</v>
      </c>
    </row>
    <row r="132" spans="2:7" x14ac:dyDescent="0.25">
      <c r="B132" s="103"/>
      <c r="C132" s="89">
        <f>'v1'!AA310</f>
        <v>0</v>
      </c>
      <c r="D132" s="89">
        <f>'v1'!AA199</f>
        <v>0</v>
      </c>
      <c r="E132" s="89">
        <f t="shared" si="8"/>
        <v>0</v>
      </c>
      <c r="F132" s="97" t="str">
        <f t="shared" si="6"/>
        <v>0%</v>
      </c>
    </row>
    <row r="133" spans="2:7" x14ac:dyDescent="0.25">
      <c r="B133" s="103"/>
      <c r="C133" s="89">
        <f>'v1'!AA311</f>
        <v>0</v>
      </c>
      <c r="D133" s="89">
        <f>'v1'!AA200</f>
        <v>0</v>
      </c>
      <c r="E133" s="89">
        <f t="shared" si="8"/>
        <v>0</v>
      </c>
      <c r="F133" s="97" t="str">
        <f t="shared" ref="F133:F134" si="9">IF(C133=0, "0%", IF((D133 - C133) / C133 &gt;= 0, "+" &amp; TEXT((D133 - C133) / C133, "#.##%"), TEXT((D133 - C133) / C133, "#.##%")))</f>
        <v>0%</v>
      </c>
    </row>
    <row r="134" spans="2:7" x14ac:dyDescent="0.25">
      <c r="B134" s="103" t="s">
        <v>260</v>
      </c>
      <c r="C134" s="89">
        <f>SUM(C95:C133)</f>
        <v>76600.2</v>
      </c>
      <c r="D134" s="89">
        <f t="shared" ref="D134:E134" si="10">SUM(D95:D133)</f>
        <v>104752.31999999999</v>
      </c>
      <c r="E134" s="89">
        <f t="shared" si="10"/>
        <v>28152.12</v>
      </c>
      <c r="F134" s="97" t="str">
        <f t="shared" si="9"/>
        <v>+37%</v>
      </c>
      <c r="G134" t="s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0"/>
  <sheetViews>
    <sheetView zoomScale="70" zoomScaleNormal="70" workbookViewId="0">
      <selection activeCell="E11" sqref="E11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68:F68"/>
    <mergeCell ref="H68:J68"/>
    <mergeCell ref="L68:N68"/>
    <mergeCell ref="D105:F105"/>
    <mergeCell ref="H105:J105"/>
    <mergeCell ref="L105:N105"/>
    <mergeCell ref="A1:Q1"/>
    <mergeCell ref="D2:F2"/>
    <mergeCell ref="H2:J2"/>
    <mergeCell ref="L2:N2"/>
    <mergeCell ref="D34:F34"/>
    <mergeCell ref="H34:J34"/>
    <mergeCell ref="L34:N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0"/>
  <sheetViews>
    <sheetView workbookViewId="0">
      <selection activeCell="F15" sqref="F15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0"/>
  <sheetViews>
    <sheetView zoomScale="40" zoomScaleNormal="40"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0"/>
  <sheetViews>
    <sheetView topLeftCell="A21"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2025 Ιανουάριος</vt:lpstr>
      <vt:lpstr>2025 Φεβρουάριος</vt:lpstr>
      <vt:lpstr>2025 Μάρτιος</vt:lpstr>
      <vt:lpstr>2025 Απρίλιος</vt:lpstr>
      <vt:lpstr>2025 Μάιος</vt:lpstr>
      <vt:lpstr>2025 Ιούνιος</vt:lpstr>
      <vt:lpstr>2025 Ιούλιος</vt:lpstr>
      <vt:lpstr>2025 Άυγουστος</vt:lpstr>
      <vt:lpstr>2025 Σεπτέμβριος</vt:lpstr>
      <vt:lpstr>2025 Οκτώβριος</vt:lpstr>
      <vt:lpstr>2025 Νοέμβριος</vt:lpstr>
      <vt:lpstr>2025 Δεκέμβριος</vt:lpstr>
      <vt:lpstr>v1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Sarantis Paltadakis</dc:creator>
  <cp:lastModifiedBy>Sarantis Paltadakis</cp:lastModifiedBy>
  <dcterms:created xsi:type="dcterms:W3CDTF">2025-06-03T19:20:20Z</dcterms:created>
  <dcterms:modified xsi:type="dcterms:W3CDTF">2025-06-06T11:11:52Z</dcterms:modified>
</cp:coreProperties>
</file>